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66925"/>
  <xr:revisionPtr revIDLastSave="0" documentId="13_ncr:1_{7D0DD4C7-CF5F-40D3-8358-E5179B6F54CF}" xr6:coauthVersionLast="45" xr6:coauthVersionMax="45" xr10:uidLastSave="{00000000-0000-0000-0000-000000000000}"/>
  <bookViews>
    <workbookView xWindow="-98" yWindow="-98" windowWidth="22695" windowHeight="14595" activeTab="1" xr2:uid="{00000000-000D-0000-FFFF-FFFF00000000}"/>
  </bookViews>
  <sheets>
    <sheet name="Stand condition - SCT output" sheetId="2" r:id="rId1"/>
    <sheet name="Stand condition - Processing" sheetId="3" r:id="rId2"/>
  </sheets>
  <definedNames>
    <definedName name="_xlnm._FilterDatabase" localSheetId="1" hidden="1">'Stand condition - Processing'!#REF!</definedName>
    <definedName name="_xlnm._FilterDatabase" localSheetId="0" hidden="1">'Stand condition - SCT output'!$H$2:$H$1922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3" l="1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3" i="3"/>
  <c r="A4" i="3"/>
  <c r="A5" i="3"/>
  <c r="A6" i="3"/>
  <c r="A7" i="3"/>
  <c r="B7" i="3" s="1"/>
  <c r="A8" i="3"/>
  <c r="A9" i="3"/>
  <c r="A10" i="3"/>
  <c r="A11" i="3"/>
  <c r="B11" i="3" s="1"/>
  <c r="A12" i="3"/>
  <c r="A13" i="3"/>
  <c r="A14" i="3"/>
  <c r="A15" i="3"/>
  <c r="B15" i="3" s="1"/>
  <c r="A16" i="3"/>
  <c r="A17" i="3"/>
  <c r="A18" i="3"/>
  <c r="A19" i="3"/>
  <c r="B19" i="3" s="1"/>
  <c r="A20" i="3"/>
  <c r="A21" i="3"/>
  <c r="A22" i="3"/>
  <c r="A23" i="3"/>
  <c r="B23" i="3" s="1"/>
  <c r="A24" i="3"/>
  <c r="A25" i="3"/>
  <c r="A26" i="3"/>
  <c r="A27" i="3"/>
  <c r="B27" i="3" s="1"/>
  <c r="A28" i="3"/>
  <c r="A29" i="3"/>
  <c r="A30" i="3"/>
  <c r="A31" i="3"/>
  <c r="B31" i="3" s="1"/>
  <c r="A32" i="3"/>
  <c r="A33" i="3"/>
  <c r="A34" i="3"/>
  <c r="A35" i="3"/>
  <c r="B35" i="3" s="1"/>
  <c r="A36" i="3"/>
  <c r="A37" i="3"/>
  <c r="A38" i="3"/>
  <c r="A39" i="3"/>
  <c r="B39" i="3" s="1"/>
  <c r="A40" i="3"/>
  <c r="A41" i="3"/>
  <c r="A42" i="3"/>
  <c r="A43" i="3"/>
  <c r="B43" i="3" s="1"/>
  <c r="A44" i="3"/>
  <c r="A45" i="3"/>
  <c r="A46" i="3"/>
  <c r="A47" i="3"/>
  <c r="B47" i="3" s="1"/>
  <c r="A48" i="3"/>
  <c r="A49" i="3"/>
  <c r="A50" i="3"/>
  <c r="A51" i="3"/>
  <c r="B51" i="3" s="1"/>
  <c r="A52" i="3"/>
  <c r="A53" i="3"/>
  <c r="A54" i="3"/>
  <c r="A55" i="3"/>
  <c r="B55" i="3" s="1"/>
  <c r="A56" i="3"/>
  <c r="A57" i="3"/>
  <c r="A58" i="3"/>
  <c r="A59" i="3"/>
  <c r="B59" i="3" s="1"/>
  <c r="A60" i="3"/>
  <c r="A61" i="3"/>
  <c r="A62" i="3"/>
  <c r="A63" i="3"/>
  <c r="B63" i="3" s="1"/>
  <c r="A64" i="3"/>
  <c r="A65" i="3"/>
  <c r="A66" i="3"/>
  <c r="A67" i="3"/>
  <c r="B67" i="3" s="1"/>
  <c r="A68" i="3"/>
  <c r="A69" i="3"/>
  <c r="A70" i="3"/>
  <c r="A71" i="3"/>
  <c r="B71" i="3" s="1"/>
  <c r="A72" i="3"/>
  <c r="A73" i="3"/>
  <c r="A74" i="3"/>
  <c r="A75" i="3"/>
  <c r="B75" i="3" s="1"/>
  <c r="A76" i="3"/>
  <c r="A77" i="3"/>
  <c r="A78" i="3"/>
  <c r="A79" i="3"/>
  <c r="B79" i="3" s="1"/>
  <c r="A80" i="3"/>
  <c r="A81" i="3"/>
  <c r="A82" i="3"/>
  <c r="A83" i="3"/>
  <c r="B83" i="3" s="1"/>
  <c r="A84" i="3"/>
  <c r="A85" i="3"/>
  <c r="A86" i="3"/>
  <c r="A87" i="3"/>
  <c r="B87" i="3" s="1"/>
  <c r="A88" i="3"/>
  <c r="A89" i="3"/>
  <c r="A90" i="3"/>
  <c r="A91" i="3"/>
  <c r="B91" i="3" s="1"/>
  <c r="A92" i="3"/>
  <c r="A93" i="3"/>
  <c r="A94" i="3"/>
  <c r="A95" i="3"/>
  <c r="B95" i="3" s="1"/>
  <c r="A96" i="3"/>
  <c r="A97" i="3"/>
  <c r="A98" i="3"/>
  <c r="A99" i="3"/>
  <c r="B99" i="3" s="1"/>
  <c r="A100" i="3"/>
  <c r="A101" i="3"/>
  <c r="A102" i="3"/>
  <c r="A103" i="3"/>
  <c r="B103" i="3" s="1"/>
  <c r="A104" i="3"/>
  <c r="A105" i="3"/>
  <c r="A106" i="3"/>
  <c r="A107" i="3"/>
  <c r="B107" i="3" s="1"/>
  <c r="A108" i="3"/>
  <c r="A109" i="3"/>
  <c r="A110" i="3"/>
  <c r="A111" i="3"/>
  <c r="B111" i="3" s="1"/>
  <c r="A112" i="3"/>
  <c r="A113" i="3"/>
  <c r="A114" i="3"/>
  <c r="A115" i="3"/>
  <c r="B115" i="3" s="1"/>
  <c r="A116" i="3"/>
  <c r="A117" i="3"/>
  <c r="A118" i="3"/>
  <c r="A119" i="3"/>
  <c r="B119" i="3" s="1"/>
  <c r="A120" i="3"/>
  <c r="A121" i="3"/>
  <c r="A122" i="3"/>
  <c r="A123" i="3"/>
  <c r="B123" i="3" s="1"/>
  <c r="A124" i="3"/>
  <c r="A125" i="3"/>
  <c r="A126" i="3"/>
  <c r="A127" i="3"/>
  <c r="B127" i="3" s="1"/>
  <c r="A128" i="3"/>
  <c r="A129" i="3"/>
  <c r="A130" i="3"/>
  <c r="A131" i="3"/>
  <c r="B131" i="3" s="1"/>
  <c r="A132" i="3"/>
  <c r="A133" i="3"/>
  <c r="A134" i="3"/>
  <c r="A135" i="3"/>
  <c r="B135" i="3" s="1"/>
  <c r="A136" i="3"/>
  <c r="A137" i="3"/>
  <c r="A138" i="3"/>
  <c r="A139" i="3"/>
  <c r="B139" i="3" s="1"/>
  <c r="A140" i="3"/>
  <c r="A141" i="3"/>
  <c r="A142" i="3"/>
  <c r="A143" i="3"/>
  <c r="B143" i="3" s="1"/>
  <c r="A144" i="3"/>
  <c r="A145" i="3"/>
  <c r="A146" i="3"/>
  <c r="A147" i="3"/>
  <c r="B147" i="3" s="1"/>
  <c r="A148" i="3"/>
  <c r="A149" i="3"/>
  <c r="A150" i="3"/>
  <c r="A151" i="3"/>
  <c r="A152" i="3"/>
  <c r="A153" i="3"/>
  <c r="A154" i="3"/>
  <c r="A155" i="3"/>
  <c r="B155" i="3" s="1"/>
  <c r="A156" i="3"/>
  <c r="A157" i="3"/>
  <c r="A158" i="3"/>
  <c r="A159" i="3"/>
  <c r="B159" i="3" s="1"/>
  <c r="A160" i="3"/>
  <c r="A161" i="3"/>
  <c r="A162" i="3"/>
  <c r="A163" i="3"/>
  <c r="B163" i="3" s="1"/>
  <c r="A164" i="3"/>
  <c r="A165" i="3"/>
  <c r="A166" i="3"/>
  <c r="A167" i="3"/>
  <c r="B167" i="3" s="1"/>
  <c r="A168" i="3"/>
  <c r="A169" i="3"/>
  <c r="A170" i="3"/>
  <c r="A171" i="3"/>
  <c r="B171" i="3" s="1"/>
  <c r="A172" i="3"/>
  <c r="A173" i="3"/>
  <c r="A174" i="3"/>
  <c r="A175" i="3"/>
  <c r="B175" i="3" s="1"/>
  <c r="A176" i="3"/>
  <c r="A177" i="3"/>
  <c r="A178" i="3"/>
  <c r="A179" i="3"/>
  <c r="B179" i="3" s="1"/>
  <c r="A180" i="3"/>
  <c r="A181" i="3"/>
  <c r="A182" i="3"/>
  <c r="A183" i="3"/>
  <c r="B183" i="3" s="1"/>
  <c r="A184" i="3"/>
  <c r="A185" i="3"/>
  <c r="A186" i="3"/>
  <c r="A187" i="3"/>
  <c r="B187" i="3" s="1"/>
  <c r="A188" i="3"/>
  <c r="A189" i="3"/>
  <c r="A190" i="3"/>
  <c r="A191" i="3"/>
  <c r="B191" i="3" s="1"/>
  <c r="A192" i="3"/>
  <c r="A193" i="3"/>
  <c r="A194" i="3"/>
  <c r="A195" i="3"/>
  <c r="B195" i="3" s="1"/>
  <c r="A196" i="3"/>
  <c r="A197" i="3"/>
  <c r="A198" i="3"/>
  <c r="A199" i="3"/>
  <c r="B199" i="3" s="1"/>
  <c r="A200" i="3"/>
  <c r="A201" i="3"/>
  <c r="A202" i="3"/>
  <c r="A203" i="3"/>
  <c r="B203" i="3" s="1"/>
  <c r="A204" i="3"/>
  <c r="A205" i="3"/>
  <c r="A206" i="3"/>
  <c r="A207" i="3"/>
  <c r="B207" i="3" s="1"/>
  <c r="A208" i="3"/>
  <c r="A209" i="3"/>
  <c r="A210" i="3"/>
  <c r="A211" i="3"/>
  <c r="B211" i="3" s="1"/>
  <c r="A212" i="3"/>
  <c r="A213" i="3"/>
  <c r="A214" i="3"/>
  <c r="A215" i="3"/>
  <c r="B215" i="3" s="1"/>
  <c r="A216" i="3"/>
  <c r="A217" i="3"/>
  <c r="A218" i="3"/>
  <c r="A219" i="3"/>
  <c r="B219" i="3" s="1"/>
  <c r="A220" i="3"/>
  <c r="A221" i="3"/>
  <c r="A222" i="3"/>
  <c r="A223" i="3"/>
  <c r="B223" i="3" s="1"/>
  <c r="A224" i="3"/>
  <c r="A225" i="3"/>
  <c r="A226" i="3"/>
  <c r="A227" i="3"/>
  <c r="B227" i="3" s="1"/>
  <c r="A228" i="3"/>
  <c r="A229" i="3"/>
  <c r="A230" i="3"/>
  <c r="A231" i="3"/>
  <c r="B231" i="3" s="1"/>
  <c r="A232" i="3"/>
  <c r="A233" i="3"/>
  <c r="A234" i="3"/>
  <c r="A235" i="3"/>
  <c r="B235" i="3" s="1"/>
  <c r="A236" i="3"/>
  <c r="A237" i="3"/>
  <c r="A238" i="3"/>
  <c r="A239" i="3"/>
  <c r="B239" i="3" s="1"/>
  <c r="A240" i="3"/>
  <c r="A241" i="3"/>
  <c r="A242" i="3"/>
  <c r="A243" i="3"/>
  <c r="B243" i="3" s="1"/>
  <c r="A244" i="3"/>
  <c r="A245" i="3"/>
  <c r="A246" i="3"/>
  <c r="A247" i="3"/>
  <c r="B247" i="3" s="1"/>
  <c r="A248" i="3"/>
  <c r="A249" i="3"/>
  <c r="A250" i="3"/>
  <c r="A251" i="3"/>
  <c r="B251" i="3" s="1"/>
  <c r="A252" i="3"/>
  <c r="A253" i="3"/>
  <c r="A254" i="3"/>
  <c r="A255" i="3"/>
  <c r="B255" i="3" s="1"/>
  <c r="A256" i="3"/>
  <c r="A257" i="3"/>
  <c r="A258" i="3"/>
  <c r="A259" i="3"/>
  <c r="B259" i="3" s="1"/>
  <c r="A260" i="3"/>
  <c r="A261" i="3"/>
  <c r="A262" i="3"/>
  <c r="A263" i="3"/>
  <c r="B263" i="3" s="1"/>
  <c r="A264" i="3"/>
  <c r="A265" i="3"/>
  <c r="A266" i="3"/>
  <c r="A267" i="3"/>
  <c r="B267" i="3" s="1"/>
  <c r="A268" i="3"/>
  <c r="A269" i="3"/>
  <c r="A270" i="3"/>
  <c r="A271" i="3"/>
  <c r="B271" i="3" s="1"/>
  <c r="A272" i="3"/>
  <c r="A273" i="3"/>
  <c r="A274" i="3"/>
  <c r="A275" i="3"/>
  <c r="B275" i="3" s="1"/>
  <c r="A276" i="3"/>
  <c r="A277" i="3"/>
  <c r="A278" i="3"/>
  <c r="A279" i="3"/>
  <c r="B279" i="3" s="1"/>
  <c r="A280" i="3"/>
  <c r="A281" i="3"/>
  <c r="A282" i="3"/>
  <c r="A283" i="3"/>
  <c r="B283" i="3" s="1"/>
  <c r="A284" i="3"/>
  <c r="A285" i="3"/>
  <c r="A286" i="3"/>
  <c r="A287" i="3"/>
  <c r="B287" i="3" s="1"/>
  <c r="A288" i="3"/>
  <c r="A289" i="3"/>
  <c r="A290" i="3"/>
  <c r="A291" i="3"/>
  <c r="B291" i="3" s="1"/>
  <c r="A292" i="3"/>
  <c r="A293" i="3"/>
  <c r="A294" i="3"/>
  <c r="A295" i="3"/>
  <c r="B295" i="3" s="1"/>
  <c r="A296" i="3"/>
  <c r="A297" i="3"/>
  <c r="A298" i="3"/>
  <c r="A299" i="3"/>
  <c r="B299" i="3" s="1"/>
  <c r="A300" i="3"/>
  <c r="A301" i="3"/>
  <c r="A302" i="3"/>
  <c r="A303" i="3"/>
  <c r="B303" i="3" s="1"/>
  <c r="A304" i="3"/>
  <c r="A305" i="3"/>
  <c r="A306" i="3"/>
  <c r="A307" i="3"/>
  <c r="B307" i="3" s="1"/>
  <c r="A308" i="3"/>
  <c r="A309" i="3"/>
  <c r="A310" i="3"/>
  <c r="A311" i="3"/>
  <c r="B311" i="3" s="1"/>
  <c r="A312" i="3"/>
  <c r="A313" i="3"/>
  <c r="A314" i="3"/>
  <c r="A315" i="3"/>
  <c r="B315" i="3" s="1"/>
  <c r="A316" i="3"/>
  <c r="A317" i="3"/>
  <c r="A318" i="3"/>
  <c r="A319" i="3"/>
  <c r="B319" i="3" s="1"/>
  <c r="A320" i="3"/>
  <c r="A321" i="3"/>
  <c r="A322" i="3"/>
  <c r="A323" i="3"/>
  <c r="B323" i="3" s="1"/>
  <c r="A324" i="3"/>
  <c r="A325" i="3"/>
  <c r="A326" i="3"/>
  <c r="A327" i="3"/>
  <c r="B327" i="3" s="1"/>
  <c r="A328" i="3"/>
  <c r="A329" i="3"/>
  <c r="A330" i="3"/>
  <c r="A331" i="3"/>
  <c r="B331" i="3" s="1"/>
  <c r="A332" i="3"/>
  <c r="A333" i="3"/>
  <c r="A334" i="3"/>
  <c r="A335" i="3"/>
  <c r="B335" i="3" s="1"/>
  <c r="A336" i="3"/>
  <c r="A337" i="3"/>
  <c r="A338" i="3"/>
  <c r="A339" i="3"/>
  <c r="B339" i="3" s="1"/>
  <c r="A340" i="3"/>
  <c r="A341" i="3"/>
  <c r="A342" i="3"/>
  <c r="A343" i="3"/>
  <c r="B343" i="3" s="1"/>
  <c r="A344" i="3"/>
  <c r="A345" i="3"/>
  <c r="A346" i="3"/>
  <c r="A347" i="3"/>
  <c r="B347" i="3" s="1"/>
  <c r="A348" i="3"/>
  <c r="A349" i="3"/>
  <c r="A350" i="3"/>
  <c r="A351" i="3"/>
  <c r="B351" i="3" s="1"/>
  <c r="A352" i="3"/>
  <c r="A353" i="3"/>
  <c r="A354" i="3"/>
  <c r="A355" i="3"/>
  <c r="B355" i="3" s="1"/>
  <c r="A356" i="3"/>
  <c r="A357" i="3"/>
  <c r="A358" i="3"/>
  <c r="A359" i="3"/>
  <c r="B359" i="3" s="1"/>
  <c r="A360" i="3"/>
  <c r="A361" i="3"/>
  <c r="A362" i="3"/>
  <c r="A363" i="3"/>
  <c r="B363" i="3" s="1"/>
  <c r="A364" i="3"/>
  <c r="A365" i="3"/>
  <c r="A366" i="3"/>
  <c r="A367" i="3"/>
  <c r="B367" i="3" s="1"/>
  <c r="A368" i="3"/>
  <c r="A369" i="3"/>
  <c r="A370" i="3"/>
  <c r="A371" i="3"/>
  <c r="B371" i="3" s="1"/>
  <c r="A372" i="3"/>
  <c r="A373" i="3"/>
  <c r="A374" i="3"/>
  <c r="A375" i="3"/>
  <c r="B375" i="3" s="1"/>
  <c r="A376" i="3"/>
  <c r="A377" i="3"/>
  <c r="A378" i="3"/>
  <c r="A379" i="3"/>
  <c r="B379" i="3" s="1"/>
  <c r="A380" i="3"/>
  <c r="A381" i="3"/>
  <c r="A382" i="3"/>
  <c r="A383" i="3"/>
  <c r="B383" i="3" s="1"/>
  <c r="A384" i="3"/>
  <c r="A385" i="3"/>
  <c r="A386" i="3"/>
  <c r="A387" i="3"/>
  <c r="B387" i="3" s="1"/>
  <c r="A388" i="3"/>
  <c r="A389" i="3"/>
  <c r="A390" i="3"/>
  <c r="A391" i="3"/>
  <c r="B391" i="3" s="1"/>
  <c r="A392" i="3"/>
  <c r="A393" i="3"/>
  <c r="A394" i="3"/>
  <c r="A395" i="3"/>
  <c r="B395" i="3" s="1"/>
  <c r="A396" i="3"/>
  <c r="A397" i="3"/>
  <c r="A398" i="3"/>
  <c r="A399" i="3"/>
  <c r="B399" i="3" s="1"/>
  <c r="A400" i="3"/>
  <c r="A401" i="3"/>
  <c r="A402" i="3"/>
  <c r="A403" i="3"/>
  <c r="B403" i="3" s="1"/>
  <c r="A404" i="3"/>
  <c r="A405" i="3"/>
  <c r="A406" i="3"/>
  <c r="A407" i="3"/>
  <c r="B407" i="3" s="1"/>
  <c r="A408" i="3"/>
  <c r="A409" i="3"/>
  <c r="A410" i="3"/>
  <c r="A411" i="3"/>
  <c r="B411" i="3" s="1"/>
  <c r="A412" i="3"/>
  <c r="A413" i="3"/>
  <c r="A414" i="3"/>
  <c r="A415" i="3"/>
  <c r="B415" i="3" s="1"/>
  <c r="A416" i="3"/>
  <c r="A417" i="3"/>
  <c r="A418" i="3"/>
  <c r="A419" i="3"/>
  <c r="B419" i="3" s="1"/>
  <c r="A420" i="3"/>
  <c r="A421" i="3"/>
  <c r="A422" i="3"/>
  <c r="A423" i="3"/>
  <c r="B423" i="3" s="1"/>
  <c r="A424" i="3"/>
  <c r="A425" i="3"/>
  <c r="A426" i="3"/>
  <c r="A427" i="3"/>
  <c r="B427" i="3" s="1"/>
  <c r="A428" i="3"/>
  <c r="A429" i="3"/>
  <c r="A430" i="3"/>
  <c r="A431" i="3"/>
  <c r="B431" i="3" s="1"/>
  <c r="A432" i="3"/>
  <c r="A433" i="3"/>
  <c r="A434" i="3"/>
  <c r="A435" i="3"/>
  <c r="B435" i="3" s="1"/>
  <c r="A436" i="3"/>
  <c r="A437" i="3"/>
  <c r="A438" i="3"/>
  <c r="A439" i="3"/>
  <c r="B439" i="3" s="1"/>
  <c r="A440" i="3"/>
  <c r="A441" i="3"/>
  <c r="A442" i="3"/>
  <c r="A443" i="3"/>
  <c r="B443" i="3" s="1"/>
  <c r="A444" i="3"/>
  <c r="A445" i="3"/>
  <c r="A446" i="3"/>
  <c r="A447" i="3"/>
  <c r="B447" i="3" s="1"/>
  <c r="A448" i="3"/>
  <c r="A449" i="3"/>
  <c r="A450" i="3"/>
  <c r="A451" i="3"/>
  <c r="B451" i="3" s="1"/>
  <c r="A452" i="3"/>
  <c r="A453" i="3"/>
  <c r="A454" i="3"/>
  <c r="A455" i="3"/>
  <c r="B455" i="3" s="1"/>
  <c r="A456" i="3"/>
  <c r="A457" i="3"/>
  <c r="A458" i="3"/>
  <c r="A459" i="3"/>
  <c r="B459" i="3" s="1"/>
  <c r="A460" i="3"/>
  <c r="A461" i="3"/>
  <c r="A462" i="3"/>
  <c r="A463" i="3"/>
  <c r="B463" i="3" s="1"/>
  <c r="A464" i="3"/>
  <c r="A465" i="3"/>
  <c r="A466" i="3"/>
  <c r="A467" i="3"/>
  <c r="B467" i="3" s="1"/>
  <c r="A468" i="3"/>
  <c r="A469" i="3"/>
  <c r="A470" i="3"/>
  <c r="A471" i="3"/>
  <c r="B471" i="3" s="1"/>
  <c r="A472" i="3"/>
  <c r="A473" i="3"/>
  <c r="A474" i="3"/>
  <c r="A475" i="3"/>
  <c r="B475" i="3" s="1"/>
  <c r="A476" i="3"/>
  <c r="A477" i="3"/>
  <c r="A478" i="3"/>
  <c r="A479" i="3"/>
  <c r="B479" i="3" s="1"/>
  <c r="A480" i="3"/>
  <c r="A481" i="3"/>
  <c r="A482" i="3"/>
  <c r="A483" i="3"/>
  <c r="B483" i="3" s="1"/>
  <c r="A484" i="3"/>
  <c r="A485" i="3"/>
  <c r="A486" i="3"/>
  <c r="A487" i="3"/>
  <c r="B487" i="3" s="1"/>
  <c r="A488" i="3"/>
  <c r="A489" i="3"/>
  <c r="A490" i="3"/>
  <c r="A491" i="3"/>
  <c r="B491" i="3" s="1"/>
  <c r="A492" i="3"/>
  <c r="A493" i="3"/>
  <c r="A494" i="3"/>
  <c r="A495" i="3"/>
  <c r="B495" i="3" s="1"/>
  <c r="A496" i="3"/>
  <c r="A497" i="3"/>
  <c r="A498" i="3"/>
  <c r="A499" i="3"/>
  <c r="B499" i="3" s="1"/>
  <c r="A500" i="3"/>
  <c r="A501" i="3"/>
  <c r="A502" i="3"/>
  <c r="A503" i="3"/>
  <c r="B503" i="3" s="1"/>
  <c r="A504" i="3"/>
  <c r="A505" i="3"/>
  <c r="A506" i="3"/>
  <c r="A507" i="3"/>
  <c r="B507" i="3" s="1"/>
  <c r="A508" i="3"/>
  <c r="A509" i="3"/>
  <c r="A510" i="3"/>
  <c r="A511" i="3"/>
  <c r="B511" i="3" s="1"/>
  <c r="A512" i="3"/>
  <c r="A513" i="3"/>
  <c r="A514" i="3"/>
  <c r="A515" i="3"/>
  <c r="B515" i="3" s="1"/>
  <c r="A516" i="3"/>
  <c r="A517" i="3"/>
  <c r="A518" i="3"/>
  <c r="A519" i="3"/>
  <c r="B519" i="3" s="1"/>
  <c r="A520" i="3"/>
  <c r="A521" i="3"/>
  <c r="A522" i="3"/>
  <c r="A523" i="3"/>
  <c r="A524" i="3"/>
  <c r="A525" i="3"/>
  <c r="A526" i="3"/>
  <c r="A527" i="3"/>
  <c r="B527" i="3" s="1"/>
  <c r="A528" i="3"/>
  <c r="A529" i="3"/>
  <c r="A530" i="3"/>
  <c r="A531" i="3"/>
  <c r="B531" i="3" s="1"/>
  <c r="A532" i="3"/>
  <c r="A533" i="3"/>
  <c r="A534" i="3"/>
  <c r="A535" i="3"/>
  <c r="A536" i="3"/>
  <c r="A537" i="3"/>
  <c r="A538" i="3"/>
  <c r="A539" i="3"/>
  <c r="B539" i="3" s="1"/>
  <c r="A540" i="3"/>
  <c r="A541" i="3"/>
  <c r="A542" i="3"/>
  <c r="A543" i="3"/>
  <c r="B543" i="3" s="1"/>
  <c r="A544" i="3"/>
  <c r="A545" i="3"/>
  <c r="A546" i="3"/>
  <c r="A547" i="3"/>
  <c r="B547" i="3" s="1"/>
  <c r="A548" i="3"/>
  <c r="A549" i="3"/>
  <c r="A550" i="3"/>
  <c r="A551" i="3"/>
  <c r="B551" i="3" s="1"/>
  <c r="A552" i="3"/>
  <c r="A553" i="3"/>
  <c r="A554" i="3"/>
  <c r="A555" i="3"/>
  <c r="B555" i="3" s="1"/>
  <c r="A556" i="3"/>
  <c r="A557" i="3"/>
  <c r="A558" i="3"/>
  <c r="A559" i="3"/>
  <c r="B559" i="3" s="1"/>
  <c r="A560" i="3"/>
  <c r="A561" i="3"/>
  <c r="A562" i="3"/>
  <c r="A563" i="3"/>
  <c r="B563" i="3" s="1"/>
  <c r="A564" i="3"/>
  <c r="A565" i="3"/>
  <c r="A566" i="3"/>
  <c r="A567" i="3"/>
  <c r="B567" i="3" s="1"/>
  <c r="A568" i="3"/>
  <c r="A569" i="3"/>
  <c r="A570" i="3"/>
  <c r="A571" i="3"/>
  <c r="B571" i="3" s="1"/>
  <c r="A572" i="3"/>
  <c r="A573" i="3"/>
  <c r="A574" i="3"/>
  <c r="A575" i="3"/>
  <c r="B575" i="3" s="1"/>
  <c r="A576" i="3"/>
  <c r="A577" i="3"/>
  <c r="A578" i="3"/>
  <c r="A579" i="3"/>
  <c r="B579" i="3" s="1"/>
  <c r="A580" i="3"/>
  <c r="A581" i="3"/>
  <c r="A582" i="3"/>
  <c r="A583" i="3"/>
  <c r="B583" i="3" s="1"/>
  <c r="A584" i="3"/>
  <c r="A585" i="3"/>
  <c r="A586" i="3"/>
  <c r="A587" i="3"/>
  <c r="B587" i="3" s="1"/>
  <c r="A588" i="3"/>
  <c r="A589" i="3"/>
  <c r="A590" i="3"/>
  <c r="A591" i="3"/>
  <c r="B591" i="3" s="1"/>
  <c r="A592" i="3"/>
  <c r="A593" i="3"/>
  <c r="A594" i="3"/>
  <c r="A595" i="3"/>
  <c r="B595" i="3" s="1"/>
  <c r="A596" i="3"/>
  <c r="A597" i="3"/>
  <c r="A598" i="3"/>
  <c r="A599" i="3"/>
  <c r="B599" i="3" s="1"/>
  <c r="A600" i="3"/>
  <c r="A601" i="3"/>
  <c r="A602" i="3"/>
  <c r="A603" i="3"/>
  <c r="B603" i="3" s="1"/>
  <c r="A604" i="3"/>
  <c r="A605" i="3"/>
  <c r="A606" i="3"/>
  <c r="A607" i="3"/>
  <c r="B607" i="3" s="1"/>
  <c r="A608" i="3"/>
  <c r="A609" i="3"/>
  <c r="A610" i="3"/>
  <c r="A611" i="3"/>
  <c r="B611" i="3" s="1"/>
  <c r="A612" i="3"/>
  <c r="A613" i="3"/>
  <c r="A614" i="3"/>
  <c r="A615" i="3"/>
  <c r="B615" i="3" s="1"/>
  <c r="A616" i="3"/>
  <c r="A617" i="3"/>
  <c r="A618" i="3"/>
  <c r="A619" i="3"/>
  <c r="B619" i="3" s="1"/>
  <c r="A620" i="3"/>
  <c r="A621" i="3"/>
  <c r="A622" i="3"/>
  <c r="A623" i="3"/>
  <c r="B623" i="3" s="1"/>
  <c r="A624" i="3"/>
  <c r="A625" i="3"/>
  <c r="A626" i="3"/>
  <c r="A627" i="3"/>
  <c r="B627" i="3" s="1"/>
  <c r="A628" i="3"/>
  <c r="A629" i="3"/>
  <c r="A630" i="3"/>
  <c r="A631" i="3"/>
  <c r="B631" i="3" s="1"/>
  <c r="A632" i="3"/>
  <c r="A633" i="3"/>
  <c r="A634" i="3"/>
  <c r="A635" i="3"/>
  <c r="B635" i="3" s="1"/>
  <c r="A636" i="3"/>
  <c r="A637" i="3"/>
  <c r="A638" i="3"/>
  <c r="A639" i="3"/>
  <c r="B639" i="3" s="1"/>
  <c r="A640" i="3"/>
  <c r="A641" i="3"/>
  <c r="A642" i="3"/>
  <c r="A643" i="3"/>
  <c r="B643" i="3" s="1"/>
  <c r="A644" i="3"/>
  <c r="A645" i="3"/>
  <c r="A646" i="3"/>
  <c r="A647" i="3"/>
  <c r="B647" i="3" s="1"/>
  <c r="A648" i="3"/>
  <c r="A649" i="3"/>
  <c r="A650" i="3"/>
  <c r="A651" i="3"/>
  <c r="B651" i="3" s="1"/>
  <c r="A652" i="3"/>
  <c r="A653" i="3"/>
  <c r="A654" i="3"/>
  <c r="A655" i="3"/>
  <c r="B655" i="3" s="1"/>
  <c r="A656" i="3"/>
  <c r="A657" i="3"/>
  <c r="A658" i="3"/>
  <c r="A659" i="3"/>
  <c r="B659" i="3" s="1"/>
  <c r="A660" i="3"/>
  <c r="A661" i="3"/>
  <c r="A662" i="3"/>
  <c r="A663" i="3"/>
  <c r="B663" i="3" s="1"/>
  <c r="A664" i="3"/>
  <c r="A665" i="3"/>
  <c r="A666" i="3"/>
  <c r="A667" i="3"/>
  <c r="B667" i="3" s="1"/>
  <c r="A668" i="3"/>
  <c r="A669" i="3"/>
  <c r="A670" i="3"/>
  <c r="A671" i="3"/>
  <c r="B671" i="3" s="1"/>
  <c r="A672" i="3"/>
  <c r="A673" i="3"/>
  <c r="A674" i="3"/>
  <c r="A675" i="3"/>
  <c r="B675" i="3" s="1"/>
  <c r="A676" i="3"/>
  <c r="A677" i="3"/>
  <c r="A678" i="3"/>
  <c r="A679" i="3"/>
  <c r="B679" i="3" s="1"/>
  <c r="A680" i="3"/>
  <c r="A681" i="3"/>
  <c r="A682" i="3"/>
  <c r="A683" i="3"/>
  <c r="B683" i="3" s="1"/>
  <c r="A684" i="3"/>
  <c r="A685" i="3"/>
  <c r="A686" i="3"/>
  <c r="A687" i="3"/>
  <c r="B687" i="3" s="1"/>
  <c r="A688" i="3"/>
  <c r="A689" i="3"/>
  <c r="A690" i="3"/>
  <c r="A691" i="3"/>
  <c r="B691" i="3" s="1"/>
  <c r="A692" i="3"/>
  <c r="A693" i="3"/>
  <c r="A694" i="3"/>
  <c r="A695" i="3"/>
  <c r="B695" i="3" s="1"/>
  <c r="A696" i="3"/>
  <c r="A697" i="3"/>
  <c r="A698" i="3"/>
  <c r="A699" i="3"/>
  <c r="B699" i="3" s="1"/>
  <c r="A700" i="3"/>
  <c r="A701" i="3"/>
  <c r="A702" i="3"/>
  <c r="A703" i="3"/>
  <c r="B703" i="3" s="1"/>
  <c r="A704" i="3"/>
  <c r="A705" i="3"/>
  <c r="A706" i="3"/>
  <c r="A707" i="3"/>
  <c r="B707" i="3" s="1"/>
  <c r="A708" i="3"/>
  <c r="A709" i="3"/>
  <c r="A710" i="3"/>
  <c r="A711" i="3"/>
  <c r="B711" i="3" s="1"/>
  <c r="A712" i="3"/>
  <c r="A713" i="3"/>
  <c r="A714" i="3"/>
  <c r="A715" i="3"/>
  <c r="B715" i="3" s="1"/>
  <c r="A716" i="3"/>
  <c r="A717" i="3"/>
  <c r="A718" i="3"/>
  <c r="A719" i="3"/>
  <c r="B719" i="3" s="1"/>
  <c r="A720" i="3"/>
  <c r="A721" i="3"/>
  <c r="A722" i="3"/>
  <c r="A723" i="3"/>
  <c r="B723" i="3" s="1"/>
  <c r="A724" i="3"/>
  <c r="A725" i="3"/>
  <c r="A726" i="3"/>
  <c r="A727" i="3"/>
  <c r="B727" i="3" s="1"/>
  <c r="A728" i="3"/>
  <c r="A729" i="3"/>
  <c r="A730" i="3"/>
  <c r="A731" i="3"/>
  <c r="B731" i="3" s="1"/>
  <c r="A732" i="3"/>
  <c r="A733" i="3"/>
  <c r="A734" i="3"/>
  <c r="A735" i="3"/>
  <c r="B735" i="3" s="1"/>
  <c r="A736" i="3"/>
  <c r="A737" i="3"/>
  <c r="A738" i="3"/>
  <c r="A739" i="3"/>
  <c r="B739" i="3" s="1"/>
  <c r="A740" i="3"/>
  <c r="A741" i="3"/>
  <c r="A742" i="3"/>
  <c r="A743" i="3"/>
  <c r="B743" i="3" s="1"/>
  <c r="A744" i="3"/>
  <c r="A745" i="3"/>
  <c r="A746" i="3"/>
  <c r="A747" i="3"/>
  <c r="B747" i="3" s="1"/>
  <c r="A748" i="3"/>
  <c r="A749" i="3"/>
  <c r="A750" i="3"/>
  <c r="A751" i="3"/>
  <c r="B751" i="3" s="1"/>
  <c r="A752" i="3"/>
  <c r="A753" i="3"/>
  <c r="A754" i="3"/>
  <c r="A755" i="3"/>
  <c r="B755" i="3" s="1"/>
  <c r="A756" i="3"/>
  <c r="A757" i="3"/>
  <c r="A758" i="3"/>
  <c r="A759" i="3"/>
  <c r="B759" i="3" s="1"/>
  <c r="A760" i="3"/>
  <c r="A761" i="3"/>
  <c r="A762" i="3"/>
  <c r="A763" i="3"/>
  <c r="B763" i="3" s="1"/>
  <c r="A764" i="3"/>
  <c r="A765" i="3"/>
  <c r="A766" i="3"/>
  <c r="A767" i="3"/>
  <c r="B767" i="3" s="1"/>
  <c r="A768" i="3"/>
  <c r="A769" i="3"/>
  <c r="A770" i="3"/>
  <c r="A771" i="3"/>
  <c r="B771" i="3" s="1"/>
  <c r="A772" i="3"/>
  <c r="A773" i="3"/>
  <c r="A774" i="3"/>
  <c r="A775" i="3"/>
  <c r="B775" i="3" s="1"/>
  <c r="A776" i="3"/>
  <c r="A777" i="3"/>
  <c r="A778" i="3"/>
  <c r="A779" i="3"/>
  <c r="B779" i="3" s="1"/>
  <c r="A780" i="3"/>
  <c r="A781" i="3"/>
  <c r="A782" i="3"/>
  <c r="A783" i="3"/>
  <c r="B783" i="3" s="1"/>
  <c r="A784" i="3"/>
  <c r="A785" i="3"/>
  <c r="A786" i="3"/>
  <c r="A787" i="3"/>
  <c r="B787" i="3" s="1"/>
  <c r="A788" i="3"/>
  <c r="A789" i="3"/>
  <c r="A790" i="3"/>
  <c r="A791" i="3"/>
  <c r="B791" i="3" s="1"/>
  <c r="A792" i="3"/>
  <c r="A793" i="3"/>
  <c r="A794" i="3"/>
  <c r="A795" i="3"/>
  <c r="B795" i="3" s="1"/>
  <c r="A796" i="3"/>
  <c r="A797" i="3"/>
  <c r="A798" i="3"/>
  <c r="A799" i="3"/>
  <c r="B799" i="3" s="1"/>
  <c r="A800" i="3"/>
  <c r="A801" i="3"/>
  <c r="A802" i="3"/>
  <c r="A803" i="3"/>
  <c r="B803" i="3" s="1"/>
  <c r="A804" i="3"/>
  <c r="A805" i="3"/>
  <c r="A806" i="3"/>
  <c r="A807" i="3"/>
  <c r="B807" i="3" s="1"/>
  <c r="A808" i="3"/>
  <c r="A809" i="3"/>
  <c r="A810" i="3"/>
  <c r="A811" i="3"/>
  <c r="B811" i="3" s="1"/>
  <c r="A812" i="3"/>
  <c r="A813" i="3"/>
  <c r="A814" i="3"/>
  <c r="A815" i="3"/>
  <c r="B815" i="3" s="1"/>
  <c r="A816" i="3"/>
  <c r="A817" i="3"/>
  <c r="A818" i="3"/>
  <c r="A819" i="3"/>
  <c r="B819" i="3" s="1"/>
  <c r="A820" i="3"/>
  <c r="A821" i="3"/>
  <c r="A822" i="3"/>
  <c r="A823" i="3"/>
  <c r="B823" i="3" s="1"/>
  <c r="A824" i="3"/>
  <c r="A825" i="3"/>
  <c r="A826" i="3"/>
  <c r="A827" i="3"/>
  <c r="B827" i="3" s="1"/>
  <c r="A828" i="3"/>
  <c r="A829" i="3"/>
  <c r="A830" i="3"/>
  <c r="A831" i="3"/>
  <c r="B831" i="3" s="1"/>
  <c r="A832" i="3"/>
  <c r="A833" i="3"/>
  <c r="A834" i="3"/>
  <c r="A835" i="3"/>
  <c r="B835" i="3" s="1"/>
  <c r="A836" i="3"/>
  <c r="A837" i="3"/>
  <c r="A838" i="3"/>
  <c r="A839" i="3"/>
  <c r="B839" i="3" s="1"/>
  <c r="A840" i="3"/>
  <c r="A841" i="3"/>
  <c r="A842" i="3"/>
  <c r="A843" i="3"/>
  <c r="B843" i="3" s="1"/>
  <c r="A844" i="3"/>
  <c r="A845" i="3"/>
  <c r="A846" i="3"/>
  <c r="A847" i="3"/>
  <c r="B847" i="3" s="1"/>
  <c r="A848" i="3"/>
  <c r="A849" i="3"/>
  <c r="A850" i="3"/>
  <c r="A851" i="3"/>
  <c r="B851" i="3" s="1"/>
  <c r="A852" i="3"/>
  <c r="A853" i="3"/>
  <c r="A854" i="3"/>
  <c r="A855" i="3"/>
  <c r="B855" i="3" s="1"/>
  <c r="A856" i="3"/>
  <c r="A857" i="3"/>
  <c r="A858" i="3"/>
  <c r="A859" i="3"/>
  <c r="B859" i="3" s="1"/>
  <c r="A860" i="3"/>
  <c r="A861" i="3"/>
  <c r="A862" i="3"/>
  <c r="A863" i="3"/>
  <c r="B863" i="3" s="1"/>
  <c r="A864" i="3"/>
  <c r="A865" i="3"/>
  <c r="A866" i="3"/>
  <c r="A867" i="3"/>
  <c r="B867" i="3" s="1"/>
  <c r="A868" i="3"/>
  <c r="A869" i="3"/>
  <c r="A870" i="3"/>
  <c r="A871" i="3"/>
  <c r="B871" i="3" s="1"/>
  <c r="A872" i="3"/>
  <c r="A873" i="3"/>
  <c r="A874" i="3"/>
  <c r="A875" i="3"/>
  <c r="B875" i="3" s="1"/>
  <c r="A876" i="3"/>
  <c r="A877" i="3"/>
  <c r="A878" i="3"/>
  <c r="A879" i="3"/>
  <c r="B879" i="3" s="1"/>
  <c r="A880" i="3"/>
  <c r="A881" i="3"/>
  <c r="A882" i="3"/>
  <c r="A883" i="3"/>
  <c r="B883" i="3" s="1"/>
  <c r="A884" i="3"/>
  <c r="A885" i="3"/>
  <c r="A886" i="3"/>
  <c r="A887" i="3"/>
  <c r="B887" i="3" s="1"/>
  <c r="A888" i="3"/>
  <c r="A889" i="3"/>
  <c r="A890" i="3"/>
  <c r="A891" i="3"/>
  <c r="B891" i="3" s="1"/>
  <c r="A892" i="3"/>
  <c r="A893" i="3"/>
  <c r="A894" i="3"/>
  <c r="A895" i="3"/>
  <c r="B895" i="3" s="1"/>
  <c r="A896" i="3"/>
  <c r="A897" i="3"/>
  <c r="A898" i="3"/>
  <c r="A899" i="3"/>
  <c r="B899" i="3" s="1"/>
  <c r="A900" i="3"/>
  <c r="A901" i="3"/>
  <c r="A902" i="3"/>
  <c r="A903" i="3"/>
  <c r="B903" i="3" s="1"/>
  <c r="A904" i="3"/>
  <c r="A905" i="3"/>
  <c r="A906" i="3"/>
  <c r="A907" i="3"/>
  <c r="B907" i="3" s="1"/>
  <c r="A908" i="3"/>
  <c r="A909" i="3"/>
  <c r="A910" i="3"/>
  <c r="A911" i="3"/>
  <c r="B911" i="3" s="1"/>
  <c r="A912" i="3"/>
  <c r="A913" i="3"/>
  <c r="A914" i="3"/>
  <c r="A915" i="3"/>
  <c r="B915" i="3" s="1"/>
  <c r="A916" i="3"/>
  <c r="A917" i="3"/>
  <c r="A918" i="3"/>
  <c r="A919" i="3"/>
  <c r="B919" i="3" s="1"/>
  <c r="A920" i="3"/>
  <c r="A921" i="3"/>
  <c r="A922" i="3"/>
  <c r="A923" i="3"/>
  <c r="B923" i="3" s="1"/>
  <c r="A924" i="3"/>
  <c r="A925" i="3"/>
  <c r="A926" i="3"/>
  <c r="A927" i="3"/>
  <c r="B927" i="3" s="1"/>
  <c r="A928" i="3"/>
  <c r="A929" i="3"/>
  <c r="A930" i="3"/>
  <c r="A931" i="3"/>
  <c r="B931" i="3" s="1"/>
  <c r="A932" i="3"/>
  <c r="A933" i="3"/>
  <c r="A934" i="3"/>
  <c r="A935" i="3"/>
  <c r="B935" i="3" s="1"/>
  <c r="A936" i="3"/>
  <c r="A937" i="3"/>
  <c r="A938" i="3"/>
  <c r="A939" i="3"/>
  <c r="B939" i="3" s="1"/>
  <c r="A940" i="3"/>
  <c r="A941" i="3"/>
  <c r="A942" i="3"/>
  <c r="A943" i="3"/>
  <c r="B943" i="3" s="1"/>
  <c r="A944" i="3"/>
  <c r="A945" i="3"/>
  <c r="A946" i="3"/>
  <c r="A947" i="3"/>
  <c r="B947" i="3" s="1"/>
  <c r="A948" i="3"/>
  <c r="A949" i="3"/>
  <c r="A950" i="3"/>
  <c r="A951" i="3"/>
  <c r="B951" i="3" s="1"/>
  <c r="A952" i="3"/>
  <c r="A953" i="3"/>
  <c r="A954" i="3"/>
  <c r="A955" i="3"/>
  <c r="B955" i="3" s="1"/>
  <c r="A956" i="3"/>
  <c r="A957" i="3"/>
  <c r="A958" i="3"/>
  <c r="A959" i="3"/>
  <c r="B959" i="3" s="1"/>
  <c r="A960" i="3"/>
  <c r="A961" i="3"/>
  <c r="A962" i="3"/>
  <c r="A963" i="3"/>
  <c r="B963" i="3" s="1"/>
  <c r="A964" i="3"/>
  <c r="A965" i="3"/>
  <c r="A966" i="3"/>
  <c r="A967" i="3"/>
  <c r="B967" i="3" s="1"/>
  <c r="A968" i="3"/>
  <c r="A969" i="3"/>
  <c r="A970" i="3"/>
  <c r="A971" i="3"/>
  <c r="B971" i="3" s="1"/>
  <c r="A972" i="3"/>
  <c r="A973" i="3"/>
  <c r="A974" i="3"/>
  <c r="A975" i="3"/>
  <c r="B975" i="3" s="1"/>
  <c r="A976" i="3"/>
  <c r="A977" i="3"/>
  <c r="A978" i="3"/>
  <c r="A979" i="3"/>
  <c r="B979" i="3" s="1"/>
  <c r="A980" i="3"/>
  <c r="A981" i="3"/>
  <c r="A982" i="3"/>
  <c r="A983" i="3"/>
  <c r="B983" i="3" s="1"/>
  <c r="A984" i="3"/>
  <c r="A985" i="3"/>
  <c r="A986" i="3"/>
  <c r="A987" i="3"/>
  <c r="B987" i="3" s="1"/>
  <c r="A988" i="3"/>
  <c r="A989" i="3"/>
  <c r="A990" i="3"/>
  <c r="A991" i="3"/>
  <c r="B991" i="3" s="1"/>
  <c r="A992" i="3"/>
  <c r="A993" i="3"/>
  <c r="A994" i="3"/>
  <c r="A995" i="3"/>
  <c r="B995" i="3" s="1"/>
  <c r="A996" i="3"/>
  <c r="A997" i="3"/>
  <c r="A998" i="3"/>
  <c r="A999" i="3"/>
  <c r="B999" i="3" s="1"/>
  <c r="A1000" i="3"/>
  <c r="A1001" i="3"/>
  <c r="A1002" i="3"/>
  <c r="A1003" i="3"/>
  <c r="B1003" i="3" s="1"/>
  <c r="A1004" i="3"/>
  <c r="A1005" i="3"/>
  <c r="A1006" i="3"/>
  <c r="A1007" i="3"/>
  <c r="B1007" i="3" s="1"/>
  <c r="A1008" i="3"/>
  <c r="A1009" i="3"/>
  <c r="A1010" i="3"/>
  <c r="A1011" i="3"/>
  <c r="B1011" i="3" s="1"/>
  <c r="A1012" i="3"/>
  <c r="A1013" i="3"/>
  <c r="A1014" i="3"/>
  <c r="A1015" i="3"/>
  <c r="B1015" i="3" s="1"/>
  <c r="A1016" i="3"/>
  <c r="A1017" i="3"/>
  <c r="A1018" i="3"/>
  <c r="A1019" i="3"/>
  <c r="B1019" i="3" s="1"/>
  <c r="A1020" i="3"/>
  <c r="A1021" i="3"/>
  <c r="A1022" i="3"/>
  <c r="A1023" i="3"/>
  <c r="B1023" i="3" s="1"/>
  <c r="A1024" i="3"/>
  <c r="A1025" i="3"/>
  <c r="A1026" i="3"/>
  <c r="A1027" i="3"/>
  <c r="B1027" i="3" s="1"/>
  <c r="A1028" i="3"/>
  <c r="A1029" i="3"/>
  <c r="A1030" i="3"/>
  <c r="A1031" i="3"/>
  <c r="B1031" i="3" s="1"/>
  <c r="A1032" i="3"/>
  <c r="A1033" i="3"/>
  <c r="A1034" i="3"/>
  <c r="A1035" i="3"/>
  <c r="B1035" i="3" s="1"/>
  <c r="A1036" i="3"/>
  <c r="A1037" i="3"/>
  <c r="A1038" i="3"/>
  <c r="A1039" i="3"/>
  <c r="B1039" i="3" s="1"/>
  <c r="A1040" i="3"/>
  <c r="A1041" i="3"/>
  <c r="A1042" i="3"/>
  <c r="A1043" i="3"/>
  <c r="B1043" i="3" s="1"/>
  <c r="A1044" i="3"/>
  <c r="A1045" i="3"/>
  <c r="A1046" i="3"/>
  <c r="A1047" i="3"/>
  <c r="B1047" i="3" s="1"/>
  <c r="A1048" i="3"/>
  <c r="A1049" i="3"/>
  <c r="A1050" i="3"/>
  <c r="A1051" i="3"/>
  <c r="B1051" i="3" s="1"/>
  <c r="A1052" i="3"/>
  <c r="A1053" i="3"/>
  <c r="A1054" i="3"/>
  <c r="A1055" i="3"/>
  <c r="B1055" i="3" s="1"/>
  <c r="A1056" i="3"/>
  <c r="A1057" i="3"/>
  <c r="A1058" i="3"/>
  <c r="A1059" i="3"/>
  <c r="B1059" i="3" s="1"/>
  <c r="A1060" i="3"/>
  <c r="A1061" i="3"/>
  <c r="A1062" i="3"/>
  <c r="A1063" i="3"/>
  <c r="B1063" i="3" s="1"/>
  <c r="A1064" i="3"/>
  <c r="A1065" i="3"/>
  <c r="A1066" i="3"/>
  <c r="A1067" i="3"/>
  <c r="B1067" i="3" s="1"/>
  <c r="A1068" i="3"/>
  <c r="A1069" i="3"/>
  <c r="A1070" i="3"/>
  <c r="A1071" i="3"/>
  <c r="B1071" i="3" s="1"/>
  <c r="A1072" i="3"/>
  <c r="A1073" i="3"/>
  <c r="A1074" i="3"/>
  <c r="A1075" i="3"/>
  <c r="B1075" i="3" s="1"/>
  <c r="A1076" i="3"/>
  <c r="A1077" i="3"/>
  <c r="A1078" i="3"/>
  <c r="A1079" i="3"/>
  <c r="B1079" i="3" s="1"/>
  <c r="A1080" i="3"/>
  <c r="A1081" i="3"/>
  <c r="A1082" i="3"/>
  <c r="A1083" i="3"/>
  <c r="B1083" i="3" s="1"/>
  <c r="A1084" i="3"/>
  <c r="A1085" i="3"/>
  <c r="A1086" i="3"/>
  <c r="A1087" i="3"/>
  <c r="B1087" i="3" s="1"/>
  <c r="A1088" i="3"/>
  <c r="A1089" i="3"/>
  <c r="A1090" i="3"/>
  <c r="A1091" i="3"/>
  <c r="B1091" i="3" s="1"/>
  <c r="A1092" i="3"/>
  <c r="A1093" i="3"/>
  <c r="A1094" i="3"/>
  <c r="A1095" i="3"/>
  <c r="B1095" i="3" s="1"/>
  <c r="A1096" i="3"/>
  <c r="A1097" i="3"/>
  <c r="A1098" i="3"/>
  <c r="A1099" i="3"/>
  <c r="B1099" i="3" s="1"/>
  <c r="A1100" i="3"/>
  <c r="A1101" i="3"/>
  <c r="A1102" i="3"/>
  <c r="A1103" i="3"/>
  <c r="B1103" i="3" s="1"/>
  <c r="A1104" i="3"/>
  <c r="A1105" i="3"/>
  <c r="A1106" i="3"/>
  <c r="A1107" i="3"/>
  <c r="B1107" i="3" s="1"/>
  <c r="A1108" i="3"/>
  <c r="A1109" i="3"/>
  <c r="A1110" i="3"/>
  <c r="A1111" i="3"/>
  <c r="B1111" i="3" s="1"/>
  <c r="A1112" i="3"/>
  <c r="A1113" i="3"/>
  <c r="A1114" i="3"/>
  <c r="A1115" i="3"/>
  <c r="B1115" i="3" s="1"/>
  <c r="A1116" i="3"/>
  <c r="A1117" i="3"/>
  <c r="A1118" i="3"/>
  <c r="A1119" i="3"/>
  <c r="B1119" i="3" s="1"/>
  <c r="A1120" i="3"/>
  <c r="A1121" i="3"/>
  <c r="A1122" i="3"/>
  <c r="A1123" i="3"/>
  <c r="B1123" i="3" s="1"/>
  <c r="A1124" i="3"/>
  <c r="A1125" i="3"/>
  <c r="A1126" i="3"/>
  <c r="A1127" i="3"/>
  <c r="B1127" i="3" s="1"/>
  <c r="A1128" i="3"/>
  <c r="A1129" i="3"/>
  <c r="A1130" i="3"/>
  <c r="A1131" i="3"/>
  <c r="B1131" i="3" s="1"/>
  <c r="A1132" i="3"/>
  <c r="A1133" i="3"/>
  <c r="A1134" i="3"/>
  <c r="A1135" i="3"/>
  <c r="B1135" i="3" s="1"/>
  <c r="A1136" i="3"/>
  <c r="A1137" i="3"/>
  <c r="A1138" i="3"/>
  <c r="A1139" i="3"/>
  <c r="B1139" i="3" s="1"/>
  <c r="A1140" i="3"/>
  <c r="A1141" i="3"/>
  <c r="A1142" i="3"/>
  <c r="A1143" i="3"/>
  <c r="B1143" i="3" s="1"/>
  <c r="A1144" i="3"/>
  <c r="A1145" i="3"/>
  <c r="A1146" i="3"/>
  <c r="A1147" i="3"/>
  <c r="B1147" i="3" s="1"/>
  <c r="A1148" i="3"/>
  <c r="A1149" i="3"/>
  <c r="B1149" i="3" s="1"/>
  <c r="A1150" i="3"/>
  <c r="A1151" i="3"/>
  <c r="B1151" i="3" s="1"/>
  <c r="A1152" i="3"/>
  <c r="A1153" i="3"/>
  <c r="A1154" i="3"/>
  <c r="A1155" i="3"/>
  <c r="B1155" i="3" s="1"/>
  <c r="A1156" i="3"/>
  <c r="A1157" i="3"/>
  <c r="A1158" i="3"/>
  <c r="A1159" i="3"/>
  <c r="B1159" i="3" s="1"/>
  <c r="A1160" i="3"/>
  <c r="A1161" i="3"/>
  <c r="A1162" i="3"/>
  <c r="A1163" i="3"/>
  <c r="B1163" i="3" s="1"/>
  <c r="A1164" i="3"/>
  <c r="A1165" i="3"/>
  <c r="B1165" i="3" s="1"/>
  <c r="A1166" i="3"/>
  <c r="A1167" i="3"/>
  <c r="B1167" i="3" s="1"/>
  <c r="A1168" i="3"/>
  <c r="A1169" i="3"/>
  <c r="A1170" i="3"/>
  <c r="A1171" i="3"/>
  <c r="B1171" i="3" s="1"/>
  <c r="A1172" i="3"/>
  <c r="A1173" i="3"/>
  <c r="B1173" i="3" s="1"/>
  <c r="A1174" i="3"/>
  <c r="A1175" i="3"/>
  <c r="B1175" i="3" s="1"/>
  <c r="A1176" i="3"/>
  <c r="A1177" i="3"/>
  <c r="A1178" i="3"/>
  <c r="A1179" i="3"/>
  <c r="B1179" i="3" s="1"/>
  <c r="A1180" i="3"/>
  <c r="A1181" i="3"/>
  <c r="A1182" i="3"/>
  <c r="A1183" i="3"/>
  <c r="B1183" i="3" s="1"/>
  <c r="A1184" i="3"/>
  <c r="A1185" i="3"/>
  <c r="A1186" i="3"/>
  <c r="A1187" i="3"/>
  <c r="B1187" i="3" s="1"/>
  <c r="A1188" i="3"/>
  <c r="A1189" i="3"/>
  <c r="B1189" i="3" s="1"/>
  <c r="A1190" i="3"/>
  <c r="A1191" i="3"/>
  <c r="B1191" i="3" s="1"/>
  <c r="A1192" i="3"/>
  <c r="A1193" i="3"/>
  <c r="B1193" i="3" s="1"/>
  <c r="A1194" i="3"/>
  <c r="A1195" i="3"/>
  <c r="B1195" i="3" s="1"/>
  <c r="A1196" i="3"/>
  <c r="A1197" i="3"/>
  <c r="A1198" i="3"/>
  <c r="A1199" i="3"/>
  <c r="B1199" i="3" s="1"/>
  <c r="A1200" i="3"/>
  <c r="A1201" i="3"/>
  <c r="A1202" i="3"/>
  <c r="A1203" i="3"/>
  <c r="B1203" i="3" s="1"/>
  <c r="A1204" i="3"/>
  <c r="A1205" i="3"/>
  <c r="A1206" i="3"/>
  <c r="A1207" i="3"/>
  <c r="B1207" i="3" s="1"/>
  <c r="A1208" i="3"/>
  <c r="A1209" i="3"/>
  <c r="A1210" i="3"/>
  <c r="A1211" i="3"/>
  <c r="B1211" i="3" s="1"/>
  <c r="A1212" i="3"/>
  <c r="A1213" i="3"/>
  <c r="B1213" i="3" s="1"/>
  <c r="A1214" i="3"/>
  <c r="A1215" i="3"/>
  <c r="B1215" i="3" s="1"/>
  <c r="A1216" i="3"/>
  <c r="A1217" i="3"/>
  <c r="B1217" i="3" s="1"/>
  <c r="A1218" i="3"/>
  <c r="A1219" i="3"/>
  <c r="B1219" i="3" s="1"/>
  <c r="A1220" i="3"/>
  <c r="A1221" i="3"/>
  <c r="B1221" i="3" s="1"/>
  <c r="A1222" i="3"/>
  <c r="A1223" i="3"/>
  <c r="B1223" i="3" s="1"/>
  <c r="A1224" i="3"/>
  <c r="A1225" i="3"/>
  <c r="A1226" i="3"/>
  <c r="A1227" i="3"/>
  <c r="B1227" i="3" s="1"/>
  <c r="A1228" i="3"/>
  <c r="A1229" i="3"/>
  <c r="B1229" i="3" s="1"/>
  <c r="A1230" i="3"/>
  <c r="A1231" i="3"/>
  <c r="B1231" i="3" s="1"/>
  <c r="A1232" i="3"/>
  <c r="A1233" i="3"/>
  <c r="A1234" i="3"/>
  <c r="A1235" i="3"/>
  <c r="B1235" i="3" s="1"/>
  <c r="A1236" i="3"/>
  <c r="A1237" i="3"/>
  <c r="B1237" i="3" s="1"/>
  <c r="A1238" i="3"/>
  <c r="A1239" i="3"/>
  <c r="B1239" i="3" s="1"/>
  <c r="A1240" i="3"/>
  <c r="A1241" i="3"/>
  <c r="A1242" i="3"/>
  <c r="A1243" i="3"/>
  <c r="B1243" i="3" s="1"/>
  <c r="A1244" i="3"/>
  <c r="A1245" i="3"/>
  <c r="B1245" i="3" s="1"/>
  <c r="A1246" i="3"/>
  <c r="A1247" i="3"/>
  <c r="B1247" i="3" s="1"/>
  <c r="A1248" i="3"/>
  <c r="A1249" i="3"/>
  <c r="B1249" i="3" s="1"/>
  <c r="A1250" i="3"/>
  <c r="A1251" i="3"/>
  <c r="B1251" i="3" s="1"/>
  <c r="A1252" i="3"/>
  <c r="A1253" i="3"/>
  <c r="A1254" i="3"/>
  <c r="A1255" i="3"/>
  <c r="B1255" i="3" s="1"/>
  <c r="A1256" i="3"/>
  <c r="A1257" i="3"/>
  <c r="B1257" i="3" s="1"/>
  <c r="A1258" i="3"/>
  <c r="A1259" i="3"/>
  <c r="B1259" i="3" s="1"/>
  <c r="A1260" i="3"/>
  <c r="A1261" i="3"/>
  <c r="A1262" i="3"/>
  <c r="A1263" i="3"/>
  <c r="B1263" i="3" s="1"/>
  <c r="A1264" i="3"/>
  <c r="A1265" i="3"/>
  <c r="A1266" i="3"/>
  <c r="A1267" i="3"/>
  <c r="B1267" i="3" s="1"/>
  <c r="A1268" i="3"/>
  <c r="A1269" i="3"/>
  <c r="A1270" i="3"/>
  <c r="A1271" i="3"/>
  <c r="B1271" i="3" s="1"/>
  <c r="A1272" i="3"/>
  <c r="A1273" i="3"/>
  <c r="B1273" i="3" s="1"/>
  <c r="A1274" i="3"/>
  <c r="A1275" i="3"/>
  <c r="B1275" i="3" s="1"/>
  <c r="A1276" i="3"/>
  <c r="A1277" i="3"/>
  <c r="B1277" i="3" s="1"/>
  <c r="A1278" i="3"/>
  <c r="A1279" i="3"/>
  <c r="B1279" i="3" s="1"/>
  <c r="A1280" i="3"/>
  <c r="A1281" i="3"/>
  <c r="A1282" i="3"/>
  <c r="A1283" i="3"/>
  <c r="B1283" i="3" s="1"/>
  <c r="A1284" i="3"/>
  <c r="A1285" i="3"/>
  <c r="B1285" i="3" s="1"/>
  <c r="A1286" i="3"/>
  <c r="A1287" i="3"/>
  <c r="B1287" i="3" s="1"/>
  <c r="A1288" i="3"/>
  <c r="A1289" i="3"/>
  <c r="A1290" i="3"/>
  <c r="A1291" i="3"/>
  <c r="B1291" i="3" s="1"/>
  <c r="A1292" i="3"/>
  <c r="A1293" i="3"/>
  <c r="B1293" i="3" s="1"/>
  <c r="A1294" i="3"/>
  <c r="A1295" i="3"/>
  <c r="B1295" i="3" s="1"/>
  <c r="A1296" i="3"/>
  <c r="A1297" i="3"/>
  <c r="B1297" i="3" s="1"/>
  <c r="A1298" i="3"/>
  <c r="A1299" i="3"/>
  <c r="B1299" i="3" s="1"/>
  <c r="A1300" i="3"/>
  <c r="A1301" i="3"/>
  <c r="A1302" i="3"/>
  <c r="A1303" i="3"/>
  <c r="B1303" i="3" s="1"/>
  <c r="A1304" i="3"/>
  <c r="A1305" i="3"/>
  <c r="A1306" i="3"/>
  <c r="A1307" i="3"/>
  <c r="B1307" i="3" s="1"/>
  <c r="A1308" i="3"/>
  <c r="A1309" i="3"/>
  <c r="B1309" i="3" s="1"/>
  <c r="A1310" i="3"/>
  <c r="A1311" i="3"/>
  <c r="B1311" i="3" s="1"/>
  <c r="A1312" i="3"/>
  <c r="A1313" i="3"/>
  <c r="B1313" i="3" s="1"/>
  <c r="A1314" i="3"/>
  <c r="A1315" i="3"/>
  <c r="B1315" i="3" s="1"/>
  <c r="A1316" i="3"/>
  <c r="A1317" i="3"/>
  <c r="A1318" i="3"/>
  <c r="A1319" i="3"/>
  <c r="B1319" i="3" s="1"/>
  <c r="A1320" i="3"/>
  <c r="A1321" i="3"/>
  <c r="A1322" i="3"/>
  <c r="A1323" i="3"/>
  <c r="B1323" i="3" s="1"/>
  <c r="A1324" i="3"/>
  <c r="A1325" i="3"/>
  <c r="B1325" i="3" s="1"/>
  <c r="A1326" i="3"/>
  <c r="A1327" i="3"/>
  <c r="B1327" i="3" s="1"/>
  <c r="A1328" i="3"/>
  <c r="A1329" i="3"/>
  <c r="A1330" i="3"/>
  <c r="A1331" i="3"/>
  <c r="B1331" i="3" s="1"/>
  <c r="A1332" i="3"/>
  <c r="A1333" i="3"/>
  <c r="A1334" i="3"/>
  <c r="A1335" i="3"/>
  <c r="B1335" i="3" s="1"/>
  <c r="A1336" i="3"/>
  <c r="A1337" i="3"/>
  <c r="A1338" i="3"/>
  <c r="A1339" i="3"/>
  <c r="B1339" i="3" s="1"/>
  <c r="A1340" i="3"/>
  <c r="A1341" i="3"/>
  <c r="A1342" i="3"/>
  <c r="A1343" i="3"/>
  <c r="B1343" i="3" s="1"/>
  <c r="A1344" i="3"/>
  <c r="A1345" i="3"/>
  <c r="A1346" i="3"/>
  <c r="A1347" i="3"/>
  <c r="B1347" i="3" s="1"/>
  <c r="A1348" i="3"/>
  <c r="A1349" i="3"/>
  <c r="A1350" i="3"/>
  <c r="A1351" i="3"/>
  <c r="B1351" i="3" s="1"/>
  <c r="A1352" i="3"/>
  <c r="A1353" i="3"/>
  <c r="B1353" i="3" s="1"/>
  <c r="A1354" i="3"/>
  <c r="A1355" i="3"/>
  <c r="B1355" i="3" s="1"/>
  <c r="A1356" i="3"/>
  <c r="A1357" i="3"/>
  <c r="B1357" i="3" s="1"/>
  <c r="A1358" i="3"/>
  <c r="A1359" i="3"/>
  <c r="B1359" i="3" s="1"/>
  <c r="A1360" i="3"/>
  <c r="A1361" i="3"/>
  <c r="A1362" i="3"/>
  <c r="A1363" i="3"/>
  <c r="B1363" i="3" s="1"/>
  <c r="A1364" i="3"/>
  <c r="A1365" i="3"/>
  <c r="A1366" i="3"/>
  <c r="A1367" i="3"/>
  <c r="B1367" i="3" s="1"/>
  <c r="A1368" i="3"/>
  <c r="A1369" i="3"/>
  <c r="A1370" i="3"/>
  <c r="A1371" i="3"/>
  <c r="B1371" i="3" s="1"/>
  <c r="A1372" i="3"/>
  <c r="A1373" i="3"/>
  <c r="A1374" i="3"/>
  <c r="A1375" i="3"/>
  <c r="B1375" i="3" s="1"/>
  <c r="A1376" i="3"/>
  <c r="A1377" i="3"/>
  <c r="B1377" i="3" s="1"/>
  <c r="A1378" i="3"/>
  <c r="A1379" i="3"/>
  <c r="B1379" i="3" s="1"/>
  <c r="A1380" i="3"/>
  <c r="A1381" i="3"/>
  <c r="B1381" i="3" s="1"/>
  <c r="A1382" i="3"/>
  <c r="A1383" i="3"/>
  <c r="B1383" i="3" s="1"/>
  <c r="A1384" i="3"/>
  <c r="A1385" i="3"/>
  <c r="B1385" i="3" s="1"/>
  <c r="A1386" i="3"/>
  <c r="A1387" i="3"/>
  <c r="B1387" i="3" s="1"/>
  <c r="A1388" i="3"/>
  <c r="A1389" i="3"/>
  <c r="B1389" i="3" s="1"/>
  <c r="A1390" i="3"/>
  <c r="A1391" i="3"/>
  <c r="B1391" i="3" s="1"/>
  <c r="A1392" i="3"/>
  <c r="A1393" i="3"/>
  <c r="A1394" i="3"/>
  <c r="A1395" i="3"/>
  <c r="B1395" i="3" s="1"/>
  <c r="A1396" i="3"/>
  <c r="A1397" i="3"/>
  <c r="B1397" i="3" s="1"/>
  <c r="A1398" i="3"/>
  <c r="A1399" i="3"/>
  <c r="B1399" i="3" s="1"/>
  <c r="A1400" i="3"/>
  <c r="A1401" i="3"/>
  <c r="B1401" i="3" s="1"/>
  <c r="A1402" i="3"/>
  <c r="A1403" i="3"/>
  <c r="B1403" i="3" s="1"/>
  <c r="A1404" i="3"/>
  <c r="A1405" i="3"/>
  <c r="B1405" i="3" s="1"/>
  <c r="A1406" i="3"/>
  <c r="A1407" i="3"/>
  <c r="B1407" i="3" s="1"/>
  <c r="A1408" i="3"/>
  <c r="A1409" i="3"/>
  <c r="B1409" i="3" s="1"/>
  <c r="A1410" i="3"/>
  <c r="A1411" i="3"/>
  <c r="B1411" i="3" s="1"/>
  <c r="A1412" i="3"/>
  <c r="A1413" i="3"/>
  <c r="A1414" i="3"/>
  <c r="A1415" i="3"/>
  <c r="B1415" i="3" s="1"/>
  <c r="A1416" i="3"/>
  <c r="A1417" i="3"/>
  <c r="A1418" i="3"/>
  <c r="A1419" i="3"/>
  <c r="B1419" i="3" s="1"/>
  <c r="A1420" i="3"/>
  <c r="A1421" i="3"/>
  <c r="A1422" i="3"/>
  <c r="A1423" i="3"/>
  <c r="B1423" i="3" s="1"/>
  <c r="A1424" i="3"/>
  <c r="A1425" i="3"/>
  <c r="A1426" i="3"/>
  <c r="A1427" i="3"/>
  <c r="B1427" i="3" s="1"/>
  <c r="A1428" i="3"/>
  <c r="A1429" i="3"/>
  <c r="B1429" i="3" s="1"/>
  <c r="A1430" i="3"/>
  <c r="A1431" i="3"/>
  <c r="B1431" i="3" s="1"/>
  <c r="A1432" i="3"/>
  <c r="A1433" i="3"/>
  <c r="B1433" i="3" s="1"/>
  <c r="A1434" i="3"/>
  <c r="A1435" i="3"/>
  <c r="B1435" i="3" s="1"/>
  <c r="A1436" i="3"/>
  <c r="A1437" i="3"/>
  <c r="B1437" i="3" s="1"/>
  <c r="A1438" i="3"/>
  <c r="A1439" i="3"/>
  <c r="B1439" i="3" s="1"/>
  <c r="A1440" i="3"/>
  <c r="A1441" i="3"/>
  <c r="B1441" i="3" s="1"/>
  <c r="A1442" i="3"/>
  <c r="A1443" i="3"/>
  <c r="B1443" i="3" s="1"/>
  <c r="A1444" i="3"/>
  <c r="A1445" i="3"/>
  <c r="B1445" i="3" s="1"/>
  <c r="A1446" i="3"/>
  <c r="A1447" i="3"/>
  <c r="B1447" i="3" s="1"/>
  <c r="A1448" i="3"/>
  <c r="A1449" i="3"/>
  <c r="B1449" i="3" s="1"/>
  <c r="A1450" i="3"/>
  <c r="A1451" i="3"/>
  <c r="B1451" i="3" s="1"/>
  <c r="A1452" i="3"/>
  <c r="A1453" i="3"/>
  <c r="B1453" i="3" s="1"/>
  <c r="A1454" i="3"/>
  <c r="A1455" i="3"/>
  <c r="B1455" i="3" s="1"/>
  <c r="A1456" i="3"/>
  <c r="A1457" i="3"/>
  <c r="B1457" i="3" s="1"/>
  <c r="A1458" i="3"/>
  <c r="A1459" i="3"/>
  <c r="B1459" i="3" s="1"/>
  <c r="A1460" i="3"/>
  <c r="A1461" i="3"/>
  <c r="A1462" i="3"/>
  <c r="A1463" i="3"/>
  <c r="B1463" i="3" s="1"/>
  <c r="A1464" i="3"/>
  <c r="A1465" i="3"/>
  <c r="A1466" i="3"/>
  <c r="A1467" i="3"/>
  <c r="B1467" i="3" s="1"/>
  <c r="A1468" i="3"/>
  <c r="A1469" i="3"/>
  <c r="B1469" i="3" s="1"/>
  <c r="A1470" i="3"/>
  <c r="A1471" i="3"/>
  <c r="B1471" i="3" s="1"/>
  <c r="A1472" i="3"/>
  <c r="A1473" i="3"/>
  <c r="B1473" i="3" s="1"/>
  <c r="A1474" i="3"/>
  <c r="A1475" i="3"/>
  <c r="B1475" i="3" s="1"/>
  <c r="A1476" i="3"/>
  <c r="A1477" i="3"/>
  <c r="B1477" i="3" s="1"/>
  <c r="A1478" i="3"/>
  <c r="A1479" i="3"/>
  <c r="B1479" i="3" s="1"/>
  <c r="A1480" i="3"/>
  <c r="A1481" i="3"/>
  <c r="B1481" i="3" s="1"/>
  <c r="A1482" i="3"/>
  <c r="A1483" i="3"/>
  <c r="B1483" i="3" s="1"/>
  <c r="A1484" i="3"/>
  <c r="A1485" i="3"/>
  <c r="A1486" i="3"/>
  <c r="A1487" i="3"/>
  <c r="B1487" i="3" s="1"/>
  <c r="A1488" i="3"/>
  <c r="A1489" i="3"/>
  <c r="A1490" i="3"/>
  <c r="A1491" i="3"/>
  <c r="B1491" i="3" s="1"/>
  <c r="A1492" i="3"/>
  <c r="A1493" i="3"/>
  <c r="B1493" i="3" s="1"/>
  <c r="A1494" i="3"/>
  <c r="A1495" i="3"/>
  <c r="B1495" i="3" s="1"/>
  <c r="A1496" i="3"/>
  <c r="A1497" i="3"/>
  <c r="A1498" i="3"/>
  <c r="A1499" i="3"/>
  <c r="B1499" i="3" s="1"/>
  <c r="A1500" i="3"/>
  <c r="A1501" i="3"/>
  <c r="A1502" i="3"/>
  <c r="A1503" i="3"/>
  <c r="B1503" i="3" s="1"/>
  <c r="A1504" i="3"/>
  <c r="A1505" i="3"/>
  <c r="A1506" i="3"/>
  <c r="A1507" i="3"/>
  <c r="B1507" i="3" s="1"/>
  <c r="A1508" i="3"/>
  <c r="A1509" i="3"/>
  <c r="B1509" i="3" s="1"/>
  <c r="A1510" i="3"/>
  <c r="A1511" i="3"/>
  <c r="B1511" i="3" s="1"/>
  <c r="A1512" i="3"/>
  <c r="A1513" i="3"/>
  <c r="B1513" i="3" s="1"/>
  <c r="A1514" i="3"/>
  <c r="A1515" i="3"/>
  <c r="B1515" i="3" s="1"/>
  <c r="A1516" i="3"/>
  <c r="A1517" i="3"/>
  <c r="B1517" i="3" s="1"/>
  <c r="A1518" i="3"/>
  <c r="A1519" i="3"/>
  <c r="B1519" i="3" s="1"/>
  <c r="A1520" i="3"/>
  <c r="A1521" i="3"/>
  <c r="B1521" i="3" s="1"/>
  <c r="A1522" i="3"/>
  <c r="A1523" i="3"/>
  <c r="B1523" i="3" s="1"/>
  <c r="A1524" i="3"/>
  <c r="A1525" i="3"/>
  <c r="B1525" i="3" s="1"/>
  <c r="A1526" i="3"/>
  <c r="A1527" i="3"/>
  <c r="B1527" i="3" s="1"/>
  <c r="A1528" i="3"/>
  <c r="A1529" i="3"/>
  <c r="B1529" i="3" s="1"/>
  <c r="A1530" i="3"/>
  <c r="A1531" i="3"/>
  <c r="B1531" i="3" s="1"/>
  <c r="A1532" i="3"/>
  <c r="A1533" i="3"/>
  <c r="B1533" i="3" s="1"/>
  <c r="A1534" i="3"/>
  <c r="A1535" i="3"/>
  <c r="B1535" i="3" s="1"/>
  <c r="A1536" i="3"/>
  <c r="A1537" i="3"/>
  <c r="B1537" i="3" s="1"/>
  <c r="A1538" i="3"/>
  <c r="A1539" i="3"/>
  <c r="B1539" i="3" s="1"/>
  <c r="A1540" i="3"/>
  <c r="A1541" i="3"/>
  <c r="B1541" i="3" s="1"/>
  <c r="A1542" i="3"/>
  <c r="A1543" i="3"/>
  <c r="B1543" i="3" s="1"/>
  <c r="A1544" i="3"/>
  <c r="A1545" i="3"/>
  <c r="A1546" i="3"/>
  <c r="A1547" i="3"/>
  <c r="B1547" i="3" s="1"/>
  <c r="A1548" i="3"/>
  <c r="A1549" i="3"/>
  <c r="A1550" i="3"/>
  <c r="A1551" i="3"/>
  <c r="B1551" i="3" s="1"/>
  <c r="A1552" i="3"/>
  <c r="A1553" i="3"/>
  <c r="B1553" i="3" s="1"/>
  <c r="A1554" i="3"/>
  <c r="A1555" i="3"/>
  <c r="B1555" i="3" s="1"/>
  <c r="A1556" i="3"/>
  <c r="A1557" i="3"/>
  <c r="B1557" i="3" s="1"/>
  <c r="A1558" i="3"/>
  <c r="A1559" i="3"/>
  <c r="B1559" i="3" s="1"/>
  <c r="A1560" i="3"/>
  <c r="A1561" i="3"/>
  <c r="B1561" i="3" s="1"/>
  <c r="A1562" i="3"/>
  <c r="A1563" i="3"/>
  <c r="B1563" i="3" s="1"/>
  <c r="A1564" i="3"/>
  <c r="A1565" i="3"/>
  <c r="B1565" i="3" s="1"/>
  <c r="A1566" i="3"/>
  <c r="A1567" i="3"/>
  <c r="B1567" i="3" s="1"/>
  <c r="A1568" i="3"/>
  <c r="A1569" i="3"/>
  <c r="B1569" i="3" s="1"/>
  <c r="A1570" i="3"/>
  <c r="A1571" i="3"/>
  <c r="B1571" i="3" s="1"/>
  <c r="A1572" i="3"/>
  <c r="A1573" i="3"/>
  <c r="B1573" i="3" s="1"/>
  <c r="A1574" i="3"/>
  <c r="A1575" i="3"/>
  <c r="B1575" i="3" s="1"/>
  <c r="A1576" i="3"/>
  <c r="A1577" i="3"/>
  <c r="B1577" i="3" s="1"/>
  <c r="A1578" i="3"/>
  <c r="A1579" i="3"/>
  <c r="B1579" i="3" s="1"/>
  <c r="A1580" i="3"/>
  <c r="A1581" i="3"/>
  <c r="B1581" i="3" s="1"/>
  <c r="A1582" i="3"/>
  <c r="A1583" i="3"/>
  <c r="B1583" i="3" s="1"/>
  <c r="A1584" i="3"/>
  <c r="A1585" i="3"/>
  <c r="B1585" i="3" s="1"/>
  <c r="A1586" i="3"/>
  <c r="B1586" i="3" s="1"/>
  <c r="A1587" i="3"/>
  <c r="B1587" i="3" s="1"/>
  <c r="A1588" i="3"/>
  <c r="A1589" i="3"/>
  <c r="B1589" i="3" s="1"/>
  <c r="A1590" i="3"/>
  <c r="B1590" i="3" s="1"/>
  <c r="A1591" i="3"/>
  <c r="B1591" i="3" s="1"/>
  <c r="A1592" i="3"/>
  <c r="A1593" i="3"/>
  <c r="B1593" i="3" s="1"/>
  <c r="A1594" i="3"/>
  <c r="B1594" i="3" s="1"/>
  <c r="A1595" i="3"/>
  <c r="B1595" i="3" s="1"/>
  <c r="A1596" i="3"/>
  <c r="A1597" i="3"/>
  <c r="B1597" i="3" s="1"/>
  <c r="A1598" i="3"/>
  <c r="B1598" i="3" s="1"/>
  <c r="A1599" i="3"/>
  <c r="B1599" i="3" s="1"/>
  <c r="A1600" i="3"/>
  <c r="A1601" i="3"/>
  <c r="B1601" i="3" s="1"/>
  <c r="A1602" i="3"/>
  <c r="A1603" i="3"/>
  <c r="B1603" i="3" s="1"/>
  <c r="A1604" i="3"/>
  <c r="A1605" i="3"/>
  <c r="B1605" i="3" s="1"/>
  <c r="A1606" i="3"/>
  <c r="A1607" i="3"/>
  <c r="B1607" i="3" s="1"/>
  <c r="A1608" i="3"/>
  <c r="A1609" i="3"/>
  <c r="B1609" i="3" s="1"/>
  <c r="A1610" i="3"/>
  <c r="A1611" i="3"/>
  <c r="B1611" i="3" s="1"/>
  <c r="A1612" i="3"/>
  <c r="A1613" i="3"/>
  <c r="B1613" i="3" s="1"/>
  <c r="A1614" i="3"/>
  <c r="B1614" i="3" s="1"/>
  <c r="A1615" i="3"/>
  <c r="B1615" i="3" s="1"/>
  <c r="A1616" i="3"/>
  <c r="A1617" i="3"/>
  <c r="A1618" i="3"/>
  <c r="B1618" i="3" s="1"/>
  <c r="A1619" i="3"/>
  <c r="B1619" i="3" s="1"/>
  <c r="A1620" i="3"/>
  <c r="A1621" i="3"/>
  <c r="A1622" i="3"/>
  <c r="B1622" i="3" s="1"/>
  <c r="A1623" i="3"/>
  <c r="B1623" i="3" s="1"/>
  <c r="A1624" i="3"/>
  <c r="A1625" i="3"/>
  <c r="A1626" i="3"/>
  <c r="B1626" i="3" s="1"/>
  <c r="A1627" i="3"/>
  <c r="B1627" i="3" s="1"/>
  <c r="A1628" i="3"/>
  <c r="A1629" i="3"/>
  <c r="A1630" i="3"/>
  <c r="A1631" i="3"/>
  <c r="B1631" i="3" s="1"/>
  <c r="A1632" i="3"/>
  <c r="A1633" i="3"/>
  <c r="B1633" i="3" s="1"/>
  <c r="A1634" i="3"/>
  <c r="A1635" i="3"/>
  <c r="B1635" i="3" s="1"/>
  <c r="A1636" i="3"/>
  <c r="A1637" i="3"/>
  <c r="B1637" i="3" s="1"/>
  <c r="A1638" i="3"/>
  <c r="A1639" i="3"/>
  <c r="B1639" i="3" s="1"/>
  <c r="A1640" i="3"/>
  <c r="A1641" i="3"/>
  <c r="B1641" i="3" s="1"/>
  <c r="A1642" i="3"/>
  <c r="A1643" i="3"/>
  <c r="B1643" i="3" s="1"/>
  <c r="A1644" i="3"/>
  <c r="A1645" i="3"/>
  <c r="B1645" i="3" s="1"/>
  <c r="A1646" i="3"/>
  <c r="B1646" i="3" s="1"/>
  <c r="A1647" i="3"/>
  <c r="B1647" i="3" s="1"/>
  <c r="A1648" i="3"/>
  <c r="A1649" i="3"/>
  <c r="B1649" i="3" s="1"/>
  <c r="A1650" i="3"/>
  <c r="B1650" i="3" s="1"/>
  <c r="A1651" i="3"/>
  <c r="B1651" i="3" s="1"/>
  <c r="A1652" i="3"/>
  <c r="A1653" i="3"/>
  <c r="B1653" i="3" s="1"/>
  <c r="A1654" i="3"/>
  <c r="B1654" i="3" s="1"/>
  <c r="A1655" i="3"/>
  <c r="B1655" i="3" s="1"/>
  <c r="A1656" i="3"/>
  <c r="A1657" i="3"/>
  <c r="B1657" i="3" s="1"/>
  <c r="A1658" i="3"/>
  <c r="B1658" i="3" s="1"/>
  <c r="A1659" i="3"/>
  <c r="B1659" i="3" s="1"/>
  <c r="A1660" i="3"/>
  <c r="A1661" i="3"/>
  <c r="A1662" i="3"/>
  <c r="A1663" i="3"/>
  <c r="B1663" i="3" s="1"/>
  <c r="A1664" i="3"/>
  <c r="A1665" i="3"/>
  <c r="B1665" i="3" s="1"/>
  <c r="A1666" i="3"/>
  <c r="A1667" i="3"/>
  <c r="B1667" i="3" s="1"/>
  <c r="A1668" i="3"/>
  <c r="A1669" i="3"/>
  <c r="B1669" i="3" s="1"/>
  <c r="A1670" i="3"/>
  <c r="B1670" i="3" s="1"/>
  <c r="A1671" i="3"/>
  <c r="B1671" i="3" s="1"/>
  <c r="A1672" i="3"/>
  <c r="A1673" i="3"/>
  <c r="B1673" i="3" s="1"/>
  <c r="A1674" i="3"/>
  <c r="B1674" i="3" s="1"/>
  <c r="A1675" i="3"/>
  <c r="B1675" i="3" s="1"/>
  <c r="A1676" i="3"/>
  <c r="A1677" i="3"/>
  <c r="B1677" i="3" s="1"/>
  <c r="A1678" i="3"/>
  <c r="B1678" i="3" s="1"/>
  <c r="A1679" i="3"/>
  <c r="B1679" i="3" s="1"/>
  <c r="A1680" i="3"/>
  <c r="A1681" i="3"/>
  <c r="B1681" i="3" s="1"/>
  <c r="A1682" i="3"/>
  <c r="A1683" i="3"/>
  <c r="B1683" i="3" s="1"/>
  <c r="A1684" i="3"/>
  <c r="A1685" i="3"/>
  <c r="A1686" i="3"/>
  <c r="A1687" i="3"/>
  <c r="B1687" i="3" s="1"/>
  <c r="A1688" i="3"/>
  <c r="A1689" i="3"/>
  <c r="B1689" i="3" s="1"/>
  <c r="A1690" i="3"/>
  <c r="B1690" i="3" s="1"/>
  <c r="A1691" i="3"/>
  <c r="B1691" i="3" s="1"/>
  <c r="A1692" i="3"/>
  <c r="A1693" i="3"/>
  <c r="B1693" i="3" s="1"/>
  <c r="A1694" i="3"/>
  <c r="B1694" i="3" s="1"/>
  <c r="A1695" i="3"/>
  <c r="B1695" i="3" s="1"/>
  <c r="A1696" i="3"/>
  <c r="A1697" i="3"/>
  <c r="B1697" i="3" s="1"/>
  <c r="A1698" i="3"/>
  <c r="A1699" i="3"/>
  <c r="B1699" i="3" s="1"/>
  <c r="A1700" i="3"/>
  <c r="A1701" i="3"/>
  <c r="B1701" i="3" s="1"/>
  <c r="A1702" i="3"/>
  <c r="A1703" i="3"/>
  <c r="B1703" i="3" s="1"/>
  <c r="A1704" i="3"/>
  <c r="A1705" i="3"/>
  <c r="A1706" i="3"/>
  <c r="B1706" i="3" s="1"/>
  <c r="A1707" i="3"/>
  <c r="B1707" i="3" s="1"/>
  <c r="A1708" i="3"/>
  <c r="A1709" i="3"/>
  <c r="B1709" i="3" s="1"/>
  <c r="A1710" i="3"/>
  <c r="B1710" i="3" s="1"/>
  <c r="A1711" i="3"/>
  <c r="B1711" i="3" s="1"/>
  <c r="A1712" i="3"/>
  <c r="A1713" i="3"/>
  <c r="B1713" i="3" s="1"/>
  <c r="A1714" i="3"/>
  <c r="B1714" i="3" s="1"/>
  <c r="A1715" i="3"/>
  <c r="B1715" i="3" s="1"/>
  <c r="A1716" i="3"/>
  <c r="A1717" i="3"/>
  <c r="B1717" i="3" s="1"/>
  <c r="A1718" i="3"/>
  <c r="B1718" i="3" s="1"/>
  <c r="A1719" i="3"/>
  <c r="B1719" i="3" s="1"/>
  <c r="A1720" i="3"/>
  <c r="A1721" i="3"/>
  <c r="B1721" i="3" s="1"/>
  <c r="A1722" i="3"/>
  <c r="B1722" i="3" s="1"/>
  <c r="A1723" i="3"/>
  <c r="B1723" i="3" s="1"/>
  <c r="A1724" i="3"/>
  <c r="A1725" i="3"/>
  <c r="B1725" i="3" s="1"/>
  <c r="A1726" i="3"/>
  <c r="B1726" i="3" s="1"/>
  <c r="A1727" i="3"/>
  <c r="B1727" i="3" s="1"/>
  <c r="A1728" i="3"/>
  <c r="A1729" i="3"/>
  <c r="B1729" i="3" s="1"/>
  <c r="A1730" i="3"/>
  <c r="B1730" i="3" s="1"/>
  <c r="A1731" i="3"/>
  <c r="B1731" i="3" s="1"/>
  <c r="A1732" i="3"/>
  <c r="A1733" i="3"/>
  <c r="B1733" i="3" s="1"/>
  <c r="A1734" i="3"/>
  <c r="B1734" i="3" s="1"/>
  <c r="A1735" i="3"/>
  <c r="B1735" i="3" s="1"/>
  <c r="A1736" i="3"/>
  <c r="A1737" i="3"/>
  <c r="B1737" i="3" s="1"/>
  <c r="A1738" i="3"/>
  <c r="B1738" i="3" s="1"/>
  <c r="A1739" i="3"/>
  <c r="B1739" i="3" s="1"/>
  <c r="A1740" i="3"/>
  <c r="A1741" i="3"/>
  <c r="B1741" i="3" s="1"/>
  <c r="A1742" i="3"/>
  <c r="B1742" i="3" s="1"/>
  <c r="A1743" i="3"/>
  <c r="B1743" i="3" s="1"/>
  <c r="A1744" i="3"/>
  <c r="A1745" i="3"/>
  <c r="B1745" i="3" s="1"/>
  <c r="A1746" i="3"/>
  <c r="B1746" i="3" s="1"/>
  <c r="A1747" i="3"/>
  <c r="B1747" i="3" s="1"/>
  <c r="A1748" i="3"/>
  <c r="A1749" i="3"/>
  <c r="B1749" i="3" s="1"/>
  <c r="A1750" i="3"/>
  <c r="B1750" i="3" s="1"/>
  <c r="A1751" i="3"/>
  <c r="B1751" i="3" s="1"/>
  <c r="A1752" i="3"/>
  <c r="A1753" i="3"/>
  <c r="B1753" i="3" s="1"/>
  <c r="A1754" i="3"/>
  <c r="B1754" i="3" s="1"/>
  <c r="A1755" i="3"/>
  <c r="B1755" i="3" s="1"/>
  <c r="A1756" i="3"/>
  <c r="A1757" i="3"/>
  <c r="B1757" i="3" s="1"/>
  <c r="A1758" i="3"/>
  <c r="B1758" i="3" s="1"/>
  <c r="A1759" i="3"/>
  <c r="B1759" i="3" s="1"/>
  <c r="A1760" i="3"/>
  <c r="A1761" i="3"/>
  <c r="A1762" i="3"/>
  <c r="B1762" i="3" s="1"/>
  <c r="A1763" i="3"/>
  <c r="B1763" i="3" s="1"/>
  <c r="A1764" i="3"/>
  <c r="A1765" i="3"/>
  <c r="B1765" i="3" s="1"/>
  <c r="A1766" i="3"/>
  <c r="B1766" i="3" s="1"/>
  <c r="A1767" i="3"/>
  <c r="B1767" i="3" s="1"/>
  <c r="A1768" i="3"/>
  <c r="A1769" i="3"/>
  <c r="B1769" i="3" s="1"/>
  <c r="A1770" i="3"/>
  <c r="B1770" i="3" s="1"/>
  <c r="A1771" i="3"/>
  <c r="B1771" i="3" s="1"/>
  <c r="A1772" i="3"/>
  <c r="A1773" i="3"/>
  <c r="A1774" i="3"/>
  <c r="B1774" i="3" s="1"/>
  <c r="A1775" i="3"/>
  <c r="B1775" i="3" s="1"/>
  <c r="A1776" i="3"/>
  <c r="A1777" i="3"/>
  <c r="B1777" i="3" s="1"/>
  <c r="A1778" i="3"/>
  <c r="B1778" i="3" s="1"/>
  <c r="A1779" i="3"/>
  <c r="B1779" i="3" s="1"/>
  <c r="A1780" i="3"/>
  <c r="A1781" i="3"/>
  <c r="B1781" i="3" s="1"/>
  <c r="A1782" i="3"/>
  <c r="B1782" i="3" s="1"/>
  <c r="A1783" i="3"/>
  <c r="B1783" i="3" s="1"/>
  <c r="A1784" i="3"/>
  <c r="A1785" i="3"/>
  <c r="A1786" i="3"/>
  <c r="B1786" i="3" s="1"/>
  <c r="A1787" i="3"/>
  <c r="B1787" i="3" s="1"/>
  <c r="A1788" i="3"/>
  <c r="A1789" i="3"/>
  <c r="A1790" i="3"/>
  <c r="A1791" i="3"/>
  <c r="B1791" i="3" s="1"/>
  <c r="A1792" i="3"/>
  <c r="A1793" i="3"/>
  <c r="A1794" i="3"/>
  <c r="A1795" i="3"/>
  <c r="B1795" i="3" s="1"/>
  <c r="A1796" i="3"/>
  <c r="A1797" i="3"/>
  <c r="B1797" i="3" s="1"/>
  <c r="A1798" i="3"/>
  <c r="B1798" i="3" s="1"/>
  <c r="A1799" i="3"/>
  <c r="B1799" i="3" s="1"/>
  <c r="A1800" i="3"/>
  <c r="A1801" i="3"/>
  <c r="B1801" i="3" s="1"/>
  <c r="A1802" i="3"/>
  <c r="B1802" i="3" s="1"/>
  <c r="A1803" i="3"/>
  <c r="B1803" i="3" s="1"/>
  <c r="A1804" i="3"/>
  <c r="A1805" i="3"/>
  <c r="B1805" i="3" s="1"/>
  <c r="A1806" i="3"/>
  <c r="B1806" i="3" s="1"/>
  <c r="A1807" i="3"/>
  <c r="B1807" i="3" s="1"/>
  <c r="A1808" i="3"/>
  <c r="A1809" i="3"/>
  <c r="B1809" i="3" s="1"/>
  <c r="A1810" i="3"/>
  <c r="B1810" i="3" s="1"/>
  <c r="A1811" i="3"/>
  <c r="B1811" i="3" s="1"/>
  <c r="A1812" i="3"/>
  <c r="A1813" i="3"/>
  <c r="B1813" i="3" s="1"/>
  <c r="A1814" i="3"/>
  <c r="A1815" i="3"/>
  <c r="B1815" i="3" s="1"/>
  <c r="A1816" i="3"/>
  <c r="A1817" i="3"/>
  <c r="B1817" i="3" s="1"/>
  <c r="A1818" i="3"/>
  <c r="A1819" i="3"/>
  <c r="B1819" i="3" s="1"/>
  <c r="A1820" i="3"/>
  <c r="A1821" i="3"/>
  <c r="B1821" i="3" s="1"/>
  <c r="A1822" i="3"/>
  <c r="B1822" i="3" s="1"/>
  <c r="A1823" i="3"/>
  <c r="B1823" i="3" s="1"/>
  <c r="A1824" i="3"/>
  <c r="A1825" i="3"/>
  <c r="B1825" i="3" s="1"/>
  <c r="A1826" i="3"/>
  <c r="A1827" i="3"/>
  <c r="B1827" i="3" s="1"/>
  <c r="A1828" i="3"/>
  <c r="A1829" i="3"/>
  <c r="B1829" i="3" s="1"/>
  <c r="A1830" i="3"/>
  <c r="A1831" i="3"/>
  <c r="B1831" i="3" s="1"/>
  <c r="A1832" i="3"/>
  <c r="A1833" i="3"/>
  <c r="B1833" i="3" s="1"/>
  <c r="A1834" i="3"/>
  <c r="B1834" i="3" s="1"/>
  <c r="A1835" i="3"/>
  <c r="B1835" i="3" s="1"/>
  <c r="A1836" i="3"/>
  <c r="A1837" i="3"/>
  <c r="B1837" i="3" s="1"/>
  <c r="A1838" i="3"/>
  <c r="B1838" i="3" s="1"/>
  <c r="A1839" i="3"/>
  <c r="B1839" i="3" s="1"/>
  <c r="A1840" i="3"/>
  <c r="A1841" i="3"/>
  <c r="B1841" i="3" s="1"/>
  <c r="A1842" i="3"/>
  <c r="B1842" i="3" s="1"/>
  <c r="A1843" i="3"/>
  <c r="B1843" i="3" s="1"/>
  <c r="A1844" i="3"/>
  <c r="A1845" i="3"/>
  <c r="B1845" i="3" s="1"/>
  <c r="A1846" i="3"/>
  <c r="B1846" i="3" s="1"/>
  <c r="A1847" i="3"/>
  <c r="B1847" i="3" s="1"/>
  <c r="A1848" i="3"/>
  <c r="A1849" i="3"/>
  <c r="B1849" i="3" s="1"/>
  <c r="A1850" i="3"/>
  <c r="A1851" i="3"/>
  <c r="B1851" i="3" s="1"/>
  <c r="A1852" i="3"/>
  <c r="A1853" i="3"/>
  <c r="B1853" i="3" s="1"/>
  <c r="A1854" i="3"/>
  <c r="A1855" i="3"/>
  <c r="B1855" i="3" s="1"/>
  <c r="A1856" i="3"/>
  <c r="A1857" i="3"/>
  <c r="B1857" i="3" s="1"/>
  <c r="A1858" i="3"/>
  <c r="B1858" i="3" s="1"/>
  <c r="A1859" i="3"/>
  <c r="B1859" i="3" s="1"/>
  <c r="A1860" i="3"/>
  <c r="A1861" i="3"/>
  <c r="B1861" i="3" s="1"/>
  <c r="A1862" i="3"/>
  <c r="B1862" i="3" s="1"/>
  <c r="A1863" i="3"/>
  <c r="B1863" i="3" s="1"/>
  <c r="A1864" i="3"/>
  <c r="A1865" i="3"/>
  <c r="B1865" i="3" s="1"/>
  <c r="A1866" i="3"/>
  <c r="A1867" i="3"/>
  <c r="B1867" i="3" s="1"/>
  <c r="A1868" i="3"/>
  <c r="A1869" i="3"/>
  <c r="B1869" i="3" s="1"/>
  <c r="A1870" i="3"/>
  <c r="B1870" i="3" s="1"/>
  <c r="A1871" i="3"/>
  <c r="B1871" i="3" s="1"/>
  <c r="A1872" i="3"/>
  <c r="A1873" i="3"/>
  <c r="B1873" i="3" s="1"/>
  <c r="A1874" i="3"/>
  <c r="B1874" i="3" s="1"/>
  <c r="A1875" i="3"/>
  <c r="B1875" i="3" s="1"/>
  <c r="A1876" i="3"/>
  <c r="A1877" i="3"/>
  <c r="B1877" i="3" s="1"/>
  <c r="A1878" i="3"/>
  <c r="B1878" i="3" s="1"/>
  <c r="A1879" i="3"/>
  <c r="B1879" i="3" s="1"/>
  <c r="A1880" i="3"/>
  <c r="A1881" i="3"/>
  <c r="B1881" i="3" s="1"/>
  <c r="A1882" i="3"/>
  <c r="B1882" i="3" s="1"/>
  <c r="A1883" i="3"/>
  <c r="B1883" i="3" s="1"/>
  <c r="A1884" i="3"/>
  <c r="A1885" i="3"/>
  <c r="B1885" i="3" s="1"/>
  <c r="A1886" i="3"/>
  <c r="B1886" i="3" s="1"/>
  <c r="A1887" i="3"/>
  <c r="B1887" i="3" s="1"/>
  <c r="A1888" i="3"/>
  <c r="A1889" i="3"/>
  <c r="B1889" i="3" s="1"/>
  <c r="A1890" i="3"/>
  <c r="B1890" i="3" s="1"/>
  <c r="A1891" i="3"/>
  <c r="B1891" i="3" s="1"/>
  <c r="A1892" i="3"/>
  <c r="A1893" i="3"/>
  <c r="B1893" i="3" s="1"/>
  <c r="A1894" i="3"/>
  <c r="B1894" i="3" s="1"/>
  <c r="A1895" i="3"/>
  <c r="B1895" i="3" s="1"/>
  <c r="A1896" i="3"/>
  <c r="A1897" i="3"/>
  <c r="B1897" i="3" s="1"/>
  <c r="A1898" i="3"/>
  <c r="B1898" i="3" s="1"/>
  <c r="A1899" i="3"/>
  <c r="B1899" i="3" s="1"/>
  <c r="A1900" i="3"/>
  <c r="A1901" i="3"/>
  <c r="B1901" i="3" s="1"/>
  <c r="A1902" i="3"/>
  <c r="B1902" i="3" s="1"/>
  <c r="A1903" i="3"/>
  <c r="B1903" i="3" s="1"/>
  <c r="A1904" i="3"/>
  <c r="A1905" i="3"/>
  <c r="B1905" i="3" s="1"/>
  <c r="A1906" i="3"/>
  <c r="B1906" i="3" s="1"/>
  <c r="A1907" i="3"/>
  <c r="B1907" i="3" s="1"/>
  <c r="A1908" i="3"/>
  <c r="A1909" i="3"/>
  <c r="B1909" i="3" s="1"/>
  <c r="A1910" i="3"/>
  <c r="B1910" i="3" s="1"/>
  <c r="A1911" i="3"/>
  <c r="B1911" i="3" s="1"/>
  <c r="A1912" i="3"/>
  <c r="A1913" i="3"/>
  <c r="B1913" i="3" s="1"/>
  <c r="A1914" i="3"/>
  <c r="A1915" i="3"/>
  <c r="B1915" i="3" s="1"/>
  <c r="A1916" i="3"/>
  <c r="A1917" i="3"/>
  <c r="B1917" i="3" s="1"/>
  <c r="A1918" i="3"/>
  <c r="B1918" i="3" s="1"/>
  <c r="A1919" i="3"/>
  <c r="B1919" i="3" s="1"/>
  <c r="A1920" i="3"/>
  <c r="A1921" i="3"/>
  <c r="B1921" i="3" s="1"/>
  <c r="A1922" i="3"/>
  <c r="V1922" i="3"/>
  <c r="AB1922" i="3" s="1"/>
  <c r="B1922" i="3"/>
  <c r="V1921" i="3"/>
  <c r="V1920" i="3"/>
  <c r="B1920" i="3"/>
  <c r="AC1919" i="3"/>
  <c r="AB1919" i="3"/>
  <c r="V1919" i="3"/>
  <c r="AD1919" i="3" s="1"/>
  <c r="V1918" i="3"/>
  <c r="V1917" i="3"/>
  <c r="AE1916" i="3"/>
  <c r="AA1916" i="3"/>
  <c r="V1916" i="3"/>
  <c r="AD1916" i="3" s="1"/>
  <c r="B1916" i="3"/>
  <c r="AC1915" i="3"/>
  <c r="V1915" i="3"/>
  <c r="AD1915" i="3" s="1"/>
  <c r="AC1914" i="3"/>
  <c r="V1914" i="3"/>
  <c r="AE1914" i="3" s="1"/>
  <c r="B1914" i="3"/>
  <c r="V1913" i="3"/>
  <c r="V1912" i="3"/>
  <c r="AD1912" i="3" s="1"/>
  <c r="B1912" i="3"/>
  <c r="AC1911" i="3"/>
  <c r="AB1911" i="3"/>
  <c r="AA1911" i="3"/>
  <c r="V1911" i="3"/>
  <c r="AD1911" i="3" s="1"/>
  <c r="V1910" i="3"/>
  <c r="V1909" i="3"/>
  <c r="AE1908" i="3"/>
  <c r="AA1908" i="3"/>
  <c r="V1908" i="3"/>
  <c r="AD1908" i="3" s="1"/>
  <c r="B1908" i="3"/>
  <c r="AC1907" i="3"/>
  <c r="V1907" i="3"/>
  <c r="AD1907" i="3" s="1"/>
  <c r="AC1906" i="3"/>
  <c r="V1906" i="3"/>
  <c r="AE1906" i="3" s="1"/>
  <c r="V1905" i="3"/>
  <c r="V1904" i="3"/>
  <c r="AD1904" i="3" s="1"/>
  <c r="B1904" i="3"/>
  <c r="V1903" i="3"/>
  <c r="V1902" i="3"/>
  <c r="AE1902" i="3" s="1"/>
  <c r="AD1901" i="3"/>
  <c r="V1901" i="3"/>
  <c r="V1900" i="3"/>
  <c r="B1900" i="3"/>
  <c r="AE1899" i="3"/>
  <c r="AB1899" i="3"/>
  <c r="AA1899" i="3"/>
  <c r="V1899" i="3"/>
  <c r="AD1899" i="3" s="1"/>
  <c r="V1898" i="3"/>
  <c r="V1897" i="3"/>
  <c r="AE1896" i="3"/>
  <c r="AA1896" i="3"/>
  <c r="V1896" i="3"/>
  <c r="AD1896" i="3" s="1"/>
  <c r="B1896" i="3"/>
  <c r="AE1895" i="3"/>
  <c r="AB1895" i="3"/>
  <c r="V1895" i="3"/>
  <c r="AD1895" i="3" s="1"/>
  <c r="AC1894" i="3"/>
  <c r="AB1894" i="3"/>
  <c r="V1894" i="3"/>
  <c r="AE1894" i="3" s="1"/>
  <c r="V1893" i="3"/>
  <c r="V1892" i="3"/>
  <c r="AD1892" i="3" s="1"/>
  <c r="B1892" i="3"/>
  <c r="V1891" i="3"/>
  <c r="V1890" i="3"/>
  <c r="AE1890" i="3" s="1"/>
  <c r="AD1889" i="3"/>
  <c r="V1889" i="3"/>
  <c r="AE1888" i="3"/>
  <c r="AA1888" i="3"/>
  <c r="V1888" i="3"/>
  <c r="AD1888" i="3" s="1"/>
  <c r="B1888" i="3"/>
  <c r="AC1887" i="3"/>
  <c r="V1887" i="3"/>
  <c r="AD1887" i="3" s="1"/>
  <c r="AC1886" i="3"/>
  <c r="V1886" i="3"/>
  <c r="AE1886" i="3" s="1"/>
  <c r="V1885" i="3"/>
  <c r="V1884" i="3"/>
  <c r="B1884" i="3"/>
  <c r="AE1883" i="3"/>
  <c r="AB1883" i="3"/>
  <c r="AA1883" i="3"/>
  <c r="V1883" i="3"/>
  <c r="AD1883" i="3" s="1"/>
  <c r="V1882" i="3"/>
  <c r="V1881" i="3"/>
  <c r="AD1881" i="3" s="1"/>
  <c r="V1880" i="3"/>
  <c r="B1880" i="3"/>
  <c r="AE1879" i="3"/>
  <c r="AB1879" i="3"/>
  <c r="V1879" i="3"/>
  <c r="AD1879" i="3" s="1"/>
  <c r="AC1878" i="3"/>
  <c r="AB1878" i="3"/>
  <c r="V1878" i="3"/>
  <c r="AE1878" i="3" s="1"/>
  <c r="V1877" i="3"/>
  <c r="AE1876" i="3"/>
  <c r="V1876" i="3"/>
  <c r="AD1876" i="3" s="1"/>
  <c r="B1876" i="3"/>
  <c r="V1875" i="3"/>
  <c r="V1874" i="3"/>
  <c r="V1873" i="3"/>
  <c r="AE1873" i="3" s="1"/>
  <c r="AC1872" i="3"/>
  <c r="AB1872" i="3"/>
  <c r="AA1872" i="3"/>
  <c r="V1872" i="3"/>
  <c r="AD1872" i="3" s="1"/>
  <c r="B1872" i="3"/>
  <c r="V1871" i="3"/>
  <c r="V1870" i="3"/>
  <c r="AC1870" i="3" s="1"/>
  <c r="AE1869" i="3"/>
  <c r="AB1869" i="3"/>
  <c r="AA1869" i="3"/>
  <c r="V1869" i="3"/>
  <c r="AD1869" i="3" s="1"/>
  <c r="AC1868" i="3"/>
  <c r="AB1868" i="3"/>
  <c r="V1868" i="3"/>
  <c r="AE1868" i="3" s="1"/>
  <c r="B1868" i="3"/>
  <c r="V1867" i="3"/>
  <c r="V1866" i="3"/>
  <c r="AC1866" i="3" s="1"/>
  <c r="B1866" i="3"/>
  <c r="AC1865" i="3"/>
  <c r="V1865" i="3"/>
  <c r="AD1865" i="3" s="1"/>
  <c r="V1864" i="3"/>
  <c r="AE1864" i="3" s="1"/>
  <c r="B1864" i="3"/>
  <c r="V1863" i="3"/>
  <c r="AB1863" i="3" s="1"/>
  <c r="V1862" i="3"/>
  <c r="AC1862" i="3" s="1"/>
  <c r="AC1861" i="3"/>
  <c r="AB1861" i="3"/>
  <c r="AA1861" i="3"/>
  <c r="V1861" i="3"/>
  <c r="AD1861" i="3" s="1"/>
  <c r="AC1860" i="3"/>
  <c r="AB1860" i="3"/>
  <c r="V1860" i="3"/>
  <c r="AE1860" i="3" s="1"/>
  <c r="B1860" i="3"/>
  <c r="V1859" i="3"/>
  <c r="V1858" i="3"/>
  <c r="AC1858" i="3" s="1"/>
  <c r="AC1857" i="3"/>
  <c r="AB1857" i="3"/>
  <c r="V1857" i="3"/>
  <c r="AD1857" i="3" s="1"/>
  <c r="AC1856" i="3"/>
  <c r="V1856" i="3"/>
  <c r="AE1856" i="3" s="1"/>
  <c r="B1856" i="3"/>
  <c r="AC1855" i="3"/>
  <c r="V1855" i="3"/>
  <c r="AB1855" i="3" s="1"/>
  <c r="V1854" i="3"/>
  <c r="AC1854" i="3" s="1"/>
  <c r="B1854" i="3"/>
  <c r="V1853" i="3"/>
  <c r="V1852" i="3"/>
  <c r="B1852" i="3"/>
  <c r="V1851" i="3"/>
  <c r="AB1851" i="3" s="1"/>
  <c r="V1850" i="3"/>
  <c r="AC1850" i="3" s="1"/>
  <c r="B1850" i="3"/>
  <c r="AC1849" i="3"/>
  <c r="AB1849" i="3"/>
  <c r="V1849" i="3"/>
  <c r="AD1849" i="3" s="1"/>
  <c r="AC1848" i="3"/>
  <c r="V1848" i="3"/>
  <c r="AE1848" i="3" s="1"/>
  <c r="B1848" i="3"/>
  <c r="V1847" i="3"/>
  <c r="AB1847" i="3" s="1"/>
  <c r="V1846" i="3"/>
  <c r="AC1846" i="3" s="1"/>
  <c r="AC1845" i="3"/>
  <c r="V1845" i="3"/>
  <c r="AD1845" i="3" s="1"/>
  <c r="V1844" i="3"/>
  <c r="AE1844" i="3" s="1"/>
  <c r="B1844" i="3"/>
  <c r="V1843" i="3"/>
  <c r="AB1843" i="3" s="1"/>
  <c r="V1842" i="3"/>
  <c r="AC1841" i="3"/>
  <c r="AB1841" i="3"/>
  <c r="AA1841" i="3"/>
  <c r="V1841" i="3"/>
  <c r="AD1841" i="3" s="1"/>
  <c r="V1840" i="3"/>
  <c r="B1840" i="3"/>
  <c r="V1839" i="3"/>
  <c r="AB1839" i="3" s="1"/>
  <c r="AE1838" i="3"/>
  <c r="AB1838" i="3"/>
  <c r="V1838" i="3"/>
  <c r="AC1838" i="3" s="1"/>
  <c r="AC1837" i="3"/>
  <c r="AB1837" i="3"/>
  <c r="V1837" i="3"/>
  <c r="AD1837" i="3" s="1"/>
  <c r="AC1836" i="3"/>
  <c r="V1836" i="3"/>
  <c r="AE1836" i="3" s="1"/>
  <c r="B1836" i="3"/>
  <c r="V1835" i="3"/>
  <c r="AB1835" i="3" s="1"/>
  <c r="AE1834" i="3"/>
  <c r="V1834" i="3"/>
  <c r="AC1834" i="3" s="1"/>
  <c r="AC1833" i="3"/>
  <c r="V1833" i="3"/>
  <c r="AD1833" i="3" s="1"/>
  <c r="V1832" i="3"/>
  <c r="AD1832" i="3" s="1"/>
  <c r="B1832" i="3"/>
  <c r="AC1831" i="3"/>
  <c r="AB1831" i="3"/>
  <c r="AA1831" i="3"/>
  <c r="V1831" i="3"/>
  <c r="AD1831" i="3" s="1"/>
  <c r="V1830" i="3"/>
  <c r="B1830" i="3"/>
  <c r="AC1829" i="3"/>
  <c r="AA1829" i="3"/>
  <c r="V1829" i="3"/>
  <c r="AB1829" i="3" s="1"/>
  <c r="V1828" i="3"/>
  <c r="AC1828" i="3" s="1"/>
  <c r="B1828" i="3"/>
  <c r="AB1827" i="3"/>
  <c r="AA1827" i="3"/>
  <c r="V1827" i="3"/>
  <c r="AD1827" i="3" s="1"/>
  <c r="V1826" i="3"/>
  <c r="B1826" i="3"/>
  <c r="AC1825" i="3"/>
  <c r="AA1825" i="3"/>
  <c r="V1825" i="3"/>
  <c r="AB1825" i="3" s="1"/>
  <c r="V1824" i="3"/>
  <c r="AC1824" i="3" s="1"/>
  <c r="B1824" i="3"/>
  <c r="AB1823" i="3"/>
  <c r="AA1823" i="3"/>
  <c r="V1823" i="3"/>
  <c r="AD1823" i="3" s="1"/>
  <c r="V1822" i="3"/>
  <c r="AC1821" i="3"/>
  <c r="AA1821" i="3"/>
  <c r="V1821" i="3"/>
  <c r="AB1821" i="3" s="1"/>
  <c r="V1820" i="3"/>
  <c r="AC1820" i="3" s="1"/>
  <c r="B1820" i="3"/>
  <c r="AB1819" i="3"/>
  <c r="AA1819" i="3"/>
  <c r="V1819" i="3"/>
  <c r="AD1819" i="3" s="1"/>
  <c r="V1818" i="3"/>
  <c r="B1818" i="3"/>
  <c r="AC1817" i="3"/>
  <c r="AA1817" i="3"/>
  <c r="V1817" i="3"/>
  <c r="AB1817" i="3" s="1"/>
  <c r="V1816" i="3"/>
  <c r="AC1816" i="3" s="1"/>
  <c r="B1816" i="3"/>
  <c r="AB1815" i="3"/>
  <c r="AA1815" i="3"/>
  <c r="V1815" i="3"/>
  <c r="AD1815" i="3" s="1"/>
  <c r="V1814" i="3"/>
  <c r="B1814" i="3"/>
  <c r="AC1813" i="3"/>
  <c r="AA1813" i="3"/>
  <c r="V1813" i="3"/>
  <c r="AB1813" i="3" s="1"/>
  <c r="V1812" i="3"/>
  <c r="AC1812" i="3" s="1"/>
  <c r="B1812" i="3"/>
  <c r="V1811" i="3"/>
  <c r="V1810" i="3"/>
  <c r="AE1810" i="3" s="1"/>
  <c r="AE1809" i="3"/>
  <c r="AC1809" i="3"/>
  <c r="V1809" i="3"/>
  <c r="AB1809" i="3" s="1"/>
  <c r="V1808" i="3"/>
  <c r="AC1808" i="3" s="1"/>
  <c r="B1808" i="3"/>
  <c r="AC1807" i="3"/>
  <c r="AB1807" i="3"/>
  <c r="V1807" i="3"/>
  <c r="AD1807" i="3" s="1"/>
  <c r="V1806" i="3"/>
  <c r="V1805" i="3"/>
  <c r="V1804" i="3"/>
  <c r="AC1804" i="3" s="1"/>
  <c r="B1804" i="3"/>
  <c r="V1803" i="3"/>
  <c r="V1802" i="3"/>
  <c r="AE1802" i="3" s="1"/>
  <c r="AE1801" i="3"/>
  <c r="AC1801" i="3"/>
  <c r="V1801" i="3"/>
  <c r="AB1801" i="3" s="1"/>
  <c r="V1800" i="3"/>
  <c r="AC1800" i="3" s="1"/>
  <c r="B1800" i="3"/>
  <c r="AE1799" i="3"/>
  <c r="AC1799" i="3"/>
  <c r="AA1799" i="3"/>
  <c r="V1799" i="3"/>
  <c r="AD1799" i="3" s="1"/>
  <c r="V1798" i="3"/>
  <c r="AE1798" i="3" s="1"/>
  <c r="AE1797" i="3"/>
  <c r="V1797" i="3"/>
  <c r="AB1797" i="3" s="1"/>
  <c r="V1796" i="3"/>
  <c r="AC1796" i="3" s="1"/>
  <c r="B1796" i="3"/>
  <c r="AE1795" i="3"/>
  <c r="AC1795" i="3"/>
  <c r="V1795" i="3"/>
  <c r="AD1795" i="3" s="1"/>
  <c r="V1794" i="3"/>
  <c r="B1794" i="3"/>
  <c r="AC1793" i="3"/>
  <c r="AA1793" i="3"/>
  <c r="V1793" i="3"/>
  <c r="AB1793" i="3" s="1"/>
  <c r="B1793" i="3"/>
  <c r="V1792" i="3"/>
  <c r="B1792" i="3"/>
  <c r="AB1791" i="3"/>
  <c r="AA1791" i="3"/>
  <c r="V1791" i="3"/>
  <c r="AD1791" i="3" s="1"/>
  <c r="V1790" i="3"/>
  <c r="AD1790" i="3" s="1"/>
  <c r="B1790" i="3"/>
  <c r="AE1789" i="3"/>
  <c r="V1789" i="3"/>
  <c r="AB1789" i="3" s="1"/>
  <c r="B1789" i="3"/>
  <c r="V1788" i="3"/>
  <c r="AD1788" i="3" s="1"/>
  <c r="B1788" i="3"/>
  <c r="AB1787" i="3"/>
  <c r="AA1787" i="3"/>
  <c r="V1787" i="3"/>
  <c r="AD1787" i="3" s="1"/>
  <c r="V1786" i="3"/>
  <c r="V1785" i="3"/>
  <c r="B1785" i="3"/>
  <c r="V1784" i="3"/>
  <c r="AD1784" i="3" s="1"/>
  <c r="B1784" i="3"/>
  <c r="V1783" i="3"/>
  <c r="V1782" i="3"/>
  <c r="AB1782" i="3" s="1"/>
  <c r="AC1781" i="3"/>
  <c r="V1781" i="3"/>
  <c r="AB1781" i="3" s="1"/>
  <c r="V1780" i="3"/>
  <c r="AD1780" i="3" s="1"/>
  <c r="B1780" i="3"/>
  <c r="AB1779" i="3"/>
  <c r="V1779" i="3"/>
  <c r="AD1779" i="3" s="1"/>
  <c r="V1778" i="3"/>
  <c r="AD1778" i="3" s="1"/>
  <c r="AC1777" i="3"/>
  <c r="V1777" i="3"/>
  <c r="AB1777" i="3" s="1"/>
  <c r="AC1776" i="3"/>
  <c r="AA1776" i="3"/>
  <c r="V1776" i="3"/>
  <c r="AD1776" i="3" s="1"/>
  <c r="B1776" i="3"/>
  <c r="V1775" i="3"/>
  <c r="AE1775" i="3" s="1"/>
  <c r="AC1774" i="3"/>
  <c r="V1774" i="3"/>
  <c r="AB1774" i="3" s="1"/>
  <c r="V1773" i="3"/>
  <c r="B1773" i="3"/>
  <c r="AB1772" i="3"/>
  <c r="V1772" i="3"/>
  <c r="AD1772" i="3" s="1"/>
  <c r="B1772" i="3"/>
  <c r="V1771" i="3"/>
  <c r="AE1771" i="3" s="1"/>
  <c r="V1770" i="3"/>
  <c r="V1769" i="3"/>
  <c r="AC1769" i="3" s="1"/>
  <c r="AE1768" i="3"/>
  <c r="V1768" i="3"/>
  <c r="B1768" i="3"/>
  <c r="V1767" i="3"/>
  <c r="AE1767" i="3" s="1"/>
  <c r="AC1766" i="3"/>
  <c r="V1766" i="3"/>
  <c r="AB1766" i="3" s="1"/>
  <c r="V1765" i="3"/>
  <c r="AB1764" i="3"/>
  <c r="V1764" i="3"/>
  <c r="AD1764" i="3" s="1"/>
  <c r="B1764" i="3"/>
  <c r="V1763" i="3"/>
  <c r="AE1763" i="3" s="1"/>
  <c r="V1762" i="3"/>
  <c r="V1761" i="3"/>
  <c r="AC1761" i="3" s="1"/>
  <c r="B1761" i="3"/>
  <c r="AE1760" i="3"/>
  <c r="AB1760" i="3"/>
  <c r="V1760" i="3"/>
  <c r="B1760" i="3"/>
  <c r="V1759" i="3"/>
  <c r="AE1759" i="3" s="1"/>
  <c r="AE1758" i="3"/>
  <c r="AA1758" i="3"/>
  <c r="V1758" i="3"/>
  <c r="AB1758" i="3" s="1"/>
  <c r="AB1757" i="3"/>
  <c r="V1757" i="3"/>
  <c r="AC1757" i="3" s="1"/>
  <c r="AC1756" i="3"/>
  <c r="AA1756" i="3"/>
  <c r="V1756" i="3"/>
  <c r="AD1756" i="3" s="1"/>
  <c r="B1756" i="3"/>
  <c r="V1755" i="3"/>
  <c r="AE1755" i="3" s="1"/>
  <c r="AE1754" i="3"/>
  <c r="AC1754" i="3"/>
  <c r="AA1754" i="3"/>
  <c r="V1754" i="3"/>
  <c r="AB1754" i="3" s="1"/>
  <c r="V1753" i="3"/>
  <c r="AC1753" i="3" s="1"/>
  <c r="AC1752" i="3"/>
  <c r="AB1752" i="3"/>
  <c r="V1752" i="3"/>
  <c r="AD1752" i="3" s="1"/>
  <c r="B1752" i="3"/>
  <c r="V1751" i="3"/>
  <c r="AE1751" i="3" s="1"/>
  <c r="V1750" i="3"/>
  <c r="V1749" i="3"/>
  <c r="AC1749" i="3" s="1"/>
  <c r="V1748" i="3"/>
  <c r="B1748" i="3"/>
  <c r="V1747" i="3"/>
  <c r="AE1747" i="3" s="1"/>
  <c r="AE1746" i="3"/>
  <c r="AC1746" i="3"/>
  <c r="V1746" i="3"/>
  <c r="AB1746" i="3" s="1"/>
  <c r="V1745" i="3"/>
  <c r="AC1745" i="3" s="1"/>
  <c r="AC1744" i="3"/>
  <c r="AB1744" i="3"/>
  <c r="V1744" i="3"/>
  <c r="AD1744" i="3" s="1"/>
  <c r="B1744" i="3"/>
  <c r="V1743" i="3"/>
  <c r="AE1743" i="3" s="1"/>
  <c r="AC1742" i="3"/>
  <c r="AA1742" i="3"/>
  <c r="V1742" i="3"/>
  <c r="AB1742" i="3" s="1"/>
  <c r="V1741" i="3"/>
  <c r="AB1740" i="3"/>
  <c r="AA1740" i="3"/>
  <c r="V1740" i="3"/>
  <c r="AD1740" i="3" s="1"/>
  <c r="B1740" i="3"/>
  <c r="V1739" i="3"/>
  <c r="AE1739" i="3" s="1"/>
  <c r="AE1738" i="3"/>
  <c r="V1738" i="3"/>
  <c r="AB1737" i="3"/>
  <c r="V1737" i="3"/>
  <c r="AC1737" i="3" s="1"/>
  <c r="V1736" i="3"/>
  <c r="B1736" i="3"/>
  <c r="V1735" i="3"/>
  <c r="AE1735" i="3" s="1"/>
  <c r="AC1734" i="3"/>
  <c r="AA1734" i="3"/>
  <c r="V1734" i="3"/>
  <c r="AB1734" i="3" s="1"/>
  <c r="V1733" i="3"/>
  <c r="AB1732" i="3"/>
  <c r="AA1732" i="3"/>
  <c r="V1732" i="3"/>
  <c r="AD1732" i="3" s="1"/>
  <c r="B1732" i="3"/>
  <c r="V1731" i="3"/>
  <c r="AE1731" i="3" s="1"/>
  <c r="AE1730" i="3"/>
  <c r="V1730" i="3"/>
  <c r="AB1729" i="3"/>
  <c r="V1729" i="3"/>
  <c r="AC1729" i="3" s="1"/>
  <c r="V1728" i="3"/>
  <c r="B1728" i="3"/>
  <c r="V1727" i="3"/>
  <c r="AE1727" i="3" s="1"/>
  <c r="AE1726" i="3"/>
  <c r="AC1726" i="3"/>
  <c r="V1726" i="3"/>
  <c r="AB1726" i="3" s="1"/>
  <c r="V1725" i="3"/>
  <c r="AC1725" i="3" s="1"/>
  <c r="AC1724" i="3"/>
  <c r="AB1724" i="3"/>
  <c r="V1724" i="3"/>
  <c r="AD1724" i="3" s="1"/>
  <c r="B1724" i="3"/>
  <c r="V1723" i="3"/>
  <c r="V1722" i="3"/>
  <c r="V1721" i="3"/>
  <c r="AC1721" i="3" s="1"/>
  <c r="V1720" i="3"/>
  <c r="B1720" i="3"/>
  <c r="V1719" i="3"/>
  <c r="AE1718" i="3"/>
  <c r="AC1718" i="3"/>
  <c r="AA1718" i="3"/>
  <c r="V1718" i="3"/>
  <c r="AB1718" i="3" s="1"/>
  <c r="V1717" i="3"/>
  <c r="AC1717" i="3" s="1"/>
  <c r="AC1716" i="3"/>
  <c r="AB1716" i="3"/>
  <c r="V1716" i="3"/>
  <c r="AD1716" i="3" s="1"/>
  <c r="B1716" i="3"/>
  <c r="V1715" i="3"/>
  <c r="V1714" i="3"/>
  <c r="V1713" i="3"/>
  <c r="AC1713" i="3" s="1"/>
  <c r="V1712" i="3"/>
  <c r="B1712" i="3"/>
  <c r="V1711" i="3"/>
  <c r="AE1710" i="3"/>
  <c r="V1710" i="3"/>
  <c r="AB1709" i="3"/>
  <c r="V1709" i="3"/>
  <c r="AC1709" i="3" s="1"/>
  <c r="AE1708" i="3"/>
  <c r="AC1708" i="3"/>
  <c r="V1708" i="3"/>
  <c r="AD1708" i="3" s="1"/>
  <c r="B1708" i="3"/>
  <c r="AD1707" i="3"/>
  <c r="V1707" i="3"/>
  <c r="AC1706" i="3"/>
  <c r="AB1706" i="3"/>
  <c r="V1706" i="3"/>
  <c r="AD1706" i="3" s="1"/>
  <c r="V1705" i="3"/>
  <c r="AC1705" i="3" s="1"/>
  <c r="B1705" i="3"/>
  <c r="AE1704" i="3"/>
  <c r="AC1704" i="3"/>
  <c r="AA1704" i="3"/>
  <c r="V1704" i="3"/>
  <c r="AD1704" i="3" s="1"/>
  <c r="B1704" i="3"/>
  <c r="V1703" i="3"/>
  <c r="AD1703" i="3" s="1"/>
  <c r="AC1702" i="3"/>
  <c r="AB1702" i="3"/>
  <c r="AA1702" i="3"/>
  <c r="V1702" i="3"/>
  <c r="AD1702" i="3" s="1"/>
  <c r="B1702" i="3"/>
  <c r="V1701" i="3"/>
  <c r="AC1701" i="3" s="1"/>
  <c r="AE1700" i="3"/>
  <c r="AC1700" i="3"/>
  <c r="AA1700" i="3"/>
  <c r="V1700" i="3"/>
  <c r="AD1700" i="3" s="1"/>
  <c r="B1700" i="3"/>
  <c r="V1699" i="3"/>
  <c r="AD1699" i="3" s="1"/>
  <c r="AC1698" i="3"/>
  <c r="AB1698" i="3"/>
  <c r="AA1698" i="3"/>
  <c r="V1698" i="3"/>
  <c r="AD1698" i="3" s="1"/>
  <c r="B1698" i="3"/>
  <c r="AB1697" i="3"/>
  <c r="V1697" i="3"/>
  <c r="AC1697" i="3" s="1"/>
  <c r="AC1696" i="3"/>
  <c r="AA1696" i="3"/>
  <c r="V1696" i="3"/>
  <c r="AD1696" i="3" s="1"/>
  <c r="B1696" i="3"/>
  <c r="V1695" i="3"/>
  <c r="AD1695" i="3" s="1"/>
  <c r="AB1694" i="3"/>
  <c r="AA1694" i="3"/>
  <c r="V1694" i="3"/>
  <c r="AD1694" i="3" s="1"/>
  <c r="V1693" i="3"/>
  <c r="V1692" i="3"/>
  <c r="B1692" i="3"/>
  <c r="V1691" i="3"/>
  <c r="AD1691" i="3" s="1"/>
  <c r="V1690" i="3"/>
  <c r="V1689" i="3"/>
  <c r="AC1689" i="3" s="1"/>
  <c r="V1688" i="3"/>
  <c r="B1688" i="3"/>
  <c r="V1687" i="3"/>
  <c r="AD1687" i="3" s="1"/>
  <c r="AE1686" i="3"/>
  <c r="AC1686" i="3"/>
  <c r="V1686" i="3"/>
  <c r="B1686" i="3"/>
  <c r="V1685" i="3"/>
  <c r="AC1685" i="3" s="1"/>
  <c r="B1685" i="3"/>
  <c r="V1684" i="3"/>
  <c r="B1684" i="3"/>
  <c r="V1683" i="3"/>
  <c r="AC1682" i="3"/>
  <c r="AB1682" i="3"/>
  <c r="V1682" i="3"/>
  <c r="AD1682" i="3" s="1"/>
  <c r="B1682" i="3"/>
  <c r="V1681" i="3"/>
  <c r="V1680" i="3"/>
  <c r="AB1680" i="3" s="1"/>
  <c r="B1680" i="3"/>
  <c r="V1679" i="3"/>
  <c r="AC1679" i="3" s="1"/>
  <c r="AE1678" i="3"/>
  <c r="AA1678" i="3"/>
  <c r="V1678" i="3"/>
  <c r="V1677" i="3"/>
  <c r="V1676" i="3"/>
  <c r="AB1676" i="3" s="1"/>
  <c r="B1676" i="3"/>
  <c r="V1675" i="3"/>
  <c r="AC1675" i="3" s="1"/>
  <c r="AB1674" i="3"/>
  <c r="AA1674" i="3"/>
  <c r="V1674" i="3"/>
  <c r="AD1674" i="3" s="1"/>
  <c r="V1673" i="3"/>
  <c r="V1672" i="3"/>
  <c r="B1672" i="3"/>
  <c r="V1671" i="3"/>
  <c r="AC1671" i="3" s="1"/>
  <c r="AC1670" i="3"/>
  <c r="AB1670" i="3"/>
  <c r="AA1670" i="3"/>
  <c r="V1670" i="3"/>
  <c r="AD1670" i="3" s="1"/>
  <c r="AC1669" i="3"/>
  <c r="AB1669" i="3"/>
  <c r="V1669" i="3"/>
  <c r="AE1669" i="3" s="1"/>
  <c r="AC1668" i="3"/>
  <c r="V1668" i="3"/>
  <c r="AB1668" i="3" s="1"/>
  <c r="B1668" i="3"/>
  <c r="V1667" i="3"/>
  <c r="V1666" i="3"/>
  <c r="B1666" i="3"/>
  <c r="V1665" i="3"/>
  <c r="V1664" i="3"/>
  <c r="B1664" i="3"/>
  <c r="AD1663" i="3"/>
  <c r="V1663" i="3"/>
  <c r="AE1662" i="3"/>
  <c r="V1662" i="3"/>
  <c r="B1662" i="3"/>
  <c r="V1661" i="3"/>
  <c r="B1661" i="3"/>
  <c r="V1660" i="3"/>
  <c r="AB1660" i="3" s="1"/>
  <c r="B1660" i="3"/>
  <c r="V1659" i="3"/>
  <c r="AB1658" i="3"/>
  <c r="AA1658" i="3"/>
  <c r="V1658" i="3"/>
  <c r="AD1658" i="3" s="1"/>
  <c r="AB1657" i="3"/>
  <c r="V1657" i="3"/>
  <c r="V1656" i="3"/>
  <c r="B1656" i="3"/>
  <c r="AD1655" i="3"/>
  <c r="V1655" i="3"/>
  <c r="AE1654" i="3"/>
  <c r="V1654" i="3"/>
  <c r="V1653" i="3"/>
  <c r="V1652" i="3"/>
  <c r="AB1652" i="3" s="1"/>
  <c r="B1652" i="3"/>
  <c r="V1651" i="3"/>
  <c r="AB1650" i="3"/>
  <c r="AA1650" i="3"/>
  <c r="V1650" i="3"/>
  <c r="AD1650" i="3" s="1"/>
  <c r="V1649" i="3"/>
  <c r="V1648" i="3"/>
  <c r="B1648" i="3"/>
  <c r="AD1647" i="3"/>
  <c r="V1647" i="3"/>
  <c r="V1646" i="3"/>
  <c r="AC1645" i="3"/>
  <c r="V1645" i="3"/>
  <c r="AE1645" i="3" s="1"/>
  <c r="AC1644" i="3"/>
  <c r="V1644" i="3"/>
  <c r="AB1644" i="3" s="1"/>
  <c r="B1644" i="3"/>
  <c r="V1643" i="3"/>
  <c r="AE1642" i="3"/>
  <c r="V1642" i="3"/>
  <c r="B1642" i="3"/>
  <c r="AB1641" i="3"/>
  <c r="V1641" i="3"/>
  <c r="V1640" i="3"/>
  <c r="B1640" i="3"/>
  <c r="V1639" i="3"/>
  <c r="AD1639" i="3" s="1"/>
  <c r="V1638" i="3"/>
  <c r="B1638" i="3"/>
  <c r="V1637" i="3"/>
  <c r="V1636" i="3"/>
  <c r="AB1636" i="3" s="1"/>
  <c r="B1636" i="3"/>
  <c r="V1635" i="3"/>
  <c r="AB1634" i="3"/>
  <c r="AA1634" i="3"/>
  <c r="V1634" i="3"/>
  <c r="AD1634" i="3" s="1"/>
  <c r="B1634" i="3"/>
  <c r="AC1633" i="3"/>
  <c r="AB1633" i="3"/>
  <c r="V1633" i="3"/>
  <c r="AE1633" i="3" s="1"/>
  <c r="V1632" i="3"/>
  <c r="B1632" i="3"/>
  <c r="V1631" i="3"/>
  <c r="AD1631" i="3" s="1"/>
  <c r="AE1630" i="3"/>
  <c r="AA1630" i="3"/>
  <c r="V1630" i="3"/>
  <c r="B1630" i="3"/>
  <c r="V1629" i="3"/>
  <c r="B1629" i="3"/>
  <c r="V1628" i="3"/>
  <c r="B1628" i="3"/>
  <c r="V1627" i="3"/>
  <c r="AC1626" i="3"/>
  <c r="AB1626" i="3"/>
  <c r="V1626" i="3"/>
  <c r="AD1626" i="3" s="1"/>
  <c r="AC1625" i="3"/>
  <c r="AB1625" i="3"/>
  <c r="V1625" i="3"/>
  <c r="AE1625" i="3" s="1"/>
  <c r="B1625" i="3"/>
  <c r="AC1624" i="3"/>
  <c r="V1624" i="3"/>
  <c r="AB1624" i="3" s="1"/>
  <c r="B1624" i="3"/>
  <c r="V1623" i="3"/>
  <c r="AD1623" i="3" s="1"/>
  <c r="AE1622" i="3"/>
  <c r="V1622" i="3"/>
  <c r="V1621" i="3"/>
  <c r="B1621" i="3"/>
  <c r="V1620" i="3"/>
  <c r="AB1620" i="3" s="1"/>
  <c r="B1620" i="3"/>
  <c r="V1619" i="3"/>
  <c r="AB1618" i="3"/>
  <c r="AA1618" i="3"/>
  <c r="V1618" i="3"/>
  <c r="AD1618" i="3" s="1"/>
  <c r="V1617" i="3"/>
  <c r="B1617" i="3"/>
  <c r="V1616" i="3"/>
  <c r="B1616" i="3"/>
  <c r="V1615" i="3"/>
  <c r="AD1615" i="3" s="1"/>
  <c r="V1614" i="3"/>
  <c r="AC1613" i="3"/>
  <c r="V1613" i="3"/>
  <c r="AE1613" i="3" s="1"/>
  <c r="AC1612" i="3"/>
  <c r="V1612" i="3"/>
  <c r="AB1612" i="3" s="1"/>
  <c r="B1612" i="3"/>
  <c r="V1611" i="3"/>
  <c r="AE1610" i="3"/>
  <c r="AA1610" i="3"/>
  <c r="V1610" i="3"/>
  <c r="B1610" i="3"/>
  <c r="V1609" i="3"/>
  <c r="V1608" i="3"/>
  <c r="B1608" i="3"/>
  <c r="AD1607" i="3"/>
  <c r="V1607" i="3"/>
  <c r="AE1607" i="3" s="1"/>
  <c r="V1606" i="3"/>
  <c r="B1606" i="3"/>
  <c r="V1605" i="3"/>
  <c r="V1604" i="3"/>
  <c r="B1604" i="3"/>
  <c r="V1603" i="3"/>
  <c r="AC1602" i="3"/>
  <c r="AB1602" i="3"/>
  <c r="V1602" i="3"/>
  <c r="AD1602" i="3" s="1"/>
  <c r="B1602" i="3"/>
  <c r="AC1601" i="3"/>
  <c r="V1601" i="3"/>
  <c r="AE1601" i="3" s="1"/>
  <c r="AD1600" i="3"/>
  <c r="V1600" i="3"/>
  <c r="AC1600" i="3" s="1"/>
  <c r="B1600" i="3"/>
  <c r="AE1599" i="3"/>
  <c r="V1599" i="3"/>
  <c r="AC1598" i="3"/>
  <c r="AB1598" i="3"/>
  <c r="V1598" i="3"/>
  <c r="AD1598" i="3" s="1"/>
  <c r="AC1597" i="3"/>
  <c r="AB1597" i="3"/>
  <c r="V1597" i="3"/>
  <c r="AE1597" i="3" s="1"/>
  <c r="V1596" i="3"/>
  <c r="B1596" i="3"/>
  <c r="AA1595" i="3"/>
  <c r="V1595" i="3"/>
  <c r="AC1594" i="3"/>
  <c r="AB1594" i="3"/>
  <c r="V1594" i="3"/>
  <c r="AD1594" i="3" s="1"/>
  <c r="AC1593" i="3"/>
  <c r="AB1593" i="3"/>
  <c r="V1593" i="3"/>
  <c r="AE1593" i="3" s="1"/>
  <c r="V1592" i="3"/>
  <c r="B1592" i="3"/>
  <c r="V1591" i="3"/>
  <c r="AE1590" i="3"/>
  <c r="V1590" i="3"/>
  <c r="AB1589" i="3"/>
  <c r="V1589" i="3"/>
  <c r="V1588" i="3"/>
  <c r="B1588" i="3"/>
  <c r="V1587" i="3"/>
  <c r="AC1586" i="3"/>
  <c r="V1586" i="3"/>
  <c r="AD1586" i="3" s="1"/>
  <c r="AC1585" i="3"/>
  <c r="V1585" i="3"/>
  <c r="AE1585" i="3" s="1"/>
  <c r="AD1584" i="3"/>
  <c r="V1584" i="3"/>
  <c r="AC1584" i="3" s="1"/>
  <c r="B1584" i="3"/>
  <c r="AE1583" i="3"/>
  <c r="V1583" i="3"/>
  <c r="AC1582" i="3"/>
  <c r="AB1582" i="3"/>
  <c r="V1582" i="3"/>
  <c r="AD1582" i="3" s="1"/>
  <c r="B1582" i="3"/>
  <c r="V1581" i="3"/>
  <c r="V1580" i="3"/>
  <c r="AB1580" i="3" s="1"/>
  <c r="B1580" i="3"/>
  <c r="V1579" i="3"/>
  <c r="AC1579" i="3" s="1"/>
  <c r="AC1578" i="3"/>
  <c r="V1578" i="3"/>
  <c r="AD1578" i="3" s="1"/>
  <c r="B1578" i="3"/>
  <c r="V1577" i="3"/>
  <c r="AD1577" i="3" s="1"/>
  <c r="V1576" i="3"/>
  <c r="AB1576" i="3" s="1"/>
  <c r="B1576" i="3"/>
  <c r="V1575" i="3"/>
  <c r="AC1575" i="3" s="1"/>
  <c r="V1574" i="3"/>
  <c r="B1574" i="3"/>
  <c r="AD1573" i="3"/>
  <c r="AC1573" i="3"/>
  <c r="AB1573" i="3"/>
  <c r="V1573" i="3"/>
  <c r="AC1572" i="3"/>
  <c r="AA1572" i="3"/>
  <c r="V1572" i="3"/>
  <c r="AB1572" i="3" s="1"/>
  <c r="B1572" i="3"/>
  <c r="AB1571" i="3"/>
  <c r="AA1571" i="3"/>
  <c r="V1571" i="3"/>
  <c r="AC1571" i="3" s="1"/>
  <c r="AC1570" i="3"/>
  <c r="AB1570" i="3"/>
  <c r="V1570" i="3"/>
  <c r="AD1570" i="3" s="1"/>
  <c r="B1570" i="3"/>
  <c r="AD1569" i="3"/>
  <c r="V1569" i="3"/>
  <c r="AD1568" i="3"/>
  <c r="AC1568" i="3"/>
  <c r="V1568" i="3"/>
  <c r="AB1568" i="3" s="1"/>
  <c r="B1568" i="3"/>
  <c r="AD1567" i="3"/>
  <c r="V1567" i="3"/>
  <c r="AC1567" i="3" s="1"/>
  <c r="V1566" i="3"/>
  <c r="B1566" i="3"/>
  <c r="V1565" i="3"/>
  <c r="AE1564" i="3"/>
  <c r="V1564" i="3"/>
  <c r="B1564" i="3"/>
  <c r="V1563" i="3"/>
  <c r="V1562" i="3"/>
  <c r="AB1562" i="3" s="1"/>
  <c r="B1562" i="3"/>
  <c r="V1561" i="3"/>
  <c r="AC1561" i="3" s="1"/>
  <c r="AE1560" i="3"/>
  <c r="AC1560" i="3"/>
  <c r="AA1560" i="3"/>
  <c r="V1560" i="3"/>
  <c r="AD1560" i="3" s="1"/>
  <c r="B1560" i="3"/>
  <c r="V1559" i="3"/>
  <c r="V1558" i="3"/>
  <c r="B1558" i="3"/>
  <c r="V1557" i="3"/>
  <c r="AC1557" i="3" s="1"/>
  <c r="AE1556" i="3"/>
  <c r="V1556" i="3"/>
  <c r="AD1556" i="3" s="1"/>
  <c r="B1556" i="3"/>
  <c r="V1555" i="3"/>
  <c r="AE1555" i="3" s="1"/>
  <c r="AE1554" i="3"/>
  <c r="AC1554" i="3"/>
  <c r="V1554" i="3"/>
  <c r="AB1554" i="3" s="1"/>
  <c r="B1554" i="3"/>
  <c r="V1553" i="3"/>
  <c r="AC1553" i="3" s="1"/>
  <c r="AC1552" i="3"/>
  <c r="AB1552" i="3"/>
  <c r="V1552" i="3"/>
  <c r="AD1552" i="3" s="1"/>
  <c r="B1552" i="3"/>
  <c r="AB1551" i="3"/>
  <c r="V1551" i="3"/>
  <c r="AE1551" i="3" s="1"/>
  <c r="AE1550" i="3"/>
  <c r="AC1550" i="3"/>
  <c r="AA1550" i="3"/>
  <c r="V1550" i="3"/>
  <c r="AB1550" i="3" s="1"/>
  <c r="B1550" i="3"/>
  <c r="V1549" i="3"/>
  <c r="AC1549" i="3" s="1"/>
  <c r="B1549" i="3"/>
  <c r="AC1548" i="3"/>
  <c r="AB1548" i="3"/>
  <c r="AA1548" i="3"/>
  <c r="V1548" i="3"/>
  <c r="AD1548" i="3" s="1"/>
  <c r="B1548" i="3"/>
  <c r="V1547" i="3"/>
  <c r="V1546" i="3"/>
  <c r="B1546" i="3"/>
  <c r="V1545" i="3"/>
  <c r="AC1545" i="3" s="1"/>
  <c r="B1545" i="3"/>
  <c r="AE1544" i="3"/>
  <c r="V1544" i="3"/>
  <c r="AD1544" i="3" s="1"/>
  <c r="B1544" i="3"/>
  <c r="V1543" i="3"/>
  <c r="AE1543" i="3" s="1"/>
  <c r="AE1542" i="3"/>
  <c r="V1542" i="3"/>
  <c r="AB1542" i="3" s="1"/>
  <c r="B1542" i="3"/>
  <c r="V1541" i="3"/>
  <c r="AC1541" i="3" s="1"/>
  <c r="AE1540" i="3"/>
  <c r="AC1540" i="3"/>
  <c r="V1540" i="3"/>
  <c r="AD1540" i="3" s="1"/>
  <c r="B1540" i="3"/>
  <c r="AB1539" i="3"/>
  <c r="V1539" i="3"/>
  <c r="AE1539" i="3" s="1"/>
  <c r="AC1538" i="3"/>
  <c r="AA1538" i="3"/>
  <c r="V1538" i="3"/>
  <c r="AB1538" i="3" s="1"/>
  <c r="B1538" i="3"/>
  <c r="V1537" i="3"/>
  <c r="AC1537" i="3" s="1"/>
  <c r="V1536" i="3"/>
  <c r="B1536" i="3"/>
  <c r="V1535" i="3"/>
  <c r="AE1535" i="3" s="1"/>
  <c r="AE1534" i="3"/>
  <c r="V1534" i="3"/>
  <c r="AB1534" i="3" s="1"/>
  <c r="B1534" i="3"/>
  <c r="V1533" i="3"/>
  <c r="AC1533" i="3" s="1"/>
  <c r="AE1532" i="3"/>
  <c r="AC1532" i="3"/>
  <c r="V1532" i="3"/>
  <c r="AD1532" i="3" s="1"/>
  <c r="B1532" i="3"/>
  <c r="AB1531" i="3"/>
  <c r="V1531" i="3"/>
  <c r="AE1531" i="3" s="1"/>
  <c r="AC1530" i="3"/>
  <c r="AA1530" i="3"/>
  <c r="V1530" i="3"/>
  <c r="AB1530" i="3" s="1"/>
  <c r="B1530" i="3"/>
  <c r="V1529" i="3"/>
  <c r="AC1529" i="3" s="1"/>
  <c r="V1528" i="3"/>
  <c r="B1528" i="3"/>
  <c r="V1527" i="3"/>
  <c r="AE1527" i="3" s="1"/>
  <c r="AE1526" i="3"/>
  <c r="V1526" i="3"/>
  <c r="AB1526" i="3" s="1"/>
  <c r="B1526" i="3"/>
  <c r="V1525" i="3"/>
  <c r="AC1525" i="3" s="1"/>
  <c r="AC1524" i="3"/>
  <c r="V1524" i="3"/>
  <c r="AD1524" i="3" s="1"/>
  <c r="B1524" i="3"/>
  <c r="V1523" i="3"/>
  <c r="AE1523" i="3" s="1"/>
  <c r="AE1522" i="3"/>
  <c r="AC1522" i="3"/>
  <c r="V1522" i="3"/>
  <c r="AB1522" i="3" s="1"/>
  <c r="B1522" i="3"/>
  <c r="V1521" i="3"/>
  <c r="AC1521" i="3" s="1"/>
  <c r="AC1520" i="3"/>
  <c r="AB1520" i="3"/>
  <c r="V1520" i="3"/>
  <c r="AD1520" i="3" s="1"/>
  <c r="B1520" i="3"/>
  <c r="AB1519" i="3"/>
  <c r="V1519" i="3"/>
  <c r="AE1519" i="3" s="1"/>
  <c r="AC1518" i="3"/>
  <c r="AA1518" i="3"/>
  <c r="V1518" i="3"/>
  <c r="AB1518" i="3" s="1"/>
  <c r="B1518" i="3"/>
  <c r="V1517" i="3"/>
  <c r="AC1517" i="3" s="1"/>
  <c r="V1516" i="3"/>
  <c r="B1516" i="3"/>
  <c r="V1515" i="3"/>
  <c r="AE1515" i="3" s="1"/>
  <c r="AE1514" i="3"/>
  <c r="V1514" i="3"/>
  <c r="AB1514" i="3" s="1"/>
  <c r="B1514" i="3"/>
  <c r="V1513" i="3"/>
  <c r="AC1513" i="3" s="1"/>
  <c r="AE1512" i="3"/>
  <c r="AC1512" i="3"/>
  <c r="V1512" i="3"/>
  <c r="AD1512" i="3" s="1"/>
  <c r="B1512" i="3"/>
  <c r="AB1511" i="3"/>
  <c r="V1511" i="3"/>
  <c r="AE1511" i="3" s="1"/>
  <c r="AC1510" i="3"/>
  <c r="AA1510" i="3"/>
  <c r="V1510" i="3"/>
  <c r="AB1510" i="3" s="1"/>
  <c r="B1510" i="3"/>
  <c r="V1509" i="3"/>
  <c r="AC1509" i="3" s="1"/>
  <c r="AB1508" i="3"/>
  <c r="AA1508" i="3"/>
  <c r="V1508" i="3"/>
  <c r="AD1508" i="3" s="1"/>
  <c r="B1508" i="3"/>
  <c r="V1507" i="3"/>
  <c r="V1506" i="3"/>
  <c r="B1506" i="3"/>
  <c r="V1505" i="3"/>
  <c r="AC1505" i="3" s="1"/>
  <c r="B1505" i="3"/>
  <c r="V1504" i="3"/>
  <c r="B1504" i="3"/>
  <c r="V1503" i="3"/>
  <c r="AE1503" i="3" s="1"/>
  <c r="AE1502" i="3"/>
  <c r="V1502" i="3"/>
  <c r="AB1502" i="3" s="1"/>
  <c r="B1502" i="3"/>
  <c r="V1501" i="3"/>
  <c r="AC1501" i="3" s="1"/>
  <c r="B1501" i="3"/>
  <c r="AE1500" i="3"/>
  <c r="AC1500" i="3"/>
  <c r="V1500" i="3"/>
  <c r="AD1500" i="3" s="1"/>
  <c r="B1500" i="3"/>
  <c r="AB1499" i="3"/>
  <c r="V1499" i="3"/>
  <c r="AE1499" i="3" s="1"/>
  <c r="AC1498" i="3"/>
  <c r="AA1498" i="3"/>
  <c r="V1498" i="3"/>
  <c r="AB1498" i="3" s="1"/>
  <c r="B1498" i="3"/>
  <c r="V1497" i="3"/>
  <c r="B1497" i="3"/>
  <c r="V1496" i="3"/>
  <c r="B1496" i="3"/>
  <c r="V1495" i="3"/>
  <c r="AE1495" i="3" s="1"/>
  <c r="V1494" i="3"/>
  <c r="B1494" i="3"/>
  <c r="V1493" i="3"/>
  <c r="AE1492" i="3"/>
  <c r="V1492" i="3"/>
  <c r="B1492" i="3"/>
  <c r="V1491" i="3"/>
  <c r="AE1491" i="3" s="1"/>
  <c r="V1490" i="3"/>
  <c r="B1490" i="3"/>
  <c r="V1489" i="3"/>
  <c r="B1489" i="3"/>
  <c r="AE1488" i="3"/>
  <c r="V1488" i="3"/>
  <c r="B1488" i="3"/>
  <c r="V1487" i="3"/>
  <c r="AE1486" i="3"/>
  <c r="AC1486" i="3"/>
  <c r="V1486" i="3"/>
  <c r="AB1486" i="3" s="1"/>
  <c r="B1486" i="3"/>
  <c r="V1485" i="3"/>
  <c r="B1485" i="3"/>
  <c r="AC1484" i="3"/>
  <c r="AA1484" i="3"/>
  <c r="V1484" i="3"/>
  <c r="AD1484" i="3" s="1"/>
  <c r="B1484" i="3"/>
  <c r="V1483" i="3"/>
  <c r="AD1483" i="3" s="1"/>
  <c r="V1482" i="3"/>
  <c r="B1482" i="3"/>
  <c r="V1481" i="3"/>
  <c r="V1480" i="3"/>
  <c r="AB1480" i="3" s="1"/>
  <c r="B1480" i="3"/>
  <c r="V1479" i="3"/>
  <c r="AC1479" i="3" s="1"/>
  <c r="AC1478" i="3"/>
  <c r="AB1478" i="3"/>
  <c r="V1478" i="3"/>
  <c r="AD1478" i="3" s="1"/>
  <c r="B1478" i="3"/>
  <c r="AC1477" i="3"/>
  <c r="V1477" i="3"/>
  <c r="AE1477" i="3" s="1"/>
  <c r="AC1476" i="3"/>
  <c r="V1476" i="3"/>
  <c r="AB1476" i="3" s="1"/>
  <c r="B1476" i="3"/>
  <c r="V1475" i="3"/>
  <c r="AC1475" i="3" s="1"/>
  <c r="V1474" i="3"/>
  <c r="B1474" i="3"/>
  <c r="V1473" i="3"/>
  <c r="V1472" i="3"/>
  <c r="AB1472" i="3" s="1"/>
  <c r="B1472" i="3"/>
  <c r="V1471" i="3"/>
  <c r="AC1471" i="3" s="1"/>
  <c r="AC1470" i="3"/>
  <c r="AB1470" i="3"/>
  <c r="V1470" i="3"/>
  <c r="AD1470" i="3" s="1"/>
  <c r="B1470" i="3"/>
  <c r="AC1469" i="3"/>
  <c r="V1469" i="3"/>
  <c r="AE1469" i="3" s="1"/>
  <c r="AC1468" i="3"/>
  <c r="V1468" i="3"/>
  <c r="AB1468" i="3" s="1"/>
  <c r="B1468" i="3"/>
  <c r="V1467" i="3"/>
  <c r="AC1467" i="3" s="1"/>
  <c r="AE1466" i="3"/>
  <c r="V1466" i="3"/>
  <c r="B1466" i="3"/>
  <c r="V1465" i="3"/>
  <c r="B1465" i="3"/>
  <c r="V1464" i="3"/>
  <c r="AB1464" i="3" s="1"/>
  <c r="B1464" i="3"/>
  <c r="V1463" i="3"/>
  <c r="AC1463" i="3" s="1"/>
  <c r="AC1462" i="3"/>
  <c r="V1462" i="3"/>
  <c r="AD1462" i="3" s="1"/>
  <c r="B1462" i="3"/>
  <c r="V1461" i="3"/>
  <c r="AE1461" i="3" s="1"/>
  <c r="B1461" i="3"/>
  <c r="V1460" i="3"/>
  <c r="AB1460" i="3" s="1"/>
  <c r="B1460" i="3"/>
  <c r="V1459" i="3"/>
  <c r="AC1459" i="3" s="1"/>
  <c r="AB1458" i="3"/>
  <c r="AA1458" i="3"/>
  <c r="V1458" i="3"/>
  <c r="AD1458" i="3" s="1"/>
  <c r="B1458" i="3"/>
  <c r="AC1457" i="3"/>
  <c r="AB1457" i="3"/>
  <c r="V1457" i="3"/>
  <c r="AE1457" i="3" s="1"/>
  <c r="AC1456" i="3"/>
  <c r="V1456" i="3"/>
  <c r="AB1456" i="3" s="1"/>
  <c r="B1456" i="3"/>
  <c r="V1455" i="3"/>
  <c r="AC1455" i="3" s="1"/>
  <c r="AE1454" i="3"/>
  <c r="AC1454" i="3"/>
  <c r="V1454" i="3"/>
  <c r="B1454" i="3"/>
  <c r="V1453" i="3"/>
  <c r="V1452" i="3"/>
  <c r="AB1452" i="3" s="1"/>
  <c r="B1452" i="3"/>
  <c r="V1451" i="3"/>
  <c r="AC1451" i="3" s="1"/>
  <c r="AC1450" i="3"/>
  <c r="AB1450" i="3"/>
  <c r="AA1450" i="3"/>
  <c r="V1450" i="3"/>
  <c r="AD1450" i="3" s="1"/>
  <c r="B1450" i="3"/>
  <c r="AC1449" i="3"/>
  <c r="AB1449" i="3"/>
  <c r="V1449" i="3"/>
  <c r="AE1449" i="3" s="1"/>
  <c r="V1448" i="3"/>
  <c r="B1448" i="3"/>
  <c r="V1447" i="3"/>
  <c r="AC1447" i="3" s="1"/>
  <c r="AC1446" i="3"/>
  <c r="V1446" i="3"/>
  <c r="AE1446" i="3" s="1"/>
  <c r="B1446" i="3"/>
  <c r="V1445" i="3"/>
  <c r="V1444" i="3"/>
  <c r="AB1444" i="3" s="1"/>
  <c r="B1444" i="3"/>
  <c r="V1443" i="3"/>
  <c r="AC1443" i="3" s="1"/>
  <c r="AC1442" i="3"/>
  <c r="AB1442" i="3"/>
  <c r="AA1442" i="3"/>
  <c r="V1442" i="3"/>
  <c r="AD1442" i="3" s="1"/>
  <c r="B1442" i="3"/>
  <c r="AC1441" i="3"/>
  <c r="AB1441" i="3"/>
  <c r="V1441" i="3"/>
  <c r="AE1441" i="3" s="1"/>
  <c r="AC1440" i="3"/>
  <c r="V1440" i="3"/>
  <c r="AB1440" i="3" s="1"/>
  <c r="B1440" i="3"/>
  <c r="V1439" i="3"/>
  <c r="AC1439" i="3" s="1"/>
  <c r="AE1438" i="3"/>
  <c r="AC1438" i="3"/>
  <c r="V1438" i="3"/>
  <c r="B1438" i="3"/>
  <c r="V1437" i="3"/>
  <c r="V1436" i="3"/>
  <c r="AB1436" i="3" s="1"/>
  <c r="B1436" i="3"/>
  <c r="V1435" i="3"/>
  <c r="AC1435" i="3" s="1"/>
  <c r="AC1434" i="3"/>
  <c r="AB1434" i="3"/>
  <c r="AA1434" i="3"/>
  <c r="V1434" i="3"/>
  <c r="AD1434" i="3" s="1"/>
  <c r="B1434" i="3"/>
  <c r="AC1433" i="3"/>
  <c r="AB1433" i="3"/>
  <c r="V1433" i="3"/>
  <c r="AE1433" i="3" s="1"/>
  <c r="V1432" i="3"/>
  <c r="B1432" i="3"/>
  <c r="V1431" i="3"/>
  <c r="AC1431" i="3" s="1"/>
  <c r="AE1430" i="3"/>
  <c r="AA1430" i="3"/>
  <c r="V1430" i="3"/>
  <c r="B1430" i="3"/>
  <c r="AB1429" i="3"/>
  <c r="V1429" i="3"/>
  <c r="V1428" i="3"/>
  <c r="B1428" i="3"/>
  <c r="V1427" i="3"/>
  <c r="AC1427" i="3" s="1"/>
  <c r="V1426" i="3"/>
  <c r="B1426" i="3"/>
  <c r="V1425" i="3"/>
  <c r="B1425" i="3"/>
  <c r="V1424" i="3"/>
  <c r="AB1424" i="3" s="1"/>
  <c r="B1424" i="3"/>
  <c r="V1423" i="3"/>
  <c r="AC1423" i="3" s="1"/>
  <c r="AC1422" i="3"/>
  <c r="AB1422" i="3"/>
  <c r="AA1422" i="3"/>
  <c r="V1422" i="3"/>
  <c r="AD1422" i="3" s="1"/>
  <c r="B1422" i="3"/>
  <c r="AC1421" i="3"/>
  <c r="AB1421" i="3"/>
  <c r="V1421" i="3"/>
  <c r="AE1421" i="3" s="1"/>
  <c r="B1421" i="3"/>
  <c r="AC1420" i="3"/>
  <c r="V1420" i="3"/>
  <c r="AB1420" i="3" s="1"/>
  <c r="B1420" i="3"/>
  <c r="V1419" i="3"/>
  <c r="AC1419" i="3" s="1"/>
  <c r="AE1418" i="3"/>
  <c r="AC1418" i="3"/>
  <c r="V1418" i="3"/>
  <c r="B1418" i="3"/>
  <c r="V1417" i="3"/>
  <c r="B1417" i="3"/>
  <c r="V1416" i="3"/>
  <c r="AB1416" i="3" s="1"/>
  <c r="B1416" i="3"/>
  <c r="V1415" i="3"/>
  <c r="AC1415" i="3" s="1"/>
  <c r="AC1414" i="3"/>
  <c r="AB1414" i="3"/>
  <c r="AA1414" i="3"/>
  <c r="V1414" i="3"/>
  <c r="AD1414" i="3" s="1"/>
  <c r="B1414" i="3"/>
  <c r="AC1413" i="3"/>
  <c r="AB1413" i="3"/>
  <c r="V1413" i="3"/>
  <c r="AE1413" i="3" s="1"/>
  <c r="B1413" i="3"/>
  <c r="V1412" i="3"/>
  <c r="AB1412" i="3" s="1"/>
  <c r="B1412" i="3"/>
  <c r="V1411" i="3"/>
  <c r="AC1411" i="3" s="1"/>
  <c r="V1410" i="3"/>
  <c r="B1410" i="3"/>
  <c r="V1409" i="3"/>
  <c r="V1408" i="3"/>
  <c r="AB1408" i="3" s="1"/>
  <c r="B1408" i="3"/>
  <c r="V1407" i="3"/>
  <c r="AC1407" i="3" s="1"/>
  <c r="AC1406" i="3"/>
  <c r="AB1406" i="3"/>
  <c r="AA1406" i="3"/>
  <c r="V1406" i="3"/>
  <c r="AD1406" i="3" s="1"/>
  <c r="B1406" i="3"/>
  <c r="AC1405" i="3"/>
  <c r="AB1405" i="3"/>
  <c r="V1405" i="3"/>
  <c r="AE1405" i="3" s="1"/>
  <c r="AC1404" i="3"/>
  <c r="V1404" i="3"/>
  <c r="AB1404" i="3" s="1"/>
  <c r="B1404" i="3"/>
  <c r="V1403" i="3"/>
  <c r="AC1403" i="3" s="1"/>
  <c r="AE1402" i="3"/>
  <c r="AC1402" i="3"/>
  <c r="V1402" i="3"/>
  <c r="B1402" i="3"/>
  <c r="V1401" i="3"/>
  <c r="V1400" i="3"/>
  <c r="AB1400" i="3" s="1"/>
  <c r="B1400" i="3"/>
  <c r="V1399" i="3"/>
  <c r="AC1399" i="3" s="1"/>
  <c r="AC1398" i="3"/>
  <c r="AB1398" i="3"/>
  <c r="V1398" i="3"/>
  <c r="AD1398" i="3" s="1"/>
  <c r="B1398" i="3"/>
  <c r="AC1397" i="3"/>
  <c r="V1397" i="3"/>
  <c r="AE1397" i="3" s="1"/>
  <c r="AC1396" i="3"/>
  <c r="V1396" i="3"/>
  <c r="AB1396" i="3" s="1"/>
  <c r="B1396" i="3"/>
  <c r="V1395" i="3"/>
  <c r="AC1395" i="3" s="1"/>
  <c r="AC1394" i="3"/>
  <c r="AB1394" i="3"/>
  <c r="AA1394" i="3"/>
  <c r="V1394" i="3"/>
  <c r="AD1394" i="3" s="1"/>
  <c r="B1394" i="3"/>
  <c r="AC1393" i="3"/>
  <c r="AB1393" i="3"/>
  <c r="V1393" i="3"/>
  <c r="AE1393" i="3" s="1"/>
  <c r="B1393" i="3"/>
  <c r="V1392" i="3"/>
  <c r="AB1392" i="3" s="1"/>
  <c r="B1392" i="3"/>
  <c r="V1391" i="3"/>
  <c r="AC1391" i="3" s="1"/>
  <c r="V1390" i="3"/>
  <c r="B1390" i="3"/>
  <c r="V1389" i="3"/>
  <c r="V1388" i="3"/>
  <c r="AB1388" i="3" s="1"/>
  <c r="B1388" i="3"/>
  <c r="V1387" i="3"/>
  <c r="AC1387" i="3" s="1"/>
  <c r="AC1386" i="3"/>
  <c r="AB1386" i="3"/>
  <c r="AA1386" i="3"/>
  <c r="V1386" i="3"/>
  <c r="AD1386" i="3" s="1"/>
  <c r="B1386" i="3"/>
  <c r="AC1385" i="3"/>
  <c r="AB1385" i="3"/>
  <c r="V1385" i="3"/>
  <c r="AE1385" i="3" s="1"/>
  <c r="AC1384" i="3"/>
  <c r="V1384" i="3"/>
  <c r="AB1384" i="3" s="1"/>
  <c r="B1384" i="3"/>
  <c r="V1383" i="3"/>
  <c r="AC1383" i="3" s="1"/>
  <c r="AE1382" i="3"/>
  <c r="AC1382" i="3"/>
  <c r="V1382" i="3"/>
  <c r="B1382" i="3"/>
  <c r="V1381" i="3"/>
  <c r="V1380" i="3"/>
  <c r="AB1380" i="3" s="1"/>
  <c r="B1380" i="3"/>
  <c r="V1379" i="3"/>
  <c r="AC1379" i="3" s="1"/>
  <c r="AC1378" i="3"/>
  <c r="AB1378" i="3"/>
  <c r="AA1378" i="3"/>
  <c r="V1378" i="3"/>
  <c r="AD1378" i="3" s="1"/>
  <c r="B1378" i="3"/>
  <c r="AC1377" i="3"/>
  <c r="AB1377" i="3"/>
  <c r="V1377" i="3"/>
  <c r="AE1377" i="3" s="1"/>
  <c r="V1376" i="3"/>
  <c r="AB1376" i="3" s="1"/>
  <c r="B1376" i="3"/>
  <c r="V1375" i="3"/>
  <c r="AC1375" i="3" s="1"/>
  <c r="V1374" i="3"/>
  <c r="B1374" i="3"/>
  <c r="V1373" i="3"/>
  <c r="B1373" i="3"/>
  <c r="V1372" i="3"/>
  <c r="AB1372" i="3" s="1"/>
  <c r="B1372" i="3"/>
  <c r="V1371" i="3"/>
  <c r="AC1371" i="3" s="1"/>
  <c r="AC1370" i="3"/>
  <c r="AB1370" i="3"/>
  <c r="AA1370" i="3"/>
  <c r="V1370" i="3"/>
  <c r="AD1370" i="3" s="1"/>
  <c r="B1370" i="3"/>
  <c r="AC1369" i="3"/>
  <c r="AB1369" i="3"/>
  <c r="V1369" i="3"/>
  <c r="AE1369" i="3" s="1"/>
  <c r="B1369" i="3"/>
  <c r="AC1368" i="3"/>
  <c r="V1368" i="3"/>
  <c r="AB1368" i="3" s="1"/>
  <c r="B1368" i="3"/>
  <c r="V1367" i="3"/>
  <c r="AC1367" i="3" s="1"/>
  <c r="AE1366" i="3"/>
  <c r="V1366" i="3"/>
  <c r="B1366" i="3"/>
  <c r="AB1365" i="3"/>
  <c r="V1365" i="3"/>
  <c r="B1365" i="3"/>
  <c r="V1364" i="3"/>
  <c r="B1364" i="3"/>
  <c r="V1363" i="3"/>
  <c r="AC1363" i="3" s="1"/>
  <c r="AC1362" i="3"/>
  <c r="V1362" i="3"/>
  <c r="AE1362" i="3" s="1"/>
  <c r="B1362" i="3"/>
  <c r="V1361" i="3"/>
  <c r="AE1361" i="3" s="1"/>
  <c r="B1361" i="3"/>
  <c r="AC1360" i="3"/>
  <c r="V1360" i="3"/>
  <c r="AB1360" i="3" s="1"/>
  <c r="B1360" i="3"/>
  <c r="V1359" i="3"/>
  <c r="AC1359" i="3" s="1"/>
  <c r="AE1358" i="3"/>
  <c r="V1358" i="3"/>
  <c r="B1358" i="3"/>
  <c r="V1357" i="3"/>
  <c r="V1356" i="3"/>
  <c r="AB1356" i="3" s="1"/>
  <c r="B1356" i="3"/>
  <c r="V1355" i="3"/>
  <c r="AC1355" i="3" s="1"/>
  <c r="AC1354" i="3"/>
  <c r="AB1354" i="3"/>
  <c r="AA1354" i="3"/>
  <c r="V1354" i="3"/>
  <c r="AD1354" i="3" s="1"/>
  <c r="B1354" i="3"/>
  <c r="V1353" i="3"/>
  <c r="AE1353" i="3" s="1"/>
  <c r="V1352" i="3"/>
  <c r="AB1352" i="3" s="1"/>
  <c r="B1352" i="3"/>
  <c r="V1351" i="3"/>
  <c r="AC1351" i="3" s="1"/>
  <c r="AC1350" i="3"/>
  <c r="AB1350" i="3"/>
  <c r="V1350" i="3"/>
  <c r="AD1350" i="3" s="1"/>
  <c r="B1350" i="3"/>
  <c r="V1349" i="3"/>
  <c r="AE1349" i="3" s="1"/>
  <c r="B1349" i="3"/>
  <c r="V1348" i="3"/>
  <c r="AB1348" i="3" s="1"/>
  <c r="B1348" i="3"/>
  <c r="V1347" i="3"/>
  <c r="AC1347" i="3" s="1"/>
  <c r="AC1346" i="3"/>
  <c r="AB1346" i="3"/>
  <c r="V1346" i="3"/>
  <c r="AD1346" i="3" s="1"/>
  <c r="B1346" i="3"/>
  <c r="AC1345" i="3"/>
  <c r="V1345" i="3"/>
  <c r="AE1345" i="3" s="1"/>
  <c r="B1345" i="3"/>
  <c r="V1344" i="3"/>
  <c r="AB1344" i="3" s="1"/>
  <c r="B1344" i="3"/>
  <c r="V1343" i="3"/>
  <c r="AA1342" i="3"/>
  <c r="V1342" i="3"/>
  <c r="AE1342" i="3" s="1"/>
  <c r="B1342" i="3"/>
  <c r="V1341" i="3"/>
  <c r="B1341" i="3"/>
  <c r="V1340" i="3"/>
  <c r="AB1340" i="3" s="1"/>
  <c r="B1340" i="3"/>
  <c r="V1339" i="3"/>
  <c r="AC1339" i="3" s="1"/>
  <c r="AC1338" i="3"/>
  <c r="AB1338" i="3"/>
  <c r="AA1338" i="3"/>
  <c r="V1338" i="3"/>
  <c r="AD1338" i="3" s="1"/>
  <c r="B1338" i="3"/>
  <c r="AC1337" i="3"/>
  <c r="AB1337" i="3"/>
  <c r="V1337" i="3"/>
  <c r="AD1337" i="3" s="1"/>
  <c r="B1337" i="3"/>
  <c r="AD1336" i="3"/>
  <c r="AA1336" i="3"/>
  <c r="V1336" i="3"/>
  <c r="AB1336" i="3" s="1"/>
  <c r="B1336" i="3"/>
  <c r="AD1335" i="3"/>
  <c r="AA1335" i="3"/>
  <c r="V1335" i="3"/>
  <c r="AC1335" i="3" s="1"/>
  <c r="AC1334" i="3"/>
  <c r="AB1334" i="3"/>
  <c r="V1334" i="3"/>
  <c r="AD1334" i="3" s="1"/>
  <c r="B1334" i="3"/>
  <c r="AD1333" i="3"/>
  <c r="V1333" i="3"/>
  <c r="AB1333" i="3" s="1"/>
  <c r="B1333" i="3"/>
  <c r="AC1332" i="3"/>
  <c r="V1332" i="3"/>
  <c r="AB1332" i="3" s="1"/>
  <c r="B1332" i="3"/>
  <c r="AE1331" i="3"/>
  <c r="AC1331" i="3"/>
  <c r="V1331" i="3"/>
  <c r="AB1331" i="3" s="1"/>
  <c r="V1330" i="3"/>
  <c r="AC1330" i="3" s="1"/>
  <c r="B1330" i="3"/>
  <c r="V1329" i="3"/>
  <c r="B1329" i="3"/>
  <c r="V1328" i="3"/>
  <c r="B1328" i="3"/>
  <c r="AC1327" i="3"/>
  <c r="AB1327" i="3"/>
  <c r="V1327" i="3"/>
  <c r="AD1327" i="3" s="1"/>
  <c r="V1326" i="3"/>
  <c r="AC1326" i="3" s="1"/>
  <c r="B1326" i="3"/>
  <c r="V1325" i="3"/>
  <c r="AA1324" i="3"/>
  <c r="V1324" i="3"/>
  <c r="B1324" i="3"/>
  <c r="AC1323" i="3"/>
  <c r="AB1323" i="3"/>
  <c r="V1323" i="3"/>
  <c r="AD1323" i="3" s="1"/>
  <c r="V1322" i="3"/>
  <c r="AC1322" i="3" s="1"/>
  <c r="B1322" i="3"/>
  <c r="AE1321" i="3"/>
  <c r="AC1321" i="3"/>
  <c r="AA1321" i="3"/>
  <c r="V1321" i="3"/>
  <c r="AD1321" i="3" s="1"/>
  <c r="B1321" i="3"/>
  <c r="V1320" i="3"/>
  <c r="AE1320" i="3" s="1"/>
  <c r="B1320" i="3"/>
  <c r="AC1319" i="3"/>
  <c r="AB1319" i="3"/>
  <c r="V1319" i="3"/>
  <c r="AD1319" i="3" s="1"/>
  <c r="V1318" i="3"/>
  <c r="AC1318" i="3" s="1"/>
  <c r="B1318" i="3"/>
  <c r="AE1317" i="3"/>
  <c r="AC1317" i="3"/>
  <c r="AA1317" i="3"/>
  <c r="V1317" i="3"/>
  <c r="AD1317" i="3" s="1"/>
  <c r="B1317" i="3"/>
  <c r="AB1316" i="3"/>
  <c r="V1316" i="3"/>
  <c r="AE1316" i="3" s="1"/>
  <c r="B1316" i="3"/>
  <c r="AC1315" i="3"/>
  <c r="AB1315" i="3"/>
  <c r="V1315" i="3"/>
  <c r="AD1315" i="3" s="1"/>
  <c r="V1314" i="3"/>
  <c r="AC1314" i="3" s="1"/>
  <c r="B1314" i="3"/>
  <c r="AE1313" i="3"/>
  <c r="AC1313" i="3"/>
  <c r="AA1313" i="3"/>
  <c r="V1313" i="3"/>
  <c r="AD1313" i="3" s="1"/>
  <c r="V1312" i="3"/>
  <c r="AE1312" i="3" s="1"/>
  <c r="B1312" i="3"/>
  <c r="AC1311" i="3"/>
  <c r="AB1311" i="3"/>
  <c r="V1311" i="3"/>
  <c r="AD1311" i="3" s="1"/>
  <c r="V1310" i="3"/>
  <c r="AC1310" i="3" s="1"/>
  <c r="B1310" i="3"/>
  <c r="AE1309" i="3"/>
  <c r="AC1309" i="3"/>
  <c r="AA1309" i="3"/>
  <c r="V1309" i="3"/>
  <c r="AD1309" i="3" s="1"/>
  <c r="AB1308" i="3"/>
  <c r="V1308" i="3"/>
  <c r="AE1308" i="3" s="1"/>
  <c r="B1308" i="3"/>
  <c r="AC1307" i="3"/>
  <c r="AB1307" i="3"/>
  <c r="V1307" i="3"/>
  <c r="AD1307" i="3" s="1"/>
  <c r="V1306" i="3"/>
  <c r="AC1306" i="3" s="1"/>
  <c r="B1306" i="3"/>
  <c r="AE1305" i="3"/>
  <c r="AC1305" i="3"/>
  <c r="AA1305" i="3"/>
  <c r="V1305" i="3"/>
  <c r="AD1305" i="3" s="1"/>
  <c r="B1305" i="3"/>
  <c r="V1304" i="3"/>
  <c r="AE1304" i="3" s="1"/>
  <c r="B1304" i="3"/>
  <c r="AC1303" i="3"/>
  <c r="AB1303" i="3"/>
  <c r="V1303" i="3"/>
  <c r="AD1303" i="3" s="1"/>
  <c r="V1302" i="3"/>
  <c r="AC1302" i="3" s="1"/>
  <c r="B1302" i="3"/>
  <c r="AE1301" i="3"/>
  <c r="AC1301" i="3"/>
  <c r="AA1301" i="3"/>
  <c r="V1301" i="3"/>
  <c r="AD1301" i="3" s="1"/>
  <c r="B1301" i="3"/>
  <c r="V1300" i="3"/>
  <c r="AE1300" i="3" s="1"/>
  <c r="B1300" i="3"/>
  <c r="AC1299" i="3"/>
  <c r="AB1299" i="3"/>
  <c r="AA1299" i="3"/>
  <c r="V1299" i="3"/>
  <c r="AD1299" i="3" s="1"/>
  <c r="V1298" i="3"/>
  <c r="B1298" i="3"/>
  <c r="AA1297" i="3"/>
  <c r="V1297" i="3"/>
  <c r="V1296" i="3"/>
  <c r="AE1296" i="3" s="1"/>
  <c r="B1296" i="3"/>
  <c r="AE1295" i="3"/>
  <c r="V1295" i="3"/>
  <c r="V1294" i="3"/>
  <c r="AC1294" i="3" s="1"/>
  <c r="B1294" i="3"/>
  <c r="V1293" i="3"/>
  <c r="V1292" i="3"/>
  <c r="AE1292" i="3" s="1"/>
  <c r="B1292" i="3"/>
  <c r="AC1291" i="3"/>
  <c r="V1291" i="3"/>
  <c r="AE1291" i="3" s="1"/>
  <c r="AB1290" i="3"/>
  <c r="V1290" i="3"/>
  <c r="AC1290" i="3" s="1"/>
  <c r="B1290" i="3"/>
  <c r="AE1289" i="3"/>
  <c r="AC1289" i="3"/>
  <c r="V1289" i="3"/>
  <c r="AD1289" i="3" s="1"/>
  <c r="B1289" i="3"/>
  <c r="V1288" i="3"/>
  <c r="AE1288" i="3" s="1"/>
  <c r="B1288" i="3"/>
  <c r="AC1287" i="3"/>
  <c r="AB1287" i="3"/>
  <c r="V1287" i="3"/>
  <c r="AD1287" i="3" s="1"/>
  <c r="V1286" i="3"/>
  <c r="AC1286" i="3" s="1"/>
  <c r="B1286" i="3"/>
  <c r="V1285" i="3"/>
  <c r="V1284" i="3"/>
  <c r="AE1284" i="3" s="1"/>
  <c r="B1284" i="3"/>
  <c r="AE1283" i="3"/>
  <c r="V1283" i="3"/>
  <c r="AB1282" i="3"/>
  <c r="V1282" i="3"/>
  <c r="B1282" i="3"/>
  <c r="V1281" i="3"/>
  <c r="B1281" i="3"/>
  <c r="V1280" i="3"/>
  <c r="AE1280" i="3" s="1"/>
  <c r="B1280" i="3"/>
  <c r="AE1279" i="3"/>
  <c r="AC1279" i="3"/>
  <c r="V1279" i="3"/>
  <c r="AC1278" i="3"/>
  <c r="V1278" i="3"/>
  <c r="B1278" i="3"/>
  <c r="AC1277" i="3"/>
  <c r="V1277" i="3"/>
  <c r="AD1277" i="3" s="1"/>
  <c r="V1276" i="3"/>
  <c r="AE1276" i="3" s="1"/>
  <c r="B1276" i="3"/>
  <c r="AC1275" i="3"/>
  <c r="AB1275" i="3"/>
  <c r="AA1275" i="3"/>
  <c r="V1275" i="3"/>
  <c r="AD1275" i="3" s="1"/>
  <c r="AC1274" i="3"/>
  <c r="V1274" i="3"/>
  <c r="AE1274" i="3" s="1"/>
  <c r="B1274" i="3"/>
  <c r="AC1273" i="3"/>
  <c r="V1273" i="3"/>
  <c r="AD1273" i="3" s="1"/>
  <c r="V1272" i="3"/>
  <c r="AE1272" i="3" s="1"/>
  <c r="B1272" i="3"/>
  <c r="AA1271" i="3"/>
  <c r="V1271" i="3"/>
  <c r="AE1271" i="3" s="1"/>
  <c r="V1270" i="3"/>
  <c r="B1270" i="3"/>
  <c r="AC1269" i="3"/>
  <c r="V1269" i="3"/>
  <c r="AD1269" i="3" s="1"/>
  <c r="B1269" i="3"/>
  <c r="V1268" i="3"/>
  <c r="AE1268" i="3" s="1"/>
  <c r="B1268" i="3"/>
  <c r="AA1267" i="3"/>
  <c r="V1267" i="3"/>
  <c r="AD1267" i="3" s="1"/>
  <c r="V1266" i="3"/>
  <c r="B1266" i="3"/>
  <c r="V1265" i="3"/>
  <c r="AD1265" i="3" s="1"/>
  <c r="B1265" i="3"/>
  <c r="V1264" i="3"/>
  <c r="AE1264" i="3" s="1"/>
  <c r="B1264" i="3"/>
  <c r="AB1263" i="3"/>
  <c r="AA1263" i="3"/>
  <c r="V1263" i="3"/>
  <c r="AD1263" i="3" s="1"/>
  <c r="AB1262" i="3"/>
  <c r="V1262" i="3"/>
  <c r="AE1262" i="3" s="1"/>
  <c r="B1262" i="3"/>
  <c r="V1261" i="3"/>
  <c r="B1261" i="3"/>
  <c r="V1260" i="3"/>
  <c r="AE1260" i="3" s="1"/>
  <c r="B1260" i="3"/>
  <c r="V1259" i="3"/>
  <c r="AC1258" i="3"/>
  <c r="V1258" i="3"/>
  <c r="AE1258" i="3" s="1"/>
  <c r="B1258" i="3"/>
  <c r="AC1257" i="3"/>
  <c r="V1257" i="3"/>
  <c r="AD1257" i="3" s="1"/>
  <c r="V1256" i="3"/>
  <c r="AE1256" i="3" s="1"/>
  <c r="B1256" i="3"/>
  <c r="AA1255" i="3"/>
  <c r="V1255" i="3"/>
  <c r="AD1255" i="3" s="1"/>
  <c r="AB1254" i="3"/>
  <c r="AA1254" i="3"/>
  <c r="V1254" i="3"/>
  <c r="AD1254" i="3" s="1"/>
  <c r="B1254" i="3"/>
  <c r="AC1253" i="3"/>
  <c r="V1253" i="3"/>
  <c r="AD1253" i="3" s="1"/>
  <c r="B1253" i="3"/>
  <c r="V1252" i="3"/>
  <c r="AE1252" i="3" s="1"/>
  <c r="B1252" i="3"/>
  <c r="V1251" i="3"/>
  <c r="V1250" i="3"/>
  <c r="B1250" i="3"/>
  <c r="V1249" i="3"/>
  <c r="AD1249" i="3" s="1"/>
  <c r="V1248" i="3"/>
  <c r="AE1248" i="3" s="1"/>
  <c r="B1248" i="3"/>
  <c r="AB1247" i="3"/>
  <c r="AA1247" i="3"/>
  <c r="V1247" i="3"/>
  <c r="AD1247" i="3" s="1"/>
  <c r="AB1246" i="3"/>
  <c r="AA1246" i="3"/>
  <c r="V1246" i="3"/>
  <c r="AE1246" i="3" s="1"/>
  <c r="B1246" i="3"/>
  <c r="AC1245" i="3"/>
  <c r="V1245" i="3"/>
  <c r="AD1245" i="3" s="1"/>
  <c r="V1244" i="3"/>
  <c r="AE1244" i="3" s="1"/>
  <c r="B1244" i="3"/>
  <c r="V1243" i="3"/>
  <c r="V1242" i="3"/>
  <c r="B1242" i="3"/>
  <c r="V1241" i="3"/>
  <c r="AD1241" i="3" s="1"/>
  <c r="B1241" i="3"/>
  <c r="V1240" i="3"/>
  <c r="AE1240" i="3" s="1"/>
  <c r="B1240" i="3"/>
  <c r="AB1239" i="3"/>
  <c r="AA1239" i="3"/>
  <c r="V1239" i="3"/>
  <c r="AD1239" i="3" s="1"/>
  <c r="AC1238" i="3"/>
  <c r="AB1238" i="3"/>
  <c r="AA1238" i="3"/>
  <c r="V1238" i="3"/>
  <c r="AD1238" i="3" s="1"/>
  <c r="B1238" i="3"/>
  <c r="AC1237" i="3"/>
  <c r="V1237" i="3"/>
  <c r="AD1237" i="3" s="1"/>
  <c r="V1236" i="3"/>
  <c r="AE1236" i="3" s="1"/>
  <c r="B1236" i="3"/>
  <c r="AA1235" i="3"/>
  <c r="V1235" i="3"/>
  <c r="AD1235" i="3" s="1"/>
  <c r="AB1234" i="3"/>
  <c r="AA1234" i="3"/>
  <c r="V1234" i="3"/>
  <c r="AD1234" i="3" s="1"/>
  <c r="B1234" i="3"/>
  <c r="AC1233" i="3"/>
  <c r="V1233" i="3"/>
  <c r="AD1233" i="3" s="1"/>
  <c r="B1233" i="3"/>
  <c r="V1232" i="3"/>
  <c r="AE1232" i="3" s="1"/>
  <c r="B1232" i="3"/>
  <c r="V1231" i="3"/>
  <c r="V1230" i="3"/>
  <c r="B1230" i="3"/>
  <c r="V1229" i="3"/>
  <c r="AD1229" i="3" s="1"/>
  <c r="V1228" i="3"/>
  <c r="AE1228" i="3" s="1"/>
  <c r="B1228" i="3"/>
  <c r="AB1227" i="3"/>
  <c r="AA1227" i="3"/>
  <c r="V1227" i="3"/>
  <c r="AD1227" i="3" s="1"/>
  <c r="AC1226" i="3"/>
  <c r="AB1226" i="3"/>
  <c r="AA1226" i="3"/>
  <c r="V1226" i="3"/>
  <c r="AD1226" i="3" s="1"/>
  <c r="B1226" i="3"/>
  <c r="AC1225" i="3"/>
  <c r="V1225" i="3"/>
  <c r="AD1225" i="3" s="1"/>
  <c r="B1225" i="3"/>
  <c r="V1224" i="3"/>
  <c r="B1224" i="3"/>
  <c r="AA1223" i="3"/>
  <c r="V1223" i="3"/>
  <c r="AD1223" i="3" s="1"/>
  <c r="AB1222" i="3"/>
  <c r="AA1222" i="3"/>
  <c r="V1222" i="3"/>
  <c r="AD1222" i="3" s="1"/>
  <c r="B1222" i="3"/>
  <c r="AC1221" i="3"/>
  <c r="V1221" i="3"/>
  <c r="AD1221" i="3" s="1"/>
  <c r="V1220" i="3"/>
  <c r="B1220" i="3"/>
  <c r="V1219" i="3"/>
  <c r="AA1218" i="3"/>
  <c r="V1218" i="3"/>
  <c r="AD1218" i="3" s="1"/>
  <c r="B1218" i="3"/>
  <c r="V1217" i="3"/>
  <c r="AA1216" i="3"/>
  <c r="V1216" i="3"/>
  <c r="AE1216" i="3" s="1"/>
  <c r="B1216" i="3"/>
  <c r="AB1215" i="3"/>
  <c r="AA1215" i="3"/>
  <c r="V1215" i="3"/>
  <c r="AD1215" i="3" s="1"/>
  <c r="AC1214" i="3"/>
  <c r="AB1214" i="3"/>
  <c r="V1214" i="3"/>
  <c r="AD1214" i="3" s="1"/>
  <c r="B1214" i="3"/>
  <c r="V1213" i="3"/>
  <c r="AD1212" i="3"/>
  <c r="V1212" i="3"/>
  <c r="AE1212" i="3" s="1"/>
  <c r="B1212" i="3"/>
  <c r="AB1211" i="3"/>
  <c r="AA1211" i="3"/>
  <c r="V1211" i="3"/>
  <c r="AD1211" i="3" s="1"/>
  <c r="AC1210" i="3"/>
  <c r="AB1210" i="3"/>
  <c r="AA1210" i="3"/>
  <c r="V1210" i="3"/>
  <c r="AD1210" i="3" s="1"/>
  <c r="B1210" i="3"/>
  <c r="V1209" i="3"/>
  <c r="B1209" i="3"/>
  <c r="AD1208" i="3"/>
  <c r="V1208" i="3"/>
  <c r="AE1208" i="3" s="1"/>
  <c r="B1208" i="3"/>
  <c r="AB1207" i="3"/>
  <c r="AA1207" i="3"/>
  <c r="V1207" i="3"/>
  <c r="AD1207" i="3" s="1"/>
  <c r="V1206" i="3"/>
  <c r="B1206" i="3"/>
  <c r="V1205" i="3"/>
  <c r="B1205" i="3"/>
  <c r="V1204" i="3"/>
  <c r="B1204" i="3"/>
  <c r="V1203" i="3"/>
  <c r="AC1202" i="3"/>
  <c r="V1202" i="3"/>
  <c r="AB1202" i="3" s="1"/>
  <c r="B1202" i="3"/>
  <c r="V1201" i="3"/>
  <c r="AC1201" i="3" s="1"/>
  <c r="B1201" i="3"/>
  <c r="AB1200" i="3"/>
  <c r="V1200" i="3"/>
  <c r="AD1200" i="3" s="1"/>
  <c r="B1200" i="3"/>
  <c r="AC1199" i="3"/>
  <c r="V1199" i="3"/>
  <c r="AE1199" i="3" s="1"/>
  <c r="AC1198" i="3"/>
  <c r="V1198" i="3"/>
  <c r="AB1198" i="3" s="1"/>
  <c r="B1198" i="3"/>
  <c r="V1197" i="3"/>
  <c r="AC1197" i="3" s="1"/>
  <c r="B1197" i="3"/>
  <c r="AA1196" i="3"/>
  <c r="V1196" i="3"/>
  <c r="AD1196" i="3" s="1"/>
  <c r="B1196" i="3"/>
  <c r="AB1195" i="3"/>
  <c r="V1195" i="3"/>
  <c r="AE1195" i="3" s="1"/>
  <c r="V1194" i="3"/>
  <c r="B1194" i="3"/>
  <c r="V1193" i="3"/>
  <c r="AC1193" i="3" s="1"/>
  <c r="V1192" i="3"/>
  <c r="B1192" i="3"/>
  <c r="V1191" i="3"/>
  <c r="AC1190" i="3"/>
  <c r="V1190" i="3"/>
  <c r="AB1190" i="3" s="1"/>
  <c r="B1190" i="3"/>
  <c r="V1189" i="3"/>
  <c r="AC1189" i="3" s="1"/>
  <c r="AB1188" i="3"/>
  <c r="V1188" i="3"/>
  <c r="AD1188" i="3" s="1"/>
  <c r="B1188" i="3"/>
  <c r="AC1187" i="3"/>
  <c r="V1187" i="3"/>
  <c r="AE1187" i="3" s="1"/>
  <c r="V1186" i="3"/>
  <c r="B1186" i="3"/>
  <c r="V1185" i="3"/>
  <c r="AD1185" i="3" s="1"/>
  <c r="B1185" i="3"/>
  <c r="AA1184" i="3"/>
  <c r="V1184" i="3"/>
  <c r="AD1184" i="3" s="1"/>
  <c r="B1184" i="3"/>
  <c r="AB1183" i="3"/>
  <c r="V1183" i="3"/>
  <c r="AE1183" i="3" s="1"/>
  <c r="V1182" i="3"/>
  <c r="AB1182" i="3" s="1"/>
  <c r="B1182" i="3"/>
  <c r="AD1181" i="3"/>
  <c r="V1181" i="3"/>
  <c r="B1181" i="3"/>
  <c r="V1180" i="3"/>
  <c r="B1180" i="3"/>
  <c r="V1179" i="3"/>
  <c r="V1178" i="3"/>
  <c r="AB1178" i="3" s="1"/>
  <c r="B1178" i="3"/>
  <c r="AD1177" i="3"/>
  <c r="V1177" i="3"/>
  <c r="B1177" i="3"/>
  <c r="AC1176" i="3"/>
  <c r="AA1176" i="3"/>
  <c r="V1176" i="3"/>
  <c r="AD1176" i="3" s="1"/>
  <c r="B1176" i="3"/>
  <c r="AB1175" i="3"/>
  <c r="V1175" i="3"/>
  <c r="AE1175" i="3" s="1"/>
  <c r="AC1174" i="3"/>
  <c r="V1174" i="3"/>
  <c r="AB1174" i="3" s="1"/>
  <c r="B1174" i="3"/>
  <c r="V1173" i="3"/>
  <c r="AD1173" i="3" s="1"/>
  <c r="AB1172" i="3"/>
  <c r="V1172" i="3"/>
  <c r="AD1172" i="3" s="1"/>
  <c r="B1172" i="3"/>
  <c r="AC1171" i="3"/>
  <c r="V1171" i="3"/>
  <c r="AE1171" i="3" s="1"/>
  <c r="V1170" i="3"/>
  <c r="B1170" i="3"/>
  <c r="V1169" i="3"/>
  <c r="AD1169" i="3" s="1"/>
  <c r="B1169" i="3"/>
  <c r="AA1168" i="3"/>
  <c r="V1168" i="3"/>
  <c r="AD1168" i="3" s="1"/>
  <c r="B1168" i="3"/>
  <c r="V1167" i="3"/>
  <c r="V1166" i="3"/>
  <c r="AB1166" i="3" s="1"/>
  <c r="B1166" i="3"/>
  <c r="AD1165" i="3"/>
  <c r="V1165" i="3"/>
  <c r="AC1164" i="3"/>
  <c r="V1164" i="3"/>
  <c r="AD1164" i="3" s="1"/>
  <c r="B1164" i="3"/>
  <c r="V1163" i="3"/>
  <c r="AE1163" i="3" s="1"/>
  <c r="AC1162" i="3"/>
  <c r="V1162" i="3"/>
  <c r="AB1162" i="3" s="1"/>
  <c r="B1162" i="3"/>
  <c r="V1161" i="3"/>
  <c r="AD1161" i="3" s="1"/>
  <c r="B1161" i="3"/>
  <c r="AC1160" i="3"/>
  <c r="AB1160" i="3"/>
  <c r="V1160" i="3"/>
  <c r="AD1160" i="3" s="1"/>
  <c r="B1160" i="3"/>
  <c r="AC1159" i="3"/>
  <c r="V1159" i="3"/>
  <c r="AE1159" i="3" s="1"/>
  <c r="V1158" i="3"/>
  <c r="B1158" i="3"/>
  <c r="V1157" i="3"/>
  <c r="AD1157" i="3" s="1"/>
  <c r="B1157" i="3"/>
  <c r="AC1156" i="3"/>
  <c r="AB1156" i="3"/>
  <c r="AA1156" i="3"/>
  <c r="V1156" i="3"/>
  <c r="AD1156" i="3" s="1"/>
  <c r="B1156" i="3"/>
  <c r="AC1155" i="3"/>
  <c r="AB1155" i="3"/>
  <c r="V1155" i="3"/>
  <c r="AE1155" i="3" s="1"/>
  <c r="V1154" i="3"/>
  <c r="B1154" i="3"/>
  <c r="V1153" i="3"/>
  <c r="AD1153" i="3" s="1"/>
  <c r="B1153" i="3"/>
  <c r="AB1152" i="3"/>
  <c r="AA1152" i="3"/>
  <c r="V1152" i="3"/>
  <c r="AD1152" i="3" s="1"/>
  <c r="B1152" i="3"/>
  <c r="AC1151" i="3"/>
  <c r="AB1151" i="3"/>
  <c r="V1151" i="3"/>
  <c r="AE1151" i="3" s="1"/>
  <c r="V1150" i="3"/>
  <c r="B1150" i="3"/>
  <c r="V1149" i="3"/>
  <c r="AD1149" i="3" s="1"/>
  <c r="AB1148" i="3"/>
  <c r="AA1148" i="3"/>
  <c r="V1148" i="3"/>
  <c r="AD1148" i="3" s="1"/>
  <c r="B1148" i="3"/>
  <c r="AC1147" i="3"/>
  <c r="AB1147" i="3"/>
  <c r="V1147" i="3"/>
  <c r="AE1147" i="3" s="1"/>
  <c r="V1146" i="3"/>
  <c r="B1146" i="3"/>
  <c r="V1145" i="3"/>
  <c r="AD1145" i="3" s="1"/>
  <c r="B1145" i="3"/>
  <c r="AB1144" i="3"/>
  <c r="AA1144" i="3"/>
  <c r="V1144" i="3"/>
  <c r="AD1144" i="3" s="1"/>
  <c r="B1144" i="3"/>
  <c r="AB1143" i="3"/>
  <c r="V1143" i="3"/>
  <c r="AE1143" i="3" s="1"/>
  <c r="V1142" i="3"/>
  <c r="B1142" i="3"/>
  <c r="V1141" i="3"/>
  <c r="AD1141" i="3" s="1"/>
  <c r="B1141" i="3"/>
  <c r="AA1140" i="3"/>
  <c r="V1140" i="3"/>
  <c r="AD1140" i="3" s="1"/>
  <c r="B1140" i="3"/>
  <c r="AB1139" i="3"/>
  <c r="V1139" i="3"/>
  <c r="AE1139" i="3" s="1"/>
  <c r="V1138" i="3"/>
  <c r="B1138" i="3"/>
  <c r="AD1137" i="3"/>
  <c r="V1137" i="3"/>
  <c r="B1137" i="3"/>
  <c r="AA1136" i="3"/>
  <c r="V1136" i="3"/>
  <c r="AD1136" i="3" s="1"/>
  <c r="B1136" i="3"/>
  <c r="AB1135" i="3"/>
  <c r="V1135" i="3"/>
  <c r="AE1135" i="3" s="1"/>
  <c r="V1134" i="3"/>
  <c r="B1134" i="3"/>
  <c r="AD1133" i="3"/>
  <c r="V1133" i="3"/>
  <c r="B1133" i="3"/>
  <c r="AA1132" i="3"/>
  <c r="V1132" i="3"/>
  <c r="AD1132" i="3" s="1"/>
  <c r="B1132" i="3"/>
  <c r="AB1131" i="3"/>
  <c r="V1131" i="3"/>
  <c r="AE1131" i="3" s="1"/>
  <c r="V1130" i="3"/>
  <c r="B1130" i="3"/>
  <c r="AD1129" i="3"/>
  <c r="V1129" i="3"/>
  <c r="B1129" i="3"/>
  <c r="AA1128" i="3"/>
  <c r="V1128" i="3"/>
  <c r="AD1128" i="3" s="1"/>
  <c r="B1128" i="3"/>
  <c r="AB1127" i="3"/>
  <c r="V1127" i="3"/>
  <c r="AE1127" i="3" s="1"/>
  <c r="V1126" i="3"/>
  <c r="B1126" i="3"/>
  <c r="AD1125" i="3"/>
  <c r="V1125" i="3"/>
  <c r="B1125" i="3"/>
  <c r="AA1124" i="3"/>
  <c r="V1124" i="3"/>
  <c r="AD1124" i="3" s="1"/>
  <c r="B1124" i="3"/>
  <c r="AB1123" i="3"/>
  <c r="V1123" i="3"/>
  <c r="AE1123" i="3" s="1"/>
  <c r="V1122" i="3"/>
  <c r="B1122" i="3"/>
  <c r="AD1121" i="3"/>
  <c r="V1121" i="3"/>
  <c r="B1121" i="3"/>
  <c r="AA1120" i="3"/>
  <c r="V1120" i="3"/>
  <c r="AD1120" i="3" s="1"/>
  <c r="B1120" i="3"/>
  <c r="AB1119" i="3"/>
  <c r="V1119" i="3"/>
  <c r="AE1119" i="3" s="1"/>
  <c r="V1118" i="3"/>
  <c r="B1118" i="3"/>
  <c r="AD1117" i="3"/>
  <c r="V1117" i="3"/>
  <c r="B1117" i="3"/>
  <c r="AA1116" i="3"/>
  <c r="V1116" i="3"/>
  <c r="AD1116" i="3" s="1"/>
  <c r="B1116" i="3"/>
  <c r="AB1115" i="3"/>
  <c r="V1115" i="3"/>
  <c r="AE1115" i="3" s="1"/>
  <c r="V1114" i="3"/>
  <c r="B1114" i="3"/>
  <c r="AD1113" i="3"/>
  <c r="V1113" i="3"/>
  <c r="B1113" i="3"/>
  <c r="V1112" i="3"/>
  <c r="B1112" i="3"/>
  <c r="V1111" i="3"/>
  <c r="AC1110" i="3"/>
  <c r="V1110" i="3"/>
  <c r="AB1110" i="3" s="1"/>
  <c r="B1110" i="3"/>
  <c r="V1109" i="3"/>
  <c r="B1109" i="3"/>
  <c r="AB1108" i="3"/>
  <c r="AA1108" i="3"/>
  <c r="V1108" i="3"/>
  <c r="AD1108" i="3" s="1"/>
  <c r="B1108" i="3"/>
  <c r="AA1107" i="3"/>
  <c r="V1107" i="3"/>
  <c r="AD1107" i="3" s="1"/>
  <c r="V1106" i="3"/>
  <c r="B1106" i="3"/>
  <c r="V1105" i="3"/>
  <c r="B1105" i="3"/>
  <c r="AE1104" i="3"/>
  <c r="AB1104" i="3"/>
  <c r="AA1104" i="3"/>
  <c r="V1104" i="3"/>
  <c r="AD1104" i="3" s="1"/>
  <c r="B1104" i="3"/>
  <c r="AB1103" i="3"/>
  <c r="V1103" i="3"/>
  <c r="AD1103" i="3" s="1"/>
  <c r="V1102" i="3"/>
  <c r="B1102" i="3"/>
  <c r="V1101" i="3"/>
  <c r="B1101" i="3"/>
  <c r="AE1100" i="3"/>
  <c r="AB1100" i="3"/>
  <c r="AA1100" i="3"/>
  <c r="V1100" i="3"/>
  <c r="AD1100" i="3" s="1"/>
  <c r="B1100" i="3"/>
  <c r="AB1099" i="3"/>
  <c r="V1099" i="3"/>
  <c r="AD1099" i="3" s="1"/>
  <c r="V1098" i="3"/>
  <c r="B1098" i="3"/>
  <c r="V1097" i="3"/>
  <c r="B1097" i="3"/>
  <c r="AE1096" i="3"/>
  <c r="AB1096" i="3"/>
  <c r="AA1096" i="3"/>
  <c r="V1096" i="3"/>
  <c r="AD1096" i="3" s="1"/>
  <c r="B1096" i="3"/>
  <c r="AC1095" i="3"/>
  <c r="AB1095" i="3"/>
  <c r="V1095" i="3"/>
  <c r="AE1095" i="3" s="1"/>
  <c r="V1094" i="3"/>
  <c r="AB1094" i="3" s="1"/>
  <c r="B1094" i="3"/>
  <c r="AD1093" i="3"/>
  <c r="V1093" i="3"/>
  <c r="B1093" i="3"/>
  <c r="AC1092" i="3"/>
  <c r="AA1092" i="3"/>
  <c r="V1092" i="3"/>
  <c r="AD1092" i="3" s="1"/>
  <c r="B1092" i="3"/>
  <c r="AB1091" i="3"/>
  <c r="V1091" i="3"/>
  <c r="AE1091" i="3" s="1"/>
  <c r="V1090" i="3"/>
  <c r="AB1090" i="3" s="1"/>
  <c r="B1090" i="3"/>
  <c r="AD1089" i="3"/>
  <c r="V1089" i="3"/>
  <c r="B1089" i="3"/>
  <c r="AC1088" i="3"/>
  <c r="AA1088" i="3"/>
  <c r="V1088" i="3"/>
  <c r="AD1088" i="3" s="1"/>
  <c r="B1088" i="3"/>
  <c r="AB1087" i="3"/>
  <c r="V1087" i="3"/>
  <c r="AE1087" i="3" s="1"/>
  <c r="V1086" i="3"/>
  <c r="AB1086" i="3" s="1"/>
  <c r="B1086" i="3"/>
  <c r="AD1085" i="3"/>
  <c r="V1085" i="3"/>
  <c r="B1085" i="3"/>
  <c r="AC1084" i="3"/>
  <c r="AA1084" i="3"/>
  <c r="V1084" i="3"/>
  <c r="AD1084" i="3" s="1"/>
  <c r="B1084" i="3"/>
  <c r="AB1083" i="3"/>
  <c r="V1083" i="3"/>
  <c r="AE1083" i="3" s="1"/>
  <c r="V1082" i="3"/>
  <c r="AB1082" i="3" s="1"/>
  <c r="B1082" i="3"/>
  <c r="AD1081" i="3"/>
  <c r="V1081" i="3"/>
  <c r="B1081" i="3"/>
  <c r="AC1080" i="3"/>
  <c r="AA1080" i="3"/>
  <c r="V1080" i="3"/>
  <c r="AD1080" i="3" s="1"/>
  <c r="B1080" i="3"/>
  <c r="AB1079" i="3"/>
  <c r="V1079" i="3"/>
  <c r="AE1079" i="3" s="1"/>
  <c r="V1078" i="3"/>
  <c r="AB1078" i="3" s="1"/>
  <c r="B1078" i="3"/>
  <c r="AD1077" i="3"/>
  <c r="V1077" i="3"/>
  <c r="B1077" i="3"/>
  <c r="AC1076" i="3"/>
  <c r="AA1076" i="3"/>
  <c r="V1076" i="3"/>
  <c r="AD1076" i="3" s="1"/>
  <c r="B1076" i="3"/>
  <c r="AB1075" i="3"/>
  <c r="V1075" i="3"/>
  <c r="AE1075" i="3" s="1"/>
  <c r="V1074" i="3"/>
  <c r="AB1074" i="3" s="1"/>
  <c r="B1074" i="3"/>
  <c r="AD1073" i="3"/>
  <c r="V1073" i="3"/>
  <c r="B1073" i="3"/>
  <c r="AB1072" i="3"/>
  <c r="V1072" i="3"/>
  <c r="AD1072" i="3" s="1"/>
  <c r="B1072" i="3"/>
  <c r="AC1071" i="3"/>
  <c r="V1071" i="3"/>
  <c r="AE1071" i="3" s="1"/>
  <c r="AC1070" i="3"/>
  <c r="V1070" i="3"/>
  <c r="AB1070" i="3" s="1"/>
  <c r="B1070" i="3"/>
  <c r="V1069" i="3"/>
  <c r="B1069" i="3"/>
  <c r="V1068" i="3"/>
  <c r="B1068" i="3"/>
  <c r="V1067" i="3"/>
  <c r="V1066" i="3"/>
  <c r="AB1066" i="3" s="1"/>
  <c r="B1066" i="3"/>
  <c r="AD1065" i="3"/>
  <c r="V1065" i="3"/>
  <c r="B1065" i="3"/>
  <c r="AC1064" i="3"/>
  <c r="AA1064" i="3"/>
  <c r="V1064" i="3"/>
  <c r="AD1064" i="3" s="1"/>
  <c r="B1064" i="3"/>
  <c r="AB1063" i="3"/>
  <c r="V1063" i="3"/>
  <c r="AE1063" i="3" s="1"/>
  <c r="AC1062" i="3"/>
  <c r="V1062" i="3"/>
  <c r="AB1062" i="3" s="1"/>
  <c r="B1062" i="3"/>
  <c r="V1061" i="3"/>
  <c r="AD1061" i="3" s="1"/>
  <c r="B1061" i="3"/>
  <c r="AB1060" i="3"/>
  <c r="V1060" i="3"/>
  <c r="AD1060" i="3" s="1"/>
  <c r="B1060" i="3"/>
  <c r="AC1059" i="3"/>
  <c r="V1059" i="3"/>
  <c r="AE1059" i="3" s="1"/>
  <c r="V1058" i="3"/>
  <c r="B1058" i="3"/>
  <c r="AD1057" i="3"/>
  <c r="V1057" i="3"/>
  <c r="B1057" i="3"/>
  <c r="AC1056" i="3"/>
  <c r="AA1056" i="3"/>
  <c r="V1056" i="3"/>
  <c r="AD1056" i="3" s="1"/>
  <c r="B1056" i="3"/>
  <c r="AB1055" i="3"/>
  <c r="V1055" i="3"/>
  <c r="AE1055" i="3" s="1"/>
  <c r="AC1054" i="3"/>
  <c r="V1054" i="3"/>
  <c r="AB1054" i="3" s="1"/>
  <c r="B1054" i="3"/>
  <c r="V1053" i="3"/>
  <c r="AD1053" i="3" s="1"/>
  <c r="B1053" i="3"/>
  <c r="AE1052" i="3"/>
  <c r="AA1052" i="3"/>
  <c r="V1052" i="3"/>
  <c r="AD1052" i="3" s="1"/>
  <c r="B1052" i="3"/>
  <c r="AB1051" i="3"/>
  <c r="V1051" i="3"/>
  <c r="AE1051" i="3" s="1"/>
  <c r="V1050" i="3"/>
  <c r="AB1050" i="3" s="1"/>
  <c r="B1050" i="3"/>
  <c r="V1049" i="3"/>
  <c r="B1049" i="3"/>
  <c r="AE1048" i="3"/>
  <c r="AA1048" i="3"/>
  <c r="V1048" i="3"/>
  <c r="AD1048" i="3" s="1"/>
  <c r="B1048" i="3"/>
  <c r="AB1047" i="3"/>
  <c r="V1047" i="3"/>
  <c r="AE1047" i="3" s="1"/>
  <c r="AC1046" i="3"/>
  <c r="V1046" i="3"/>
  <c r="AB1046" i="3" s="1"/>
  <c r="B1046" i="3"/>
  <c r="V1045" i="3"/>
  <c r="AD1045" i="3" s="1"/>
  <c r="B1045" i="3"/>
  <c r="V1044" i="3"/>
  <c r="B1044" i="3"/>
  <c r="V1043" i="3"/>
  <c r="V1042" i="3"/>
  <c r="AB1042" i="3" s="1"/>
  <c r="B1042" i="3"/>
  <c r="AD1041" i="3"/>
  <c r="V1041" i="3"/>
  <c r="B1041" i="3"/>
  <c r="AC1040" i="3"/>
  <c r="AA1040" i="3"/>
  <c r="V1040" i="3"/>
  <c r="AD1040" i="3" s="1"/>
  <c r="B1040" i="3"/>
  <c r="AB1039" i="3"/>
  <c r="V1039" i="3"/>
  <c r="AE1039" i="3" s="1"/>
  <c r="AC1038" i="3"/>
  <c r="V1038" i="3"/>
  <c r="AB1038" i="3" s="1"/>
  <c r="B1038" i="3"/>
  <c r="V1037" i="3"/>
  <c r="AD1037" i="3" s="1"/>
  <c r="B1037" i="3"/>
  <c r="AB1036" i="3"/>
  <c r="V1036" i="3"/>
  <c r="AD1036" i="3" s="1"/>
  <c r="B1036" i="3"/>
  <c r="AC1035" i="3"/>
  <c r="V1035" i="3"/>
  <c r="AE1035" i="3" s="1"/>
  <c r="V1034" i="3"/>
  <c r="B1034" i="3"/>
  <c r="AA1033" i="3"/>
  <c r="V1033" i="3"/>
  <c r="AE1033" i="3" s="1"/>
  <c r="B1033" i="3"/>
  <c r="AC1032" i="3"/>
  <c r="AA1032" i="3"/>
  <c r="V1032" i="3"/>
  <c r="AD1032" i="3" s="1"/>
  <c r="B1032" i="3"/>
  <c r="AB1031" i="3"/>
  <c r="V1031" i="3"/>
  <c r="AE1031" i="3" s="1"/>
  <c r="V1030" i="3"/>
  <c r="B1030" i="3"/>
  <c r="V1029" i="3"/>
  <c r="B1029" i="3"/>
  <c r="AB1028" i="3"/>
  <c r="V1028" i="3"/>
  <c r="AD1028" i="3" s="1"/>
  <c r="B1028" i="3"/>
  <c r="AC1027" i="3"/>
  <c r="V1027" i="3"/>
  <c r="AE1027" i="3" s="1"/>
  <c r="AC1026" i="3"/>
  <c r="V1026" i="3"/>
  <c r="B1026" i="3"/>
  <c r="AD1025" i="3"/>
  <c r="V1025" i="3"/>
  <c r="AA1025" i="3" s="1"/>
  <c r="B1025" i="3"/>
  <c r="V1024" i="3"/>
  <c r="B1024" i="3"/>
  <c r="V1023" i="3"/>
  <c r="V1022" i="3"/>
  <c r="AD1022" i="3" s="1"/>
  <c r="B1022" i="3"/>
  <c r="V1021" i="3"/>
  <c r="B1021" i="3"/>
  <c r="AB1020" i="3"/>
  <c r="V1020" i="3"/>
  <c r="AD1020" i="3" s="1"/>
  <c r="B1020" i="3"/>
  <c r="AC1019" i="3"/>
  <c r="V1019" i="3"/>
  <c r="AE1019" i="3" s="1"/>
  <c r="AD1018" i="3"/>
  <c r="V1018" i="3"/>
  <c r="AB1018" i="3" s="1"/>
  <c r="B1018" i="3"/>
  <c r="V1017" i="3"/>
  <c r="AD1017" i="3" s="1"/>
  <c r="B1017" i="3"/>
  <c r="AA1016" i="3"/>
  <c r="V1016" i="3"/>
  <c r="AD1016" i="3" s="1"/>
  <c r="B1016" i="3"/>
  <c r="V1015" i="3"/>
  <c r="V1014" i="3"/>
  <c r="B1014" i="3"/>
  <c r="V1013" i="3"/>
  <c r="B1013" i="3"/>
  <c r="AE1012" i="3"/>
  <c r="V1012" i="3"/>
  <c r="AD1012" i="3" s="1"/>
  <c r="B1012" i="3"/>
  <c r="V1011" i="3"/>
  <c r="AE1011" i="3" s="1"/>
  <c r="AC1010" i="3"/>
  <c r="V1010" i="3"/>
  <c r="AB1010" i="3" s="1"/>
  <c r="B1010" i="3"/>
  <c r="AD1009" i="3"/>
  <c r="V1009" i="3"/>
  <c r="B1009" i="3"/>
  <c r="AC1008" i="3"/>
  <c r="V1008" i="3"/>
  <c r="AD1008" i="3" s="1"/>
  <c r="B1008" i="3"/>
  <c r="AB1007" i="3"/>
  <c r="V1007" i="3"/>
  <c r="AE1007" i="3" s="1"/>
  <c r="AC1006" i="3"/>
  <c r="V1006" i="3"/>
  <c r="AB1006" i="3" s="1"/>
  <c r="B1006" i="3"/>
  <c r="AD1005" i="3"/>
  <c r="V1005" i="3"/>
  <c r="B1005" i="3"/>
  <c r="AC1004" i="3"/>
  <c r="AA1004" i="3"/>
  <c r="V1004" i="3"/>
  <c r="AD1004" i="3" s="1"/>
  <c r="B1004" i="3"/>
  <c r="V1003" i="3"/>
  <c r="AE1003" i="3" s="1"/>
  <c r="AC1002" i="3"/>
  <c r="V1002" i="3"/>
  <c r="AB1002" i="3" s="1"/>
  <c r="B1002" i="3"/>
  <c r="V1001" i="3"/>
  <c r="B1001" i="3"/>
  <c r="AB1000" i="3"/>
  <c r="V1000" i="3"/>
  <c r="AD1000" i="3" s="1"/>
  <c r="B1000" i="3"/>
  <c r="AB999" i="3"/>
  <c r="V999" i="3"/>
  <c r="AE999" i="3" s="1"/>
  <c r="AA998" i="3"/>
  <c r="V998" i="3"/>
  <c r="AB998" i="3" s="1"/>
  <c r="B998" i="3"/>
  <c r="V997" i="3"/>
  <c r="B997" i="3"/>
  <c r="AA996" i="3"/>
  <c r="V996" i="3"/>
  <c r="AD996" i="3" s="1"/>
  <c r="B996" i="3"/>
  <c r="V995" i="3"/>
  <c r="V994" i="3"/>
  <c r="B994" i="3"/>
  <c r="V993" i="3"/>
  <c r="B993" i="3"/>
  <c r="V992" i="3"/>
  <c r="B992" i="3"/>
  <c r="V991" i="3"/>
  <c r="AE991" i="3" s="1"/>
  <c r="AE990" i="3"/>
  <c r="V990" i="3"/>
  <c r="AB990" i="3" s="1"/>
  <c r="B990" i="3"/>
  <c r="V989" i="3"/>
  <c r="B989" i="3"/>
  <c r="AC988" i="3"/>
  <c r="V988" i="3"/>
  <c r="AD988" i="3" s="1"/>
  <c r="B988" i="3"/>
  <c r="V987" i="3"/>
  <c r="AE987" i="3" s="1"/>
  <c r="AC986" i="3"/>
  <c r="V986" i="3"/>
  <c r="AB986" i="3" s="1"/>
  <c r="B986" i="3"/>
  <c r="V985" i="3"/>
  <c r="B985" i="3"/>
  <c r="AB984" i="3"/>
  <c r="V984" i="3"/>
  <c r="AD984" i="3" s="1"/>
  <c r="B984" i="3"/>
  <c r="AB983" i="3"/>
  <c r="V983" i="3"/>
  <c r="AE983" i="3" s="1"/>
  <c r="AA982" i="3"/>
  <c r="V982" i="3"/>
  <c r="AB982" i="3" s="1"/>
  <c r="B982" i="3"/>
  <c r="V981" i="3"/>
  <c r="B981" i="3"/>
  <c r="AA980" i="3"/>
  <c r="V980" i="3"/>
  <c r="AD980" i="3" s="1"/>
  <c r="B980" i="3"/>
  <c r="V979" i="3"/>
  <c r="V978" i="3"/>
  <c r="B978" i="3"/>
  <c r="V977" i="3"/>
  <c r="B977" i="3"/>
  <c r="V976" i="3"/>
  <c r="B976" i="3"/>
  <c r="V975" i="3"/>
  <c r="AE975" i="3" s="1"/>
  <c r="V974" i="3"/>
  <c r="B974" i="3"/>
  <c r="V973" i="3"/>
  <c r="B973" i="3"/>
  <c r="V972" i="3"/>
  <c r="B972" i="3"/>
  <c r="V971" i="3"/>
  <c r="AE971" i="3" s="1"/>
  <c r="V970" i="3"/>
  <c r="B970" i="3"/>
  <c r="V969" i="3"/>
  <c r="B969" i="3"/>
  <c r="AE968" i="3"/>
  <c r="V968" i="3"/>
  <c r="B968" i="3"/>
  <c r="V967" i="3"/>
  <c r="AE967" i="3" s="1"/>
  <c r="V966" i="3"/>
  <c r="B966" i="3"/>
  <c r="V965" i="3"/>
  <c r="B965" i="3"/>
  <c r="AE964" i="3"/>
  <c r="V964" i="3"/>
  <c r="B964" i="3"/>
  <c r="V963" i="3"/>
  <c r="AE963" i="3" s="1"/>
  <c r="V962" i="3"/>
  <c r="B962" i="3"/>
  <c r="V961" i="3"/>
  <c r="B961" i="3"/>
  <c r="V960" i="3"/>
  <c r="B960" i="3"/>
  <c r="V959" i="3"/>
  <c r="AE959" i="3" s="1"/>
  <c r="V958" i="3"/>
  <c r="B958" i="3"/>
  <c r="V957" i="3"/>
  <c r="B957" i="3"/>
  <c r="V956" i="3"/>
  <c r="B956" i="3"/>
  <c r="V955" i="3"/>
  <c r="AE955" i="3" s="1"/>
  <c r="V954" i="3"/>
  <c r="B954" i="3"/>
  <c r="V953" i="3"/>
  <c r="B953" i="3"/>
  <c r="AE952" i="3"/>
  <c r="V952" i="3"/>
  <c r="B952" i="3"/>
  <c r="V951" i="3"/>
  <c r="AE951" i="3" s="1"/>
  <c r="V950" i="3"/>
  <c r="B950" i="3"/>
  <c r="V949" i="3"/>
  <c r="B949" i="3"/>
  <c r="AE948" i="3"/>
  <c r="V948" i="3"/>
  <c r="B948" i="3"/>
  <c r="V947" i="3"/>
  <c r="AE947" i="3" s="1"/>
  <c r="V946" i="3"/>
  <c r="B946" i="3"/>
  <c r="V945" i="3"/>
  <c r="B945" i="3"/>
  <c r="V944" i="3"/>
  <c r="B944" i="3"/>
  <c r="V943" i="3"/>
  <c r="AE943" i="3" s="1"/>
  <c r="V942" i="3"/>
  <c r="B942" i="3"/>
  <c r="V941" i="3"/>
  <c r="B941" i="3"/>
  <c r="V940" i="3"/>
  <c r="B940" i="3"/>
  <c r="V939" i="3"/>
  <c r="AE939" i="3" s="1"/>
  <c r="V938" i="3"/>
  <c r="B938" i="3"/>
  <c r="V937" i="3"/>
  <c r="B937" i="3"/>
  <c r="AE936" i="3"/>
  <c r="V936" i="3"/>
  <c r="B936" i="3"/>
  <c r="V935" i="3"/>
  <c r="AE935" i="3" s="1"/>
  <c r="V934" i="3"/>
  <c r="B934" i="3"/>
  <c r="V933" i="3"/>
  <c r="B933" i="3"/>
  <c r="AE932" i="3"/>
  <c r="V932" i="3"/>
  <c r="B932" i="3"/>
  <c r="V931" i="3"/>
  <c r="AE931" i="3" s="1"/>
  <c r="V930" i="3"/>
  <c r="B930" i="3"/>
  <c r="V929" i="3"/>
  <c r="B929" i="3"/>
  <c r="V928" i="3"/>
  <c r="B928" i="3"/>
  <c r="V927" i="3"/>
  <c r="AE927" i="3" s="1"/>
  <c r="V926" i="3"/>
  <c r="B926" i="3"/>
  <c r="V925" i="3"/>
  <c r="B925" i="3"/>
  <c r="V924" i="3"/>
  <c r="B924" i="3"/>
  <c r="V923" i="3"/>
  <c r="AE923" i="3" s="1"/>
  <c r="V922" i="3"/>
  <c r="B922" i="3"/>
  <c r="V921" i="3"/>
  <c r="B921" i="3"/>
  <c r="AE920" i="3"/>
  <c r="V920" i="3"/>
  <c r="B920" i="3"/>
  <c r="V919" i="3"/>
  <c r="AE919" i="3" s="1"/>
  <c r="V918" i="3"/>
  <c r="B918" i="3"/>
  <c r="V917" i="3"/>
  <c r="B917" i="3"/>
  <c r="AE916" i="3"/>
  <c r="V916" i="3"/>
  <c r="B916" i="3"/>
  <c r="V915" i="3"/>
  <c r="AE915" i="3" s="1"/>
  <c r="V914" i="3"/>
  <c r="B914" i="3"/>
  <c r="V913" i="3"/>
  <c r="B913" i="3"/>
  <c r="V912" i="3"/>
  <c r="B912" i="3"/>
  <c r="V911" i="3"/>
  <c r="AE911" i="3" s="1"/>
  <c r="V910" i="3"/>
  <c r="B910" i="3"/>
  <c r="V909" i="3"/>
  <c r="B909" i="3"/>
  <c r="V908" i="3"/>
  <c r="B908" i="3"/>
  <c r="V907" i="3"/>
  <c r="AE907" i="3" s="1"/>
  <c r="V906" i="3"/>
  <c r="B906" i="3"/>
  <c r="V905" i="3"/>
  <c r="B905" i="3"/>
  <c r="AB904" i="3"/>
  <c r="AA904" i="3"/>
  <c r="V904" i="3"/>
  <c r="AD904" i="3" s="1"/>
  <c r="B904" i="3"/>
  <c r="AD903" i="3"/>
  <c r="AB903" i="3"/>
  <c r="V903" i="3"/>
  <c r="AE902" i="3"/>
  <c r="V902" i="3"/>
  <c r="AB902" i="3" s="1"/>
  <c r="B902" i="3"/>
  <c r="V901" i="3"/>
  <c r="B901" i="3"/>
  <c r="AC900" i="3"/>
  <c r="V900" i="3"/>
  <c r="AD900" i="3" s="1"/>
  <c r="B900" i="3"/>
  <c r="V899" i="3"/>
  <c r="AC898" i="3"/>
  <c r="V898" i="3"/>
  <c r="AB898" i="3" s="1"/>
  <c r="B898" i="3"/>
  <c r="V897" i="3"/>
  <c r="AD897" i="3" s="1"/>
  <c r="B897" i="3"/>
  <c r="AB896" i="3"/>
  <c r="V896" i="3"/>
  <c r="AD896" i="3" s="1"/>
  <c r="B896" i="3"/>
  <c r="V895" i="3"/>
  <c r="AD895" i="3" s="1"/>
  <c r="AE894" i="3"/>
  <c r="AC894" i="3"/>
  <c r="AA894" i="3"/>
  <c r="V894" i="3"/>
  <c r="AB894" i="3" s="1"/>
  <c r="B894" i="3"/>
  <c r="V893" i="3"/>
  <c r="B893" i="3"/>
  <c r="AB892" i="3"/>
  <c r="V892" i="3"/>
  <c r="AD892" i="3" s="1"/>
  <c r="B892" i="3"/>
  <c r="AD891" i="3"/>
  <c r="V891" i="3"/>
  <c r="AB891" i="3" s="1"/>
  <c r="AC890" i="3"/>
  <c r="V890" i="3"/>
  <c r="AB890" i="3" s="1"/>
  <c r="B890" i="3"/>
  <c r="AD889" i="3"/>
  <c r="V889" i="3"/>
  <c r="AB889" i="3" s="1"/>
  <c r="B889" i="3"/>
  <c r="V888" i="3"/>
  <c r="B888" i="3"/>
  <c r="V887" i="3"/>
  <c r="AA886" i="3"/>
  <c r="V886" i="3"/>
  <c r="AB886" i="3" s="1"/>
  <c r="B886" i="3"/>
  <c r="V885" i="3"/>
  <c r="AB885" i="3" s="1"/>
  <c r="B885" i="3"/>
  <c r="AB884" i="3"/>
  <c r="V884" i="3"/>
  <c r="AD884" i="3" s="1"/>
  <c r="B884" i="3"/>
  <c r="AB883" i="3"/>
  <c r="V883" i="3"/>
  <c r="AC882" i="3"/>
  <c r="V882" i="3"/>
  <c r="AB882" i="3" s="1"/>
  <c r="B882" i="3"/>
  <c r="V881" i="3"/>
  <c r="AD881" i="3" s="1"/>
  <c r="B881" i="3"/>
  <c r="AB880" i="3"/>
  <c r="V880" i="3"/>
  <c r="AD880" i="3" s="1"/>
  <c r="B880" i="3"/>
  <c r="V879" i="3"/>
  <c r="AD879" i="3" s="1"/>
  <c r="AE878" i="3"/>
  <c r="AC878" i="3"/>
  <c r="AA878" i="3"/>
  <c r="V878" i="3"/>
  <c r="AB878" i="3" s="1"/>
  <c r="B878" i="3"/>
  <c r="V877" i="3"/>
  <c r="B877" i="3"/>
  <c r="AB876" i="3"/>
  <c r="V876" i="3"/>
  <c r="AD876" i="3" s="1"/>
  <c r="B876" i="3"/>
  <c r="AD875" i="3"/>
  <c r="V875" i="3"/>
  <c r="AB875" i="3" s="1"/>
  <c r="AC874" i="3"/>
  <c r="V874" i="3"/>
  <c r="AB874" i="3" s="1"/>
  <c r="B874" i="3"/>
  <c r="AD873" i="3"/>
  <c r="V873" i="3"/>
  <c r="AB873" i="3" s="1"/>
  <c r="B873" i="3"/>
  <c r="AE872" i="3"/>
  <c r="V872" i="3"/>
  <c r="B872" i="3"/>
  <c r="V871" i="3"/>
  <c r="AA870" i="3"/>
  <c r="V870" i="3"/>
  <c r="AB870" i="3" s="1"/>
  <c r="B870" i="3"/>
  <c r="V869" i="3"/>
  <c r="AB869" i="3" s="1"/>
  <c r="B869" i="3"/>
  <c r="AB868" i="3"/>
  <c r="V868" i="3"/>
  <c r="AD868" i="3" s="1"/>
  <c r="B868" i="3"/>
  <c r="AB867" i="3"/>
  <c r="V867" i="3"/>
  <c r="AC866" i="3"/>
  <c r="V866" i="3"/>
  <c r="AB866" i="3" s="1"/>
  <c r="B866" i="3"/>
  <c r="V865" i="3"/>
  <c r="AD865" i="3" s="1"/>
  <c r="B865" i="3"/>
  <c r="AB864" i="3"/>
  <c r="V864" i="3"/>
  <c r="AD864" i="3" s="1"/>
  <c r="B864" i="3"/>
  <c r="V863" i="3"/>
  <c r="AD863" i="3" s="1"/>
  <c r="AA862" i="3"/>
  <c r="V862" i="3"/>
  <c r="AB862" i="3" s="1"/>
  <c r="B862" i="3"/>
  <c r="V861" i="3"/>
  <c r="B861" i="3"/>
  <c r="AB860" i="3"/>
  <c r="V860" i="3"/>
  <c r="AD860" i="3" s="1"/>
  <c r="B860" i="3"/>
  <c r="AD859" i="3"/>
  <c r="V859" i="3"/>
  <c r="AB859" i="3" s="1"/>
  <c r="AC858" i="3"/>
  <c r="V858" i="3"/>
  <c r="AB858" i="3" s="1"/>
  <c r="B858" i="3"/>
  <c r="AD857" i="3"/>
  <c r="V857" i="3"/>
  <c r="AB857" i="3" s="1"/>
  <c r="B857" i="3"/>
  <c r="V856" i="3"/>
  <c r="B856" i="3"/>
  <c r="V855" i="3"/>
  <c r="AA854" i="3"/>
  <c r="V854" i="3"/>
  <c r="AB854" i="3" s="1"/>
  <c r="B854" i="3"/>
  <c r="V853" i="3"/>
  <c r="AB853" i="3" s="1"/>
  <c r="B853" i="3"/>
  <c r="AA852" i="3"/>
  <c r="V852" i="3"/>
  <c r="AD852" i="3" s="1"/>
  <c r="B852" i="3"/>
  <c r="V851" i="3"/>
  <c r="AB851" i="3" s="1"/>
  <c r="AA850" i="3"/>
  <c r="V850" i="3"/>
  <c r="AB850" i="3" s="1"/>
  <c r="B850" i="3"/>
  <c r="V849" i="3"/>
  <c r="AD849" i="3" s="1"/>
  <c r="B849" i="3"/>
  <c r="AA848" i="3"/>
  <c r="V848" i="3"/>
  <c r="AD848" i="3" s="1"/>
  <c r="B848" i="3"/>
  <c r="V847" i="3"/>
  <c r="AD847" i="3" s="1"/>
  <c r="V846" i="3"/>
  <c r="B846" i="3"/>
  <c r="V845" i="3"/>
  <c r="AB845" i="3" s="1"/>
  <c r="B845" i="3"/>
  <c r="AA844" i="3"/>
  <c r="V844" i="3"/>
  <c r="AD844" i="3" s="1"/>
  <c r="B844" i="3"/>
  <c r="V843" i="3"/>
  <c r="AA842" i="3"/>
  <c r="V842" i="3"/>
  <c r="AB842" i="3" s="1"/>
  <c r="B842" i="3"/>
  <c r="AB841" i="3"/>
  <c r="V841" i="3"/>
  <c r="AD841" i="3" s="1"/>
  <c r="B841" i="3"/>
  <c r="AC840" i="3"/>
  <c r="AB840" i="3"/>
  <c r="V840" i="3"/>
  <c r="AD840" i="3" s="1"/>
  <c r="B840" i="3"/>
  <c r="AD839" i="3"/>
  <c r="V839" i="3"/>
  <c r="AB839" i="3" s="1"/>
  <c r="V838" i="3"/>
  <c r="B838" i="3"/>
  <c r="V837" i="3"/>
  <c r="AB837" i="3" s="1"/>
  <c r="B837" i="3"/>
  <c r="AA836" i="3"/>
  <c r="V836" i="3"/>
  <c r="AD836" i="3" s="1"/>
  <c r="B836" i="3"/>
  <c r="V835" i="3"/>
  <c r="AB835" i="3" s="1"/>
  <c r="AA834" i="3"/>
  <c r="V834" i="3"/>
  <c r="AB834" i="3" s="1"/>
  <c r="B834" i="3"/>
  <c r="V833" i="3"/>
  <c r="AD833" i="3" s="1"/>
  <c r="B833" i="3"/>
  <c r="AA832" i="3"/>
  <c r="V832" i="3"/>
  <c r="AD832" i="3" s="1"/>
  <c r="B832" i="3"/>
  <c r="V831" i="3"/>
  <c r="AD831" i="3" s="1"/>
  <c r="V830" i="3"/>
  <c r="B830" i="3"/>
  <c r="V829" i="3"/>
  <c r="AB829" i="3" s="1"/>
  <c r="B829" i="3"/>
  <c r="AA828" i="3"/>
  <c r="V828" i="3"/>
  <c r="AD828" i="3" s="1"/>
  <c r="B828" i="3"/>
  <c r="V827" i="3"/>
  <c r="AA826" i="3"/>
  <c r="V826" i="3"/>
  <c r="AB826" i="3" s="1"/>
  <c r="B826" i="3"/>
  <c r="AB825" i="3"/>
  <c r="V825" i="3"/>
  <c r="AD825" i="3" s="1"/>
  <c r="B825" i="3"/>
  <c r="AC824" i="3"/>
  <c r="AB824" i="3"/>
  <c r="AA824" i="3"/>
  <c r="V824" i="3"/>
  <c r="AD824" i="3" s="1"/>
  <c r="B824" i="3"/>
  <c r="AD823" i="3"/>
  <c r="V823" i="3"/>
  <c r="AB823" i="3" s="1"/>
  <c r="AE822" i="3"/>
  <c r="V822" i="3"/>
  <c r="AA822" i="3" s="1"/>
  <c r="B822" i="3"/>
  <c r="AD821" i="3"/>
  <c r="V821" i="3"/>
  <c r="AC821" i="3" s="1"/>
  <c r="B821" i="3"/>
  <c r="AA820" i="3"/>
  <c r="V820" i="3"/>
  <c r="AD820" i="3" s="1"/>
  <c r="B820" i="3"/>
  <c r="V819" i="3"/>
  <c r="V818" i="3"/>
  <c r="AB818" i="3" s="1"/>
  <c r="B818" i="3"/>
  <c r="V817" i="3"/>
  <c r="AC817" i="3" s="1"/>
  <c r="B817" i="3"/>
  <c r="AB816" i="3"/>
  <c r="AA816" i="3"/>
  <c r="V816" i="3"/>
  <c r="AD816" i="3" s="1"/>
  <c r="B816" i="3"/>
  <c r="AD815" i="3"/>
  <c r="AC815" i="3"/>
  <c r="V815" i="3"/>
  <c r="AB815" i="3" s="1"/>
  <c r="AA814" i="3"/>
  <c r="V814" i="3"/>
  <c r="AB814" i="3" s="1"/>
  <c r="B814" i="3"/>
  <c r="AA813" i="3"/>
  <c r="V813" i="3"/>
  <c r="AC813" i="3" s="1"/>
  <c r="B813" i="3"/>
  <c r="AC812" i="3"/>
  <c r="AB812" i="3"/>
  <c r="V812" i="3"/>
  <c r="AD812" i="3" s="1"/>
  <c r="B812" i="3"/>
  <c r="AD811" i="3"/>
  <c r="V811" i="3"/>
  <c r="AB811" i="3" s="1"/>
  <c r="V810" i="3"/>
  <c r="B810" i="3"/>
  <c r="AA809" i="3"/>
  <c r="V809" i="3"/>
  <c r="AC809" i="3" s="1"/>
  <c r="B809" i="3"/>
  <c r="AC808" i="3"/>
  <c r="AB808" i="3"/>
  <c r="V808" i="3"/>
  <c r="AD808" i="3" s="1"/>
  <c r="B808" i="3"/>
  <c r="V807" i="3"/>
  <c r="AD807" i="3" s="1"/>
  <c r="AC806" i="3"/>
  <c r="V806" i="3"/>
  <c r="AB806" i="3" s="1"/>
  <c r="B806" i="3"/>
  <c r="AB805" i="3"/>
  <c r="V805" i="3"/>
  <c r="AC805" i="3" s="1"/>
  <c r="B805" i="3"/>
  <c r="AC804" i="3"/>
  <c r="AB804" i="3"/>
  <c r="V804" i="3"/>
  <c r="AD804" i="3" s="1"/>
  <c r="B804" i="3"/>
  <c r="AB803" i="3"/>
  <c r="V803" i="3"/>
  <c r="AD803" i="3" s="1"/>
  <c r="V802" i="3"/>
  <c r="AB802" i="3" s="1"/>
  <c r="B802" i="3"/>
  <c r="V801" i="3"/>
  <c r="AC801" i="3" s="1"/>
  <c r="B801" i="3"/>
  <c r="AE800" i="3"/>
  <c r="V800" i="3"/>
  <c r="B800" i="3"/>
  <c r="AB799" i="3"/>
  <c r="V799" i="3"/>
  <c r="AD799" i="3" s="1"/>
  <c r="V798" i="3"/>
  <c r="B798" i="3"/>
  <c r="V797" i="3"/>
  <c r="AC797" i="3" s="1"/>
  <c r="B797" i="3"/>
  <c r="AA796" i="3"/>
  <c r="V796" i="3"/>
  <c r="AD796" i="3" s="1"/>
  <c r="B796" i="3"/>
  <c r="AC795" i="3"/>
  <c r="V795" i="3"/>
  <c r="AB795" i="3" s="1"/>
  <c r="AC794" i="3"/>
  <c r="AA794" i="3"/>
  <c r="V794" i="3"/>
  <c r="AB794" i="3" s="1"/>
  <c r="B794" i="3"/>
  <c r="AD793" i="3"/>
  <c r="AB793" i="3"/>
  <c r="V793" i="3"/>
  <c r="AC793" i="3" s="1"/>
  <c r="B793" i="3"/>
  <c r="AA792" i="3"/>
  <c r="V792" i="3"/>
  <c r="AD792" i="3" s="1"/>
  <c r="B792" i="3"/>
  <c r="V791" i="3"/>
  <c r="AD791" i="3" s="1"/>
  <c r="AD790" i="3"/>
  <c r="V790" i="3"/>
  <c r="AB790" i="3" s="1"/>
  <c r="B790" i="3"/>
  <c r="AD789" i="3"/>
  <c r="V789" i="3"/>
  <c r="AC789" i="3" s="1"/>
  <c r="B789" i="3"/>
  <c r="AA788" i="3"/>
  <c r="V788" i="3"/>
  <c r="AD788" i="3" s="1"/>
  <c r="B788" i="3"/>
  <c r="V787" i="3"/>
  <c r="V786" i="3"/>
  <c r="AB786" i="3" s="1"/>
  <c r="B786" i="3"/>
  <c r="V785" i="3"/>
  <c r="AC785" i="3" s="1"/>
  <c r="B785" i="3"/>
  <c r="AB784" i="3"/>
  <c r="AA784" i="3"/>
  <c r="V784" i="3"/>
  <c r="AD784" i="3" s="1"/>
  <c r="B784" i="3"/>
  <c r="AD783" i="3"/>
  <c r="AC783" i="3"/>
  <c r="V783" i="3"/>
  <c r="AB783" i="3" s="1"/>
  <c r="AA782" i="3"/>
  <c r="V782" i="3"/>
  <c r="AB782" i="3" s="1"/>
  <c r="B782" i="3"/>
  <c r="AA781" i="3"/>
  <c r="V781" i="3"/>
  <c r="AC781" i="3" s="1"/>
  <c r="B781" i="3"/>
  <c r="AC780" i="3"/>
  <c r="AB780" i="3"/>
  <c r="V780" i="3"/>
  <c r="AD780" i="3" s="1"/>
  <c r="B780" i="3"/>
  <c r="AE779" i="3"/>
  <c r="V779" i="3"/>
  <c r="AB779" i="3" s="1"/>
  <c r="AA778" i="3"/>
  <c r="V778" i="3"/>
  <c r="AD778" i="3" s="1"/>
  <c r="B778" i="3"/>
  <c r="AB777" i="3"/>
  <c r="V777" i="3"/>
  <c r="AD777" i="3" s="1"/>
  <c r="B777" i="3"/>
  <c r="V776" i="3"/>
  <c r="AE776" i="3" s="1"/>
  <c r="B776" i="3"/>
  <c r="AE775" i="3"/>
  <c r="V775" i="3"/>
  <c r="AB775" i="3" s="1"/>
  <c r="AA774" i="3"/>
  <c r="V774" i="3"/>
  <c r="AD774" i="3" s="1"/>
  <c r="B774" i="3"/>
  <c r="AB773" i="3"/>
  <c r="V773" i="3"/>
  <c r="AD773" i="3" s="1"/>
  <c r="B773" i="3"/>
  <c r="V772" i="3"/>
  <c r="AE772" i="3" s="1"/>
  <c r="B772" i="3"/>
  <c r="AE771" i="3"/>
  <c r="V771" i="3"/>
  <c r="AB771" i="3" s="1"/>
  <c r="AA770" i="3"/>
  <c r="V770" i="3"/>
  <c r="AD770" i="3" s="1"/>
  <c r="B770" i="3"/>
  <c r="AB769" i="3"/>
  <c r="V769" i="3"/>
  <c r="AD769" i="3" s="1"/>
  <c r="B769" i="3"/>
  <c r="V768" i="3"/>
  <c r="AE768" i="3" s="1"/>
  <c r="B768" i="3"/>
  <c r="AE767" i="3"/>
  <c r="V767" i="3"/>
  <c r="AB767" i="3" s="1"/>
  <c r="AA766" i="3"/>
  <c r="V766" i="3"/>
  <c r="AD766" i="3" s="1"/>
  <c r="B766" i="3"/>
  <c r="AB765" i="3"/>
  <c r="V765" i="3"/>
  <c r="AD765" i="3" s="1"/>
  <c r="B765" i="3"/>
  <c r="V764" i="3"/>
  <c r="AE764" i="3" s="1"/>
  <c r="B764" i="3"/>
  <c r="AE763" i="3"/>
  <c r="V763" i="3"/>
  <c r="AB763" i="3" s="1"/>
  <c r="AA762" i="3"/>
  <c r="V762" i="3"/>
  <c r="AD762" i="3" s="1"/>
  <c r="B762" i="3"/>
  <c r="AB761" i="3"/>
  <c r="V761" i="3"/>
  <c r="AD761" i="3" s="1"/>
  <c r="B761" i="3"/>
  <c r="V760" i="3"/>
  <c r="AE760" i="3" s="1"/>
  <c r="B760" i="3"/>
  <c r="AE759" i="3"/>
  <c r="V759" i="3"/>
  <c r="AB759" i="3" s="1"/>
  <c r="AA758" i="3"/>
  <c r="V758" i="3"/>
  <c r="AD758" i="3" s="1"/>
  <c r="B758" i="3"/>
  <c r="AB757" i="3"/>
  <c r="V757" i="3"/>
  <c r="AD757" i="3" s="1"/>
  <c r="B757" i="3"/>
  <c r="V756" i="3"/>
  <c r="AE756" i="3" s="1"/>
  <c r="B756" i="3"/>
  <c r="AE755" i="3"/>
  <c r="V755" i="3"/>
  <c r="AB755" i="3" s="1"/>
  <c r="AA754" i="3"/>
  <c r="V754" i="3"/>
  <c r="AD754" i="3" s="1"/>
  <c r="B754" i="3"/>
  <c r="AB753" i="3"/>
  <c r="V753" i="3"/>
  <c r="AD753" i="3" s="1"/>
  <c r="B753" i="3"/>
  <c r="V752" i="3"/>
  <c r="AE752" i="3" s="1"/>
  <c r="B752" i="3"/>
  <c r="AE751" i="3"/>
  <c r="V751" i="3"/>
  <c r="AB751" i="3" s="1"/>
  <c r="AA750" i="3"/>
  <c r="V750" i="3"/>
  <c r="AD750" i="3" s="1"/>
  <c r="B750" i="3"/>
  <c r="AB749" i="3"/>
  <c r="V749" i="3"/>
  <c r="AD749" i="3" s="1"/>
  <c r="B749" i="3"/>
  <c r="V748" i="3"/>
  <c r="AE748" i="3" s="1"/>
  <c r="B748" i="3"/>
  <c r="AE747" i="3"/>
  <c r="V747" i="3"/>
  <c r="AB747" i="3" s="1"/>
  <c r="AA746" i="3"/>
  <c r="V746" i="3"/>
  <c r="AD746" i="3" s="1"/>
  <c r="B746" i="3"/>
  <c r="AB745" i="3"/>
  <c r="V745" i="3"/>
  <c r="AD745" i="3" s="1"/>
  <c r="B745" i="3"/>
  <c r="V744" i="3"/>
  <c r="AE744" i="3" s="1"/>
  <c r="B744" i="3"/>
  <c r="AE743" i="3"/>
  <c r="V743" i="3"/>
  <c r="AB743" i="3" s="1"/>
  <c r="AA742" i="3"/>
  <c r="V742" i="3"/>
  <c r="AD742" i="3" s="1"/>
  <c r="B742" i="3"/>
  <c r="AB741" i="3"/>
  <c r="V741" i="3"/>
  <c r="AD741" i="3" s="1"/>
  <c r="B741" i="3"/>
  <c r="V740" i="3"/>
  <c r="AE740" i="3" s="1"/>
  <c r="B740" i="3"/>
  <c r="AE739" i="3"/>
  <c r="V739" i="3"/>
  <c r="AB739" i="3" s="1"/>
  <c r="AA738" i="3"/>
  <c r="V738" i="3"/>
  <c r="AD738" i="3" s="1"/>
  <c r="B738" i="3"/>
  <c r="AB737" i="3"/>
  <c r="V737" i="3"/>
  <c r="AD737" i="3" s="1"/>
  <c r="B737" i="3"/>
  <c r="V736" i="3"/>
  <c r="AE736" i="3" s="1"/>
  <c r="B736" i="3"/>
  <c r="V735" i="3"/>
  <c r="AB735" i="3" s="1"/>
  <c r="AC734" i="3"/>
  <c r="AB734" i="3"/>
  <c r="AA734" i="3"/>
  <c r="V734" i="3"/>
  <c r="AD734" i="3" s="1"/>
  <c r="B734" i="3"/>
  <c r="AC733" i="3"/>
  <c r="AB733" i="3"/>
  <c r="V733" i="3"/>
  <c r="AD733" i="3" s="1"/>
  <c r="B733" i="3"/>
  <c r="V732" i="3"/>
  <c r="AE732" i="3" s="1"/>
  <c r="B732" i="3"/>
  <c r="V731" i="3"/>
  <c r="AB731" i="3" s="1"/>
  <c r="AB730" i="3"/>
  <c r="AA730" i="3"/>
  <c r="V730" i="3"/>
  <c r="AD730" i="3" s="1"/>
  <c r="B730" i="3"/>
  <c r="AC729" i="3"/>
  <c r="AB729" i="3"/>
  <c r="V729" i="3"/>
  <c r="AD729" i="3" s="1"/>
  <c r="B729" i="3"/>
  <c r="V728" i="3"/>
  <c r="AE728" i="3" s="1"/>
  <c r="B728" i="3"/>
  <c r="V727" i="3"/>
  <c r="AB727" i="3" s="1"/>
  <c r="AB726" i="3"/>
  <c r="AA726" i="3"/>
  <c r="V726" i="3"/>
  <c r="AD726" i="3" s="1"/>
  <c r="B726" i="3"/>
  <c r="AC725" i="3"/>
  <c r="AB725" i="3"/>
  <c r="V725" i="3"/>
  <c r="AD725" i="3" s="1"/>
  <c r="B725" i="3"/>
  <c r="V724" i="3"/>
  <c r="AE724" i="3" s="1"/>
  <c r="B724" i="3"/>
  <c r="V723" i="3"/>
  <c r="AB723" i="3" s="1"/>
  <c r="AC722" i="3"/>
  <c r="AB722" i="3"/>
  <c r="AA722" i="3"/>
  <c r="V722" i="3"/>
  <c r="AD722" i="3" s="1"/>
  <c r="B722" i="3"/>
  <c r="AC721" i="3"/>
  <c r="AB721" i="3"/>
  <c r="V721" i="3"/>
  <c r="AD721" i="3" s="1"/>
  <c r="B721" i="3"/>
  <c r="V720" i="3"/>
  <c r="AE720" i="3" s="1"/>
  <c r="B720" i="3"/>
  <c r="V719" i="3"/>
  <c r="AB719" i="3" s="1"/>
  <c r="AB718" i="3"/>
  <c r="AA718" i="3"/>
  <c r="V718" i="3"/>
  <c r="AD718" i="3" s="1"/>
  <c r="B718" i="3"/>
  <c r="AC717" i="3"/>
  <c r="AB717" i="3"/>
  <c r="V717" i="3"/>
  <c r="AD717" i="3" s="1"/>
  <c r="B717" i="3"/>
  <c r="V716" i="3"/>
  <c r="AE716" i="3" s="1"/>
  <c r="B716" i="3"/>
  <c r="V715" i="3"/>
  <c r="AB715" i="3" s="1"/>
  <c r="AC714" i="3"/>
  <c r="AB714" i="3"/>
  <c r="AA714" i="3"/>
  <c r="V714" i="3"/>
  <c r="AD714" i="3" s="1"/>
  <c r="B714" i="3"/>
  <c r="AC713" i="3"/>
  <c r="AB713" i="3"/>
  <c r="V713" i="3"/>
  <c r="AD713" i="3" s="1"/>
  <c r="B713" i="3"/>
  <c r="V712" i="3"/>
  <c r="AE712" i="3" s="1"/>
  <c r="B712" i="3"/>
  <c r="V711" i="3"/>
  <c r="AB711" i="3" s="1"/>
  <c r="AC710" i="3"/>
  <c r="AB710" i="3"/>
  <c r="AA710" i="3"/>
  <c r="V710" i="3"/>
  <c r="AD710" i="3" s="1"/>
  <c r="B710" i="3"/>
  <c r="AC709" i="3"/>
  <c r="AB709" i="3"/>
  <c r="V709" i="3"/>
  <c r="AD709" i="3" s="1"/>
  <c r="B709" i="3"/>
  <c r="V708" i="3"/>
  <c r="AE708" i="3" s="1"/>
  <c r="B708" i="3"/>
  <c r="V707" i="3"/>
  <c r="AB707" i="3" s="1"/>
  <c r="AC706" i="3"/>
  <c r="AB706" i="3"/>
  <c r="AA706" i="3"/>
  <c r="V706" i="3"/>
  <c r="AD706" i="3" s="1"/>
  <c r="B706" i="3"/>
  <c r="AC705" i="3"/>
  <c r="AB705" i="3"/>
  <c r="V705" i="3"/>
  <c r="AD705" i="3" s="1"/>
  <c r="B705" i="3"/>
  <c r="V704" i="3"/>
  <c r="B704" i="3"/>
  <c r="V703" i="3"/>
  <c r="AB703" i="3" s="1"/>
  <c r="AC702" i="3"/>
  <c r="AB702" i="3"/>
  <c r="AA702" i="3"/>
  <c r="V702" i="3"/>
  <c r="AD702" i="3" s="1"/>
  <c r="B702" i="3"/>
  <c r="AC701" i="3"/>
  <c r="AB701" i="3"/>
  <c r="V701" i="3"/>
  <c r="AD701" i="3" s="1"/>
  <c r="B701" i="3"/>
  <c r="V700" i="3"/>
  <c r="B700" i="3"/>
  <c r="V699" i="3"/>
  <c r="AB699" i="3" s="1"/>
  <c r="AC698" i="3"/>
  <c r="AB698" i="3"/>
  <c r="AA698" i="3"/>
  <c r="V698" i="3"/>
  <c r="AD698" i="3" s="1"/>
  <c r="B698" i="3"/>
  <c r="AC697" i="3"/>
  <c r="AB697" i="3"/>
  <c r="V697" i="3"/>
  <c r="AD697" i="3" s="1"/>
  <c r="B697" i="3"/>
  <c r="V696" i="3"/>
  <c r="B696" i="3"/>
  <c r="V695" i="3"/>
  <c r="AB695" i="3" s="1"/>
  <c r="AC694" i="3"/>
  <c r="AB694" i="3"/>
  <c r="AA694" i="3"/>
  <c r="V694" i="3"/>
  <c r="AD694" i="3" s="1"/>
  <c r="B694" i="3"/>
  <c r="AC693" i="3"/>
  <c r="AB693" i="3"/>
  <c r="V693" i="3"/>
  <c r="AD693" i="3" s="1"/>
  <c r="B693" i="3"/>
  <c r="V692" i="3"/>
  <c r="B692" i="3"/>
  <c r="V691" i="3"/>
  <c r="AB691" i="3" s="1"/>
  <c r="AC690" i="3"/>
  <c r="AB690" i="3"/>
  <c r="AA690" i="3"/>
  <c r="V690" i="3"/>
  <c r="AD690" i="3" s="1"/>
  <c r="B690" i="3"/>
  <c r="AC689" i="3"/>
  <c r="AB689" i="3"/>
  <c r="V689" i="3"/>
  <c r="AD689" i="3" s="1"/>
  <c r="B689" i="3"/>
  <c r="V688" i="3"/>
  <c r="B688" i="3"/>
  <c r="V687" i="3"/>
  <c r="AB687" i="3" s="1"/>
  <c r="AC686" i="3"/>
  <c r="AB686" i="3"/>
  <c r="AA686" i="3"/>
  <c r="V686" i="3"/>
  <c r="AD686" i="3" s="1"/>
  <c r="B686" i="3"/>
  <c r="AC685" i="3"/>
  <c r="AB685" i="3"/>
  <c r="V685" i="3"/>
  <c r="AD685" i="3" s="1"/>
  <c r="B685" i="3"/>
  <c r="V684" i="3"/>
  <c r="B684" i="3"/>
  <c r="V683" i="3"/>
  <c r="AE683" i="3" s="1"/>
  <c r="V682" i="3"/>
  <c r="B682" i="3"/>
  <c r="V681" i="3"/>
  <c r="B681" i="3"/>
  <c r="V680" i="3"/>
  <c r="B680" i="3"/>
  <c r="V679" i="3"/>
  <c r="V678" i="3"/>
  <c r="B678" i="3"/>
  <c r="V677" i="3"/>
  <c r="B677" i="3"/>
  <c r="V676" i="3"/>
  <c r="AD676" i="3" s="1"/>
  <c r="B676" i="3"/>
  <c r="V675" i="3"/>
  <c r="AE675" i="3" s="1"/>
  <c r="AB674" i="3"/>
  <c r="AA674" i="3"/>
  <c r="V674" i="3"/>
  <c r="AD674" i="3" s="1"/>
  <c r="B674" i="3"/>
  <c r="AC673" i="3"/>
  <c r="AB673" i="3"/>
  <c r="V673" i="3"/>
  <c r="AD673" i="3" s="1"/>
  <c r="B673" i="3"/>
  <c r="V672" i="3"/>
  <c r="B672" i="3"/>
  <c r="V671" i="3"/>
  <c r="AC670" i="3"/>
  <c r="AB670" i="3"/>
  <c r="V670" i="3"/>
  <c r="AD670" i="3" s="1"/>
  <c r="B670" i="3"/>
  <c r="AC669" i="3"/>
  <c r="V669" i="3"/>
  <c r="AD669" i="3" s="1"/>
  <c r="B669" i="3"/>
  <c r="AD668" i="3"/>
  <c r="V668" i="3"/>
  <c r="B668" i="3"/>
  <c r="V667" i="3"/>
  <c r="AC666" i="3"/>
  <c r="AB666" i="3"/>
  <c r="V666" i="3"/>
  <c r="AD666" i="3" s="1"/>
  <c r="B666" i="3"/>
  <c r="AC665" i="3"/>
  <c r="V665" i="3"/>
  <c r="AD665" i="3" s="1"/>
  <c r="B665" i="3"/>
  <c r="AD664" i="3"/>
  <c r="V664" i="3"/>
  <c r="AC664" i="3" s="1"/>
  <c r="B664" i="3"/>
  <c r="V663" i="3"/>
  <c r="AC662" i="3"/>
  <c r="AB662" i="3"/>
  <c r="V662" i="3"/>
  <c r="AD662" i="3" s="1"/>
  <c r="B662" i="3"/>
  <c r="AC661" i="3"/>
  <c r="V661" i="3"/>
  <c r="AD661" i="3" s="1"/>
  <c r="B661" i="3"/>
  <c r="AC660" i="3"/>
  <c r="V660" i="3"/>
  <c r="AD660" i="3" s="1"/>
  <c r="B660" i="3"/>
  <c r="AE659" i="3"/>
  <c r="AD659" i="3"/>
  <c r="V659" i="3"/>
  <c r="V658" i="3"/>
  <c r="B658" i="3"/>
  <c r="V657" i="3"/>
  <c r="B657" i="3"/>
  <c r="V656" i="3"/>
  <c r="B656" i="3"/>
  <c r="AE655" i="3"/>
  <c r="AD655" i="3"/>
  <c r="V655" i="3"/>
  <c r="AA655" i="3" s="1"/>
  <c r="V654" i="3"/>
  <c r="B654" i="3"/>
  <c r="V653" i="3"/>
  <c r="AC653" i="3" s="1"/>
  <c r="B653" i="3"/>
  <c r="V652" i="3"/>
  <c r="B652" i="3"/>
  <c r="V651" i="3"/>
  <c r="AC651" i="3" s="1"/>
  <c r="V650" i="3"/>
  <c r="B650" i="3"/>
  <c r="V649" i="3"/>
  <c r="AD649" i="3" s="1"/>
  <c r="B649" i="3"/>
  <c r="AD648" i="3"/>
  <c r="AC648" i="3"/>
  <c r="AA648" i="3"/>
  <c r="V648" i="3"/>
  <c r="AB648" i="3" s="1"/>
  <c r="B648" i="3"/>
  <c r="AD647" i="3"/>
  <c r="AB647" i="3"/>
  <c r="V647" i="3"/>
  <c r="AC647" i="3" s="1"/>
  <c r="V646" i="3"/>
  <c r="B646" i="3"/>
  <c r="V645" i="3"/>
  <c r="B645" i="3"/>
  <c r="AD644" i="3"/>
  <c r="V644" i="3"/>
  <c r="AB644" i="3" s="1"/>
  <c r="B644" i="3"/>
  <c r="AD643" i="3"/>
  <c r="V643" i="3"/>
  <c r="AC643" i="3" s="1"/>
  <c r="V642" i="3"/>
  <c r="B642" i="3"/>
  <c r="V641" i="3"/>
  <c r="B641" i="3"/>
  <c r="V640" i="3"/>
  <c r="B640" i="3"/>
  <c r="V639" i="3"/>
  <c r="V638" i="3"/>
  <c r="AD638" i="3" s="1"/>
  <c r="B638" i="3"/>
  <c r="AE637" i="3"/>
  <c r="V637" i="3"/>
  <c r="AD637" i="3" s="1"/>
  <c r="B637" i="3"/>
  <c r="AC636" i="3"/>
  <c r="AB636" i="3"/>
  <c r="AA636" i="3"/>
  <c r="V636" i="3"/>
  <c r="AD636" i="3" s="1"/>
  <c r="B636" i="3"/>
  <c r="AC635" i="3"/>
  <c r="AB635" i="3"/>
  <c r="V635" i="3"/>
  <c r="AE635" i="3" s="1"/>
  <c r="V634" i="3"/>
  <c r="AD634" i="3" s="1"/>
  <c r="B634" i="3"/>
  <c r="AA633" i="3"/>
  <c r="V633" i="3"/>
  <c r="B633" i="3"/>
  <c r="AE632" i="3"/>
  <c r="AB632" i="3"/>
  <c r="AA632" i="3"/>
  <c r="V632" i="3"/>
  <c r="AD632" i="3" s="1"/>
  <c r="B632" i="3"/>
  <c r="AC631" i="3"/>
  <c r="AB631" i="3"/>
  <c r="V631" i="3"/>
  <c r="AE631" i="3" s="1"/>
  <c r="V630" i="3"/>
  <c r="B630" i="3"/>
  <c r="V629" i="3"/>
  <c r="B629" i="3"/>
  <c r="AC628" i="3"/>
  <c r="AB628" i="3"/>
  <c r="AA628" i="3"/>
  <c r="V628" i="3"/>
  <c r="AD628" i="3" s="1"/>
  <c r="B628" i="3"/>
  <c r="AC627" i="3"/>
  <c r="AB627" i="3"/>
  <c r="V627" i="3"/>
  <c r="AE627" i="3" s="1"/>
  <c r="V626" i="3"/>
  <c r="B626" i="3"/>
  <c r="V625" i="3"/>
  <c r="B625" i="3"/>
  <c r="V624" i="3"/>
  <c r="B624" i="3"/>
  <c r="V623" i="3"/>
  <c r="V622" i="3"/>
  <c r="AD622" i="3" s="1"/>
  <c r="B622" i="3"/>
  <c r="V621" i="3"/>
  <c r="B621" i="3"/>
  <c r="AA620" i="3"/>
  <c r="V620" i="3"/>
  <c r="B620" i="3"/>
  <c r="AC619" i="3"/>
  <c r="AB619" i="3"/>
  <c r="V619" i="3"/>
  <c r="AD619" i="3" s="1"/>
  <c r="V618" i="3"/>
  <c r="B618" i="3"/>
  <c r="V617" i="3"/>
  <c r="B617" i="3"/>
  <c r="AB616" i="3"/>
  <c r="AA616" i="3"/>
  <c r="V616" i="3"/>
  <c r="AD616" i="3" s="1"/>
  <c r="B616" i="3"/>
  <c r="AE615" i="3"/>
  <c r="V615" i="3"/>
  <c r="V614" i="3"/>
  <c r="AD614" i="3" s="1"/>
  <c r="B614" i="3"/>
  <c r="AE613" i="3"/>
  <c r="V613" i="3"/>
  <c r="AD613" i="3" s="1"/>
  <c r="B613" i="3"/>
  <c r="V612" i="3"/>
  <c r="B612" i="3"/>
  <c r="V611" i="3"/>
  <c r="V610" i="3"/>
  <c r="B610" i="3"/>
  <c r="AE609" i="3"/>
  <c r="AA609" i="3"/>
  <c r="V609" i="3"/>
  <c r="AD609" i="3" s="1"/>
  <c r="B609" i="3"/>
  <c r="AE608" i="3"/>
  <c r="AB608" i="3"/>
  <c r="V608" i="3"/>
  <c r="AD608" i="3" s="1"/>
  <c r="B608" i="3"/>
  <c r="AC607" i="3"/>
  <c r="V607" i="3"/>
  <c r="AE607" i="3" s="1"/>
  <c r="V606" i="3"/>
  <c r="B606" i="3"/>
  <c r="AA605" i="3"/>
  <c r="V605" i="3"/>
  <c r="B605" i="3"/>
  <c r="AB604" i="3"/>
  <c r="AA604" i="3"/>
  <c r="V604" i="3"/>
  <c r="AD604" i="3" s="1"/>
  <c r="B604" i="3"/>
  <c r="AC603" i="3"/>
  <c r="AB603" i="3"/>
  <c r="V603" i="3"/>
  <c r="AE603" i="3" s="1"/>
  <c r="V602" i="3"/>
  <c r="B602" i="3"/>
  <c r="V601" i="3"/>
  <c r="B601" i="3"/>
  <c r="V600" i="3"/>
  <c r="B600" i="3"/>
  <c r="V599" i="3"/>
  <c r="V598" i="3"/>
  <c r="AD598" i="3" s="1"/>
  <c r="B598" i="3"/>
  <c r="V597" i="3"/>
  <c r="B597" i="3"/>
  <c r="AA596" i="3"/>
  <c r="V596" i="3"/>
  <c r="B596" i="3"/>
  <c r="V595" i="3"/>
  <c r="V594" i="3"/>
  <c r="B594" i="3"/>
  <c r="AE593" i="3"/>
  <c r="AA593" i="3"/>
  <c r="V593" i="3"/>
  <c r="AD593" i="3" s="1"/>
  <c r="B593" i="3"/>
  <c r="V592" i="3"/>
  <c r="B592" i="3"/>
  <c r="V591" i="3"/>
  <c r="V590" i="3"/>
  <c r="B590" i="3"/>
  <c r="AE589" i="3"/>
  <c r="AA589" i="3"/>
  <c r="V589" i="3"/>
  <c r="AD589" i="3" s="1"/>
  <c r="B589" i="3"/>
  <c r="AE588" i="3"/>
  <c r="AB588" i="3"/>
  <c r="V588" i="3"/>
  <c r="AD588" i="3" s="1"/>
  <c r="B588" i="3"/>
  <c r="AC587" i="3"/>
  <c r="V587" i="3"/>
  <c r="AE587" i="3" s="1"/>
  <c r="V586" i="3"/>
  <c r="B586" i="3"/>
  <c r="V585" i="3"/>
  <c r="B585" i="3"/>
  <c r="AB584" i="3"/>
  <c r="AA584" i="3"/>
  <c r="V584" i="3"/>
  <c r="AD584" i="3" s="1"/>
  <c r="B584" i="3"/>
  <c r="AC583" i="3"/>
  <c r="AB583" i="3"/>
  <c r="V583" i="3"/>
  <c r="AE583" i="3" s="1"/>
  <c r="V582" i="3"/>
  <c r="AD582" i="3" s="1"/>
  <c r="B582" i="3"/>
  <c r="AA581" i="3"/>
  <c r="V581" i="3"/>
  <c r="B581" i="3"/>
  <c r="AB580" i="3"/>
  <c r="AA580" i="3"/>
  <c r="V580" i="3"/>
  <c r="AD580" i="3" s="1"/>
  <c r="B580" i="3"/>
  <c r="AC579" i="3"/>
  <c r="AB579" i="3"/>
  <c r="V579" i="3"/>
  <c r="AE579" i="3" s="1"/>
  <c r="V578" i="3"/>
  <c r="B578" i="3"/>
  <c r="AE577" i="3"/>
  <c r="V577" i="3"/>
  <c r="B577" i="3"/>
  <c r="AE576" i="3"/>
  <c r="AB576" i="3"/>
  <c r="V576" i="3"/>
  <c r="AD576" i="3" s="1"/>
  <c r="B576" i="3"/>
  <c r="V575" i="3"/>
  <c r="V574" i="3"/>
  <c r="B574" i="3"/>
  <c r="AE573" i="3"/>
  <c r="V573" i="3"/>
  <c r="AD573" i="3" s="1"/>
  <c r="B573" i="3"/>
  <c r="AE572" i="3"/>
  <c r="V572" i="3"/>
  <c r="AD572" i="3" s="1"/>
  <c r="B572" i="3"/>
  <c r="V571" i="3"/>
  <c r="AE571" i="3" s="1"/>
  <c r="V570" i="3"/>
  <c r="AD570" i="3" s="1"/>
  <c r="B570" i="3"/>
  <c r="AE569" i="3"/>
  <c r="V569" i="3"/>
  <c r="AD569" i="3" s="1"/>
  <c r="B569" i="3"/>
  <c r="AE568" i="3"/>
  <c r="V568" i="3"/>
  <c r="AD568" i="3" s="1"/>
  <c r="B568" i="3"/>
  <c r="V567" i="3"/>
  <c r="AE567" i="3" s="1"/>
  <c r="V566" i="3"/>
  <c r="B566" i="3"/>
  <c r="AE565" i="3"/>
  <c r="AA565" i="3"/>
  <c r="V565" i="3"/>
  <c r="AD565" i="3" s="1"/>
  <c r="B565" i="3"/>
  <c r="AE564" i="3"/>
  <c r="AB564" i="3"/>
  <c r="V564" i="3"/>
  <c r="AD564" i="3" s="1"/>
  <c r="B564" i="3"/>
  <c r="AC563" i="3"/>
  <c r="V563" i="3"/>
  <c r="AE563" i="3" s="1"/>
  <c r="V562" i="3"/>
  <c r="B562" i="3"/>
  <c r="V561" i="3"/>
  <c r="B561" i="3"/>
  <c r="AB560" i="3"/>
  <c r="AA560" i="3"/>
  <c r="V560" i="3"/>
  <c r="AD560" i="3" s="1"/>
  <c r="B560" i="3"/>
  <c r="AC559" i="3"/>
  <c r="AB559" i="3"/>
  <c r="V559" i="3"/>
  <c r="AE559" i="3" s="1"/>
  <c r="V558" i="3"/>
  <c r="B558" i="3"/>
  <c r="V557" i="3"/>
  <c r="B557" i="3"/>
  <c r="AB556" i="3"/>
  <c r="AA556" i="3"/>
  <c r="V556" i="3"/>
  <c r="AD556" i="3" s="1"/>
  <c r="B556" i="3"/>
  <c r="AC555" i="3"/>
  <c r="AB555" i="3"/>
  <c r="V555" i="3"/>
  <c r="AE555" i="3" s="1"/>
  <c r="V554" i="3"/>
  <c r="B554" i="3"/>
  <c r="V553" i="3"/>
  <c r="AD553" i="3" s="1"/>
  <c r="B553" i="3"/>
  <c r="V552" i="3"/>
  <c r="B552" i="3"/>
  <c r="V551" i="3"/>
  <c r="V550" i="3"/>
  <c r="AD550" i="3" s="1"/>
  <c r="B550" i="3"/>
  <c r="V549" i="3"/>
  <c r="AE549" i="3" s="1"/>
  <c r="B549" i="3"/>
  <c r="AE548" i="3"/>
  <c r="V548" i="3"/>
  <c r="AD548" i="3" s="1"/>
  <c r="B548" i="3"/>
  <c r="AC547" i="3"/>
  <c r="AB547" i="3"/>
  <c r="V547" i="3"/>
  <c r="AD547" i="3" s="1"/>
  <c r="AD546" i="3"/>
  <c r="V546" i="3"/>
  <c r="B546" i="3"/>
  <c r="V545" i="3"/>
  <c r="B545" i="3"/>
  <c r="V544" i="3"/>
  <c r="B544" i="3"/>
  <c r="AC543" i="3"/>
  <c r="AB543" i="3"/>
  <c r="V543" i="3"/>
  <c r="AD543" i="3" s="1"/>
  <c r="V542" i="3"/>
  <c r="B542" i="3"/>
  <c r="AD541" i="3"/>
  <c r="AA541" i="3"/>
  <c r="V541" i="3"/>
  <c r="AE541" i="3" s="1"/>
  <c r="B541" i="3"/>
  <c r="AE540" i="3"/>
  <c r="AB540" i="3"/>
  <c r="V540" i="3"/>
  <c r="AD540" i="3" s="1"/>
  <c r="B540" i="3"/>
  <c r="AC539" i="3"/>
  <c r="V539" i="3"/>
  <c r="AE539" i="3" s="1"/>
  <c r="AD538" i="3"/>
  <c r="V538" i="3"/>
  <c r="AC538" i="3" s="1"/>
  <c r="B538" i="3"/>
  <c r="AE537" i="3"/>
  <c r="V537" i="3"/>
  <c r="B537" i="3"/>
  <c r="AE536" i="3"/>
  <c r="AB536" i="3"/>
  <c r="V536" i="3"/>
  <c r="AD536" i="3" s="1"/>
  <c r="B536" i="3"/>
  <c r="AC535" i="3"/>
  <c r="V535" i="3"/>
  <c r="AE535" i="3" s="1"/>
  <c r="B535" i="3"/>
  <c r="V534" i="3"/>
  <c r="B534" i="3"/>
  <c r="AE533" i="3"/>
  <c r="AD533" i="3"/>
  <c r="V533" i="3"/>
  <c r="B533" i="3"/>
  <c r="AE532" i="3"/>
  <c r="AB532" i="3"/>
  <c r="V532" i="3"/>
  <c r="AD532" i="3" s="1"/>
  <c r="B532" i="3"/>
  <c r="AC531" i="3"/>
  <c r="V531" i="3"/>
  <c r="AE531" i="3" s="1"/>
  <c r="AD530" i="3"/>
  <c r="V530" i="3"/>
  <c r="B530" i="3"/>
  <c r="V529" i="3"/>
  <c r="B529" i="3"/>
  <c r="V528" i="3"/>
  <c r="B528" i="3"/>
  <c r="AC527" i="3"/>
  <c r="AB527" i="3"/>
  <c r="AA527" i="3"/>
  <c r="V527" i="3"/>
  <c r="AE527" i="3" s="1"/>
  <c r="V526" i="3"/>
  <c r="AD526" i="3" s="1"/>
  <c r="B526" i="3"/>
  <c r="V525" i="3"/>
  <c r="B525" i="3"/>
  <c r="AE524" i="3"/>
  <c r="V524" i="3"/>
  <c r="AD524" i="3" s="1"/>
  <c r="B524" i="3"/>
  <c r="V523" i="3"/>
  <c r="AE523" i="3" s="1"/>
  <c r="B523" i="3"/>
  <c r="V522" i="3"/>
  <c r="B522" i="3"/>
  <c r="AE521" i="3"/>
  <c r="AD521" i="3"/>
  <c r="V521" i="3"/>
  <c r="B521" i="3"/>
  <c r="AE520" i="3"/>
  <c r="AB520" i="3"/>
  <c r="V520" i="3"/>
  <c r="AD520" i="3" s="1"/>
  <c r="B520" i="3"/>
  <c r="AC519" i="3"/>
  <c r="V519" i="3"/>
  <c r="AE519" i="3" s="1"/>
  <c r="AD518" i="3"/>
  <c r="V518" i="3"/>
  <c r="B518" i="3"/>
  <c r="V517" i="3"/>
  <c r="B517" i="3"/>
  <c r="V516" i="3"/>
  <c r="B516" i="3"/>
  <c r="V515" i="3"/>
  <c r="V514" i="3"/>
  <c r="B514" i="3"/>
  <c r="AE513" i="3"/>
  <c r="V513" i="3"/>
  <c r="AD513" i="3" s="1"/>
  <c r="B513" i="3"/>
  <c r="AE512" i="3"/>
  <c r="V512" i="3"/>
  <c r="AD512" i="3" s="1"/>
  <c r="B512" i="3"/>
  <c r="V511" i="3"/>
  <c r="AE511" i="3" s="1"/>
  <c r="V510" i="3"/>
  <c r="AD510" i="3" s="1"/>
  <c r="B510" i="3"/>
  <c r="V509" i="3"/>
  <c r="B509" i="3"/>
  <c r="AB508" i="3"/>
  <c r="AA508" i="3"/>
  <c r="V508" i="3"/>
  <c r="AD508" i="3" s="1"/>
  <c r="B508" i="3"/>
  <c r="AC507" i="3"/>
  <c r="AB507" i="3"/>
  <c r="V507" i="3"/>
  <c r="AE507" i="3" s="1"/>
  <c r="AD506" i="3"/>
  <c r="V506" i="3"/>
  <c r="AC506" i="3" s="1"/>
  <c r="B506" i="3"/>
  <c r="AE505" i="3"/>
  <c r="V505" i="3"/>
  <c r="B505" i="3"/>
  <c r="AE504" i="3"/>
  <c r="AB504" i="3"/>
  <c r="V504" i="3"/>
  <c r="AD504" i="3" s="1"/>
  <c r="B504" i="3"/>
  <c r="AC503" i="3"/>
  <c r="AB503" i="3"/>
  <c r="AA503" i="3"/>
  <c r="V503" i="3"/>
  <c r="AD503" i="3" s="1"/>
  <c r="V502" i="3"/>
  <c r="AD502" i="3" s="1"/>
  <c r="B502" i="3"/>
  <c r="V501" i="3"/>
  <c r="B501" i="3"/>
  <c r="AE500" i="3"/>
  <c r="V500" i="3"/>
  <c r="AD500" i="3" s="1"/>
  <c r="B500" i="3"/>
  <c r="AB499" i="3"/>
  <c r="AA499" i="3"/>
  <c r="V499" i="3"/>
  <c r="AD499" i="3" s="1"/>
  <c r="V498" i="3"/>
  <c r="B498" i="3"/>
  <c r="V497" i="3"/>
  <c r="B497" i="3"/>
  <c r="AB496" i="3"/>
  <c r="AA496" i="3"/>
  <c r="V496" i="3"/>
  <c r="AD496" i="3" s="1"/>
  <c r="B496" i="3"/>
  <c r="AC495" i="3"/>
  <c r="AB495" i="3"/>
  <c r="V495" i="3"/>
  <c r="AE495" i="3" s="1"/>
  <c r="V494" i="3"/>
  <c r="B494" i="3"/>
  <c r="AD493" i="3"/>
  <c r="AA493" i="3"/>
  <c r="V493" i="3"/>
  <c r="AE493" i="3" s="1"/>
  <c r="B493" i="3"/>
  <c r="AE492" i="3"/>
  <c r="AB492" i="3"/>
  <c r="V492" i="3"/>
  <c r="AD492" i="3" s="1"/>
  <c r="B492" i="3"/>
  <c r="AC491" i="3"/>
  <c r="V491" i="3"/>
  <c r="AE491" i="3" s="1"/>
  <c r="AD490" i="3"/>
  <c r="V490" i="3"/>
  <c r="AC490" i="3" s="1"/>
  <c r="B490" i="3"/>
  <c r="AE489" i="3"/>
  <c r="V489" i="3"/>
  <c r="B489" i="3"/>
  <c r="AE488" i="3"/>
  <c r="AB488" i="3"/>
  <c r="V488" i="3"/>
  <c r="AD488" i="3" s="1"/>
  <c r="B488" i="3"/>
  <c r="AC487" i="3"/>
  <c r="V487" i="3"/>
  <c r="AE487" i="3" s="1"/>
  <c r="V486" i="3"/>
  <c r="B486" i="3"/>
  <c r="AE485" i="3"/>
  <c r="AD485" i="3"/>
  <c r="AA485" i="3"/>
  <c r="V485" i="3"/>
  <c r="B485" i="3"/>
  <c r="AE484" i="3"/>
  <c r="AB484" i="3"/>
  <c r="V484" i="3"/>
  <c r="AD484" i="3" s="1"/>
  <c r="B484" i="3"/>
  <c r="AC483" i="3"/>
  <c r="V483" i="3"/>
  <c r="AE483" i="3" s="1"/>
  <c r="AD482" i="3"/>
  <c r="V482" i="3"/>
  <c r="AC482" i="3" s="1"/>
  <c r="B482" i="3"/>
  <c r="AE481" i="3"/>
  <c r="V481" i="3"/>
  <c r="B481" i="3"/>
  <c r="AE480" i="3"/>
  <c r="AB480" i="3"/>
  <c r="V480" i="3"/>
  <c r="AD480" i="3" s="1"/>
  <c r="B480" i="3"/>
  <c r="AC479" i="3"/>
  <c r="V479" i="3"/>
  <c r="AE479" i="3" s="1"/>
  <c r="V478" i="3"/>
  <c r="B478" i="3"/>
  <c r="AE477" i="3"/>
  <c r="AD477" i="3"/>
  <c r="AA477" i="3"/>
  <c r="V477" i="3"/>
  <c r="B477" i="3"/>
  <c r="AE476" i="3"/>
  <c r="AB476" i="3"/>
  <c r="V476" i="3"/>
  <c r="AD476" i="3" s="1"/>
  <c r="B476" i="3"/>
  <c r="AC475" i="3"/>
  <c r="V475" i="3"/>
  <c r="AE475" i="3" s="1"/>
  <c r="AD474" i="3"/>
  <c r="V474" i="3"/>
  <c r="AC474" i="3" s="1"/>
  <c r="B474" i="3"/>
  <c r="AE473" i="3"/>
  <c r="V473" i="3"/>
  <c r="B473" i="3"/>
  <c r="AE472" i="3"/>
  <c r="AB472" i="3"/>
  <c r="V472" i="3"/>
  <c r="AD472" i="3" s="1"/>
  <c r="B472" i="3"/>
  <c r="AC471" i="3"/>
  <c r="V471" i="3"/>
  <c r="AE471" i="3" s="1"/>
  <c r="V470" i="3"/>
  <c r="B470" i="3"/>
  <c r="AE469" i="3"/>
  <c r="AD469" i="3"/>
  <c r="AA469" i="3"/>
  <c r="V469" i="3"/>
  <c r="B469" i="3"/>
  <c r="AE468" i="3"/>
  <c r="AB468" i="3"/>
  <c r="V468" i="3"/>
  <c r="AD468" i="3" s="1"/>
  <c r="B468" i="3"/>
  <c r="AC467" i="3"/>
  <c r="V467" i="3"/>
  <c r="AE467" i="3" s="1"/>
  <c r="AD466" i="3"/>
  <c r="V466" i="3"/>
  <c r="AC466" i="3" s="1"/>
  <c r="B466" i="3"/>
  <c r="AE465" i="3"/>
  <c r="V465" i="3"/>
  <c r="B465" i="3"/>
  <c r="AE464" i="3"/>
  <c r="AB464" i="3"/>
  <c r="V464" i="3"/>
  <c r="AD464" i="3" s="1"/>
  <c r="B464" i="3"/>
  <c r="AC463" i="3"/>
  <c r="V463" i="3"/>
  <c r="AE463" i="3" s="1"/>
  <c r="V462" i="3"/>
  <c r="B462" i="3"/>
  <c r="AE461" i="3"/>
  <c r="AD461" i="3"/>
  <c r="AA461" i="3"/>
  <c r="V461" i="3"/>
  <c r="B461" i="3"/>
  <c r="AE460" i="3"/>
  <c r="AB460" i="3"/>
  <c r="V460" i="3"/>
  <c r="AD460" i="3" s="1"/>
  <c r="B460" i="3"/>
  <c r="AC459" i="3"/>
  <c r="V459" i="3"/>
  <c r="AE459" i="3" s="1"/>
  <c r="V458" i="3"/>
  <c r="AD458" i="3" s="1"/>
  <c r="B458" i="3"/>
  <c r="V457" i="3"/>
  <c r="B457" i="3"/>
  <c r="AC456" i="3"/>
  <c r="AB456" i="3"/>
  <c r="V456" i="3"/>
  <c r="AD456" i="3" s="1"/>
  <c r="B456" i="3"/>
  <c r="AC455" i="3"/>
  <c r="V455" i="3"/>
  <c r="AE455" i="3" s="1"/>
  <c r="AC454" i="3"/>
  <c r="V454" i="3"/>
  <c r="AB454" i="3" s="1"/>
  <c r="B454" i="3"/>
  <c r="V453" i="3"/>
  <c r="AC453" i="3" s="1"/>
  <c r="B453" i="3"/>
  <c r="AC452" i="3"/>
  <c r="AB452" i="3"/>
  <c r="AA452" i="3"/>
  <c r="V452" i="3"/>
  <c r="AD452" i="3" s="1"/>
  <c r="B452" i="3"/>
  <c r="AC451" i="3"/>
  <c r="AB451" i="3"/>
  <c r="V451" i="3"/>
  <c r="AE451" i="3" s="1"/>
  <c r="V450" i="3"/>
  <c r="B450" i="3"/>
  <c r="V449" i="3"/>
  <c r="AC449" i="3" s="1"/>
  <c r="B449" i="3"/>
  <c r="AE448" i="3"/>
  <c r="V448" i="3"/>
  <c r="B448" i="3"/>
  <c r="V447" i="3"/>
  <c r="V446" i="3"/>
  <c r="AB446" i="3" s="1"/>
  <c r="B446" i="3"/>
  <c r="V445" i="3"/>
  <c r="AC445" i="3" s="1"/>
  <c r="B445" i="3"/>
  <c r="AC444" i="3"/>
  <c r="V444" i="3"/>
  <c r="AD444" i="3" s="1"/>
  <c r="B444" i="3"/>
  <c r="V443" i="3"/>
  <c r="AE443" i="3" s="1"/>
  <c r="V442" i="3"/>
  <c r="AB442" i="3" s="1"/>
  <c r="B442" i="3"/>
  <c r="V441" i="3"/>
  <c r="AC441" i="3" s="1"/>
  <c r="B441" i="3"/>
  <c r="AC440" i="3"/>
  <c r="AB440" i="3"/>
  <c r="V440" i="3"/>
  <c r="AD440" i="3" s="1"/>
  <c r="B440" i="3"/>
  <c r="AC439" i="3"/>
  <c r="V439" i="3"/>
  <c r="AE439" i="3" s="1"/>
  <c r="AC438" i="3"/>
  <c r="V438" i="3"/>
  <c r="AB438" i="3" s="1"/>
  <c r="B438" i="3"/>
  <c r="V437" i="3"/>
  <c r="AC437" i="3" s="1"/>
  <c r="B437" i="3"/>
  <c r="AB436" i="3"/>
  <c r="AA436" i="3"/>
  <c r="V436" i="3"/>
  <c r="AD436" i="3" s="1"/>
  <c r="B436" i="3"/>
  <c r="AC435" i="3"/>
  <c r="AB435" i="3"/>
  <c r="V435" i="3"/>
  <c r="AE435" i="3" s="1"/>
  <c r="V434" i="3"/>
  <c r="B434" i="3"/>
  <c r="V433" i="3"/>
  <c r="AC433" i="3" s="1"/>
  <c r="B433" i="3"/>
  <c r="AE432" i="3"/>
  <c r="V432" i="3"/>
  <c r="B432" i="3"/>
  <c r="V431" i="3"/>
  <c r="V430" i="3"/>
  <c r="AB430" i="3" s="1"/>
  <c r="B430" i="3"/>
  <c r="V429" i="3"/>
  <c r="AC429" i="3" s="1"/>
  <c r="B429" i="3"/>
  <c r="AC428" i="3"/>
  <c r="V428" i="3"/>
  <c r="AD428" i="3" s="1"/>
  <c r="B428" i="3"/>
  <c r="V427" i="3"/>
  <c r="AE427" i="3" s="1"/>
  <c r="V426" i="3"/>
  <c r="AB426" i="3" s="1"/>
  <c r="B426" i="3"/>
  <c r="V425" i="3"/>
  <c r="AC425" i="3" s="1"/>
  <c r="B425" i="3"/>
  <c r="AC424" i="3"/>
  <c r="AB424" i="3"/>
  <c r="V424" i="3"/>
  <c r="AD424" i="3" s="1"/>
  <c r="B424" i="3"/>
  <c r="AC423" i="3"/>
  <c r="V423" i="3"/>
  <c r="AE423" i="3" s="1"/>
  <c r="AC422" i="3"/>
  <c r="V422" i="3"/>
  <c r="AB422" i="3" s="1"/>
  <c r="B422" i="3"/>
  <c r="V421" i="3"/>
  <c r="AC421" i="3" s="1"/>
  <c r="B421" i="3"/>
  <c r="AB420" i="3"/>
  <c r="AA420" i="3"/>
  <c r="V420" i="3"/>
  <c r="AD420" i="3" s="1"/>
  <c r="B420" i="3"/>
  <c r="AC419" i="3"/>
  <c r="AB419" i="3"/>
  <c r="V419" i="3"/>
  <c r="AE419" i="3" s="1"/>
  <c r="V418" i="3"/>
  <c r="B418" i="3"/>
  <c r="V417" i="3"/>
  <c r="AC417" i="3" s="1"/>
  <c r="B417" i="3"/>
  <c r="AE416" i="3"/>
  <c r="V416" i="3"/>
  <c r="B416" i="3"/>
  <c r="V415" i="3"/>
  <c r="V414" i="3"/>
  <c r="AB414" i="3" s="1"/>
  <c r="B414" i="3"/>
  <c r="V413" i="3"/>
  <c r="AC413" i="3" s="1"/>
  <c r="B413" i="3"/>
  <c r="AC412" i="3"/>
  <c r="V412" i="3"/>
  <c r="AD412" i="3" s="1"/>
  <c r="B412" i="3"/>
  <c r="V411" i="3"/>
  <c r="AE411" i="3" s="1"/>
  <c r="V410" i="3"/>
  <c r="AB410" i="3" s="1"/>
  <c r="B410" i="3"/>
  <c r="V409" i="3"/>
  <c r="AC409" i="3" s="1"/>
  <c r="B409" i="3"/>
  <c r="AC408" i="3"/>
  <c r="AB408" i="3"/>
  <c r="V408" i="3"/>
  <c r="AD408" i="3" s="1"/>
  <c r="B408" i="3"/>
  <c r="AC407" i="3"/>
  <c r="V407" i="3"/>
  <c r="AE407" i="3" s="1"/>
  <c r="AC406" i="3"/>
  <c r="V406" i="3"/>
  <c r="AB406" i="3" s="1"/>
  <c r="B406" i="3"/>
  <c r="V405" i="3"/>
  <c r="AC405" i="3" s="1"/>
  <c r="B405" i="3"/>
  <c r="AB404" i="3"/>
  <c r="AA404" i="3"/>
  <c r="V404" i="3"/>
  <c r="AD404" i="3" s="1"/>
  <c r="B404" i="3"/>
  <c r="AC403" i="3"/>
  <c r="AB403" i="3"/>
  <c r="V403" i="3"/>
  <c r="AE403" i="3" s="1"/>
  <c r="V402" i="3"/>
  <c r="B402" i="3"/>
  <c r="V401" i="3"/>
  <c r="AC401" i="3" s="1"/>
  <c r="B401" i="3"/>
  <c r="V400" i="3"/>
  <c r="B400" i="3"/>
  <c r="V399" i="3"/>
  <c r="V398" i="3"/>
  <c r="AB398" i="3" s="1"/>
  <c r="B398" i="3"/>
  <c r="V397" i="3"/>
  <c r="AC397" i="3" s="1"/>
  <c r="B397" i="3"/>
  <c r="AC396" i="3"/>
  <c r="V396" i="3"/>
  <c r="AD396" i="3" s="1"/>
  <c r="B396" i="3"/>
  <c r="V395" i="3"/>
  <c r="AE395" i="3" s="1"/>
  <c r="V394" i="3"/>
  <c r="AB394" i="3" s="1"/>
  <c r="B394" i="3"/>
  <c r="V393" i="3"/>
  <c r="AC393" i="3" s="1"/>
  <c r="B393" i="3"/>
  <c r="AC392" i="3"/>
  <c r="AB392" i="3"/>
  <c r="V392" i="3"/>
  <c r="AD392" i="3" s="1"/>
  <c r="B392" i="3"/>
  <c r="AC391" i="3"/>
  <c r="V391" i="3"/>
  <c r="AE391" i="3" s="1"/>
  <c r="AC390" i="3"/>
  <c r="V390" i="3"/>
  <c r="AB390" i="3" s="1"/>
  <c r="B390" i="3"/>
  <c r="V389" i="3"/>
  <c r="AC389" i="3" s="1"/>
  <c r="B389" i="3"/>
  <c r="AB388" i="3"/>
  <c r="AA388" i="3"/>
  <c r="V388" i="3"/>
  <c r="AD388" i="3" s="1"/>
  <c r="B388" i="3"/>
  <c r="AC387" i="3"/>
  <c r="AB387" i="3"/>
  <c r="V387" i="3"/>
  <c r="AE387" i="3" s="1"/>
  <c r="V386" i="3"/>
  <c r="B386" i="3"/>
  <c r="V385" i="3"/>
  <c r="AC385" i="3" s="1"/>
  <c r="B385" i="3"/>
  <c r="AE384" i="3"/>
  <c r="V384" i="3"/>
  <c r="B384" i="3"/>
  <c r="V383" i="3"/>
  <c r="V382" i="3"/>
  <c r="AB382" i="3" s="1"/>
  <c r="B382" i="3"/>
  <c r="V381" i="3"/>
  <c r="AC381" i="3" s="1"/>
  <c r="B381" i="3"/>
  <c r="AC380" i="3"/>
  <c r="V380" i="3"/>
  <c r="AD380" i="3" s="1"/>
  <c r="B380" i="3"/>
  <c r="V379" i="3"/>
  <c r="AE379" i="3" s="1"/>
  <c r="V378" i="3"/>
  <c r="AB378" i="3" s="1"/>
  <c r="B378" i="3"/>
  <c r="V377" i="3"/>
  <c r="AC377" i="3" s="1"/>
  <c r="B377" i="3"/>
  <c r="AC376" i="3"/>
  <c r="AB376" i="3"/>
  <c r="V376" i="3"/>
  <c r="AD376" i="3" s="1"/>
  <c r="B376" i="3"/>
  <c r="AC375" i="3"/>
  <c r="V375" i="3"/>
  <c r="AE375" i="3" s="1"/>
  <c r="AC374" i="3"/>
  <c r="V374" i="3"/>
  <c r="AB374" i="3" s="1"/>
  <c r="B374" i="3"/>
  <c r="V373" i="3"/>
  <c r="AC373" i="3" s="1"/>
  <c r="B373" i="3"/>
  <c r="AB372" i="3"/>
  <c r="AA372" i="3"/>
  <c r="V372" i="3"/>
  <c r="AD372" i="3" s="1"/>
  <c r="B372" i="3"/>
  <c r="AC371" i="3"/>
  <c r="AB371" i="3"/>
  <c r="V371" i="3"/>
  <c r="AE371" i="3" s="1"/>
  <c r="V370" i="3"/>
  <c r="B370" i="3"/>
  <c r="V369" i="3"/>
  <c r="AC369" i="3" s="1"/>
  <c r="B369" i="3"/>
  <c r="AE368" i="3"/>
  <c r="V368" i="3"/>
  <c r="B368" i="3"/>
  <c r="V367" i="3"/>
  <c r="V366" i="3"/>
  <c r="AB366" i="3" s="1"/>
  <c r="B366" i="3"/>
  <c r="V365" i="3"/>
  <c r="AC365" i="3" s="1"/>
  <c r="B365" i="3"/>
  <c r="AC364" i="3"/>
  <c r="V364" i="3"/>
  <c r="AD364" i="3" s="1"/>
  <c r="B364" i="3"/>
  <c r="V363" i="3"/>
  <c r="AE363" i="3" s="1"/>
  <c r="V362" i="3"/>
  <c r="AB362" i="3" s="1"/>
  <c r="B362" i="3"/>
  <c r="V361" i="3"/>
  <c r="AC361" i="3" s="1"/>
  <c r="B361" i="3"/>
  <c r="AB360" i="3"/>
  <c r="AA360" i="3"/>
  <c r="V360" i="3"/>
  <c r="AD360" i="3" s="1"/>
  <c r="B360" i="3"/>
  <c r="AC359" i="3"/>
  <c r="AB359" i="3"/>
  <c r="V359" i="3"/>
  <c r="AE359" i="3" s="1"/>
  <c r="V358" i="3"/>
  <c r="B358" i="3"/>
  <c r="V357" i="3"/>
  <c r="AC357" i="3" s="1"/>
  <c r="B357" i="3"/>
  <c r="AE356" i="3"/>
  <c r="V356" i="3"/>
  <c r="B356" i="3"/>
  <c r="V355" i="3"/>
  <c r="V354" i="3"/>
  <c r="AB354" i="3" s="1"/>
  <c r="B354" i="3"/>
  <c r="V353" i="3"/>
  <c r="AC353" i="3" s="1"/>
  <c r="B353" i="3"/>
  <c r="AE352" i="3"/>
  <c r="AB352" i="3"/>
  <c r="V352" i="3"/>
  <c r="AD352" i="3" s="1"/>
  <c r="B352" i="3"/>
  <c r="AC351" i="3"/>
  <c r="V351" i="3"/>
  <c r="AE351" i="3" s="1"/>
  <c r="V350" i="3"/>
  <c r="AB350" i="3" s="1"/>
  <c r="B350" i="3"/>
  <c r="V349" i="3"/>
  <c r="AC349" i="3" s="1"/>
  <c r="B349" i="3"/>
  <c r="AC348" i="3"/>
  <c r="AB348" i="3"/>
  <c r="V348" i="3"/>
  <c r="AD348" i="3" s="1"/>
  <c r="B348" i="3"/>
  <c r="AC347" i="3"/>
  <c r="V347" i="3"/>
  <c r="AE347" i="3" s="1"/>
  <c r="AC346" i="3"/>
  <c r="V346" i="3"/>
  <c r="AB346" i="3" s="1"/>
  <c r="B346" i="3"/>
  <c r="V345" i="3"/>
  <c r="AC345" i="3" s="1"/>
  <c r="B345" i="3"/>
  <c r="AB344" i="3"/>
  <c r="AA344" i="3"/>
  <c r="V344" i="3"/>
  <c r="AD344" i="3" s="1"/>
  <c r="B344" i="3"/>
  <c r="AC343" i="3"/>
  <c r="AB343" i="3"/>
  <c r="V343" i="3"/>
  <c r="AE343" i="3" s="1"/>
  <c r="V342" i="3"/>
  <c r="B342" i="3"/>
  <c r="V341" i="3"/>
  <c r="AC341" i="3" s="1"/>
  <c r="B341" i="3"/>
  <c r="AE340" i="3"/>
  <c r="V340" i="3"/>
  <c r="B340" i="3"/>
  <c r="V339" i="3"/>
  <c r="V338" i="3"/>
  <c r="AB338" i="3" s="1"/>
  <c r="B338" i="3"/>
  <c r="V337" i="3"/>
  <c r="AC337" i="3" s="1"/>
  <c r="B337" i="3"/>
  <c r="AC336" i="3"/>
  <c r="V336" i="3"/>
  <c r="AD336" i="3" s="1"/>
  <c r="B336" i="3"/>
  <c r="V335" i="3"/>
  <c r="AE335" i="3" s="1"/>
  <c r="V334" i="3"/>
  <c r="AB334" i="3" s="1"/>
  <c r="B334" i="3"/>
  <c r="V333" i="3"/>
  <c r="AC333" i="3" s="1"/>
  <c r="B333" i="3"/>
  <c r="AC332" i="3"/>
  <c r="AB332" i="3"/>
  <c r="V332" i="3"/>
  <c r="AD332" i="3" s="1"/>
  <c r="B332" i="3"/>
  <c r="AC331" i="3"/>
  <c r="V331" i="3"/>
  <c r="AE331" i="3" s="1"/>
  <c r="AC330" i="3"/>
  <c r="V330" i="3"/>
  <c r="AB330" i="3" s="1"/>
  <c r="B330" i="3"/>
  <c r="V329" i="3"/>
  <c r="AC329" i="3" s="1"/>
  <c r="B329" i="3"/>
  <c r="AB328" i="3"/>
  <c r="AA328" i="3"/>
  <c r="V328" i="3"/>
  <c r="AD328" i="3" s="1"/>
  <c r="B328" i="3"/>
  <c r="AC327" i="3"/>
  <c r="AB327" i="3"/>
  <c r="V327" i="3"/>
  <c r="AE327" i="3" s="1"/>
  <c r="V326" i="3"/>
  <c r="B326" i="3"/>
  <c r="V325" i="3"/>
  <c r="AC325" i="3" s="1"/>
  <c r="B325" i="3"/>
  <c r="V324" i="3"/>
  <c r="B324" i="3"/>
  <c r="V323" i="3"/>
  <c r="V322" i="3"/>
  <c r="AB322" i="3" s="1"/>
  <c r="B322" i="3"/>
  <c r="V321" i="3"/>
  <c r="AC321" i="3" s="1"/>
  <c r="B321" i="3"/>
  <c r="AE320" i="3"/>
  <c r="AB320" i="3"/>
  <c r="V320" i="3"/>
  <c r="AD320" i="3" s="1"/>
  <c r="B320" i="3"/>
  <c r="AC319" i="3"/>
  <c r="V319" i="3"/>
  <c r="AE319" i="3" s="1"/>
  <c r="AC318" i="3"/>
  <c r="V318" i="3"/>
  <c r="AB318" i="3" s="1"/>
  <c r="B318" i="3"/>
  <c r="V317" i="3"/>
  <c r="AC317" i="3" s="1"/>
  <c r="B317" i="3"/>
  <c r="V316" i="3"/>
  <c r="B316" i="3"/>
  <c r="V315" i="3"/>
  <c r="V314" i="3"/>
  <c r="AB314" i="3" s="1"/>
  <c r="B314" i="3"/>
  <c r="V313" i="3"/>
  <c r="AC313" i="3" s="1"/>
  <c r="B313" i="3"/>
  <c r="AC312" i="3"/>
  <c r="V312" i="3"/>
  <c r="AD312" i="3" s="1"/>
  <c r="B312" i="3"/>
  <c r="V311" i="3"/>
  <c r="AE311" i="3" s="1"/>
  <c r="V310" i="3"/>
  <c r="AB310" i="3" s="1"/>
  <c r="B310" i="3"/>
  <c r="V309" i="3"/>
  <c r="AC309" i="3" s="1"/>
  <c r="B309" i="3"/>
  <c r="AC308" i="3"/>
  <c r="AB308" i="3"/>
  <c r="V308" i="3"/>
  <c r="AD308" i="3" s="1"/>
  <c r="B308" i="3"/>
  <c r="AC307" i="3"/>
  <c r="V307" i="3"/>
  <c r="AE307" i="3" s="1"/>
  <c r="AC306" i="3"/>
  <c r="V306" i="3"/>
  <c r="AB306" i="3" s="1"/>
  <c r="B306" i="3"/>
  <c r="V305" i="3"/>
  <c r="AC305" i="3" s="1"/>
  <c r="B305" i="3"/>
  <c r="AB304" i="3"/>
  <c r="AA304" i="3"/>
  <c r="V304" i="3"/>
  <c r="AD304" i="3" s="1"/>
  <c r="B304" i="3"/>
  <c r="AC303" i="3"/>
  <c r="AB303" i="3"/>
  <c r="V303" i="3"/>
  <c r="AE303" i="3" s="1"/>
  <c r="V302" i="3"/>
  <c r="B302" i="3"/>
  <c r="V301" i="3"/>
  <c r="AC301" i="3" s="1"/>
  <c r="B301" i="3"/>
  <c r="AE300" i="3"/>
  <c r="V300" i="3"/>
  <c r="B300" i="3"/>
  <c r="V299" i="3"/>
  <c r="V298" i="3"/>
  <c r="AB298" i="3" s="1"/>
  <c r="B298" i="3"/>
  <c r="V297" i="3"/>
  <c r="AC297" i="3" s="1"/>
  <c r="B297" i="3"/>
  <c r="AC296" i="3"/>
  <c r="V296" i="3"/>
  <c r="AD296" i="3" s="1"/>
  <c r="B296" i="3"/>
  <c r="V295" i="3"/>
  <c r="AE295" i="3" s="1"/>
  <c r="V294" i="3"/>
  <c r="AB294" i="3" s="1"/>
  <c r="B294" i="3"/>
  <c r="V293" i="3"/>
  <c r="AC293" i="3" s="1"/>
  <c r="B293" i="3"/>
  <c r="AC292" i="3"/>
  <c r="AB292" i="3"/>
  <c r="V292" i="3"/>
  <c r="AD292" i="3" s="1"/>
  <c r="B292" i="3"/>
  <c r="AC291" i="3"/>
  <c r="V291" i="3"/>
  <c r="AE291" i="3" s="1"/>
  <c r="AC290" i="3"/>
  <c r="V290" i="3"/>
  <c r="AB290" i="3" s="1"/>
  <c r="B290" i="3"/>
  <c r="V289" i="3"/>
  <c r="AC289" i="3" s="1"/>
  <c r="B289" i="3"/>
  <c r="AB288" i="3"/>
  <c r="AA288" i="3"/>
  <c r="V288" i="3"/>
  <c r="AD288" i="3" s="1"/>
  <c r="B288" i="3"/>
  <c r="AC287" i="3"/>
  <c r="AB287" i="3"/>
  <c r="V287" i="3"/>
  <c r="AE287" i="3" s="1"/>
  <c r="V286" i="3"/>
  <c r="B286" i="3"/>
  <c r="V285" i="3"/>
  <c r="AC285" i="3" s="1"/>
  <c r="B285" i="3"/>
  <c r="V284" i="3"/>
  <c r="B284" i="3"/>
  <c r="V283" i="3"/>
  <c r="V282" i="3"/>
  <c r="AB282" i="3" s="1"/>
  <c r="B282" i="3"/>
  <c r="V281" i="3"/>
  <c r="AC281" i="3" s="1"/>
  <c r="B281" i="3"/>
  <c r="AC280" i="3"/>
  <c r="V280" i="3"/>
  <c r="AD280" i="3" s="1"/>
  <c r="B280" i="3"/>
  <c r="V279" i="3"/>
  <c r="AE279" i="3" s="1"/>
  <c r="V278" i="3"/>
  <c r="AB278" i="3" s="1"/>
  <c r="B278" i="3"/>
  <c r="V277" i="3"/>
  <c r="AC277" i="3" s="1"/>
  <c r="B277" i="3"/>
  <c r="AC276" i="3"/>
  <c r="AB276" i="3"/>
  <c r="V276" i="3"/>
  <c r="AD276" i="3" s="1"/>
  <c r="B276" i="3"/>
  <c r="AC275" i="3"/>
  <c r="V275" i="3"/>
  <c r="AE275" i="3" s="1"/>
  <c r="AC274" i="3"/>
  <c r="V274" i="3"/>
  <c r="AB274" i="3" s="1"/>
  <c r="B274" i="3"/>
  <c r="V273" i="3"/>
  <c r="AC273" i="3" s="1"/>
  <c r="B273" i="3"/>
  <c r="AB272" i="3"/>
  <c r="AA272" i="3"/>
  <c r="V272" i="3"/>
  <c r="AD272" i="3" s="1"/>
  <c r="B272" i="3"/>
  <c r="AC271" i="3"/>
  <c r="AB271" i="3"/>
  <c r="V271" i="3"/>
  <c r="AE271" i="3" s="1"/>
  <c r="V270" i="3"/>
  <c r="B270" i="3"/>
  <c r="V269" i="3"/>
  <c r="AC269" i="3" s="1"/>
  <c r="B269" i="3"/>
  <c r="AE268" i="3"/>
  <c r="V268" i="3"/>
  <c r="B268" i="3"/>
  <c r="V267" i="3"/>
  <c r="V266" i="3"/>
  <c r="AB266" i="3" s="1"/>
  <c r="B266" i="3"/>
  <c r="V265" i="3"/>
  <c r="AC265" i="3" s="1"/>
  <c r="B265" i="3"/>
  <c r="AC264" i="3"/>
  <c r="V264" i="3"/>
  <c r="AD264" i="3" s="1"/>
  <c r="B264" i="3"/>
  <c r="V263" i="3"/>
  <c r="AE263" i="3" s="1"/>
  <c r="V262" i="3"/>
  <c r="AB262" i="3" s="1"/>
  <c r="B262" i="3"/>
  <c r="V261" i="3"/>
  <c r="AC261" i="3" s="1"/>
  <c r="B261" i="3"/>
  <c r="AC260" i="3"/>
  <c r="AB260" i="3"/>
  <c r="V260" i="3"/>
  <c r="AD260" i="3" s="1"/>
  <c r="B260" i="3"/>
  <c r="AC259" i="3"/>
  <c r="V259" i="3"/>
  <c r="AE259" i="3" s="1"/>
  <c r="AC258" i="3"/>
  <c r="V258" i="3"/>
  <c r="AB258" i="3" s="1"/>
  <c r="B258" i="3"/>
  <c r="V257" i="3"/>
  <c r="AC257" i="3" s="1"/>
  <c r="B257" i="3"/>
  <c r="AB256" i="3"/>
  <c r="AA256" i="3"/>
  <c r="V256" i="3"/>
  <c r="AD256" i="3" s="1"/>
  <c r="B256" i="3"/>
  <c r="AC255" i="3"/>
  <c r="AB255" i="3"/>
  <c r="V255" i="3"/>
  <c r="AE255" i="3" s="1"/>
  <c r="V254" i="3"/>
  <c r="B254" i="3"/>
  <c r="V253" i="3"/>
  <c r="AC253" i="3" s="1"/>
  <c r="B253" i="3"/>
  <c r="V252" i="3"/>
  <c r="B252" i="3"/>
  <c r="V251" i="3"/>
  <c r="V250" i="3"/>
  <c r="AB250" i="3" s="1"/>
  <c r="B250" i="3"/>
  <c r="V249" i="3"/>
  <c r="AC249" i="3" s="1"/>
  <c r="B249" i="3"/>
  <c r="AC248" i="3"/>
  <c r="V248" i="3"/>
  <c r="AD248" i="3" s="1"/>
  <c r="B248" i="3"/>
  <c r="V247" i="3"/>
  <c r="AE247" i="3" s="1"/>
  <c r="V246" i="3"/>
  <c r="AB246" i="3" s="1"/>
  <c r="B246" i="3"/>
  <c r="V245" i="3"/>
  <c r="AC245" i="3" s="1"/>
  <c r="B245" i="3"/>
  <c r="AC244" i="3"/>
  <c r="AB244" i="3"/>
  <c r="AA244" i="3"/>
  <c r="V244" i="3"/>
  <c r="AD244" i="3" s="1"/>
  <c r="B244" i="3"/>
  <c r="AC243" i="3"/>
  <c r="AB243" i="3"/>
  <c r="V243" i="3"/>
  <c r="AE243" i="3" s="1"/>
  <c r="AC242" i="3"/>
  <c r="V242" i="3"/>
  <c r="AB242" i="3" s="1"/>
  <c r="B242" i="3"/>
  <c r="V241" i="3"/>
  <c r="AC241" i="3" s="1"/>
  <c r="B241" i="3"/>
  <c r="AB240" i="3"/>
  <c r="AA240" i="3"/>
  <c r="V240" i="3"/>
  <c r="AD240" i="3" s="1"/>
  <c r="B240" i="3"/>
  <c r="AC239" i="3"/>
  <c r="AB239" i="3"/>
  <c r="V239" i="3"/>
  <c r="AE239" i="3" s="1"/>
  <c r="V238" i="3"/>
  <c r="B238" i="3"/>
  <c r="V237" i="3"/>
  <c r="AC237" i="3" s="1"/>
  <c r="B237" i="3"/>
  <c r="AE236" i="3"/>
  <c r="V236" i="3"/>
  <c r="B236" i="3"/>
  <c r="V235" i="3"/>
  <c r="V234" i="3"/>
  <c r="AB234" i="3" s="1"/>
  <c r="B234" i="3"/>
  <c r="V233" i="3"/>
  <c r="AC233" i="3" s="1"/>
  <c r="B233" i="3"/>
  <c r="AC232" i="3"/>
  <c r="V232" i="3"/>
  <c r="AD232" i="3" s="1"/>
  <c r="B232" i="3"/>
  <c r="V231" i="3"/>
  <c r="AE231" i="3" s="1"/>
  <c r="V230" i="3"/>
  <c r="AB230" i="3" s="1"/>
  <c r="B230" i="3"/>
  <c r="V229" i="3"/>
  <c r="AC229" i="3" s="1"/>
  <c r="B229" i="3"/>
  <c r="AC228" i="3"/>
  <c r="AB228" i="3"/>
  <c r="V228" i="3"/>
  <c r="AD228" i="3" s="1"/>
  <c r="B228" i="3"/>
  <c r="AC227" i="3"/>
  <c r="V227" i="3"/>
  <c r="AE227" i="3" s="1"/>
  <c r="AC226" i="3"/>
  <c r="V226" i="3"/>
  <c r="AB226" i="3" s="1"/>
  <c r="B226" i="3"/>
  <c r="V225" i="3"/>
  <c r="AC225" i="3" s="1"/>
  <c r="B225" i="3"/>
  <c r="AB224" i="3"/>
  <c r="AA224" i="3"/>
  <c r="V224" i="3"/>
  <c r="AD224" i="3" s="1"/>
  <c r="B224" i="3"/>
  <c r="AC223" i="3"/>
  <c r="AB223" i="3"/>
  <c r="V223" i="3"/>
  <c r="AE223" i="3" s="1"/>
  <c r="V222" i="3"/>
  <c r="B222" i="3"/>
  <c r="V221" i="3"/>
  <c r="AC221" i="3" s="1"/>
  <c r="B221" i="3"/>
  <c r="V220" i="3"/>
  <c r="B220" i="3"/>
  <c r="V219" i="3"/>
  <c r="V218" i="3"/>
  <c r="AB218" i="3" s="1"/>
  <c r="B218" i="3"/>
  <c r="V217" i="3"/>
  <c r="AC217" i="3" s="1"/>
  <c r="B217" i="3"/>
  <c r="AC216" i="3"/>
  <c r="V216" i="3"/>
  <c r="AD216" i="3" s="1"/>
  <c r="B216" i="3"/>
  <c r="V215" i="3"/>
  <c r="AE215" i="3" s="1"/>
  <c r="V214" i="3"/>
  <c r="AB214" i="3" s="1"/>
  <c r="B214" i="3"/>
  <c r="V213" i="3"/>
  <c r="AC213" i="3" s="1"/>
  <c r="B213" i="3"/>
  <c r="AC212" i="3"/>
  <c r="AB212" i="3"/>
  <c r="V212" i="3"/>
  <c r="AD212" i="3" s="1"/>
  <c r="B212" i="3"/>
  <c r="AC211" i="3"/>
  <c r="V211" i="3"/>
  <c r="AE211" i="3" s="1"/>
  <c r="AC210" i="3"/>
  <c r="V210" i="3"/>
  <c r="AB210" i="3" s="1"/>
  <c r="B210" i="3"/>
  <c r="V209" i="3"/>
  <c r="AC209" i="3" s="1"/>
  <c r="B209" i="3"/>
  <c r="AB208" i="3"/>
  <c r="AA208" i="3"/>
  <c r="V208" i="3"/>
  <c r="AD208" i="3" s="1"/>
  <c r="B208" i="3"/>
  <c r="AC207" i="3"/>
  <c r="AB207" i="3"/>
  <c r="V207" i="3"/>
  <c r="AE207" i="3" s="1"/>
  <c r="V206" i="3"/>
  <c r="B206" i="3"/>
  <c r="V205" i="3"/>
  <c r="AC205" i="3" s="1"/>
  <c r="B205" i="3"/>
  <c r="AE204" i="3"/>
  <c r="V204" i="3"/>
  <c r="B204" i="3"/>
  <c r="V203" i="3"/>
  <c r="V202" i="3"/>
  <c r="AB202" i="3" s="1"/>
  <c r="B202" i="3"/>
  <c r="V201" i="3"/>
  <c r="AC201" i="3" s="1"/>
  <c r="B201" i="3"/>
  <c r="AC200" i="3"/>
  <c r="AB200" i="3"/>
  <c r="V200" i="3"/>
  <c r="AD200" i="3" s="1"/>
  <c r="B200" i="3"/>
  <c r="AC199" i="3"/>
  <c r="V199" i="3"/>
  <c r="AE199" i="3" s="1"/>
  <c r="V198" i="3"/>
  <c r="AB198" i="3" s="1"/>
  <c r="B198" i="3"/>
  <c r="V197" i="3"/>
  <c r="AC197" i="3" s="1"/>
  <c r="B197" i="3"/>
  <c r="AE196" i="3"/>
  <c r="V196" i="3"/>
  <c r="B196" i="3"/>
  <c r="V195" i="3"/>
  <c r="V194" i="3"/>
  <c r="AB194" i="3" s="1"/>
  <c r="B194" i="3"/>
  <c r="AA193" i="3"/>
  <c r="V193" i="3"/>
  <c r="AC193" i="3" s="1"/>
  <c r="B193" i="3"/>
  <c r="AC192" i="3"/>
  <c r="V192" i="3"/>
  <c r="AD192" i="3" s="1"/>
  <c r="B192" i="3"/>
  <c r="V191" i="3"/>
  <c r="AE191" i="3" s="1"/>
  <c r="V190" i="3"/>
  <c r="B190" i="3"/>
  <c r="V189" i="3"/>
  <c r="B189" i="3"/>
  <c r="AB188" i="3"/>
  <c r="V188" i="3"/>
  <c r="AD188" i="3" s="1"/>
  <c r="B188" i="3"/>
  <c r="AC187" i="3"/>
  <c r="V187" i="3"/>
  <c r="AE187" i="3" s="1"/>
  <c r="AD186" i="3"/>
  <c r="V186" i="3"/>
  <c r="AC186" i="3" s="1"/>
  <c r="B186" i="3"/>
  <c r="AE185" i="3"/>
  <c r="V185" i="3"/>
  <c r="AD185" i="3" s="1"/>
  <c r="B185" i="3"/>
  <c r="V184" i="3"/>
  <c r="B184" i="3"/>
  <c r="V183" i="3"/>
  <c r="V182" i="3"/>
  <c r="AD182" i="3" s="1"/>
  <c r="B182" i="3"/>
  <c r="V181" i="3"/>
  <c r="B181" i="3"/>
  <c r="AC180" i="3"/>
  <c r="V180" i="3"/>
  <c r="AD180" i="3" s="1"/>
  <c r="B180" i="3"/>
  <c r="V179" i="3"/>
  <c r="AE179" i="3" s="1"/>
  <c r="V178" i="3"/>
  <c r="AD178" i="3" s="1"/>
  <c r="B178" i="3"/>
  <c r="AE177" i="3"/>
  <c r="V177" i="3"/>
  <c r="AD177" i="3" s="1"/>
  <c r="B177" i="3"/>
  <c r="AA176" i="3"/>
  <c r="V176" i="3"/>
  <c r="AD176" i="3" s="1"/>
  <c r="B176" i="3"/>
  <c r="AB175" i="3"/>
  <c r="V175" i="3"/>
  <c r="AE175" i="3" s="1"/>
  <c r="V174" i="3"/>
  <c r="B174" i="3"/>
  <c r="V173" i="3"/>
  <c r="AE173" i="3" s="1"/>
  <c r="B173" i="3"/>
  <c r="AB172" i="3"/>
  <c r="AA172" i="3"/>
  <c r="V172" i="3"/>
  <c r="AD172" i="3" s="1"/>
  <c r="B172" i="3"/>
  <c r="AB171" i="3"/>
  <c r="V171" i="3"/>
  <c r="AE171" i="3" s="1"/>
  <c r="V170" i="3"/>
  <c r="AD170" i="3" s="1"/>
  <c r="B170" i="3"/>
  <c r="V169" i="3"/>
  <c r="AE169" i="3" s="1"/>
  <c r="B169" i="3"/>
  <c r="AA168" i="3"/>
  <c r="V168" i="3"/>
  <c r="AD168" i="3" s="1"/>
  <c r="B168" i="3"/>
  <c r="AB167" i="3"/>
  <c r="V167" i="3"/>
  <c r="AE167" i="3" s="1"/>
  <c r="AC166" i="3"/>
  <c r="V166" i="3"/>
  <c r="AD166" i="3" s="1"/>
  <c r="B166" i="3"/>
  <c r="V165" i="3"/>
  <c r="B165" i="3"/>
  <c r="AA164" i="3"/>
  <c r="V164" i="3"/>
  <c r="AD164" i="3" s="1"/>
  <c r="B164" i="3"/>
  <c r="AB163" i="3"/>
  <c r="V163" i="3"/>
  <c r="AE163" i="3" s="1"/>
  <c r="V162" i="3"/>
  <c r="B162" i="3"/>
  <c r="AA161" i="3"/>
  <c r="V161" i="3"/>
  <c r="AE161" i="3" s="1"/>
  <c r="B161" i="3"/>
  <c r="AC160" i="3"/>
  <c r="V160" i="3"/>
  <c r="AD160" i="3" s="1"/>
  <c r="B160" i="3"/>
  <c r="V159" i="3"/>
  <c r="AE159" i="3" s="1"/>
  <c r="V158" i="3"/>
  <c r="B158" i="3"/>
  <c r="AD157" i="3"/>
  <c r="AA157" i="3"/>
  <c r="V157" i="3"/>
  <c r="AE157" i="3" s="1"/>
  <c r="B157" i="3"/>
  <c r="AC156" i="3"/>
  <c r="V156" i="3"/>
  <c r="AD156" i="3" s="1"/>
  <c r="B156" i="3"/>
  <c r="V155" i="3"/>
  <c r="AE155" i="3" s="1"/>
  <c r="V154" i="3"/>
  <c r="AD154" i="3" s="1"/>
  <c r="B154" i="3"/>
  <c r="AA153" i="3"/>
  <c r="V153" i="3"/>
  <c r="AE153" i="3" s="1"/>
  <c r="B153" i="3"/>
  <c r="AC152" i="3"/>
  <c r="V152" i="3"/>
  <c r="AD152" i="3" s="1"/>
  <c r="B152" i="3"/>
  <c r="V151" i="3"/>
  <c r="AE151" i="3" s="1"/>
  <c r="B151" i="3"/>
  <c r="V150" i="3"/>
  <c r="AD150" i="3" s="1"/>
  <c r="B150" i="3"/>
  <c r="V149" i="3"/>
  <c r="B149" i="3"/>
  <c r="AC148" i="3"/>
  <c r="V148" i="3"/>
  <c r="AD148" i="3" s="1"/>
  <c r="B148" i="3"/>
  <c r="V147" i="3"/>
  <c r="AE147" i="3" s="1"/>
  <c r="V146" i="3"/>
  <c r="AD146" i="3" s="1"/>
  <c r="B146" i="3"/>
  <c r="AE145" i="3"/>
  <c r="AD145" i="3"/>
  <c r="V145" i="3"/>
  <c r="AA145" i="3" s="1"/>
  <c r="B145" i="3"/>
  <c r="V144" i="3"/>
  <c r="B144" i="3"/>
  <c r="V143" i="3"/>
  <c r="V142" i="3"/>
  <c r="B142" i="3"/>
  <c r="AD141" i="3"/>
  <c r="V141" i="3"/>
  <c r="AE141" i="3" s="1"/>
  <c r="B141" i="3"/>
  <c r="AE140" i="3"/>
  <c r="V140" i="3"/>
  <c r="B140" i="3"/>
  <c r="V139" i="3"/>
  <c r="V138" i="3"/>
  <c r="B138" i="3"/>
  <c r="V137" i="3"/>
  <c r="AE137" i="3" s="1"/>
  <c r="B137" i="3"/>
  <c r="V136" i="3"/>
  <c r="B136" i="3"/>
  <c r="V135" i="3"/>
  <c r="V134" i="3"/>
  <c r="AD134" i="3" s="1"/>
  <c r="B134" i="3"/>
  <c r="V133" i="3"/>
  <c r="B133" i="3"/>
  <c r="AB132" i="3"/>
  <c r="AA132" i="3"/>
  <c r="V132" i="3"/>
  <c r="AD132" i="3" s="1"/>
  <c r="B132" i="3"/>
  <c r="AC131" i="3"/>
  <c r="AB131" i="3"/>
  <c r="V131" i="3"/>
  <c r="AE131" i="3" s="1"/>
  <c r="AD130" i="3"/>
  <c r="AC130" i="3"/>
  <c r="V130" i="3"/>
  <c r="B130" i="3"/>
  <c r="V129" i="3"/>
  <c r="B129" i="3"/>
  <c r="AC128" i="3"/>
  <c r="AB128" i="3"/>
  <c r="V128" i="3"/>
  <c r="AD128" i="3" s="1"/>
  <c r="B128" i="3"/>
  <c r="AC127" i="3"/>
  <c r="V127" i="3"/>
  <c r="AE127" i="3" s="1"/>
  <c r="AD126" i="3"/>
  <c r="V126" i="3"/>
  <c r="AC126" i="3" s="1"/>
  <c r="B126" i="3"/>
  <c r="V125" i="3"/>
  <c r="B125" i="3"/>
  <c r="AC124" i="3"/>
  <c r="AB124" i="3"/>
  <c r="V124" i="3"/>
  <c r="AD124" i="3" s="1"/>
  <c r="B124" i="3"/>
  <c r="AC123" i="3"/>
  <c r="V123" i="3"/>
  <c r="AE123" i="3" s="1"/>
  <c r="V122" i="3"/>
  <c r="AD122" i="3" s="1"/>
  <c r="B122" i="3"/>
  <c r="AD121" i="3"/>
  <c r="AA121" i="3"/>
  <c r="V121" i="3"/>
  <c r="AE121" i="3" s="1"/>
  <c r="B121" i="3"/>
  <c r="AC120" i="3"/>
  <c r="V120" i="3"/>
  <c r="AD120" i="3" s="1"/>
  <c r="B120" i="3"/>
  <c r="V119" i="3"/>
  <c r="AE119" i="3" s="1"/>
  <c r="V118" i="3"/>
  <c r="B118" i="3"/>
  <c r="AD117" i="3"/>
  <c r="AA117" i="3"/>
  <c r="V117" i="3"/>
  <c r="AE117" i="3" s="1"/>
  <c r="B117" i="3"/>
  <c r="AC116" i="3"/>
  <c r="V116" i="3"/>
  <c r="AD116" i="3" s="1"/>
  <c r="B116" i="3"/>
  <c r="V115" i="3"/>
  <c r="AE115" i="3" s="1"/>
  <c r="V114" i="3"/>
  <c r="AB114" i="3" s="1"/>
  <c r="B114" i="3"/>
  <c r="AE113" i="3"/>
  <c r="V113" i="3"/>
  <c r="B113" i="3"/>
  <c r="V112" i="3"/>
  <c r="B112" i="3"/>
  <c r="V111" i="3"/>
  <c r="AC111" i="3" s="1"/>
  <c r="V110" i="3"/>
  <c r="AD110" i="3" s="1"/>
  <c r="B110" i="3"/>
  <c r="AC109" i="3"/>
  <c r="AB109" i="3"/>
  <c r="V109" i="3"/>
  <c r="AD109" i="3" s="1"/>
  <c r="B109" i="3"/>
  <c r="AC108" i="3"/>
  <c r="V108" i="3"/>
  <c r="AE108" i="3" s="1"/>
  <c r="B108" i="3"/>
  <c r="V107" i="3"/>
  <c r="AC107" i="3" s="1"/>
  <c r="V106" i="3"/>
  <c r="AD106" i="3" s="1"/>
  <c r="B106" i="3"/>
  <c r="V105" i="3"/>
  <c r="B105" i="3"/>
  <c r="V104" i="3"/>
  <c r="B104" i="3"/>
  <c r="V103" i="3"/>
  <c r="AC103" i="3" s="1"/>
  <c r="V102" i="3"/>
  <c r="AD102" i="3" s="1"/>
  <c r="B102" i="3"/>
  <c r="AC101" i="3"/>
  <c r="AB101" i="3"/>
  <c r="AA101" i="3"/>
  <c r="V101" i="3"/>
  <c r="AD101" i="3" s="1"/>
  <c r="B101" i="3"/>
  <c r="AC100" i="3"/>
  <c r="V100" i="3"/>
  <c r="AE100" i="3" s="1"/>
  <c r="B100" i="3"/>
  <c r="V99" i="3"/>
  <c r="AC99" i="3" s="1"/>
  <c r="V98" i="3"/>
  <c r="AD98" i="3" s="1"/>
  <c r="B98" i="3"/>
  <c r="AE97" i="3"/>
  <c r="V97" i="3"/>
  <c r="AD97" i="3" s="1"/>
  <c r="B97" i="3"/>
  <c r="V96" i="3"/>
  <c r="AE96" i="3" s="1"/>
  <c r="B96" i="3"/>
  <c r="V95" i="3"/>
  <c r="AC95" i="3" s="1"/>
  <c r="V94" i="3"/>
  <c r="AD94" i="3" s="1"/>
  <c r="B94" i="3"/>
  <c r="V93" i="3"/>
  <c r="B93" i="3"/>
  <c r="V92" i="3"/>
  <c r="B92" i="3"/>
  <c r="V91" i="3"/>
  <c r="AC91" i="3" s="1"/>
  <c r="V90" i="3"/>
  <c r="AD90" i="3" s="1"/>
  <c r="B90" i="3"/>
  <c r="AC89" i="3"/>
  <c r="AB89" i="3"/>
  <c r="V89" i="3"/>
  <c r="AD89" i="3" s="1"/>
  <c r="B89" i="3"/>
  <c r="AC88" i="3"/>
  <c r="V88" i="3"/>
  <c r="AE88" i="3" s="1"/>
  <c r="B88" i="3"/>
  <c r="AC87" i="3"/>
  <c r="V87" i="3"/>
  <c r="AB87" i="3" s="1"/>
  <c r="V86" i="3"/>
  <c r="AD86" i="3" s="1"/>
  <c r="B86" i="3"/>
  <c r="AB85" i="3"/>
  <c r="AA85" i="3"/>
  <c r="V85" i="3"/>
  <c r="AD85" i="3" s="1"/>
  <c r="B85" i="3"/>
  <c r="AC84" i="3"/>
  <c r="AB84" i="3"/>
  <c r="V84" i="3"/>
  <c r="AE84" i="3" s="1"/>
  <c r="B84" i="3"/>
  <c r="V83" i="3"/>
  <c r="V82" i="3"/>
  <c r="AD82" i="3" s="1"/>
  <c r="B82" i="3"/>
  <c r="AE81" i="3"/>
  <c r="V81" i="3"/>
  <c r="AD81" i="3" s="1"/>
  <c r="B81" i="3"/>
  <c r="AB80" i="3"/>
  <c r="AA80" i="3"/>
  <c r="V80" i="3"/>
  <c r="AD80" i="3" s="1"/>
  <c r="B80" i="3"/>
  <c r="V79" i="3"/>
  <c r="V78" i="3"/>
  <c r="AD78" i="3" s="1"/>
  <c r="B78" i="3"/>
  <c r="AE77" i="3"/>
  <c r="V77" i="3"/>
  <c r="B77" i="3"/>
  <c r="V76" i="3"/>
  <c r="B76" i="3"/>
  <c r="V75" i="3"/>
  <c r="AB75" i="3" s="1"/>
  <c r="V74" i="3"/>
  <c r="AD74" i="3" s="1"/>
  <c r="B74" i="3"/>
  <c r="AE73" i="3"/>
  <c r="AB73" i="3"/>
  <c r="AA73" i="3"/>
  <c r="V73" i="3"/>
  <c r="AD73" i="3" s="1"/>
  <c r="B73" i="3"/>
  <c r="AC72" i="3"/>
  <c r="V72" i="3"/>
  <c r="AE72" i="3" s="1"/>
  <c r="B72" i="3"/>
  <c r="V71" i="3"/>
  <c r="AB71" i="3" s="1"/>
  <c r="V70" i="3"/>
  <c r="AD70" i="3" s="1"/>
  <c r="B70" i="3"/>
  <c r="AB69" i="3"/>
  <c r="AA69" i="3"/>
  <c r="V69" i="3"/>
  <c r="AD69" i="3" s="1"/>
  <c r="B69" i="3"/>
  <c r="AC68" i="3"/>
  <c r="V68" i="3"/>
  <c r="AD68" i="3" s="1"/>
  <c r="B68" i="3"/>
  <c r="V67" i="3"/>
  <c r="AB67" i="3" s="1"/>
  <c r="V66" i="3"/>
  <c r="AD66" i="3" s="1"/>
  <c r="B66" i="3"/>
  <c r="AB65" i="3"/>
  <c r="AA65" i="3"/>
  <c r="V65" i="3"/>
  <c r="AD65" i="3" s="1"/>
  <c r="B65" i="3"/>
  <c r="AC64" i="3"/>
  <c r="AB64" i="3"/>
  <c r="V64" i="3"/>
  <c r="AE64" i="3" s="1"/>
  <c r="B64" i="3"/>
  <c r="V63" i="3"/>
  <c r="V62" i="3"/>
  <c r="AD62" i="3" s="1"/>
  <c r="B62" i="3"/>
  <c r="AE61" i="3"/>
  <c r="V61" i="3"/>
  <c r="AD61" i="3" s="1"/>
  <c r="B61" i="3"/>
  <c r="V60" i="3"/>
  <c r="AE60" i="3" s="1"/>
  <c r="B60" i="3"/>
  <c r="V59" i="3"/>
  <c r="AB59" i="3" s="1"/>
  <c r="V58" i="3"/>
  <c r="AD58" i="3" s="1"/>
  <c r="B58" i="3"/>
  <c r="AC57" i="3"/>
  <c r="AB57" i="3"/>
  <c r="V57" i="3"/>
  <c r="AD57" i="3" s="1"/>
  <c r="B57" i="3"/>
  <c r="AC56" i="3"/>
  <c r="V56" i="3"/>
  <c r="AE56" i="3" s="1"/>
  <c r="B56" i="3"/>
  <c r="AC55" i="3"/>
  <c r="V55" i="3"/>
  <c r="AB55" i="3" s="1"/>
  <c r="V54" i="3"/>
  <c r="AD54" i="3" s="1"/>
  <c r="B54" i="3"/>
  <c r="AB53" i="3"/>
  <c r="AA53" i="3"/>
  <c r="V53" i="3"/>
  <c r="AD53" i="3" s="1"/>
  <c r="B53" i="3"/>
  <c r="AC52" i="3"/>
  <c r="AB52" i="3"/>
  <c r="V52" i="3"/>
  <c r="AE52" i="3" s="1"/>
  <c r="B52" i="3"/>
  <c r="V51" i="3"/>
  <c r="V50" i="3"/>
  <c r="AD50" i="3" s="1"/>
  <c r="B50" i="3"/>
  <c r="V49" i="3"/>
  <c r="B49" i="3"/>
  <c r="V48" i="3"/>
  <c r="B48" i="3"/>
  <c r="V47" i="3"/>
  <c r="AB47" i="3" s="1"/>
  <c r="V46" i="3"/>
  <c r="AD46" i="3" s="1"/>
  <c r="B46" i="3"/>
  <c r="AE45" i="3"/>
  <c r="AB45" i="3"/>
  <c r="V45" i="3"/>
  <c r="AD45" i="3" s="1"/>
  <c r="B45" i="3"/>
  <c r="AC44" i="3"/>
  <c r="V44" i="3"/>
  <c r="AE44" i="3" s="1"/>
  <c r="B44" i="3"/>
  <c r="AC43" i="3"/>
  <c r="V43" i="3"/>
  <c r="AB43" i="3" s="1"/>
  <c r="V42" i="3"/>
  <c r="AD42" i="3" s="1"/>
  <c r="B42" i="3"/>
  <c r="V41" i="3"/>
  <c r="B41" i="3"/>
  <c r="V40" i="3"/>
  <c r="B40" i="3"/>
  <c r="V39" i="3"/>
  <c r="AB39" i="3" s="1"/>
  <c r="V38" i="3"/>
  <c r="AD38" i="3" s="1"/>
  <c r="B38" i="3"/>
  <c r="AC37" i="3"/>
  <c r="V37" i="3"/>
  <c r="AD37" i="3" s="1"/>
  <c r="B37" i="3"/>
  <c r="V36" i="3"/>
  <c r="AE36" i="3" s="1"/>
  <c r="B36" i="3"/>
  <c r="AB35" i="3"/>
  <c r="AA35" i="3"/>
  <c r="V35" i="3"/>
  <c r="AD35" i="3" s="1"/>
  <c r="AC34" i="3"/>
  <c r="V34" i="3"/>
  <c r="AD34" i="3" s="1"/>
  <c r="B34" i="3"/>
  <c r="AB33" i="3"/>
  <c r="AA33" i="3"/>
  <c r="V33" i="3"/>
  <c r="AD33" i="3" s="1"/>
  <c r="B33" i="3"/>
  <c r="AC32" i="3"/>
  <c r="V32" i="3"/>
  <c r="AD32" i="3" s="1"/>
  <c r="B32" i="3"/>
  <c r="AB31" i="3"/>
  <c r="AA31" i="3"/>
  <c r="V31" i="3"/>
  <c r="AD31" i="3" s="1"/>
  <c r="AC30" i="3"/>
  <c r="V30" i="3"/>
  <c r="AD30" i="3" s="1"/>
  <c r="B30" i="3"/>
  <c r="AB29" i="3"/>
  <c r="AA29" i="3"/>
  <c r="V29" i="3"/>
  <c r="AD29" i="3" s="1"/>
  <c r="B29" i="3"/>
  <c r="AC28" i="3"/>
  <c r="V28" i="3"/>
  <c r="AD28" i="3" s="1"/>
  <c r="B28" i="3"/>
  <c r="AB27" i="3"/>
  <c r="AA27" i="3"/>
  <c r="V27" i="3"/>
  <c r="AD27" i="3" s="1"/>
  <c r="AC26" i="3"/>
  <c r="V26" i="3"/>
  <c r="AD26" i="3" s="1"/>
  <c r="B26" i="3"/>
  <c r="AB25" i="3"/>
  <c r="AA25" i="3"/>
  <c r="V25" i="3"/>
  <c r="AD25" i="3" s="1"/>
  <c r="B25" i="3"/>
  <c r="AC24" i="3"/>
  <c r="V24" i="3"/>
  <c r="AD24" i="3" s="1"/>
  <c r="B24" i="3"/>
  <c r="AB23" i="3"/>
  <c r="AA23" i="3"/>
  <c r="V23" i="3"/>
  <c r="AD23" i="3" s="1"/>
  <c r="AC22" i="3"/>
  <c r="V22" i="3"/>
  <c r="AD22" i="3" s="1"/>
  <c r="B22" i="3"/>
  <c r="AB21" i="3"/>
  <c r="AA21" i="3"/>
  <c r="V21" i="3"/>
  <c r="AD21" i="3" s="1"/>
  <c r="B21" i="3"/>
  <c r="AC20" i="3"/>
  <c r="V20" i="3"/>
  <c r="AD20" i="3" s="1"/>
  <c r="B20" i="3"/>
  <c r="AB19" i="3"/>
  <c r="AA19" i="3"/>
  <c r="V19" i="3"/>
  <c r="AD19" i="3" s="1"/>
  <c r="AC18" i="3"/>
  <c r="V18" i="3"/>
  <c r="AD18" i="3" s="1"/>
  <c r="B18" i="3"/>
  <c r="AB17" i="3"/>
  <c r="AA17" i="3"/>
  <c r="V17" i="3"/>
  <c r="AD17" i="3" s="1"/>
  <c r="B17" i="3"/>
  <c r="AC16" i="3"/>
  <c r="V16" i="3"/>
  <c r="AD16" i="3" s="1"/>
  <c r="B16" i="3"/>
  <c r="AB15" i="3"/>
  <c r="AA15" i="3"/>
  <c r="V15" i="3"/>
  <c r="AD15" i="3" s="1"/>
  <c r="AC14" i="3"/>
  <c r="V14" i="3"/>
  <c r="AD14" i="3" s="1"/>
  <c r="B14" i="3"/>
  <c r="AB13" i="3"/>
  <c r="AA13" i="3"/>
  <c r="V13" i="3"/>
  <c r="AD13" i="3" s="1"/>
  <c r="B13" i="3"/>
  <c r="V12" i="3"/>
  <c r="B12" i="3"/>
  <c r="V11" i="3"/>
  <c r="AB10" i="3"/>
  <c r="V10" i="3"/>
  <c r="AD10" i="3" s="1"/>
  <c r="B10" i="3"/>
  <c r="V9" i="3"/>
  <c r="AD9" i="3" s="1"/>
  <c r="B9" i="3"/>
  <c r="AB8" i="3"/>
  <c r="V8" i="3"/>
  <c r="AD8" i="3" s="1"/>
  <c r="B8" i="3"/>
  <c r="V7" i="3"/>
  <c r="AD7" i="3" s="1"/>
  <c r="AB6" i="3"/>
  <c r="V6" i="3"/>
  <c r="AD6" i="3" s="1"/>
  <c r="B6" i="3"/>
  <c r="V5" i="3"/>
  <c r="AD5" i="3" s="1"/>
  <c r="B5" i="3"/>
  <c r="AC4" i="3"/>
  <c r="AB4" i="3"/>
  <c r="AA4" i="3"/>
  <c r="V4" i="3"/>
  <c r="AD4" i="3" s="1"/>
  <c r="B4" i="3"/>
  <c r="AC3" i="3"/>
  <c r="AB3" i="3"/>
  <c r="V3" i="3"/>
  <c r="AE3" i="3" s="1"/>
  <c r="B3" i="3"/>
  <c r="AL2" i="3"/>
  <c r="AN4" i="3" s="1" a="1"/>
  <c r="AN4" i="3" s="1"/>
  <c r="AL1" i="3"/>
  <c r="AE5" i="3" l="1"/>
  <c r="AE7" i="3"/>
  <c r="AD12" i="3"/>
  <c r="AB12" i="3"/>
  <c r="AH12" i="3" s="1"/>
  <c r="AA12" i="3"/>
  <c r="AD49" i="3"/>
  <c r="AC49" i="3"/>
  <c r="AB49" i="3"/>
  <c r="AA49" i="3"/>
  <c r="AD138" i="3"/>
  <c r="AC138" i="3"/>
  <c r="AD144" i="3"/>
  <c r="AC144" i="3"/>
  <c r="AB144" i="3"/>
  <c r="AA144" i="3"/>
  <c r="AH164" i="3"/>
  <c r="AD220" i="3"/>
  <c r="AC220" i="3"/>
  <c r="AB220" i="3"/>
  <c r="AA220" i="3"/>
  <c r="AB238" i="3"/>
  <c r="AC238" i="3"/>
  <c r="AD252" i="3"/>
  <c r="AC252" i="3"/>
  <c r="AB252" i="3"/>
  <c r="AA252" i="3"/>
  <c r="AE283" i="3"/>
  <c r="AC283" i="3"/>
  <c r="AB283" i="3"/>
  <c r="AD316" i="3"/>
  <c r="AE316" i="3"/>
  <c r="AB316" i="3"/>
  <c r="AA316" i="3"/>
  <c r="AD654" i="3"/>
  <c r="AC654" i="3"/>
  <c r="AB654" i="3"/>
  <c r="AE654" i="3"/>
  <c r="AA654" i="3"/>
  <c r="AB1482" i="3"/>
  <c r="AE1482" i="3"/>
  <c r="AC1482" i="3"/>
  <c r="AA1482" i="3"/>
  <c r="AB1494" i="3"/>
  <c r="AE1494" i="3"/>
  <c r="AC1494" i="3"/>
  <c r="AA1494" i="3"/>
  <c r="AD1604" i="3"/>
  <c r="AC1604" i="3"/>
  <c r="AD1646" i="3"/>
  <c r="AB1646" i="3"/>
  <c r="AA1646" i="3"/>
  <c r="AE1646" i="3"/>
  <c r="AC1646" i="3"/>
  <c r="AD1688" i="3"/>
  <c r="AC1688" i="3"/>
  <c r="AA1688" i="3"/>
  <c r="AE1688" i="3"/>
  <c r="AC1693" i="3"/>
  <c r="AB1693" i="3"/>
  <c r="AD1920" i="3"/>
  <c r="AE1920" i="3"/>
  <c r="AB1920" i="3"/>
  <c r="AA1920" i="3"/>
  <c r="AE9" i="3"/>
  <c r="AD11" i="3"/>
  <c r="AE11" i="3"/>
  <c r="AC11" i="3"/>
  <c r="AH11" i="3" s="1"/>
  <c r="AD41" i="3"/>
  <c r="AE41" i="3"/>
  <c r="AB41" i="3"/>
  <c r="AA41" i="3"/>
  <c r="AE104" i="3"/>
  <c r="AC104" i="3"/>
  <c r="AB104" i="3"/>
  <c r="AD136" i="3"/>
  <c r="AE136" i="3"/>
  <c r="AB136" i="3"/>
  <c r="AA136" i="3"/>
  <c r="AE183" i="3"/>
  <c r="AC183" i="3"/>
  <c r="AB183" i="3"/>
  <c r="AE189" i="3"/>
  <c r="AD189" i="3"/>
  <c r="AB270" i="3"/>
  <c r="AC270" i="3"/>
  <c r="AE323" i="3"/>
  <c r="AC323" i="3"/>
  <c r="AB323" i="3"/>
  <c r="AE355" i="3"/>
  <c r="AC355" i="3"/>
  <c r="AB355" i="3"/>
  <c r="AE367" i="3"/>
  <c r="AC367" i="3"/>
  <c r="AB367" i="3"/>
  <c r="AD400" i="3"/>
  <c r="AC400" i="3"/>
  <c r="AB400" i="3"/>
  <c r="AA400" i="3"/>
  <c r="AB418" i="3"/>
  <c r="AC418" i="3"/>
  <c r="AE431" i="3"/>
  <c r="AC431" i="3"/>
  <c r="AB431" i="3"/>
  <c r="AE515" i="3"/>
  <c r="AC515" i="3"/>
  <c r="AB515" i="3"/>
  <c r="AD557" i="3"/>
  <c r="AE557" i="3"/>
  <c r="AA557" i="3"/>
  <c r="AD600" i="3"/>
  <c r="AE600" i="3"/>
  <c r="AB600" i="3"/>
  <c r="AA600" i="3"/>
  <c r="AD856" i="3"/>
  <c r="AC856" i="3"/>
  <c r="AB856" i="3"/>
  <c r="AA856" i="3"/>
  <c r="AE856" i="3"/>
  <c r="AB1432" i="3"/>
  <c r="AC1432" i="3"/>
  <c r="AD1606" i="3"/>
  <c r="AB1606" i="3"/>
  <c r="AA1606" i="3"/>
  <c r="AE1606" i="3"/>
  <c r="AC1606" i="3"/>
  <c r="AB1632" i="3"/>
  <c r="AC1632" i="3"/>
  <c r="AB1859" i="3"/>
  <c r="AC1859" i="3"/>
  <c r="AD1891" i="3"/>
  <c r="AE1891" i="3"/>
  <c r="AB1891" i="3"/>
  <c r="AA1891" i="3"/>
  <c r="AE4" i="3"/>
  <c r="AH4" i="3" s="1"/>
  <c r="AA5" i="3"/>
  <c r="AH5" i="3" s="1"/>
  <c r="AC6" i="3"/>
  <c r="AA7" i="3"/>
  <c r="AC8" i="3"/>
  <c r="AA9" i="3"/>
  <c r="AH9" i="3" s="1"/>
  <c r="AC10" i="3"/>
  <c r="AA11" i="3"/>
  <c r="AC12" i="3"/>
  <c r="AE49" i="3"/>
  <c r="AB51" i="3"/>
  <c r="AC51" i="3"/>
  <c r="AD77" i="3"/>
  <c r="AC77" i="3"/>
  <c r="AB77" i="3"/>
  <c r="AA77" i="3"/>
  <c r="AB83" i="3"/>
  <c r="AC83" i="3"/>
  <c r="AD93" i="3"/>
  <c r="AE93" i="3"/>
  <c r="AB93" i="3"/>
  <c r="AA93" i="3"/>
  <c r="AD113" i="3"/>
  <c r="AC113" i="3"/>
  <c r="AB113" i="3"/>
  <c r="AA113" i="3"/>
  <c r="AE139" i="3"/>
  <c r="AC139" i="3"/>
  <c r="AB139" i="3"/>
  <c r="AE144" i="3"/>
  <c r="AE195" i="3"/>
  <c r="AC195" i="3"/>
  <c r="AB195" i="3"/>
  <c r="AD204" i="3"/>
  <c r="AC204" i="3"/>
  <c r="AB204" i="3"/>
  <c r="AA204" i="3"/>
  <c r="AE220" i="3"/>
  <c r="AB222" i="3"/>
  <c r="AC222" i="3"/>
  <c r="AE235" i="3"/>
  <c r="AC235" i="3"/>
  <c r="AB235" i="3"/>
  <c r="AE252" i="3"/>
  <c r="AB254" i="3"/>
  <c r="AC254" i="3"/>
  <c r="AE267" i="3"/>
  <c r="AC267" i="3"/>
  <c r="AB267" i="3"/>
  <c r="AD300" i="3"/>
  <c r="AC300" i="3"/>
  <c r="AB300" i="3"/>
  <c r="AA300" i="3"/>
  <c r="AD340" i="3"/>
  <c r="AC340" i="3"/>
  <c r="AB340" i="3"/>
  <c r="AA340" i="3"/>
  <c r="AD384" i="3"/>
  <c r="AC384" i="3"/>
  <c r="AB384" i="3"/>
  <c r="AA384" i="3"/>
  <c r="AE400" i="3"/>
  <c r="AB402" i="3"/>
  <c r="AC402" i="3"/>
  <c r="AE415" i="3"/>
  <c r="AC415" i="3"/>
  <c r="AB415" i="3"/>
  <c r="AD448" i="3"/>
  <c r="AC448" i="3"/>
  <c r="AB448" i="3"/>
  <c r="AA448" i="3"/>
  <c r="AD544" i="3"/>
  <c r="AE544" i="3"/>
  <c r="AB544" i="3"/>
  <c r="AA544" i="3"/>
  <c r="AE551" i="3"/>
  <c r="AC551" i="3"/>
  <c r="AB551" i="3"/>
  <c r="AD585" i="3"/>
  <c r="AE585" i="3"/>
  <c r="AA585" i="3"/>
  <c r="AE611" i="3"/>
  <c r="AC611" i="3"/>
  <c r="AB611" i="3"/>
  <c r="AD658" i="3"/>
  <c r="AB658" i="3"/>
  <c r="AA658" i="3"/>
  <c r="AE658" i="3"/>
  <c r="AC658" i="3"/>
  <c r="AD680" i="3"/>
  <c r="AC680" i="3"/>
  <c r="AD682" i="3"/>
  <c r="AC682" i="3"/>
  <c r="AB682" i="3"/>
  <c r="AA682" i="3"/>
  <c r="AE682" i="3"/>
  <c r="AD787" i="3"/>
  <c r="AB787" i="3"/>
  <c r="AB5" i="3"/>
  <c r="AE6" i="3"/>
  <c r="AB7" i="3"/>
  <c r="AE8" i="3"/>
  <c r="AH8" i="3" s="1"/>
  <c r="AB9" i="3"/>
  <c r="AE10" i="3"/>
  <c r="AB11" i="3"/>
  <c r="AE12" i="3"/>
  <c r="AE40" i="3"/>
  <c r="AC40" i="3"/>
  <c r="AB40" i="3"/>
  <c r="AE48" i="3"/>
  <c r="AC48" i="3"/>
  <c r="AB48" i="3"/>
  <c r="AB63" i="3"/>
  <c r="AC63" i="3"/>
  <c r="AB79" i="3"/>
  <c r="AC79" i="3"/>
  <c r="AD105" i="3"/>
  <c r="AE105" i="3"/>
  <c r="AB105" i="3"/>
  <c r="AA105" i="3"/>
  <c r="AE129" i="3"/>
  <c r="AA129" i="3"/>
  <c r="AE135" i="3"/>
  <c r="AC135" i="3"/>
  <c r="AB135" i="3"/>
  <c r="AE143" i="3"/>
  <c r="AC143" i="3"/>
  <c r="AB143" i="3"/>
  <c r="AD184" i="3"/>
  <c r="AC184" i="3"/>
  <c r="AB184" i="3"/>
  <c r="AA184" i="3"/>
  <c r="AB206" i="3"/>
  <c r="AC206" i="3"/>
  <c r="AE219" i="3"/>
  <c r="AC219" i="3"/>
  <c r="AB219" i="3"/>
  <c r="AE251" i="3"/>
  <c r="AC251" i="3"/>
  <c r="AB251" i="3"/>
  <c r="AD284" i="3"/>
  <c r="AC284" i="3"/>
  <c r="AB284" i="3"/>
  <c r="AA284" i="3"/>
  <c r="AB302" i="3"/>
  <c r="AC302" i="3"/>
  <c r="AE315" i="3"/>
  <c r="AC315" i="3"/>
  <c r="AB315" i="3"/>
  <c r="AD324" i="3"/>
  <c r="AC324" i="3"/>
  <c r="AB324" i="3"/>
  <c r="AA324" i="3"/>
  <c r="AB342" i="3"/>
  <c r="AC342" i="3"/>
  <c r="AD356" i="3"/>
  <c r="AC356" i="3"/>
  <c r="AB356" i="3"/>
  <c r="AA356" i="3"/>
  <c r="AD368" i="3"/>
  <c r="AC368" i="3"/>
  <c r="AB368" i="3"/>
  <c r="AA368" i="3"/>
  <c r="AB386" i="3"/>
  <c r="AC386" i="3"/>
  <c r="AE399" i="3"/>
  <c r="AC399" i="3"/>
  <c r="AB399" i="3"/>
  <c r="AD432" i="3"/>
  <c r="AC432" i="3"/>
  <c r="AB432" i="3"/>
  <c r="AA432" i="3"/>
  <c r="AB450" i="3"/>
  <c r="AC450" i="3"/>
  <c r="AD516" i="3"/>
  <c r="AE516" i="3"/>
  <c r="AB516" i="3"/>
  <c r="AA516" i="3"/>
  <c r="AD528" i="3"/>
  <c r="AE528" i="3"/>
  <c r="AB528" i="3"/>
  <c r="AA528" i="3"/>
  <c r="AD575" i="3"/>
  <c r="AC575" i="3"/>
  <c r="AB575" i="3"/>
  <c r="AA575" i="3"/>
  <c r="AE595" i="3"/>
  <c r="AC595" i="3"/>
  <c r="AB595" i="3"/>
  <c r="AD678" i="3"/>
  <c r="AC678" i="3"/>
  <c r="AB678" i="3"/>
  <c r="AA678" i="3"/>
  <c r="AE678" i="3"/>
  <c r="AB827" i="3"/>
  <c r="AD827" i="3"/>
  <c r="AC5" i="3"/>
  <c r="AA6" i="3"/>
  <c r="AH6" i="3" s="1"/>
  <c r="AC7" i="3"/>
  <c r="AA8" i="3"/>
  <c r="AC9" i="3"/>
  <c r="AA10" i="3"/>
  <c r="AH10" i="3" s="1"/>
  <c r="AE76" i="3"/>
  <c r="AC76" i="3"/>
  <c r="AB76" i="3"/>
  <c r="AE92" i="3"/>
  <c r="AC92" i="3"/>
  <c r="AB92" i="3"/>
  <c r="AE112" i="3"/>
  <c r="AC112" i="3"/>
  <c r="AB112" i="3"/>
  <c r="AE133" i="3"/>
  <c r="AD133" i="3"/>
  <c r="AA133" i="3"/>
  <c r="AD140" i="3"/>
  <c r="AC140" i="3"/>
  <c r="AB140" i="3"/>
  <c r="AA140" i="3"/>
  <c r="AH140" i="3" s="1"/>
  <c r="AD162" i="3"/>
  <c r="AC162" i="3"/>
  <c r="AE184" i="3"/>
  <c r="AD196" i="3"/>
  <c r="AC196" i="3"/>
  <c r="AB196" i="3"/>
  <c r="AA196" i="3"/>
  <c r="AE203" i="3"/>
  <c r="AC203" i="3"/>
  <c r="AB203" i="3"/>
  <c r="AD236" i="3"/>
  <c r="AC236" i="3"/>
  <c r="AB236" i="3"/>
  <c r="AA236" i="3"/>
  <c r="AD268" i="3"/>
  <c r="AC268" i="3"/>
  <c r="AB268" i="3"/>
  <c r="AA268" i="3"/>
  <c r="AE284" i="3"/>
  <c r="AB286" i="3"/>
  <c r="AC286" i="3"/>
  <c r="AE299" i="3"/>
  <c r="AC299" i="3"/>
  <c r="AB299" i="3"/>
  <c r="AE324" i="3"/>
  <c r="AB326" i="3"/>
  <c r="AC326" i="3"/>
  <c r="AE339" i="3"/>
  <c r="AC339" i="3"/>
  <c r="AB339" i="3"/>
  <c r="AB358" i="3"/>
  <c r="AC358" i="3"/>
  <c r="AB370" i="3"/>
  <c r="AC370" i="3"/>
  <c r="AE383" i="3"/>
  <c r="AC383" i="3"/>
  <c r="AB383" i="3"/>
  <c r="AD416" i="3"/>
  <c r="AC416" i="3"/>
  <c r="AB416" i="3"/>
  <c r="AA416" i="3"/>
  <c r="AB434" i="3"/>
  <c r="AC434" i="3"/>
  <c r="AE447" i="3"/>
  <c r="AC447" i="3"/>
  <c r="AB447" i="3"/>
  <c r="AE497" i="3"/>
  <c r="AD497" i="3"/>
  <c r="AA497" i="3"/>
  <c r="AD552" i="3"/>
  <c r="AE552" i="3"/>
  <c r="AB552" i="3"/>
  <c r="AA552" i="3"/>
  <c r="AD561" i="3"/>
  <c r="AE561" i="3"/>
  <c r="AA561" i="3"/>
  <c r="AE575" i="3"/>
  <c r="AD592" i="3"/>
  <c r="AB592" i="3"/>
  <c r="AA592" i="3"/>
  <c r="AE592" i="3"/>
  <c r="AD624" i="3"/>
  <c r="AE624" i="3"/>
  <c r="AB624" i="3"/>
  <c r="AA624" i="3"/>
  <c r="AD819" i="3"/>
  <c r="AB819" i="3"/>
  <c r="AD924" i="3"/>
  <c r="AC924" i="3"/>
  <c r="AB924" i="3"/>
  <c r="AA924" i="3"/>
  <c r="AE924" i="3"/>
  <c r="AB938" i="3"/>
  <c r="AE938" i="3"/>
  <c r="AC938" i="3"/>
  <c r="AA938" i="3"/>
  <c r="AE14" i="3"/>
  <c r="AE16" i="3"/>
  <c r="AE18" i="3"/>
  <c r="AE20" i="3"/>
  <c r="AE22" i="3"/>
  <c r="AE24" i="3"/>
  <c r="AE26" i="3"/>
  <c r="AE28" i="3"/>
  <c r="AE30" i="3"/>
  <c r="AE32" i="3"/>
  <c r="AE34" i="3"/>
  <c r="AE37" i="3"/>
  <c r="AE68" i="3"/>
  <c r="AE116" i="3"/>
  <c r="AE120" i="3"/>
  <c r="AE148" i="3"/>
  <c r="AE152" i="3"/>
  <c r="AE156" i="3"/>
  <c r="AE160" i="3"/>
  <c r="AD161" i="3"/>
  <c r="AC163" i="3"/>
  <c r="AB164" i="3"/>
  <c r="AC167" i="3"/>
  <c r="AB168" i="3"/>
  <c r="AC171" i="3"/>
  <c r="AC175" i="3"/>
  <c r="AB176" i="3"/>
  <c r="AE180" i="3"/>
  <c r="AC188" i="3"/>
  <c r="AE192" i="3"/>
  <c r="AE216" i="3"/>
  <c r="AE232" i="3"/>
  <c r="AE248" i="3"/>
  <c r="AE264" i="3"/>
  <c r="AE280" i="3"/>
  <c r="AE296" i="3"/>
  <c r="AE312" i="3"/>
  <c r="AE336" i="3"/>
  <c r="AE364" i="3"/>
  <c r="AE380" i="3"/>
  <c r="AE396" i="3"/>
  <c r="AE412" i="3"/>
  <c r="AE428" i="3"/>
  <c r="AE444" i="3"/>
  <c r="AE599" i="3"/>
  <c r="AC599" i="3"/>
  <c r="AE623" i="3"/>
  <c r="AC623" i="3"/>
  <c r="AD642" i="3"/>
  <c r="AC642" i="3"/>
  <c r="AB642" i="3"/>
  <c r="AD646" i="3"/>
  <c r="AC646" i="3"/>
  <c r="AB646" i="3"/>
  <c r="AD650" i="3"/>
  <c r="AC650" i="3"/>
  <c r="AB650" i="3"/>
  <c r="AB838" i="3"/>
  <c r="AE838" i="3"/>
  <c r="AC838" i="3"/>
  <c r="AA838" i="3"/>
  <c r="AD908" i="3"/>
  <c r="AC908" i="3"/>
  <c r="AB908" i="3"/>
  <c r="AA908" i="3"/>
  <c r="AE908" i="3"/>
  <c r="AB922" i="3"/>
  <c r="AE922" i="3"/>
  <c r="AC922" i="3"/>
  <c r="AA922" i="3"/>
  <c r="AD972" i="3"/>
  <c r="AC972" i="3"/>
  <c r="AB972" i="3"/>
  <c r="AA972" i="3"/>
  <c r="AE972" i="3"/>
  <c r="AE1015" i="3"/>
  <c r="AB1015" i="3"/>
  <c r="AD1024" i="3"/>
  <c r="AC1024" i="3"/>
  <c r="AB1024" i="3"/>
  <c r="AA1024" i="3"/>
  <c r="AE1024" i="3"/>
  <c r="AC13" i="3"/>
  <c r="AH13" i="3" s="1"/>
  <c r="AA14" i="3"/>
  <c r="AC15" i="3"/>
  <c r="AA16" i="3"/>
  <c r="AC17" i="3"/>
  <c r="AH17" i="3" s="1"/>
  <c r="AA18" i="3"/>
  <c r="AC19" i="3"/>
  <c r="AA20" i="3"/>
  <c r="AC21" i="3"/>
  <c r="AH21" i="3" s="1"/>
  <c r="AA22" i="3"/>
  <c r="AC23" i="3"/>
  <c r="AA24" i="3"/>
  <c r="AC25" i="3"/>
  <c r="AH25" i="3" s="1"/>
  <c r="AA26" i="3"/>
  <c r="AC27" i="3"/>
  <c r="AA28" i="3"/>
  <c r="AC29" i="3"/>
  <c r="AH29" i="3" s="1"/>
  <c r="AA30" i="3"/>
  <c r="AC31" i="3"/>
  <c r="AA32" i="3"/>
  <c r="AC33" i="3"/>
  <c r="AH33" i="3" s="1"/>
  <c r="AA34" i="3"/>
  <c r="AC35" i="3"/>
  <c r="AB36" i="3"/>
  <c r="AA37" i="3"/>
  <c r="AH37" i="3" s="1"/>
  <c r="AC39" i="3"/>
  <c r="AC47" i="3"/>
  <c r="AC53" i="3"/>
  <c r="AE57" i="3"/>
  <c r="AB60" i="3"/>
  <c r="AA61" i="3"/>
  <c r="AE65" i="3"/>
  <c r="AA68" i="3"/>
  <c r="AE69" i="3"/>
  <c r="AA72" i="3"/>
  <c r="AC75" i="3"/>
  <c r="AC80" i="3"/>
  <c r="AA81" i="3"/>
  <c r="AC85" i="3"/>
  <c r="AE89" i="3"/>
  <c r="AB96" i="3"/>
  <c r="AA97" i="3"/>
  <c r="AE101" i="3"/>
  <c r="AA106" i="3"/>
  <c r="AE109" i="3"/>
  <c r="AB115" i="3"/>
  <c r="AA116" i="3"/>
  <c r="AB119" i="3"/>
  <c r="AA120" i="3"/>
  <c r="AH120" i="3" s="1"/>
  <c r="AE124" i="3"/>
  <c r="AE128" i="3"/>
  <c r="AE132" i="3"/>
  <c r="AC134" i="3"/>
  <c r="AA137" i="3"/>
  <c r="AB147" i="3"/>
  <c r="AA148" i="3"/>
  <c r="AC150" i="3"/>
  <c r="AB151" i="3"/>
  <c r="AA152" i="3"/>
  <c r="AB155" i="3"/>
  <c r="AA156" i="3"/>
  <c r="AB159" i="3"/>
  <c r="AA160" i="3"/>
  <c r="AC164" i="3"/>
  <c r="AC168" i="3"/>
  <c r="AA169" i="3"/>
  <c r="AC172" i="3"/>
  <c r="AA173" i="3"/>
  <c r="AC176" i="3"/>
  <c r="AA177" i="3"/>
  <c r="AB179" i="3"/>
  <c r="AA180" i="3"/>
  <c r="AE188" i="3"/>
  <c r="AB191" i="3"/>
  <c r="AA192" i="3"/>
  <c r="AE200" i="3"/>
  <c r="AC208" i="3"/>
  <c r="AH208" i="3" s="1"/>
  <c r="AE212" i="3"/>
  <c r="AB215" i="3"/>
  <c r="AA216" i="3"/>
  <c r="AC218" i="3"/>
  <c r="AC224" i="3"/>
  <c r="AE228" i="3"/>
  <c r="AB231" i="3"/>
  <c r="AA232" i="3"/>
  <c r="AH232" i="3" s="1"/>
  <c r="AC234" i="3"/>
  <c r="AC240" i="3"/>
  <c r="AE244" i="3"/>
  <c r="AB247" i="3"/>
  <c r="AA248" i="3"/>
  <c r="AC250" i="3"/>
  <c r="AC256" i="3"/>
  <c r="AE260" i="3"/>
  <c r="AB263" i="3"/>
  <c r="AA264" i="3"/>
  <c r="AC266" i="3"/>
  <c r="AC272" i="3"/>
  <c r="AH272" i="3" s="1"/>
  <c r="AE276" i="3"/>
  <c r="AB279" i="3"/>
  <c r="AA280" i="3"/>
  <c r="AC282" i="3"/>
  <c r="AC288" i="3"/>
  <c r="AE292" i="3"/>
  <c r="AB295" i="3"/>
  <c r="AA296" i="3"/>
  <c r="AC298" i="3"/>
  <c r="AC304" i="3"/>
  <c r="AE308" i="3"/>
  <c r="AB311" i="3"/>
  <c r="AA312" i="3"/>
  <c r="AC314" i="3"/>
  <c r="AC322" i="3"/>
  <c r="AC328" i="3"/>
  <c r="AE332" i="3"/>
  <c r="AB335" i="3"/>
  <c r="AA336" i="3"/>
  <c r="AC338" i="3"/>
  <c r="AC344" i="3"/>
  <c r="AE348" i="3"/>
  <c r="AA351" i="3"/>
  <c r="AC354" i="3"/>
  <c r="AE360" i="3"/>
  <c r="AB363" i="3"/>
  <c r="AA364" i="3"/>
  <c r="AC366" i="3"/>
  <c r="AC372" i="3"/>
  <c r="AE376" i="3"/>
  <c r="AB379" i="3"/>
  <c r="AA380" i="3"/>
  <c r="AH380" i="3" s="1"/>
  <c r="AC382" i="3"/>
  <c r="AC388" i="3"/>
  <c r="AE392" i="3"/>
  <c r="AB395" i="3"/>
  <c r="AA396" i="3"/>
  <c r="AC398" i="3"/>
  <c r="AC404" i="3"/>
  <c r="AE408" i="3"/>
  <c r="AB411" i="3"/>
  <c r="AA412" i="3"/>
  <c r="AC414" i="3"/>
  <c r="AC420" i="3"/>
  <c r="AH420" i="3" s="1"/>
  <c r="AE424" i="3"/>
  <c r="AB427" i="3"/>
  <c r="AA428" i="3"/>
  <c r="AC430" i="3"/>
  <c r="AC436" i="3"/>
  <c r="AE440" i="3"/>
  <c r="AB443" i="3"/>
  <c r="AA444" i="3"/>
  <c r="AH444" i="3" s="1"/>
  <c r="AC446" i="3"/>
  <c r="AE456" i="3"/>
  <c r="AA459" i="3"/>
  <c r="AE496" i="3"/>
  <c r="AC499" i="3"/>
  <c r="AA500" i="3"/>
  <c r="AE508" i="3"/>
  <c r="AB511" i="3"/>
  <c r="AA512" i="3"/>
  <c r="AB523" i="3"/>
  <c r="AA524" i="3"/>
  <c r="AA535" i="3"/>
  <c r="AE543" i="3"/>
  <c r="AE547" i="3"/>
  <c r="AA548" i="3"/>
  <c r="AA553" i="3"/>
  <c r="AE556" i="3"/>
  <c r="AE560" i="3"/>
  <c r="AB567" i="3"/>
  <c r="AA568" i="3"/>
  <c r="AB571" i="3"/>
  <c r="AA572" i="3"/>
  <c r="AE591" i="3"/>
  <c r="AC591" i="3"/>
  <c r="AB591" i="3"/>
  <c r="AD597" i="3"/>
  <c r="AE597" i="3"/>
  <c r="AA597" i="3"/>
  <c r="AB599" i="3"/>
  <c r="AD605" i="3"/>
  <c r="AE605" i="3"/>
  <c r="AD612" i="3"/>
  <c r="AB612" i="3"/>
  <c r="AA612" i="3"/>
  <c r="AD615" i="3"/>
  <c r="AB615" i="3"/>
  <c r="AA615" i="3"/>
  <c r="AD617" i="3"/>
  <c r="AE617" i="3"/>
  <c r="AD621" i="3"/>
  <c r="AE621" i="3"/>
  <c r="AA621" i="3"/>
  <c r="AB623" i="3"/>
  <c r="AA642" i="3"/>
  <c r="AA646" i="3"/>
  <c r="AA650" i="3"/>
  <c r="AB653" i="3"/>
  <c r="AD657" i="3"/>
  <c r="AC657" i="3"/>
  <c r="AB657" i="3"/>
  <c r="AE671" i="3"/>
  <c r="AD671" i="3"/>
  <c r="AA671" i="3"/>
  <c r="AD677" i="3"/>
  <c r="AC677" i="3"/>
  <c r="AB677" i="3"/>
  <c r="AD681" i="3"/>
  <c r="AC681" i="3"/>
  <c r="AB681" i="3"/>
  <c r="AB810" i="3"/>
  <c r="AD810" i="3"/>
  <c r="AC810" i="3"/>
  <c r="AA810" i="3"/>
  <c r="AB846" i="3"/>
  <c r="AE846" i="3"/>
  <c r="AC846" i="3"/>
  <c r="AA846" i="3"/>
  <c r="AB906" i="3"/>
  <c r="AE906" i="3"/>
  <c r="AC906" i="3"/>
  <c r="AA906" i="3"/>
  <c r="AD956" i="3"/>
  <c r="AC956" i="3"/>
  <c r="AB956" i="3"/>
  <c r="AA956" i="3"/>
  <c r="AE956" i="3"/>
  <c r="AB970" i="3"/>
  <c r="AE970" i="3"/>
  <c r="AC970" i="3"/>
  <c r="AA970" i="3"/>
  <c r="AE13" i="3"/>
  <c r="AB14" i="3"/>
  <c r="AH14" i="3" s="1"/>
  <c r="AE15" i="3"/>
  <c r="AB16" i="3"/>
  <c r="AH16" i="3" s="1"/>
  <c r="AE17" i="3"/>
  <c r="AB18" i="3"/>
  <c r="AE19" i="3"/>
  <c r="AB20" i="3"/>
  <c r="AE21" i="3"/>
  <c r="AB22" i="3"/>
  <c r="AH22" i="3" s="1"/>
  <c r="AE23" i="3"/>
  <c r="AB24" i="3"/>
  <c r="AH24" i="3" s="1"/>
  <c r="AE25" i="3"/>
  <c r="AB26" i="3"/>
  <c r="AE27" i="3"/>
  <c r="AB28" i="3"/>
  <c r="AE29" i="3"/>
  <c r="AB30" i="3"/>
  <c r="AH30" i="3" s="1"/>
  <c r="AE31" i="3"/>
  <c r="AB32" i="3"/>
  <c r="AH32" i="3" s="1"/>
  <c r="AE33" i="3"/>
  <c r="AB34" i="3"/>
  <c r="AE35" i="3"/>
  <c r="AC36" i="3"/>
  <c r="AB37" i="3"/>
  <c r="AB44" i="3"/>
  <c r="AA45" i="3"/>
  <c r="AE53" i="3"/>
  <c r="AH53" i="3" s="1"/>
  <c r="AB56" i="3"/>
  <c r="AA57" i="3"/>
  <c r="AC59" i="3"/>
  <c r="AC60" i="3"/>
  <c r="AB61" i="3"/>
  <c r="AC67" i="3"/>
  <c r="AB68" i="3"/>
  <c r="AC71" i="3"/>
  <c r="AB72" i="3"/>
  <c r="AE80" i="3"/>
  <c r="AB81" i="3"/>
  <c r="AE85" i="3"/>
  <c r="AB88" i="3"/>
  <c r="AA89" i="3"/>
  <c r="AC96" i="3"/>
  <c r="AB97" i="3"/>
  <c r="AB100" i="3"/>
  <c r="AH101" i="3"/>
  <c r="AB108" i="3"/>
  <c r="AA109" i="3"/>
  <c r="AA114" i="3"/>
  <c r="AC115" i="3"/>
  <c r="AB116" i="3"/>
  <c r="AC119" i="3"/>
  <c r="AB120" i="3"/>
  <c r="AB123" i="3"/>
  <c r="AA124" i="3"/>
  <c r="AH124" i="3" s="1"/>
  <c r="AB127" i="3"/>
  <c r="AA128" i="3"/>
  <c r="AH128" i="3" s="1"/>
  <c r="AA141" i="3"/>
  <c r="AC147" i="3"/>
  <c r="AB148" i="3"/>
  <c r="AC151" i="3"/>
  <c r="AB152" i="3"/>
  <c r="AC155" i="3"/>
  <c r="AB156" i="3"/>
  <c r="AC159" i="3"/>
  <c r="AB160" i="3"/>
  <c r="AE164" i="3"/>
  <c r="AE168" i="3"/>
  <c r="AE172" i="3"/>
  <c r="AD173" i="3"/>
  <c r="AE176" i="3"/>
  <c r="AC178" i="3"/>
  <c r="AC179" i="3"/>
  <c r="AB180" i="3"/>
  <c r="AA185" i="3"/>
  <c r="AB187" i="3"/>
  <c r="AA188" i="3"/>
  <c r="AC191" i="3"/>
  <c r="AB192" i="3"/>
  <c r="AB199" i="3"/>
  <c r="AA200" i="3"/>
  <c r="AE208" i="3"/>
  <c r="AB211" i="3"/>
  <c r="AA212" i="3"/>
  <c r="AC214" i="3"/>
  <c r="AC215" i="3"/>
  <c r="AB216" i="3"/>
  <c r="AE224" i="3"/>
  <c r="AH224" i="3" s="1"/>
  <c r="AB227" i="3"/>
  <c r="AA228" i="3"/>
  <c r="AH228" i="3" s="1"/>
  <c r="AC230" i="3"/>
  <c r="AC231" i="3"/>
  <c r="AB232" i="3"/>
  <c r="AE240" i="3"/>
  <c r="AH244" i="3"/>
  <c r="AC246" i="3"/>
  <c r="AC247" i="3"/>
  <c r="AB248" i="3"/>
  <c r="AE256" i="3"/>
  <c r="AB259" i="3"/>
  <c r="AA260" i="3"/>
  <c r="AC262" i="3"/>
  <c r="AC263" i="3"/>
  <c r="AB264" i="3"/>
  <c r="AE272" i="3"/>
  <c r="AB275" i="3"/>
  <c r="AA276" i="3"/>
  <c r="AH276" i="3" s="1"/>
  <c r="AC278" i="3"/>
  <c r="AC279" i="3"/>
  <c r="AB280" i="3"/>
  <c r="AE288" i="3"/>
  <c r="AB291" i="3"/>
  <c r="AA292" i="3"/>
  <c r="AC294" i="3"/>
  <c r="AC295" i="3"/>
  <c r="AB296" i="3"/>
  <c r="AE304" i="3"/>
  <c r="AB307" i="3"/>
  <c r="AA308" i="3"/>
  <c r="AC310" i="3"/>
  <c r="AC311" i="3"/>
  <c r="AB312" i="3"/>
  <c r="AB319" i="3"/>
  <c r="AA320" i="3"/>
  <c r="AE328" i="3"/>
  <c r="AB331" i="3"/>
  <c r="AA332" i="3"/>
  <c r="AC334" i="3"/>
  <c r="AC335" i="3"/>
  <c r="AB336" i="3"/>
  <c r="AE344" i="3"/>
  <c r="AB347" i="3"/>
  <c r="AA348" i="3"/>
  <c r="AC350" i="3"/>
  <c r="AB351" i="3"/>
  <c r="AA352" i="3"/>
  <c r="AC362" i="3"/>
  <c r="AC363" i="3"/>
  <c r="AB364" i="3"/>
  <c r="AE372" i="3"/>
  <c r="AB375" i="3"/>
  <c r="AA376" i="3"/>
  <c r="AH376" i="3" s="1"/>
  <c r="AC378" i="3"/>
  <c r="AC379" i="3"/>
  <c r="AB380" i="3"/>
  <c r="AE388" i="3"/>
  <c r="AB391" i="3"/>
  <c r="AA392" i="3"/>
  <c r="AH392" i="3" s="1"/>
  <c r="AC394" i="3"/>
  <c r="AC395" i="3"/>
  <c r="AB396" i="3"/>
  <c r="AE404" i="3"/>
  <c r="AB407" i="3"/>
  <c r="AA408" i="3"/>
  <c r="AC410" i="3"/>
  <c r="AC411" i="3"/>
  <c r="AB412" i="3"/>
  <c r="AE420" i="3"/>
  <c r="AB423" i="3"/>
  <c r="AA424" i="3"/>
  <c r="AC426" i="3"/>
  <c r="AC427" i="3"/>
  <c r="AB428" i="3"/>
  <c r="AE436" i="3"/>
  <c r="AB439" i="3"/>
  <c r="AA440" i="3"/>
  <c r="AH440" i="3" s="1"/>
  <c r="AC442" i="3"/>
  <c r="AC443" i="3"/>
  <c r="AB444" i="3"/>
  <c r="AE452" i="3"/>
  <c r="AH452" i="3" s="1"/>
  <c r="AB455" i="3"/>
  <c r="AA456" i="3"/>
  <c r="AB459" i="3"/>
  <c r="AA460" i="3"/>
  <c r="AB463" i="3"/>
  <c r="AA464" i="3"/>
  <c r="AB467" i="3"/>
  <c r="AA468" i="3"/>
  <c r="AB471" i="3"/>
  <c r="AA472" i="3"/>
  <c r="AB475" i="3"/>
  <c r="AA476" i="3"/>
  <c r="AB479" i="3"/>
  <c r="AA480" i="3"/>
  <c r="AB483" i="3"/>
  <c r="AA484" i="3"/>
  <c r="AB487" i="3"/>
  <c r="AA488" i="3"/>
  <c r="AB491" i="3"/>
  <c r="AA492" i="3"/>
  <c r="AA495" i="3"/>
  <c r="AE499" i="3"/>
  <c r="AB500" i="3"/>
  <c r="AE503" i="3"/>
  <c r="AH503" i="3" s="1"/>
  <c r="AA504" i="3"/>
  <c r="AA507" i="3"/>
  <c r="AC511" i="3"/>
  <c r="AB512" i="3"/>
  <c r="AB519" i="3"/>
  <c r="AA520" i="3"/>
  <c r="AC523" i="3"/>
  <c r="AB524" i="3"/>
  <c r="AB531" i="3"/>
  <c r="AA532" i="3"/>
  <c r="AB535" i="3"/>
  <c r="AA536" i="3"/>
  <c r="AB539" i="3"/>
  <c r="AA540" i="3"/>
  <c r="AA543" i="3"/>
  <c r="AH543" i="3" s="1"/>
  <c r="AA547" i="3"/>
  <c r="AH547" i="3" s="1"/>
  <c r="AB548" i="3"/>
  <c r="AE553" i="3"/>
  <c r="AA559" i="3"/>
  <c r="AB563" i="3"/>
  <c r="AA564" i="3"/>
  <c r="AC567" i="3"/>
  <c r="AB568" i="3"/>
  <c r="AA569" i="3"/>
  <c r="AC571" i="3"/>
  <c r="AB572" i="3"/>
  <c r="AA573" i="3"/>
  <c r="AA576" i="3"/>
  <c r="AD577" i="3"/>
  <c r="AA577" i="3"/>
  <c r="AD581" i="3"/>
  <c r="AE581" i="3"/>
  <c r="AD596" i="3"/>
  <c r="AE596" i="3"/>
  <c r="AB596" i="3"/>
  <c r="AD601" i="3"/>
  <c r="AE601" i="3"/>
  <c r="AA601" i="3"/>
  <c r="AE612" i="3"/>
  <c r="AC615" i="3"/>
  <c r="AA617" i="3"/>
  <c r="AD620" i="3"/>
  <c r="AE620" i="3"/>
  <c r="AB620" i="3"/>
  <c r="AD625" i="3"/>
  <c r="AE625" i="3"/>
  <c r="AA625" i="3"/>
  <c r="AD629" i="3"/>
  <c r="AE629" i="3"/>
  <c r="AA629" i="3"/>
  <c r="AD633" i="3"/>
  <c r="AE633" i="3"/>
  <c r="AD641" i="3"/>
  <c r="AB641" i="3"/>
  <c r="AE642" i="3"/>
  <c r="AE646" i="3"/>
  <c r="AC649" i="3"/>
  <c r="AE650" i="3"/>
  <c r="AB652" i="3"/>
  <c r="AA652" i="3"/>
  <c r="AE667" i="3"/>
  <c r="AA667" i="3"/>
  <c r="AB798" i="3"/>
  <c r="AA798" i="3"/>
  <c r="AD800" i="3"/>
  <c r="AC800" i="3"/>
  <c r="AB800" i="3"/>
  <c r="AA800" i="3"/>
  <c r="AB830" i="3"/>
  <c r="AE830" i="3"/>
  <c r="AC830" i="3"/>
  <c r="AA830" i="3"/>
  <c r="AB843" i="3"/>
  <c r="AD843" i="3"/>
  <c r="AD888" i="3"/>
  <c r="AC888" i="3"/>
  <c r="AB888" i="3"/>
  <c r="AA888" i="3"/>
  <c r="AE888" i="3"/>
  <c r="AD940" i="3"/>
  <c r="AC940" i="3"/>
  <c r="AB940" i="3"/>
  <c r="AA940" i="3"/>
  <c r="AE940" i="3"/>
  <c r="AB954" i="3"/>
  <c r="AE954" i="3"/>
  <c r="AC954" i="3"/>
  <c r="AA954" i="3"/>
  <c r="AD1034" i="3"/>
  <c r="AC1034" i="3"/>
  <c r="AD1044" i="3"/>
  <c r="AC1044" i="3"/>
  <c r="AB1044" i="3"/>
  <c r="AA1044" i="3"/>
  <c r="AE1044" i="3"/>
  <c r="AD1112" i="3"/>
  <c r="AE1112" i="3"/>
  <c r="AB1112" i="3"/>
  <c r="AA1112" i="3"/>
  <c r="AB1146" i="3"/>
  <c r="AC1146" i="3"/>
  <c r="AB1186" i="3"/>
  <c r="AC1186" i="3"/>
  <c r="AH694" i="3"/>
  <c r="AC737" i="3"/>
  <c r="AB738" i="3"/>
  <c r="AC741" i="3"/>
  <c r="AB742" i="3"/>
  <c r="AC745" i="3"/>
  <c r="AB746" i="3"/>
  <c r="AC749" i="3"/>
  <c r="AB750" i="3"/>
  <c r="AC753" i="3"/>
  <c r="AB754" i="3"/>
  <c r="AC757" i="3"/>
  <c r="AB758" i="3"/>
  <c r="AC761" i="3"/>
  <c r="AB762" i="3"/>
  <c r="AC765" i="3"/>
  <c r="AB766" i="3"/>
  <c r="AC769" i="3"/>
  <c r="AB770" i="3"/>
  <c r="AC773" i="3"/>
  <c r="AB774" i="3"/>
  <c r="AC777" i="3"/>
  <c r="AB778" i="3"/>
  <c r="AE780" i="3"/>
  <c r="AC784" i="3"/>
  <c r="AB788" i="3"/>
  <c r="AB792" i="3"/>
  <c r="AD794" i="3"/>
  <c r="AD795" i="3"/>
  <c r="AB796" i="3"/>
  <c r="AH796" i="3" s="1"/>
  <c r="AC799" i="3"/>
  <c r="AE804" i="3"/>
  <c r="AD805" i="3"/>
  <c r="AD806" i="3"/>
  <c r="AE808" i="3"/>
  <c r="AB809" i="3"/>
  <c r="AE812" i="3"/>
  <c r="AC816" i="3"/>
  <c r="AB820" i="3"/>
  <c r="AE824" i="3"/>
  <c r="AC826" i="3"/>
  <c r="AB828" i="3"/>
  <c r="AB832" i="3"/>
  <c r="AC834" i="3"/>
  <c r="AB836" i="3"/>
  <c r="AE840" i="3"/>
  <c r="AC842" i="3"/>
  <c r="AB844" i="3"/>
  <c r="AB848" i="3"/>
  <c r="AH848" i="3" s="1"/>
  <c r="AC850" i="3"/>
  <c r="AB852" i="3"/>
  <c r="AD871" i="3"/>
  <c r="AB871" i="3"/>
  <c r="AB877" i="3"/>
  <c r="AD877" i="3"/>
  <c r="AB910" i="3"/>
  <c r="AE910" i="3"/>
  <c r="AC910" i="3"/>
  <c r="AA910" i="3"/>
  <c r="AD912" i="3"/>
  <c r="AC912" i="3"/>
  <c r="AB912" i="3"/>
  <c r="AA912" i="3"/>
  <c r="AB926" i="3"/>
  <c r="AE926" i="3"/>
  <c r="AC926" i="3"/>
  <c r="AA926" i="3"/>
  <c r="AD928" i="3"/>
  <c r="AC928" i="3"/>
  <c r="AB928" i="3"/>
  <c r="AA928" i="3"/>
  <c r="AB942" i="3"/>
  <c r="AE942" i="3"/>
  <c r="AC942" i="3"/>
  <c r="AA942" i="3"/>
  <c r="AD944" i="3"/>
  <c r="AC944" i="3"/>
  <c r="AB944" i="3"/>
  <c r="AA944" i="3"/>
  <c r="AB958" i="3"/>
  <c r="AE958" i="3"/>
  <c r="AC958" i="3"/>
  <c r="AA958" i="3"/>
  <c r="AD960" i="3"/>
  <c r="AC960" i="3"/>
  <c r="AB960" i="3"/>
  <c r="AA960" i="3"/>
  <c r="AB974" i="3"/>
  <c r="AE974" i="3"/>
  <c r="AC974" i="3"/>
  <c r="AA974" i="3"/>
  <c r="AD976" i="3"/>
  <c r="AC976" i="3"/>
  <c r="AB976" i="3"/>
  <c r="AA976" i="3"/>
  <c r="AD992" i="3"/>
  <c r="AC992" i="3"/>
  <c r="AB992" i="3"/>
  <c r="AA992" i="3"/>
  <c r="AE1067" i="3"/>
  <c r="AC1067" i="3"/>
  <c r="AB1067" i="3"/>
  <c r="AB1106" i="3"/>
  <c r="AC1106" i="3"/>
  <c r="AB1114" i="3"/>
  <c r="AC1114" i="3"/>
  <c r="AB1122" i="3"/>
  <c r="AC1122" i="3"/>
  <c r="AB1130" i="3"/>
  <c r="AC1130" i="3"/>
  <c r="AB1138" i="3"/>
  <c r="AC1138" i="3"/>
  <c r="AH1210" i="3"/>
  <c r="AD1217" i="3"/>
  <c r="AC1217" i="3"/>
  <c r="AD1219" i="3"/>
  <c r="AE1219" i="3"/>
  <c r="AB1219" i="3"/>
  <c r="AA1219" i="3"/>
  <c r="AE1250" i="3"/>
  <c r="AC1250" i="3"/>
  <c r="AB1250" i="3"/>
  <c r="AA1250" i="3"/>
  <c r="AD1374" i="3"/>
  <c r="AB1374" i="3"/>
  <c r="AA1374" i="3"/>
  <c r="AE1374" i="3"/>
  <c r="AC1374" i="3"/>
  <c r="AE580" i="3"/>
  <c r="AE584" i="3"/>
  <c r="AE604" i="3"/>
  <c r="AE616" i="3"/>
  <c r="AE619" i="3"/>
  <c r="AE662" i="3"/>
  <c r="AE666" i="3"/>
  <c r="AE670" i="3"/>
  <c r="AC674" i="3"/>
  <c r="AD675" i="3"/>
  <c r="AC676" i="3"/>
  <c r="AA687" i="3"/>
  <c r="AA691" i="3"/>
  <c r="AA695" i="3"/>
  <c r="AA699" i="3"/>
  <c r="AA703" i="3"/>
  <c r="AA707" i="3"/>
  <c r="AA711" i="3"/>
  <c r="AA715" i="3"/>
  <c r="AC718" i="3"/>
  <c r="AA719" i="3"/>
  <c r="AA723" i="3"/>
  <c r="AC726" i="3"/>
  <c r="AA727" i="3"/>
  <c r="AC730" i="3"/>
  <c r="AA731" i="3"/>
  <c r="AA735" i="3"/>
  <c r="AC738" i="3"/>
  <c r="AA739" i="3"/>
  <c r="AC742" i="3"/>
  <c r="AA743" i="3"/>
  <c r="AC746" i="3"/>
  <c r="AA747" i="3"/>
  <c r="AC750" i="3"/>
  <c r="AA751" i="3"/>
  <c r="AC754" i="3"/>
  <c r="AA755" i="3"/>
  <c r="AC758" i="3"/>
  <c r="AA759" i="3"/>
  <c r="AC762" i="3"/>
  <c r="AA763" i="3"/>
  <c r="AC766" i="3"/>
  <c r="AA767" i="3"/>
  <c r="AC770" i="3"/>
  <c r="AA771" i="3"/>
  <c r="AC774" i="3"/>
  <c r="AA775" i="3"/>
  <c r="AC778" i="3"/>
  <c r="AA779" i="3"/>
  <c r="AA780" i="3"/>
  <c r="AE784" i="3"/>
  <c r="AC788" i="3"/>
  <c r="AB789" i="3"/>
  <c r="AC790" i="3"/>
  <c r="AC792" i="3"/>
  <c r="AA793" i="3"/>
  <c r="AC796" i="3"/>
  <c r="AA797" i="3"/>
  <c r="AA804" i="3"/>
  <c r="AA808" i="3"/>
  <c r="AD809" i="3"/>
  <c r="AC811" i="3"/>
  <c r="AA812" i="3"/>
  <c r="AE816" i="3"/>
  <c r="AH816" i="3" s="1"/>
  <c r="AC820" i="3"/>
  <c r="AB821" i="3"/>
  <c r="AC822" i="3"/>
  <c r="AE826" i="3"/>
  <c r="AC828" i="3"/>
  <c r="AH828" i="3" s="1"/>
  <c r="AD829" i="3"/>
  <c r="AC832" i="3"/>
  <c r="AE834" i="3"/>
  <c r="AC836" i="3"/>
  <c r="AA840" i="3"/>
  <c r="AE842" i="3"/>
  <c r="AC844" i="3"/>
  <c r="AD845" i="3"/>
  <c r="AC848" i="3"/>
  <c r="AE850" i="3"/>
  <c r="AC852" i="3"/>
  <c r="AD855" i="3"/>
  <c r="AB855" i="3"/>
  <c r="AB861" i="3"/>
  <c r="AD861" i="3"/>
  <c r="AD887" i="3"/>
  <c r="AB887" i="3"/>
  <c r="AB893" i="3"/>
  <c r="AD893" i="3"/>
  <c r="AD905" i="3"/>
  <c r="AB905" i="3"/>
  <c r="AE912" i="3"/>
  <c r="AB914" i="3"/>
  <c r="AE914" i="3"/>
  <c r="AC914" i="3"/>
  <c r="AA914" i="3"/>
  <c r="AD916" i="3"/>
  <c r="AC916" i="3"/>
  <c r="AB916" i="3"/>
  <c r="AA916" i="3"/>
  <c r="AE928" i="3"/>
  <c r="AB930" i="3"/>
  <c r="AE930" i="3"/>
  <c r="AC930" i="3"/>
  <c r="AA930" i="3"/>
  <c r="AD932" i="3"/>
  <c r="AC932" i="3"/>
  <c r="AB932" i="3"/>
  <c r="AA932" i="3"/>
  <c r="AE944" i="3"/>
  <c r="AB946" i="3"/>
  <c r="AE946" i="3"/>
  <c r="AC946" i="3"/>
  <c r="AA946" i="3"/>
  <c r="AD948" i="3"/>
  <c r="AC948" i="3"/>
  <c r="AB948" i="3"/>
  <c r="AA948" i="3"/>
  <c r="AE960" i="3"/>
  <c r="AB962" i="3"/>
  <c r="AE962" i="3"/>
  <c r="AC962" i="3"/>
  <c r="AA962" i="3"/>
  <c r="AD964" i="3"/>
  <c r="AC964" i="3"/>
  <c r="AB964" i="3"/>
  <c r="AA964" i="3"/>
  <c r="AE976" i="3"/>
  <c r="AB978" i="3"/>
  <c r="AE978" i="3"/>
  <c r="AC978" i="3"/>
  <c r="AA978" i="3"/>
  <c r="AE992" i="3"/>
  <c r="AB994" i="3"/>
  <c r="AE994" i="3"/>
  <c r="AC994" i="3"/>
  <c r="AA994" i="3"/>
  <c r="AE1023" i="3"/>
  <c r="AC1023" i="3"/>
  <c r="AB1023" i="3"/>
  <c r="AE1029" i="3"/>
  <c r="AD1029" i="3"/>
  <c r="AE1043" i="3"/>
  <c r="AC1043" i="3"/>
  <c r="AB1043" i="3"/>
  <c r="AB1102" i="3"/>
  <c r="AC1102" i="3"/>
  <c r="AE1111" i="3"/>
  <c r="AC1111" i="3"/>
  <c r="AB1111" i="3"/>
  <c r="AB1142" i="3"/>
  <c r="AC1142" i="3"/>
  <c r="AB1154" i="3"/>
  <c r="AC1154" i="3"/>
  <c r="AB1158" i="3"/>
  <c r="AC1158" i="3"/>
  <c r="AB587" i="3"/>
  <c r="AA588" i="3"/>
  <c r="AB607" i="3"/>
  <c r="AA608" i="3"/>
  <c r="AA613" i="3"/>
  <c r="AA619" i="3"/>
  <c r="AE628" i="3"/>
  <c r="AH628" i="3" s="1"/>
  <c r="AE636" i="3"/>
  <c r="AH636" i="3" s="1"/>
  <c r="AA637" i="3"/>
  <c r="AB643" i="3"/>
  <c r="AC644" i="3"/>
  <c r="AA647" i="3"/>
  <c r="AA651" i="3"/>
  <c r="AB661" i="3"/>
  <c r="AA662" i="3"/>
  <c r="AH662" i="3" s="1"/>
  <c r="AB665" i="3"/>
  <c r="AA666" i="3"/>
  <c r="AB669" i="3"/>
  <c r="AA670" i="3"/>
  <c r="AE674" i="3"/>
  <c r="AA683" i="3"/>
  <c r="AE686" i="3"/>
  <c r="AH686" i="3" s="1"/>
  <c r="AE687" i="3"/>
  <c r="AE690" i="3"/>
  <c r="AH690" i="3" s="1"/>
  <c r="AE691" i="3"/>
  <c r="AE694" i="3"/>
  <c r="AE695" i="3"/>
  <c r="AE698" i="3"/>
  <c r="AH698" i="3" s="1"/>
  <c r="AE699" i="3"/>
  <c r="AE702" i="3"/>
  <c r="AH702" i="3" s="1"/>
  <c r="AE703" i="3"/>
  <c r="AE706" i="3"/>
  <c r="AH706" i="3" s="1"/>
  <c r="AE707" i="3"/>
  <c r="AE710" i="3"/>
  <c r="AE711" i="3"/>
  <c r="AE714" i="3"/>
  <c r="AH714" i="3" s="1"/>
  <c r="AE715" i="3"/>
  <c r="AE718" i="3"/>
  <c r="AE719" i="3"/>
  <c r="AE722" i="3"/>
  <c r="AH722" i="3" s="1"/>
  <c r="AE723" i="3"/>
  <c r="AE726" i="3"/>
  <c r="AE727" i="3"/>
  <c r="AE730" i="3"/>
  <c r="AE731" i="3"/>
  <c r="AE734" i="3"/>
  <c r="AE735" i="3"/>
  <c r="AE738" i="3"/>
  <c r="AE742" i="3"/>
  <c r="AE746" i="3"/>
  <c r="AE750" i="3"/>
  <c r="AE754" i="3"/>
  <c r="AE758" i="3"/>
  <c r="AE762" i="3"/>
  <c r="AE766" i="3"/>
  <c r="AE770" i="3"/>
  <c r="AE774" i="3"/>
  <c r="AE778" i="3"/>
  <c r="AE788" i="3"/>
  <c r="AE792" i="3"/>
  <c r="AE796" i="3"/>
  <c r="AE820" i="3"/>
  <c r="AE828" i="3"/>
  <c r="AE832" i="3"/>
  <c r="AE836" i="3"/>
  <c r="AE844" i="3"/>
  <c r="AE848" i="3"/>
  <c r="AE852" i="3"/>
  <c r="AD872" i="3"/>
  <c r="AC872" i="3"/>
  <c r="AB872" i="3"/>
  <c r="AA872" i="3"/>
  <c r="AB918" i="3"/>
  <c r="AE918" i="3"/>
  <c r="AC918" i="3"/>
  <c r="AA918" i="3"/>
  <c r="AD920" i="3"/>
  <c r="AC920" i="3"/>
  <c r="AB920" i="3"/>
  <c r="AA920" i="3"/>
  <c r="AB934" i="3"/>
  <c r="AE934" i="3"/>
  <c r="AC934" i="3"/>
  <c r="AA934" i="3"/>
  <c r="AD936" i="3"/>
  <c r="AC936" i="3"/>
  <c r="AB936" i="3"/>
  <c r="AA936" i="3"/>
  <c r="AB950" i="3"/>
  <c r="AE950" i="3"/>
  <c r="AC950" i="3"/>
  <c r="AA950" i="3"/>
  <c r="AD952" i="3"/>
  <c r="AC952" i="3"/>
  <c r="AB952" i="3"/>
  <c r="AA952" i="3"/>
  <c r="AB966" i="3"/>
  <c r="AE966" i="3"/>
  <c r="AC966" i="3"/>
  <c r="AA966" i="3"/>
  <c r="AD968" i="3"/>
  <c r="AC968" i="3"/>
  <c r="AB968" i="3"/>
  <c r="AA968" i="3"/>
  <c r="AE979" i="3"/>
  <c r="AB979" i="3"/>
  <c r="AE995" i="3"/>
  <c r="AB995" i="3"/>
  <c r="AB1014" i="3"/>
  <c r="AE1014" i="3"/>
  <c r="AC1014" i="3"/>
  <c r="AA1014" i="3"/>
  <c r="AB1058" i="3"/>
  <c r="AC1058" i="3"/>
  <c r="AD1068" i="3"/>
  <c r="AE1068" i="3"/>
  <c r="AB1068" i="3"/>
  <c r="AA1068" i="3"/>
  <c r="AB1098" i="3"/>
  <c r="AC1098" i="3"/>
  <c r="AB1118" i="3"/>
  <c r="AC1118" i="3"/>
  <c r="AB1126" i="3"/>
  <c r="AC1126" i="3"/>
  <c r="AB1134" i="3"/>
  <c r="AC1134" i="3"/>
  <c r="AB1150" i="3"/>
  <c r="AC1150" i="3"/>
  <c r="AE1167" i="3"/>
  <c r="AC1167" i="3"/>
  <c r="AB1167" i="3"/>
  <c r="AC854" i="3"/>
  <c r="AE858" i="3"/>
  <c r="AC860" i="3"/>
  <c r="AC862" i="3"/>
  <c r="AC864" i="3"/>
  <c r="AE866" i="3"/>
  <c r="AC868" i="3"/>
  <c r="AC870" i="3"/>
  <c r="AE874" i="3"/>
  <c r="AC876" i="3"/>
  <c r="AC880" i="3"/>
  <c r="AE882" i="3"/>
  <c r="AC884" i="3"/>
  <c r="AC886" i="3"/>
  <c r="AE890" i="3"/>
  <c r="AC892" i="3"/>
  <c r="AC896" i="3"/>
  <c r="AE898" i="3"/>
  <c r="AE900" i="3"/>
  <c r="AC904" i="3"/>
  <c r="AB980" i="3"/>
  <c r="AC982" i="3"/>
  <c r="AC984" i="3"/>
  <c r="AE986" i="3"/>
  <c r="AE988" i="3"/>
  <c r="AB996" i="3"/>
  <c r="AC998" i="3"/>
  <c r="AC1000" i="3"/>
  <c r="AE1002" i="3"/>
  <c r="AE1004" i="3"/>
  <c r="AE1006" i="3"/>
  <c r="AE1008" i="3"/>
  <c r="AE1010" i="3"/>
  <c r="AC1016" i="3"/>
  <c r="AC1020" i="3"/>
  <c r="AE1025" i="3"/>
  <c r="AC1028" i="3"/>
  <c r="AE1032" i="3"/>
  <c r="AD1033" i="3"/>
  <c r="AC1036" i="3"/>
  <c r="AE1040" i="3"/>
  <c r="AC1047" i="3"/>
  <c r="AB1048" i="3"/>
  <c r="AC1055" i="3"/>
  <c r="AB1056" i="3"/>
  <c r="AC1060" i="3"/>
  <c r="AE1064" i="3"/>
  <c r="AE1072" i="3"/>
  <c r="AE1076" i="3"/>
  <c r="AE1080" i="3"/>
  <c r="AE1084" i="3"/>
  <c r="AE1088" i="3"/>
  <c r="AE1092" i="3"/>
  <c r="AC1099" i="3"/>
  <c r="AC1103" i="3"/>
  <c r="AB1107" i="3"/>
  <c r="AE1108" i="3"/>
  <c r="AC1115" i="3"/>
  <c r="AB1116" i="3"/>
  <c r="AC1119" i="3"/>
  <c r="AB1120" i="3"/>
  <c r="AC1123" i="3"/>
  <c r="AB1124" i="3"/>
  <c r="AC1127" i="3"/>
  <c r="AB1128" i="3"/>
  <c r="AC1131" i="3"/>
  <c r="AB1132" i="3"/>
  <c r="AC1135" i="3"/>
  <c r="AB1136" i="3"/>
  <c r="AH1136" i="3" s="1"/>
  <c r="AC1139" i="3"/>
  <c r="AB1140" i="3"/>
  <c r="AH1140" i="3" s="1"/>
  <c r="AC1143" i="3"/>
  <c r="AE1164" i="3"/>
  <c r="AB1170" i="3"/>
  <c r="AC1170" i="3"/>
  <c r="AD1180" i="3"/>
  <c r="AC1180" i="3"/>
  <c r="AB1180" i="3"/>
  <c r="AA1180" i="3"/>
  <c r="AD1192" i="3"/>
  <c r="AC1192" i="3"/>
  <c r="AB1192" i="3"/>
  <c r="AA1192" i="3"/>
  <c r="AD1204" i="3"/>
  <c r="AC1204" i="3"/>
  <c r="AB1204" i="3"/>
  <c r="AA1204" i="3"/>
  <c r="AE1242" i="3"/>
  <c r="AC1242" i="3"/>
  <c r="AB1242" i="3"/>
  <c r="AA1242" i="3"/>
  <c r="AD1251" i="3"/>
  <c r="AE1251" i="3"/>
  <c r="AB1251" i="3"/>
  <c r="AA1251" i="3"/>
  <c r="AD1259" i="3"/>
  <c r="AC1259" i="3"/>
  <c r="AB1259" i="3"/>
  <c r="AA1259" i="3"/>
  <c r="AD1281" i="3"/>
  <c r="AC1281" i="3"/>
  <c r="AD1329" i="3"/>
  <c r="AE1329" i="3"/>
  <c r="AA1329" i="3"/>
  <c r="AC1341" i="3"/>
  <c r="AD1341" i="3"/>
  <c r="AB1341" i="3"/>
  <c r="AB1364" i="3"/>
  <c r="AC1364" i="3"/>
  <c r="AE1381" i="3"/>
  <c r="AC1381" i="3"/>
  <c r="AB1381" i="3"/>
  <c r="AD1390" i="3"/>
  <c r="AB1390" i="3"/>
  <c r="AA1390" i="3"/>
  <c r="AE1390" i="3"/>
  <c r="AC1390" i="3"/>
  <c r="AE1465" i="3"/>
  <c r="AC1465" i="3"/>
  <c r="AB1465" i="3"/>
  <c r="AD1574" i="3"/>
  <c r="AC1574" i="3"/>
  <c r="AB1574" i="3"/>
  <c r="AA1574" i="3"/>
  <c r="AE1574" i="3"/>
  <c r="AE854" i="3"/>
  <c r="AE860" i="3"/>
  <c r="AE862" i="3"/>
  <c r="AE864" i="3"/>
  <c r="AE868" i="3"/>
  <c r="AE870" i="3"/>
  <c r="AE876" i="3"/>
  <c r="AE880" i="3"/>
  <c r="AE884" i="3"/>
  <c r="AE886" i="3"/>
  <c r="AE892" i="3"/>
  <c r="AE896" i="3"/>
  <c r="AA900" i="3"/>
  <c r="AA902" i="3"/>
  <c r="AE904" i="3"/>
  <c r="AB907" i="3"/>
  <c r="AB911" i="3"/>
  <c r="AB915" i="3"/>
  <c r="AB919" i="3"/>
  <c r="AB923" i="3"/>
  <c r="AB927" i="3"/>
  <c r="AB931" i="3"/>
  <c r="AB935" i="3"/>
  <c r="AB939" i="3"/>
  <c r="AB943" i="3"/>
  <c r="AB947" i="3"/>
  <c r="AB951" i="3"/>
  <c r="AB955" i="3"/>
  <c r="AB959" i="3"/>
  <c r="AB963" i="3"/>
  <c r="AB967" i="3"/>
  <c r="AB971" i="3"/>
  <c r="AB975" i="3"/>
  <c r="AC980" i="3"/>
  <c r="AE982" i="3"/>
  <c r="AE984" i="3"/>
  <c r="AA988" i="3"/>
  <c r="AA990" i="3"/>
  <c r="AB991" i="3"/>
  <c r="AC996" i="3"/>
  <c r="AE998" i="3"/>
  <c r="AE1000" i="3"/>
  <c r="AA1012" i="3"/>
  <c r="AE1016" i="3"/>
  <c r="AE1020" i="3"/>
  <c r="AE1028" i="3"/>
  <c r="AH1032" i="3"/>
  <c r="AE1036" i="3"/>
  <c r="AE1060" i="3"/>
  <c r="AH1088" i="3"/>
  <c r="AE1099" i="3"/>
  <c r="AE1103" i="3"/>
  <c r="AC1107" i="3"/>
  <c r="AC1116" i="3"/>
  <c r="AC1120" i="3"/>
  <c r="AC1124" i="3"/>
  <c r="AC1128" i="3"/>
  <c r="AC1132" i="3"/>
  <c r="AC1136" i="3"/>
  <c r="AC1140" i="3"/>
  <c r="AC1144" i="3"/>
  <c r="AC1148" i="3"/>
  <c r="AH1148" i="3" s="1"/>
  <c r="AC1152" i="3"/>
  <c r="AE1160" i="3"/>
  <c r="AB1163" i="3"/>
  <c r="AA1164" i="3"/>
  <c r="AE1180" i="3"/>
  <c r="AE1192" i="3"/>
  <c r="AB1194" i="3"/>
  <c r="AC1194" i="3"/>
  <c r="AE1204" i="3"/>
  <c r="AD1206" i="3"/>
  <c r="AC1206" i="3"/>
  <c r="AB1206" i="3"/>
  <c r="AA1206" i="3"/>
  <c r="AE1230" i="3"/>
  <c r="AC1230" i="3"/>
  <c r="AB1230" i="3"/>
  <c r="AA1230" i="3"/>
  <c r="AD1243" i="3"/>
  <c r="AE1243" i="3"/>
  <c r="AB1243" i="3"/>
  <c r="AA1243" i="3"/>
  <c r="AE1259" i="3"/>
  <c r="AD1261" i="3"/>
  <c r="AC1261" i="3"/>
  <c r="AE1266" i="3"/>
  <c r="AC1266" i="3"/>
  <c r="AB1266" i="3"/>
  <c r="AE1401" i="3"/>
  <c r="AC1401" i="3"/>
  <c r="AB1401" i="3"/>
  <c r="AD1410" i="3"/>
  <c r="AB1410" i="3"/>
  <c r="AA1410" i="3"/>
  <c r="AE1410" i="3"/>
  <c r="AC1410" i="3"/>
  <c r="AB1448" i="3"/>
  <c r="AC1448" i="3"/>
  <c r="AD1528" i="3"/>
  <c r="AE1528" i="3"/>
  <c r="AC1528" i="3"/>
  <c r="AA1528" i="3"/>
  <c r="AD1536" i="3"/>
  <c r="AE1536" i="3"/>
  <c r="AC1536" i="3"/>
  <c r="AA1536" i="3"/>
  <c r="AD1566" i="3"/>
  <c r="AC1566" i="3"/>
  <c r="AB1566" i="3"/>
  <c r="AA1566" i="3"/>
  <c r="AE1566" i="3"/>
  <c r="AA858" i="3"/>
  <c r="AA860" i="3"/>
  <c r="AA864" i="3"/>
  <c r="AA866" i="3"/>
  <c r="AA868" i="3"/>
  <c r="AA874" i="3"/>
  <c r="AA876" i="3"/>
  <c r="AA880" i="3"/>
  <c r="AA882" i="3"/>
  <c r="AA884" i="3"/>
  <c r="AA890" i="3"/>
  <c r="AA892" i="3"/>
  <c r="AA896" i="3"/>
  <c r="AA898" i="3"/>
  <c r="AB900" i="3"/>
  <c r="AC902" i="3"/>
  <c r="AE980" i="3"/>
  <c r="AA984" i="3"/>
  <c r="AA986" i="3"/>
  <c r="AB987" i="3"/>
  <c r="AB988" i="3"/>
  <c r="AC990" i="3"/>
  <c r="AE996" i="3"/>
  <c r="AA1000" i="3"/>
  <c r="AA1002" i="3"/>
  <c r="AB1003" i="3"/>
  <c r="AB1004" i="3"/>
  <c r="AA1006" i="3"/>
  <c r="AA1008" i="3"/>
  <c r="AA1010" i="3"/>
  <c r="AB1011" i="3"/>
  <c r="AC1012" i="3"/>
  <c r="AA1018" i="3"/>
  <c r="AB1019" i="3"/>
  <c r="AA1020" i="3"/>
  <c r="AB1027" i="3"/>
  <c r="AA1028" i="3"/>
  <c r="AC1031" i="3"/>
  <c r="AB1032" i="3"/>
  <c r="AB1035" i="3"/>
  <c r="AA1036" i="3"/>
  <c r="AC1039" i="3"/>
  <c r="AB1040" i="3"/>
  <c r="AC1042" i="3"/>
  <c r="AC1050" i="3"/>
  <c r="AC1051" i="3"/>
  <c r="AB1052" i="3"/>
  <c r="AE1056" i="3"/>
  <c r="AB1059" i="3"/>
  <c r="AA1060" i="3"/>
  <c r="AC1063" i="3"/>
  <c r="AB1064" i="3"/>
  <c r="AH1064" i="3" s="1"/>
  <c r="AC1066" i="3"/>
  <c r="AB1071" i="3"/>
  <c r="AA1072" i="3"/>
  <c r="AC1074" i="3"/>
  <c r="AC1075" i="3"/>
  <c r="AB1076" i="3"/>
  <c r="AH1076" i="3" s="1"/>
  <c r="AC1078" i="3"/>
  <c r="AC1079" i="3"/>
  <c r="AB1080" i="3"/>
  <c r="AH1080" i="3" s="1"/>
  <c r="AC1082" i="3"/>
  <c r="AC1083" i="3"/>
  <c r="AB1084" i="3"/>
  <c r="AH1084" i="3" s="1"/>
  <c r="AC1086" i="3"/>
  <c r="AC1087" i="3"/>
  <c r="AB1088" i="3"/>
  <c r="AC1090" i="3"/>
  <c r="AC1091" i="3"/>
  <c r="AB1092" i="3"/>
  <c r="AH1092" i="3" s="1"/>
  <c r="AC1094" i="3"/>
  <c r="AA1099" i="3"/>
  <c r="AH1099" i="3" s="1"/>
  <c r="AA1103" i="3"/>
  <c r="AH1103" i="3" s="1"/>
  <c r="AE1107" i="3"/>
  <c r="AE1116" i="3"/>
  <c r="AE1120" i="3"/>
  <c r="AE1124" i="3"/>
  <c r="AE1128" i="3"/>
  <c r="AE1132" i="3"/>
  <c r="AE1136" i="3"/>
  <c r="AE1140" i="3"/>
  <c r="AE1144" i="3"/>
  <c r="AE1148" i="3"/>
  <c r="AE1152" i="3"/>
  <c r="AE1156" i="3"/>
  <c r="AH1156" i="3" s="1"/>
  <c r="AB1159" i="3"/>
  <c r="AA1160" i="3"/>
  <c r="AH1160" i="3" s="1"/>
  <c r="AC1163" i="3"/>
  <c r="AB1164" i="3"/>
  <c r="AC1166" i="3"/>
  <c r="AE1179" i="3"/>
  <c r="AC1179" i="3"/>
  <c r="AB1179" i="3"/>
  <c r="AE1191" i="3"/>
  <c r="AC1191" i="3"/>
  <c r="AB1191" i="3"/>
  <c r="AE1203" i="3"/>
  <c r="AC1203" i="3"/>
  <c r="AB1203" i="3"/>
  <c r="AE1206" i="3"/>
  <c r="AD1231" i="3"/>
  <c r="AE1231" i="3"/>
  <c r="AB1231" i="3"/>
  <c r="AA1231" i="3"/>
  <c r="AE1417" i="3"/>
  <c r="AC1417" i="3"/>
  <c r="AB1417" i="3"/>
  <c r="AD1426" i="3"/>
  <c r="AB1426" i="3"/>
  <c r="AA1426" i="3"/>
  <c r="AE1426" i="3"/>
  <c r="AC1426" i="3"/>
  <c r="AD1496" i="3"/>
  <c r="AE1496" i="3"/>
  <c r="AC1496" i="3"/>
  <c r="AA1496" i="3"/>
  <c r="AD1504" i="3"/>
  <c r="AC1504" i="3"/>
  <c r="AB1504" i="3"/>
  <c r="AA1504" i="3"/>
  <c r="AE1504" i="3"/>
  <c r="AB1168" i="3"/>
  <c r="AH1168" i="3" s="1"/>
  <c r="AC1172" i="3"/>
  <c r="AE1176" i="3"/>
  <c r="AC1183" i="3"/>
  <c r="AB1184" i="3"/>
  <c r="AC1188" i="3"/>
  <c r="AC1195" i="3"/>
  <c r="AB1196" i="3"/>
  <c r="AC1200" i="3"/>
  <c r="AE1207" i="3"/>
  <c r="AE1210" i="3"/>
  <c r="AE1211" i="3"/>
  <c r="AE1214" i="3"/>
  <c r="AE1215" i="3"/>
  <c r="AD1216" i="3"/>
  <c r="AB1218" i="3"/>
  <c r="AH1218" i="3" s="1"/>
  <c r="AC1222" i="3"/>
  <c r="AB1223" i="3"/>
  <c r="AE1226" i="3"/>
  <c r="AE1227" i="3"/>
  <c r="AC1234" i="3"/>
  <c r="AH1234" i="3" s="1"/>
  <c r="AB1235" i="3"/>
  <c r="AE1238" i="3"/>
  <c r="AE1239" i="3"/>
  <c r="AC1246" i="3"/>
  <c r="AE1247" i="3"/>
  <c r="AC1254" i="3"/>
  <c r="AB1255" i="3"/>
  <c r="AC1262" i="3"/>
  <c r="AE1263" i="3"/>
  <c r="AB1267" i="3"/>
  <c r="AE1270" i="3"/>
  <c r="AB1270" i="3"/>
  <c r="AC1271" i="3"/>
  <c r="AD1279" i="3"/>
  <c r="AA1279" i="3"/>
  <c r="AD1283" i="3"/>
  <c r="AB1283" i="3"/>
  <c r="AA1283" i="3"/>
  <c r="AD1293" i="3"/>
  <c r="AC1293" i="3"/>
  <c r="AA1293" i="3"/>
  <c r="AD1295" i="3"/>
  <c r="AC1295" i="3"/>
  <c r="AB1295" i="3"/>
  <c r="AD1328" i="3"/>
  <c r="AE1328" i="3"/>
  <c r="AB1328" i="3"/>
  <c r="AH1338" i="3"/>
  <c r="AD1358" i="3"/>
  <c r="AC1358" i="3"/>
  <c r="AB1358" i="3"/>
  <c r="AD1366" i="3"/>
  <c r="AC1366" i="3"/>
  <c r="AB1366" i="3"/>
  <c r="AH1414" i="3"/>
  <c r="AB1428" i="3"/>
  <c r="AC1428" i="3"/>
  <c r="AD1438" i="3"/>
  <c r="AB1438" i="3"/>
  <c r="AA1438" i="3"/>
  <c r="AE1445" i="3"/>
  <c r="AC1445" i="3"/>
  <c r="AB1445" i="3"/>
  <c r="AD1454" i="3"/>
  <c r="AB1454" i="3"/>
  <c r="AA1454" i="3"/>
  <c r="AD1474" i="3"/>
  <c r="AC1474" i="3"/>
  <c r="AB1474" i="3"/>
  <c r="AA1474" i="3"/>
  <c r="AB1506" i="3"/>
  <c r="AE1506" i="3"/>
  <c r="AC1506" i="3"/>
  <c r="AA1506" i="3"/>
  <c r="AB1546" i="3"/>
  <c r="AE1546" i="3"/>
  <c r="AC1546" i="3"/>
  <c r="AA1546" i="3"/>
  <c r="AE1563" i="3"/>
  <c r="AC1563" i="3"/>
  <c r="AB1563" i="3"/>
  <c r="AE1629" i="3"/>
  <c r="AC1629" i="3"/>
  <c r="AB1629" i="3"/>
  <c r="AD1748" i="3"/>
  <c r="AC1748" i="3"/>
  <c r="AB1748" i="3"/>
  <c r="AE1748" i="3"/>
  <c r="AA1748" i="3"/>
  <c r="AC1168" i="3"/>
  <c r="AE1172" i="3"/>
  <c r="AC1182" i="3"/>
  <c r="AC1184" i="3"/>
  <c r="AE1188" i="3"/>
  <c r="AC1196" i="3"/>
  <c r="AE1200" i="3"/>
  <c r="AA1214" i="3"/>
  <c r="AC1218" i="3"/>
  <c r="AE1222" i="3"/>
  <c r="AE1223" i="3"/>
  <c r="AC1229" i="3"/>
  <c r="AE1234" i="3"/>
  <c r="AE1235" i="3"/>
  <c r="AC1241" i="3"/>
  <c r="AC1249" i="3"/>
  <c r="AE1254" i="3"/>
  <c r="AE1255" i="3"/>
  <c r="AB1258" i="3"/>
  <c r="AC1265" i="3"/>
  <c r="AE1267" i="3"/>
  <c r="AC1270" i="3"/>
  <c r="AB1274" i="3"/>
  <c r="AE1278" i="3"/>
  <c r="AB1278" i="3"/>
  <c r="AB1279" i="3"/>
  <c r="AE1282" i="3"/>
  <c r="AC1282" i="3"/>
  <c r="AC1283" i="3"/>
  <c r="AB1286" i="3"/>
  <c r="AE1293" i="3"/>
  <c r="AA1295" i="3"/>
  <c r="AC1298" i="3"/>
  <c r="AB1298" i="3"/>
  <c r="AB1304" i="3"/>
  <c r="AB1312" i="3"/>
  <c r="AB1320" i="3"/>
  <c r="AD1325" i="3"/>
  <c r="AE1325" i="3"/>
  <c r="AA1325" i="3"/>
  <c r="AA1328" i="3"/>
  <c r="AC1343" i="3"/>
  <c r="AE1343" i="3"/>
  <c r="AA1343" i="3"/>
  <c r="AA1358" i="3"/>
  <c r="AE1365" i="3"/>
  <c r="AC1365" i="3"/>
  <c r="AA1366" i="3"/>
  <c r="AE1373" i="3"/>
  <c r="AC1373" i="3"/>
  <c r="AB1373" i="3"/>
  <c r="AC1376" i="3"/>
  <c r="AD1382" i="3"/>
  <c r="AB1382" i="3"/>
  <c r="AA1382" i="3"/>
  <c r="AE1389" i="3"/>
  <c r="AC1389" i="3"/>
  <c r="AB1389" i="3"/>
  <c r="AC1392" i="3"/>
  <c r="AD1402" i="3"/>
  <c r="AB1402" i="3"/>
  <c r="AA1402" i="3"/>
  <c r="AE1409" i="3"/>
  <c r="AC1409" i="3"/>
  <c r="AB1409" i="3"/>
  <c r="AC1412" i="3"/>
  <c r="AD1418" i="3"/>
  <c r="AB1418" i="3"/>
  <c r="AA1418" i="3"/>
  <c r="AH1418" i="3" s="1"/>
  <c r="AE1425" i="3"/>
  <c r="AC1425" i="3"/>
  <c r="AB1425" i="3"/>
  <c r="AD1430" i="3"/>
  <c r="AC1430" i="3"/>
  <c r="AH1430" i="3" s="1"/>
  <c r="AB1430" i="3"/>
  <c r="AD1466" i="3"/>
  <c r="AC1466" i="3"/>
  <c r="AB1466" i="3"/>
  <c r="AA1466" i="3"/>
  <c r="AE1474" i="3"/>
  <c r="AD1481" i="3"/>
  <c r="AB1481" i="3"/>
  <c r="AD1488" i="3"/>
  <c r="AC1488" i="3"/>
  <c r="AB1488" i="3"/>
  <c r="AA1488" i="3"/>
  <c r="AE1507" i="3"/>
  <c r="AB1507" i="3"/>
  <c r="AD1516" i="3"/>
  <c r="AE1516" i="3"/>
  <c r="AC1516" i="3"/>
  <c r="AA1516" i="3"/>
  <c r="AE1547" i="3"/>
  <c r="AB1547" i="3"/>
  <c r="AB1558" i="3"/>
  <c r="AE1558" i="3"/>
  <c r="AC1558" i="3"/>
  <c r="AA1558" i="3"/>
  <c r="AE1609" i="3"/>
  <c r="AC1609" i="3"/>
  <c r="AB1609" i="3"/>
  <c r="AE1649" i="3"/>
  <c r="AC1649" i="3"/>
  <c r="AB1649" i="3"/>
  <c r="AB1664" i="3"/>
  <c r="AC1664" i="3"/>
  <c r="AD1712" i="3"/>
  <c r="AC1712" i="3"/>
  <c r="AB1712" i="3"/>
  <c r="AE1712" i="3"/>
  <c r="AA1712" i="3"/>
  <c r="AE1168" i="3"/>
  <c r="AB1171" i="3"/>
  <c r="AA1172" i="3"/>
  <c r="AC1175" i="3"/>
  <c r="AB1176" i="3"/>
  <c r="AH1176" i="3" s="1"/>
  <c r="AC1178" i="3"/>
  <c r="AE1184" i="3"/>
  <c r="AB1187" i="3"/>
  <c r="AA1188" i="3"/>
  <c r="AE1196" i="3"/>
  <c r="AB1199" i="3"/>
  <c r="AA1200" i="3"/>
  <c r="AE1218" i="3"/>
  <c r="AD1271" i="3"/>
  <c r="AB1271" i="3"/>
  <c r="AD1285" i="3"/>
  <c r="AC1285" i="3"/>
  <c r="AD1291" i="3"/>
  <c r="AB1291" i="3"/>
  <c r="AA1291" i="3"/>
  <c r="AD1297" i="3"/>
  <c r="AE1297" i="3"/>
  <c r="AC1297" i="3"/>
  <c r="AD1324" i="3"/>
  <c r="AE1324" i="3"/>
  <c r="AB1324" i="3"/>
  <c r="AD1342" i="3"/>
  <c r="AC1342" i="3"/>
  <c r="AB1342" i="3"/>
  <c r="AE1357" i="3"/>
  <c r="AB1357" i="3"/>
  <c r="AD1362" i="3"/>
  <c r="AB1362" i="3"/>
  <c r="AA1362" i="3"/>
  <c r="AE1429" i="3"/>
  <c r="AC1429" i="3"/>
  <c r="AE1437" i="3"/>
  <c r="AC1437" i="3"/>
  <c r="AB1437" i="3"/>
  <c r="AD1446" i="3"/>
  <c r="AB1446" i="3"/>
  <c r="AA1446" i="3"/>
  <c r="AE1453" i="3"/>
  <c r="AC1453" i="3"/>
  <c r="AB1453" i="3"/>
  <c r="AE1473" i="3"/>
  <c r="AC1473" i="3"/>
  <c r="AB1473" i="3"/>
  <c r="AB1490" i="3"/>
  <c r="AE1490" i="3"/>
  <c r="AC1490" i="3"/>
  <c r="AA1490" i="3"/>
  <c r="AD1492" i="3"/>
  <c r="AC1492" i="3"/>
  <c r="AB1492" i="3"/>
  <c r="AA1492" i="3"/>
  <c r="AE1559" i="3"/>
  <c r="AB1559" i="3"/>
  <c r="AD1564" i="3"/>
  <c r="AC1564" i="3"/>
  <c r="AB1564" i="3"/>
  <c r="AA1564" i="3"/>
  <c r="AD1588" i="3"/>
  <c r="AC1588" i="3"/>
  <c r="AE1617" i="3"/>
  <c r="AC1617" i="3"/>
  <c r="AB1617" i="3"/>
  <c r="AD1638" i="3"/>
  <c r="AB1638" i="3"/>
  <c r="AA1638" i="3"/>
  <c r="AE1638" i="3"/>
  <c r="AC1638" i="3"/>
  <c r="AE1661" i="3"/>
  <c r="AC1661" i="3"/>
  <c r="AB1661" i="3"/>
  <c r="AD1690" i="3"/>
  <c r="AC1690" i="3"/>
  <c r="AB1690" i="3"/>
  <c r="AE1690" i="3"/>
  <c r="AA1690" i="3"/>
  <c r="AE1462" i="3"/>
  <c r="AE1524" i="3"/>
  <c r="AE1578" i="3"/>
  <c r="AE1586" i="3"/>
  <c r="AD1590" i="3"/>
  <c r="AC1590" i="3"/>
  <c r="AE1591" i="3"/>
  <c r="AD1591" i="3"/>
  <c r="AA1591" i="3"/>
  <c r="AD1614" i="3"/>
  <c r="AB1614" i="3"/>
  <c r="AA1614" i="3"/>
  <c r="AE1621" i="3"/>
  <c r="AC1621" i="3"/>
  <c r="AB1621" i="3"/>
  <c r="AB1640" i="3"/>
  <c r="AC1640" i="3"/>
  <c r="AE1653" i="3"/>
  <c r="AC1653" i="3"/>
  <c r="AB1653" i="3"/>
  <c r="AB1656" i="3"/>
  <c r="AC1656" i="3"/>
  <c r="AD1666" i="3"/>
  <c r="AC1666" i="3"/>
  <c r="AB1666" i="3"/>
  <c r="AE1673" i="3"/>
  <c r="AC1673" i="3"/>
  <c r="AD1692" i="3"/>
  <c r="AE1692" i="3"/>
  <c r="AC1692" i="3"/>
  <c r="AB1714" i="3"/>
  <c r="AE1714" i="3"/>
  <c r="AC1714" i="3"/>
  <c r="AD1720" i="3"/>
  <c r="AC1720" i="3"/>
  <c r="AB1720" i="3"/>
  <c r="AD1728" i="3"/>
  <c r="AB1728" i="3"/>
  <c r="AA1728" i="3"/>
  <c r="AD1736" i="3"/>
  <c r="AB1736" i="3"/>
  <c r="AA1736" i="3"/>
  <c r="AB1750" i="3"/>
  <c r="AE1750" i="3"/>
  <c r="AC1750" i="3"/>
  <c r="AB1762" i="3"/>
  <c r="AE1762" i="3"/>
  <c r="AC1762" i="3"/>
  <c r="AA1762" i="3"/>
  <c r="AD1803" i="3"/>
  <c r="AC1803" i="3"/>
  <c r="AB1803" i="3"/>
  <c r="AA1803" i="3"/>
  <c r="AE1818" i="3"/>
  <c r="AB1818" i="3"/>
  <c r="AC1842" i="3"/>
  <c r="AE1842" i="3"/>
  <c r="AB1842" i="3"/>
  <c r="AA1842" i="3"/>
  <c r="AE1852" i="3"/>
  <c r="AC1852" i="3"/>
  <c r="AB1852" i="3"/>
  <c r="AE1884" i="3"/>
  <c r="AD1884" i="3"/>
  <c r="AA1884" i="3"/>
  <c r="AE1898" i="3"/>
  <c r="AC1898" i="3"/>
  <c r="AB1898" i="3"/>
  <c r="AE1910" i="3"/>
  <c r="AC1910" i="3"/>
  <c r="AB1910" i="3"/>
  <c r="AE1287" i="3"/>
  <c r="AE1303" i="3"/>
  <c r="AE1307" i="3"/>
  <c r="AE1311" i="3"/>
  <c r="AE1315" i="3"/>
  <c r="AE1319" i="3"/>
  <c r="AE1323" i="3"/>
  <c r="AE1327" i="3"/>
  <c r="AE1334" i="3"/>
  <c r="AE1346" i="3"/>
  <c r="AE1350" i="3"/>
  <c r="AE1398" i="3"/>
  <c r="AC1458" i="3"/>
  <c r="AH1458" i="3" s="1"/>
  <c r="AB1461" i="3"/>
  <c r="AA1462" i="3"/>
  <c r="AC1464" i="3"/>
  <c r="AE1470" i="3"/>
  <c r="AC1472" i="3"/>
  <c r="AE1478" i="3"/>
  <c r="AC1480" i="3"/>
  <c r="AE1484" i="3"/>
  <c r="AB1491" i="3"/>
  <c r="AB1495" i="3"/>
  <c r="AE1498" i="3"/>
  <c r="AA1502" i="3"/>
  <c r="AB1503" i="3"/>
  <c r="AC1508" i="3"/>
  <c r="AE1510" i="3"/>
  <c r="AA1514" i="3"/>
  <c r="AB1515" i="3"/>
  <c r="AE1518" i="3"/>
  <c r="AE1520" i="3"/>
  <c r="AA1524" i="3"/>
  <c r="AA1526" i="3"/>
  <c r="AB1527" i="3"/>
  <c r="AE1530" i="3"/>
  <c r="AA1534" i="3"/>
  <c r="AB1535" i="3"/>
  <c r="AE1538" i="3"/>
  <c r="AA1542" i="3"/>
  <c r="AA1544" i="3"/>
  <c r="AE1552" i="3"/>
  <c r="AA1556" i="3"/>
  <c r="AA1567" i="3"/>
  <c r="AE1570" i="3"/>
  <c r="AB1577" i="3"/>
  <c r="AA1578" i="3"/>
  <c r="AD1580" i="3"/>
  <c r="AE1582" i="3"/>
  <c r="AA1586" i="3"/>
  <c r="AA1590" i="3"/>
  <c r="AE1605" i="3"/>
  <c r="AC1605" i="3"/>
  <c r="AB1605" i="3"/>
  <c r="AC1614" i="3"/>
  <c r="AB1616" i="3"/>
  <c r="AC1616" i="3"/>
  <c r="AD1622" i="3"/>
  <c r="AC1622" i="3"/>
  <c r="AB1622" i="3"/>
  <c r="AB1628" i="3"/>
  <c r="AC1628" i="3"/>
  <c r="AE1637" i="3"/>
  <c r="AC1637" i="3"/>
  <c r="AB1637" i="3"/>
  <c r="AD1642" i="3"/>
  <c r="AC1642" i="3"/>
  <c r="AB1642" i="3"/>
  <c r="AB1648" i="3"/>
  <c r="AC1648" i="3"/>
  <c r="AD1654" i="3"/>
  <c r="AC1654" i="3"/>
  <c r="AB1654" i="3"/>
  <c r="AD1662" i="3"/>
  <c r="AB1662" i="3"/>
  <c r="AA1662" i="3"/>
  <c r="AE1665" i="3"/>
  <c r="AC1665" i="3"/>
  <c r="AA1666" i="3"/>
  <c r="AB1673" i="3"/>
  <c r="AE1677" i="3"/>
  <c r="AC1677" i="3"/>
  <c r="AB1677" i="3"/>
  <c r="AC1681" i="3"/>
  <c r="AB1681" i="3"/>
  <c r="AD1684" i="3"/>
  <c r="AC1684" i="3"/>
  <c r="AA1684" i="3"/>
  <c r="AA1692" i="3"/>
  <c r="AB1705" i="3"/>
  <c r="AA1714" i="3"/>
  <c r="AB1717" i="3"/>
  <c r="AA1720" i="3"/>
  <c r="AB1722" i="3"/>
  <c r="AE1722" i="3"/>
  <c r="AC1722" i="3"/>
  <c r="AC1728" i="3"/>
  <c r="AC1736" i="3"/>
  <c r="AB1745" i="3"/>
  <c r="AA1750" i="3"/>
  <c r="AB1753" i="3"/>
  <c r="AC1773" i="3"/>
  <c r="AB1773" i="3"/>
  <c r="AD1783" i="3"/>
  <c r="AE1783" i="3"/>
  <c r="AC1783" i="3"/>
  <c r="AA1783" i="3"/>
  <c r="AB1785" i="3"/>
  <c r="AE1785" i="3"/>
  <c r="AC1785" i="3"/>
  <c r="AA1785" i="3"/>
  <c r="AE1803" i="3"/>
  <c r="AB1805" i="3"/>
  <c r="AE1805" i="3"/>
  <c r="AC1805" i="3"/>
  <c r="AA1805" i="3"/>
  <c r="AD1811" i="3"/>
  <c r="AE1811" i="3"/>
  <c r="AC1811" i="3"/>
  <c r="AA1811" i="3"/>
  <c r="AE1814" i="3"/>
  <c r="AB1814" i="3"/>
  <c r="AE1830" i="3"/>
  <c r="AB1830" i="3"/>
  <c r="AE1275" i="3"/>
  <c r="AA1287" i="3"/>
  <c r="AA1289" i="3"/>
  <c r="AB1294" i="3"/>
  <c r="AE1299" i="3"/>
  <c r="AH1299" i="3" s="1"/>
  <c r="AA1303" i="3"/>
  <c r="AA1307" i="3"/>
  <c r="AA1311" i="3"/>
  <c r="AA1315" i="3"/>
  <c r="AA1319" i="3"/>
  <c r="AA1323" i="3"/>
  <c r="AA1327" i="3"/>
  <c r="AH1327" i="3" s="1"/>
  <c r="AA1331" i="3"/>
  <c r="AA1334" i="3"/>
  <c r="AE1338" i="3"/>
  <c r="AA1346" i="3"/>
  <c r="AA1350" i="3"/>
  <c r="AH1350" i="3" s="1"/>
  <c r="AA1352" i="3"/>
  <c r="AE1354" i="3"/>
  <c r="AH1354" i="3" s="1"/>
  <c r="AC1356" i="3"/>
  <c r="AB1361" i="3"/>
  <c r="AE1370" i="3"/>
  <c r="AH1370" i="3" s="1"/>
  <c r="AC1372" i="3"/>
  <c r="AE1378" i="3"/>
  <c r="AH1378" i="3" s="1"/>
  <c r="AC1380" i="3"/>
  <c r="AE1386" i="3"/>
  <c r="AH1386" i="3" s="1"/>
  <c r="AC1388" i="3"/>
  <c r="AE1394" i="3"/>
  <c r="AH1394" i="3" s="1"/>
  <c r="AB1397" i="3"/>
  <c r="AA1398" i="3"/>
  <c r="AC1400" i="3"/>
  <c r="AE1406" i="3"/>
  <c r="AH1406" i="3" s="1"/>
  <c r="AC1408" i="3"/>
  <c r="AE1414" i="3"/>
  <c r="AC1416" i="3"/>
  <c r="AE1422" i="3"/>
  <c r="AH1422" i="3" s="1"/>
  <c r="AC1424" i="3"/>
  <c r="AE1434" i="3"/>
  <c r="AH1434" i="3" s="1"/>
  <c r="AC1436" i="3"/>
  <c r="AE1442" i="3"/>
  <c r="AH1442" i="3" s="1"/>
  <c r="AC1444" i="3"/>
  <c r="AE1450" i="3"/>
  <c r="AH1450" i="3" s="1"/>
  <c r="AC1452" i="3"/>
  <c r="AE1458" i="3"/>
  <c r="AC1460" i="3"/>
  <c r="AC1461" i="3"/>
  <c r="AB1462" i="3"/>
  <c r="AB1469" i="3"/>
  <c r="AA1470" i="3"/>
  <c r="AB1477" i="3"/>
  <c r="AA1478" i="3"/>
  <c r="AH1478" i="3" s="1"/>
  <c r="AA1486" i="3"/>
  <c r="AA1500" i="3"/>
  <c r="AC1502" i="3"/>
  <c r="AE1508" i="3"/>
  <c r="AA1512" i="3"/>
  <c r="AC1514" i="3"/>
  <c r="AA1520" i="3"/>
  <c r="AA1522" i="3"/>
  <c r="AB1523" i="3"/>
  <c r="AB1524" i="3"/>
  <c r="AC1526" i="3"/>
  <c r="AA1532" i="3"/>
  <c r="AC1534" i="3"/>
  <c r="AA1540" i="3"/>
  <c r="AC1542" i="3"/>
  <c r="AB1543" i="3"/>
  <c r="AC1544" i="3"/>
  <c r="AE1548" i="3"/>
  <c r="AA1552" i="3"/>
  <c r="AA1554" i="3"/>
  <c r="AB1555" i="3"/>
  <c r="AC1556" i="3"/>
  <c r="AC1562" i="3"/>
  <c r="AB1567" i="3"/>
  <c r="AA1568" i="3"/>
  <c r="AA1570" i="3"/>
  <c r="AC1577" i="3"/>
  <c r="AB1578" i="3"/>
  <c r="AD1579" i="3"/>
  <c r="AA1582" i="3"/>
  <c r="AB1585" i="3"/>
  <c r="AB1586" i="3"/>
  <c r="AE1589" i="3"/>
  <c r="AC1589" i="3"/>
  <c r="AB1590" i="3"/>
  <c r="AE1595" i="3"/>
  <c r="AD1595" i="3"/>
  <c r="AD1610" i="3"/>
  <c r="AC1610" i="3"/>
  <c r="AB1610" i="3"/>
  <c r="AH1610" i="3" s="1"/>
  <c r="AE1614" i="3"/>
  <c r="AA1622" i="3"/>
  <c r="AD1630" i="3"/>
  <c r="AC1630" i="3"/>
  <c r="AB1630" i="3"/>
  <c r="AE1641" i="3"/>
  <c r="AC1641" i="3"/>
  <c r="AA1642" i="3"/>
  <c r="AH1650" i="3"/>
  <c r="AA1654" i="3"/>
  <c r="AE1657" i="3"/>
  <c r="AC1657" i="3"/>
  <c r="AC1662" i="3"/>
  <c r="AB1665" i="3"/>
  <c r="AE1666" i="3"/>
  <c r="AB1672" i="3"/>
  <c r="AC1672" i="3"/>
  <c r="AD1678" i="3"/>
  <c r="AC1678" i="3"/>
  <c r="AB1678" i="3"/>
  <c r="AD1681" i="3"/>
  <c r="AE1684" i="3"/>
  <c r="AD1686" i="3"/>
  <c r="AB1686" i="3"/>
  <c r="AA1686" i="3"/>
  <c r="AB1701" i="3"/>
  <c r="AB1710" i="3"/>
  <c r="AC1710" i="3"/>
  <c r="AA1710" i="3"/>
  <c r="AE1720" i="3"/>
  <c r="AA1722" i="3"/>
  <c r="AB1725" i="3"/>
  <c r="AE1728" i="3"/>
  <c r="AB1730" i="3"/>
  <c r="AC1730" i="3"/>
  <c r="AA1730" i="3"/>
  <c r="AC1733" i="3"/>
  <c r="AB1733" i="3"/>
  <c r="AE1736" i="3"/>
  <c r="AB1738" i="3"/>
  <c r="AC1738" i="3"/>
  <c r="AA1738" i="3"/>
  <c r="AC1741" i="3"/>
  <c r="AB1741" i="3"/>
  <c r="AE1594" i="3"/>
  <c r="AE1598" i="3"/>
  <c r="AE1602" i="3"/>
  <c r="AC1618" i="3"/>
  <c r="AE1626" i="3"/>
  <c r="AC1634" i="3"/>
  <c r="AH1634" i="3" s="1"/>
  <c r="AC1650" i="3"/>
  <c r="AC1658" i="3"/>
  <c r="AE1670" i="3"/>
  <c r="AC1674" i="3"/>
  <c r="AE1682" i="3"/>
  <c r="AC1694" i="3"/>
  <c r="AE1696" i="3"/>
  <c r="AE1706" i="3"/>
  <c r="AE1716" i="3"/>
  <c r="AE1724" i="3"/>
  <c r="AC1732" i="3"/>
  <c r="AE1734" i="3"/>
  <c r="AC1740" i="3"/>
  <c r="AE1742" i="3"/>
  <c r="AE1744" i="3"/>
  <c r="AE1752" i="3"/>
  <c r="AC1765" i="3"/>
  <c r="AB1765" i="3"/>
  <c r="AD1786" i="3"/>
  <c r="AB1786" i="3"/>
  <c r="AE1806" i="3"/>
  <c r="AB1806" i="3"/>
  <c r="AE1826" i="3"/>
  <c r="AB1826" i="3"/>
  <c r="AE1840" i="3"/>
  <c r="AC1840" i="3"/>
  <c r="AD1853" i="3"/>
  <c r="AC1853" i="3"/>
  <c r="AB1853" i="3"/>
  <c r="AA1853" i="3"/>
  <c r="AB1871" i="3"/>
  <c r="AC1871" i="3"/>
  <c r="AE1874" i="3"/>
  <c r="AC1874" i="3"/>
  <c r="AB1874" i="3"/>
  <c r="AA1874" i="3"/>
  <c r="AA1594" i="3"/>
  <c r="AA1598" i="3"/>
  <c r="AB1601" i="3"/>
  <c r="AA1602" i="3"/>
  <c r="AH1602" i="3" s="1"/>
  <c r="AA1607" i="3"/>
  <c r="AB1613" i="3"/>
  <c r="AE1618" i="3"/>
  <c r="AC1620" i="3"/>
  <c r="AA1626" i="3"/>
  <c r="AE1634" i="3"/>
  <c r="AC1636" i="3"/>
  <c r="AB1645" i="3"/>
  <c r="AE1650" i="3"/>
  <c r="AC1652" i="3"/>
  <c r="AE1658" i="3"/>
  <c r="AC1660" i="3"/>
  <c r="AE1674" i="3"/>
  <c r="AC1676" i="3"/>
  <c r="AA1682" i="3"/>
  <c r="AH1682" i="3" s="1"/>
  <c r="AB1685" i="3"/>
  <c r="AB1689" i="3"/>
  <c r="AE1694" i="3"/>
  <c r="AE1698" i="3"/>
  <c r="AE1702" i="3"/>
  <c r="AA1706" i="3"/>
  <c r="AA1708" i="3"/>
  <c r="AB1713" i="3"/>
  <c r="AA1716" i="3"/>
  <c r="AB1721" i="3"/>
  <c r="AA1724" i="3"/>
  <c r="AA1726" i="3"/>
  <c r="AE1732" i="3"/>
  <c r="AE1740" i="3"/>
  <c r="AA1744" i="3"/>
  <c r="AA1746" i="3"/>
  <c r="AB1749" i="3"/>
  <c r="AA1752" i="3"/>
  <c r="AD1760" i="3"/>
  <c r="AC1760" i="3"/>
  <c r="AA1760" i="3"/>
  <c r="AD1768" i="3"/>
  <c r="AC1768" i="3"/>
  <c r="AB1768" i="3"/>
  <c r="AA1768" i="3"/>
  <c r="AB1770" i="3"/>
  <c r="AE1770" i="3"/>
  <c r="AC1770" i="3"/>
  <c r="AA1770" i="3"/>
  <c r="AE1794" i="3"/>
  <c r="AB1794" i="3"/>
  <c r="AE1822" i="3"/>
  <c r="AB1822" i="3"/>
  <c r="AE1853" i="3"/>
  <c r="AB1867" i="3"/>
  <c r="AC1867" i="3"/>
  <c r="AD1875" i="3"/>
  <c r="AE1875" i="3"/>
  <c r="AB1875" i="3"/>
  <c r="AA1875" i="3"/>
  <c r="AE1882" i="3"/>
  <c r="AC1882" i="3"/>
  <c r="AB1882" i="3"/>
  <c r="AD1900" i="3"/>
  <c r="AE1900" i="3"/>
  <c r="AA1900" i="3"/>
  <c r="AD1903" i="3"/>
  <c r="AE1903" i="3"/>
  <c r="AB1903" i="3"/>
  <c r="AA1903" i="3"/>
  <c r="AB1918" i="3"/>
  <c r="AC1918" i="3"/>
  <c r="AE1756" i="3"/>
  <c r="AC1764" i="3"/>
  <c r="AE1766" i="3"/>
  <c r="AC1772" i="3"/>
  <c r="AE1774" i="3"/>
  <c r="AE1776" i="3"/>
  <c r="AC1779" i="3"/>
  <c r="AE1781" i="3"/>
  <c r="AE1845" i="3"/>
  <c r="AE1865" i="3"/>
  <c r="AH1872" i="3"/>
  <c r="AE1887" i="3"/>
  <c r="AE1907" i="3"/>
  <c r="AE1915" i="3"/>
  <c r="AE1764" i="3"/>
  <c r="AE1772" i="3"/>
  <c r="AE1779" i="3"/>
  <c r="AC1787" i="3"/>
  <c r="AB1788" i="3"/>
  <c r="AA1789" i="3"/>
  <c r="AC1791" i="3"/>
  <c r="AE1793" i="3"/>
  <c r="AA1797" i="3"/>
  <c r="AB1798" i="3"/>
  <c r="AE1807" i="3"/>
  <c r="AE1813" i="3"/>
  <c r="AC1815" i="3"/>
  <c r="AE1817" i="3"/>
  <c r="AC1819" i="3"/>
  <c r="AE1821" i="3"/>
  <c r="AC1823" i="3"/>
  <c r="AE1825" i="3"/>
  <c r="AC1827" i="3"/>
  <c r="AE1829" i="3"/>
  <c r="AC1832" i="3"/>
  <c r="AA1833" i="3"/>
  <c r="AA1834" i="3"/>
  <c r="AA1845" i="3"/>
  <c r="AE1849" i="3"/>
  <c r="AC1851" i="3"/>
  <c r="AE1857" i="3"/>
  <c r="AB1864" i="3"/>
  <c r="AA1865" i="3"/>
  <c r="AA1873" i="3"/>
  <c r="AA1876" i="3"/>
  <c r="AC1881" i="3"/>
  <c r="AA1887" i="3"/>
  <c r="AB1890" i="3"/>
  <c r="AA1892" i="3"/>
  <c r="AB1902" i="3"/>
  <c r="AA1904" i="3"/>
  <c r="AA1907" i="3"/>
  <c r="AA1912" i="3"/>
  <c r="AA1915" i="3"/>
  <c r="AE1919" i="3"/>
  <c r="AB1756" i="3"/>
  <c r="AC1758" i="3"/>
  <c r="AB1761" i="3"/>
  <c r="AA1764" i="3"/>
  <c r="AA1766" i="3"/>
  <c r="AB1769" i="3"/>
  <c r="AA1772" i="3"/>
  <c r="AA1774" i="3"/>
  <c r="AB1776" i="3"/>
  <c r="AA1779" i="3"/>
  <c r="AA1781" i="3"/>
  <c r="AE1787" i="3"/>
  <c r="AC1789" i="3"/>
  <c r="AE1791" i="3"/>
  <c r="AA1795" i="3"/>
  <c r="AC1797" i="3"/>
  <c r="AA1801" i="3"/>
  <c r="AB1802" i="3"/>
  <c r="AA1807" i="3"/>
  <c r="AA1809" i="3"/>
  <c r="AB1810" i="3"/>
  <c r="AE1815" i="3"/>
  <c r="AE1819" i="3"/>
  <c r="AE1823" i="3"/>
  <c r="AE1827" i="3"/>
  <c r="AE1831" i="3"/>
  <c r="AB1833" i="3"/>
  <c r="AB1834" i="3"/>
  <c r="AA1837" i="3"/>
  <c r="AA1838" i="3"/>
  <c r="AE1841" i="3"/>
  <c r="AC1844" i="3"/>
  <c r="AB1845" i="3"/>
  <c r="AA1846" i="3"/>
  <c r="AB1848" i="3"/>
  <c r="AA1849" i="3"/>
  <c r="AH1849" i="3" s="1"/>
  <c r="AB1856" i="3"/>
  <c r="AA1857" i="3"/>
  <c r="AE1861" i="3"/>
  <c r="AH1861" i="3" s="1"/>
  <c r="AC1863" i="3"/>
  <c r="AC1864" i="3"/>
  <c r="AB1865" i="3"/>
  <c r="AE1872" i="3"/>
  <c r="AB1873" i="3"/>
  <c r="AA1879" i="3"/>
  <c r="AB1886" i="3"/>
  <c r="AB1887" i="3"/>
  <c r="AC1890" i="3"/>
  <c r="AE1892" i="3"/>
  <c r="AA1894" i="3"/>
  <c r="AA1895" i="3"/>
  <c r="AC1902" i="3"/>
  <c r="AE1904" i="3"/>
  <c r="AB1906" i="3"/>
  <c r="AB1907" i="3"/>
  <c r="AE1911" i="3"/>
  <c r="AH1911" i="3" s="1"/>
  <c r="AE1912" i="3"/>
  <c r="AB1914" i="3"/>
  <c r="AB1915" i="3"/>
  <c r="AH1915" i="3" s="1"/>
  <c r="AA1919" i="3"/>
  <c r="AH1919" i="3" s="1"/>
  <c r="AC1922" i="3"/>
  <c r="AH80" i="3"/>
  <c r="AH15" i="3"/>
  <c r="AH19" i="3"/>
  <c r="AH23" i="3"/>
  <c r="AH27" i="3"/>
  <c r="AH31" i="3"/>
  <c r="AH35" i="3"/>
  <c r="AD3" i="3"/>
  <c r="AM4" i="3" a="1"/>
  <c r="AM4" i="3" s="1"/>
  <c r="AO4" i="3" a="1"/>
  <c r="AO4" i="3" s="1"/>
  <c r="AQ7" i="3" a="1"/>
  <c r="AQ7" i="3" s="1"/>
  <c r="AQ8" i="3" a="1"/>
  <c r="AQ8" i="3" s="1"/>
  <c r="AQ9" i="3" a="1"/>
  <c r="AQ9" i="3" s="1"/>
  <c r="AQ10" i="3" a="1"/>
  <c r="AQ10" i="3" s="1"/>
  <c r="AM11" i="3" a="1"/>
  <c r="AM11" i="3" s="1"/>
  <c r="AO11" i="3" a="1"/>
  <c r="AO11" i="3" s="1"/>
  <c r="AQ11" i="3" a="1"/>
  <c r="AQ11" i="3" s="1"/>
  <c r="AM12" i="3" a="1"/>
  <c r="AM12" i="3" s="1"/>
  <c r="AO12" i="3" a="1"/>
  <c r="AO12" i="3" s="1"/>
  <c r="AQ12" i="3" a="1"/>
  <c r="AQ12" i="3" s="1"/>
  <c r="AM13" i="3" a="1"/>
  <c r="AM13" i="3" s="1"/>
  <c r="AO13" i="3" a="1"/>
  <c r="AO13" i="3" s="1"/>
  <c r="AQ13" i="3" a="1"/>
  <c r="AQ13" i="3" s="1"/>
  <c r="AM14" i="3" a="1"/>
  <c r="AM14" i="3" s="1"/>
  <c r="AO14" i="3" a="1"/>
  <c r="AO14" i="3" s="1"/>
  <c r="AQ14" i="3" a="1"/>
  <c r="AQ14" i="3" s="1"/>
  <c r="AM15" i="3" a="1"/>
  <c r="AM15" i="3" s="1"/>
  <c r="AO15" i="3" a="1"/>
  <c r="AO15" i="3" s="1"/>
  <c r="AQ15" i="3" a="1"/>
  <c r="AQ15" i="3" s="1"/>
  <c r="AM16" i="3" a="1"/>
  <c r="AM16" i="3" s="1"/>
  <c r="AO16" i="3" a="1"/>
  <c r="AO16" i="3" s="1"/>
  <c r="AQ16" i="3" a="1"/>
  <c r="AQ16" i="3" s="1"/>
  <c r="AM17" i="3" a="1"/>
  <c r="AM17" i="3" s="1"/>
  <c r="AO17" i="3" a="1"/>
  <c r="AO17" i="3" s="1"/>
  <c r="AQ17" i="3" a="1"/>
  <c r="AQ17" i="3" s="1"/>
  <c r="AM18" i="3" a="1"/>
  <c r="AM18" i="3" s="1"/>
  <c r="AO18" i="3" a="1"/>
  <c r="AO18" i="3" s="1"/>
  <c r="AQ18" i="3" a="1"/>
  <c r="AQ18" i="3" s="1"/>
  <c r="AM19" i="3" a="1"/>
  <c r="AM19" i="3" s="1"/>
  <c r="AO19" i="3" a="1"/>
  <c r="AO19" i="3" s="1"/>
  <c r="AQ19" i="3" a="1"/>
  <c r="AQ19" i="3" s="1"/>
  <c r="AM20" i="3" a="1"/>
  <c r="AM20" i="3" s="1"/>
  <c r="AO20" i="3" a="1"/>
  <c r="AO20" i="3" s="1"/>
  <c r="AQ20" i="3" a="1"/>
  <c r="AQ20" i="3" s="1"/>
  <c r="AM21" i="3" a="1"/>
  <c r="AM21" i="3" s="1"/>
  <c r="AO21" i="3" a="1"/>
  <c r="AO21" i="3" s="1"/>
  <c r="AQ21" i="3" a="1"/>
  <c r="AQ21" i="3" s="1"/>
  <c r="AM22" i="3" a="1"/>
  <c r="AM22" i="3" s="1"/>
  <c r="AO22" i="3" a="1"/>
  <c r="AO22" i="3" s="1"/>
  <c r="AQ22" i="3" a="1"/>
  <c r="AQ22" i="3" s="1"/>
  <c r="AM23" i="3" a="1"/>
  <c r="AM23" i="3" s="1"/>
  <c r="AO23" i="3" a="1"/>
  <c r="AO23" i="3" s="1"/>
  <c r="AQ23" i="3" a="1"/>
  <c r="AQ23" i="3" s="1"/>
  <c r="AM24" i="3" a="1"/>
  <c r="AM24" i="3" s="1"/>
  <c r="AQ24" i="3" a="1"/>
  <c r="AQ24" i="3" s="1"/>
  <c r="AM25" i="3" a="1"/>
  <c r="AM25" i="3" s="1"/>
  <c r="AQ25" i="3" a="1"/>
  <c r="AQ25" i="3" s="1"/>
  <c r="AM26" i="3" a="1"/>
  <c r="AM26" i="3" s="1"/>
  <c r="AO26" i="3" a="1"/>
  <c r="AO26" i="3" s="1"/>
  <c r="AQ26" i="3" a="1"/>
  <c r="AQ26" i="3" s="1"/>
  <c r="AM27" i="3" a="1"/>
  <c r="AM27" i="3" s="1"/>
  <c r="AQ27" i="3" a="1"/>
  <c r="AQ27" i="3" s="1"/>
  <c r="AM28" i="3" a="1"/>
  <c r="AM28" i="3" s="1"/>
  <c r="AO28" i="3" a="1"/>
  <c r="AO28" i="3" s="1"/>
  <c r="AQ28" i="3" a="1"/>
  <c r="AQ28" i="3" s="1"/>
  <c r="AM29" i="3" a="1"/>
  <c r="AM29" i="3" s="1"/>
  <c r="AO29" i="3" a="1"/>
  <c r="AO29" i="3" s="1"/>
  <c r="AQ29" i="3" a="1"/>
  <c r="AQ29" i="3" s="1"/>
  <c r="AM30" i="3" a="1"/>
  <c r="AM30" i="3" s="1"/>
  <c r="AO30" i="3" a="1"/>
  <c r="AO30" i="3" s="1"/>
  <c r="AQ30" i="3" a="1"/>
  <c r="AQ30" i="3" s="1"/>
  <c r="AM31" i="3" a="1"/>
  <c r="AM31" i="3" s="1"/>
  <c r="AO31" i="3" a="1"/>
  <c r="AO31" i="3" s="1"/>
  <c r="AQ31" i="3" a="1"/>
  <c r="AQ31" i="3" s="1"/>
  <c r="AQ32" i="3" a="1"/>
  <c r="AQ32" i="3" s="1"/>
  <c r="AQ33" i="3" a="1"/>
  <c r="AQ33" i="3" s="1"/>
  <c r="AQ34" i="3" a="1"/>
  <c r="AQ34" i="3" s="1"/>
  <c r="AQ35" i="3" a="1"/>
  <c r="AQ35" i="3" s="1"/>
  <c r="AA38" i="3"/>
  <c r="AE38" i="3"/>
  <c r="AD39" i="3"/>
  <c r="AA42" i="3"/>
  <c r="AE42" i="3"/>
  <c r="AD43" i="3"/>
  <c r="AA46" i="3"/>
  <c r="AE46" i="3"/>
  <c r="AD47" i="3"/>
  <c r="AA50" i="3"/>
  <c r="AE50" i="3"/>
  <c r="AD51" i="3"/>
  <c r="AA54" i="3"/>
  <c r="AE54" i="3"/>
  <c r="AD55" i="3"/>
  <c r="AA58" i="3"/>
  <c r="AE58" i="3"/>
  <c r="AD59" i="3"/>
  <c r="AA62" i="3"/>
  <c r="AE62" i="3"/>
  <c r="AD63" i="3"/>
  <c r="AA66" i="3"/>
  <c r="AE66" i="3"/>
  <c r="AD67" i="3"/>
  <c r="AA70" i="3"/>
  <c r="AE70" i="3"/>
  <c r="AD71" i="3"/>
  <c r="AA74" i="3"/>
  <c r="AE74" i="3"/>
  <c r="AD75" i="3"/>
  <c r="AA78" i="3"/>
  <c r="AE78" i="3"/>
  <c r="AD79" i="3"/>
  <c r="AA82" i="3"/>
  <c r="AE82" i="3"/>
  <c r="AD83" i="3"/>
  <c r="AA86" i="3"/>
  <c r="AE86" i="3"/>
  <c r="AD87" i="3"/>
  <c r="AA90" i="3"/>
  <c r="AE90" i="3"/>
  <c r="AD91" i="3"/>
  <c r="AA94" i="3"/>
  <c r="AE94" i="3"/>
  <c r="AD95" i="3"/>
  <c r="AA98" i="3"/>
  <c r="AE98" i="3"/>
  <c r="AD99" i="3"/>
  <c r="AA102" i="3"/>
  <c r="AE102" i="3"/>
  <c r="AD103" i="3"/>
  <c r="AE106" i="3"/>
  <c r="AD107" i="3"/>
  <c r="AA110" i="3"/>
  <c r="AE110" i="3"/>
  <c r="AD111" i="3"/>
  <c r="AB118" i="3"/>
  <c r="AE118" i="3"/>
  <c r="AA118" i="3"/>
  <c r="AC122" i="3"/>
  <c r="AC125" i="3"/>
  <c r="AB125" i="3"/>
  <c r="AB142" i="3"/>
  <c r="AE142" i="3"/>
  <c r="AA142" i="3"/>
  <c r="AC146" i="3"/>
  <c r="AC149" i="3"/>
  <c r="AB149" i="3"/>
  <c r="AB158" i="3"/>
  <c r="AE158" i="3"/>
  <c r="AA158" i="3"/>
  <c r="AC165" i="3"/>
  <c r="AB165" i="3"/>
  <c r="AB174" i="3"/>
  <c r="AE174" i="3"/>
  <c r="AA174" i="3"/>
  <c r="AC181" i="3"/>
  <c r="AB181" i="3"/>
  <c r="AB190" i="3"/>
  <c r="AE190" i="3"/>
  <c r="AA190" i="3"/>
  <c r="AH288" i="3"/>
  <c r="AH292" i="3"/>
  <c r="AH296" i="3"/>
  <c r="AH300" i="3"/>
  <c r="AH304" i="3"/>
  <c r="AH308" i="3"/>
  <c r="AH312" i="3"/>
  <c r="AA3" i="3"/>
  <c r="AH3" i="3" s="1"/>
  <c r="AD36" i="3"/>
  <c r="AB38" i="3"/>
  <c r="AA39" i="3"/>
  <c r="AH39" i="3" s="1"/>
  <c r="AE39" i="3"/>
  <c r="AD40" i="3"/>
  <c r="AC41" i="3"/>
  <c r="AH41" i="3" s="1"/>
  <c r="AB42" i="3"/>
  <c r="AA43" i="3"/>
  <c r="AE43" i="3"/>
  <c r="AD44" i="3"/>
  <c r="AC45" i="3"/>
  <c r="AH45" i="3" s="1"/>
  <c r="AB46" i="3"/>
  <c r="AA47" i="3"/>
  <c r="AE47" i="3"/>
  <c r="AD48" i="3"/>
  <c r="AB50" i="3"/>
  <c r="AA51" i="3"/>
  <c r="AE51" i="3"/>
  <c r="AD52" i="3"/>
  <c r="AB54" i="3"/>
  <c r="AA55" i="3"/>
  <c r="AE55" i="3"/>
  <c r="AD56" i="3"/>
  <c r="AB58" i="3"/>
  <c r="AA59" i="3"/>
  <c r="AE59" i="3"/>
  <c r="AD60" i="3"/>
  <c r="AC61" i="3"/>
  <c r="AH61" i="3" s="1"/>
  <c r="AB62" i="3"/>
  <c r="AA63" i="3"/>
  <c r="AE63" i="3"/>
  <c r="AD64" i="3"/>
  <c r="AC65" i="3"/>
  <c r="AH65" i="3" s="1"/>
  <c r="AB66" i="3"/>
  <c r="AA67" i="3"/>
  <c r="AH67" i="3" s="1"/>
  <c r="AE67" i="3"/>
  <c r="AC69" i="3"/>
  <c r="AH69" i="3" s="1"/>
  <c r="AB70" i="3"/>
  <c r="AA71" i="3"/>
  <c r="AH71" i="3" s="1"/>
  <c r="AE71" i="3"/>
  <c r="AD72" i="3"/>
  <c r="AH72" i="3" s="1"/>
  <c r="AC73" i="3"/>
  <c r="AH73" i="3" s="1"/>
  <c r="AB74" i="3"/>
  <c r="AA75" i="3"/>
  <c r="AE75" i="3"/>
  <c r="AD76" i="3"/>
  <c r="AB78" i="3"/>
  <c r="AA79" i="3"/>
  <c r="AE79" i="3"/>
  <c r="AC81" i="3"/>
  <c r="AH81" i="3" s="1"/>
  <c r="AB82" i="3"/>
  <c r="AA83" i="3"/>
  <c r="AE83" i="3"/>
  <c r="AD84" i="3"/>
  <c r="AB86" i="3"/>
  <c r="AA87" i="3"/>
  <c r="AE87" i="3"/>
  <c r="AD88" i="3"/>
  <c r="AB90" i="3"/>
  <c r="AA91" i="3"/>
  <c r="AE91" i="3"/>
  <c r="AD92" i="3"/>
  <c r="AC93" i="3"/>
  <c r="AH93" i="3" s="1"/>
  <c r="AB94" i="3"/>
  <c r="AA95" i="3"/>
  <c r="AE95" i="3"/>
  <c r="AD96" i="3"/>
  <c r="AC97" i="3"/>
  <c r="AH97" i="3" s="1"/>
  <c r="AB98" i="3"/>
  <c r="AA99" i="3"/>
  <c r="AE99" i="3"/>
  <c r="AD100" i="3"/>
  <c r="AB102" i="3"/>
  <c r="AA103" i="3"/>
  <c r="AE103" i="3"/>
  <c r="AD104" i="3"/>
  <c r="AC105" i="3"/>
  <c r="AH105" i="3" s="1"/>
  <c r="AB106" i="3"/>
  <c r="AA107" i="3"/>
  <c r="AE107" i="3"/>
  <c r="AD108" i="3"/>
  <c r="AB110" i="3"/>
  <c r="AA111" i="3"/>
  <c r="AE111" i="3"/>
  <c r="AD112" i="3"/>
  <c r="AC114" i="3"/>
  <c r="AC118" i="3"/>
  <c r="AC121" i="3"/>
  <c r="AB121" i="3"/>
  <c r="AA125" i="3"/>
  <c r="AD129" i="3"/>
  <c r="AB130" i="3"/>
  <c r="AE130" i="3"/>
  <c r="AA130" i="3"/>
  <c r="AC133" i="3"/>
  <c r="AB133" i="3"/>
  <c r="AD137" i="3"/>
  <c r="AB138" i="3"/>
  <c r="AE138" i="3"/>
  <c r="AA138" i="3"/>
  <c r="AC142" i="3"/>
  <c r="AC145" i="3"/>
  <c r="AB145" i="3"/>
  <c r="AA149" i="3"/>
  <c r="AD153" i="3"/>
  <c r="AB154" i="3"/>
  <c r="AE154" i="3"/>
  <c r="AA154" i="3"/>
  <c r="AC158" i="3"/>
  <c r="AC161" i="3"/>
  <c r="AB161" i="3"/>
  <c r="AA165" i="3"/>
  <c r="AD169" i="3"/>
  <c r="AB170" i="3"/>
  <c r="AE170" i="3"/>
  <c r="AA170" i="3"/>
  <c r="AC174" i="3"/>
  <c r="AC177" i="3"/>
  <c r="AB177" i="3"/>
  <c r="AA181" i="3"/>
  <c r="AB186" i="3"/>
  <c r="AE186" i="3"/>
  <c r="AA186" i="3"/>
  <c r="AH186" i="3" s="1"/>
  <c r="AC190" i="3"/>
  <c r="AH200" i="3"/>
  <c r="AH456" i="3"/>
  <c r="AP4" i="3" a="1"/>
  <c r="AP4" i="3" s="1"/>
  <c r="AP5" i="3" a="1"/>
  <c r="AP5" i="3" s="1"/>
  <c r="AN11" i="3" a="1"/>
  <c r="AN11" i="3" s="1"/>
  <c r="AP11" i="3" a="1"/>
  <c r="AP11" i="3" s="1"/>
  <c r="AN12" i="3" a="1"/>
  <c r="AN12" i="3" s="1"/>
  <c r="AP12" i="3" a="1"/>
  <c r="AP12" i="3" s="1"/>
  <c r="AN13" i="3" a="1"/>
  <c r="AN13" i="3" s="1"/>
  <c r="AP13" i="3" a="1"/>
  <c r="AP13" i="3" s="1"/>
  <c r="AN14" i="3" a="1"/>
  <c r="AN14" i="3" s="1"/>
  <c r="AP14" i="3" a="1"/>
  <c r="AP14" i="3" s="1"/>
  <c r="AN15" i="3" a="1"/>
  <c r="AN15" i="3" s="1"/>
  <c r="AP15" i="3" a="1"/>
  <c r="AP15" i="3" s="1"/>
  <c r="AN16" i="3" a="1"/>
  <c r="AN16" i="3" s="1"/>
  <c r="AP16" i="3" a="1"/>
  <c r="AP16" i="3" s="1"/>
  <c r="AN17" i="3" a="1"/>
  <c r="AN17" i="3" s="1"/>
  <c r="AP17" i="3" a="1"/>
  <c r="AP17" i="3" s="1"/>
  <c r="AN18" i="3" a="1"/>
  <c r="AN18" i="3" s="1"/>
  <c r="AP18" i="3" a="1"/>
  <c r="AP18" i="3" s="1"/>
  <c r="AN19" i="3" a="1"/>
  <c r="AN19" i="3" s="1"/>
  <c r="AP19" i="3" a="1"/>
  <c r="AP19" i="3" s="1"/>
  <c r="AN20" i="3" a="1"/>
  <c r="AN20" i="3" s="1"/>
  <c r="AP20" i="3" a="1"/>
  <c r="AP20" i="3" s="1"/>
  <c r="AN21" i="3" a="1"/>
  <c r="AN21" i="3" s="1"/>
  <c r="AP21" i="3" a="1"/>
  <c r="AP21" i="3" s="1"/>
  <c r="AP22" i="3" a="1"/>
  <c r="AP22" i="3" s="1"/>
  <c r="AN23" i="3" a="1"/>
  <c r="AN23" i="3" s="1"/>
  <c r="AP23" i="3" a="1"/>
  <c r="AP23" i="3" s="1"/>
  <c r="AN24" i="3" a="1"/>
  <c r="AN24" i="3" s="1"/>
  <c r="AP24" i="3" a="1"/>
  <c r="AP24" i="3" s="1"/>
  <c r="AN25" i="3" a="1"/>
  <c r="AN25" i="3" s="1"/>
  <c r="AP25" i="3" a="1"/>
  <c r="AP25" i="3" s="1"/>
  <c r="AN26" i="3" a="1"/>
  <c r="AN26" i="3" s="1"/>
  <c r="AP26" i="3" a="1"/>
  <c r="AP26" i="3" s="1"/>
  <c r="AN27" i="3" a="1"/>
  <c r="AN27" i="3" s="1"/>
  <c r="AP27" i="3" a="1"/>
  <c r="AP27" i="3" s="1"/>
  <c r="AN28" i="3" a="1"/>
  <c r="AN28" i="3" s="1"/>
  <c r="AP28" i="3" a="1"/>
  <c r="AP28" i="3" s="1"/>
  <c r="AN29" i="3" a="1"/>
  <c r="AN29" i="3" s="1"/>
  <c r="AP29" i="3" a="1"/>
  <c r="AP29" i="3" s="1"/>
  <c r="AN30" i="3" a="1"/>
  <c r="AN30" i="3" s="1"/>
  <c r="AP30" i="3" a="1"/>
  <c r="AP30" i="3" s="1"/>
  <c r="AN31" i="3" a="1"/>
  <c r="AN31" i="3" s="1"/>
  <c r="AP31" i="3" a="1"/>
  <c r="AP31" i="3" s="1"/>
  <c r="AP32" i="3" a="1"/>
  <c r="AP32" i="3" s="1"/>
  <c r="AA36" i="3"/>
  <c r="AH36" i="3" s="1"/>
  <c r="AC38" i="3"/>
  <c r="AA40" i="3"/>
  <c r="AH40" i="3" s="1"/>
  <c r="AC42" i="3"/>
  <c r="AA44" i="3"/>
  <c r="AH44" i="3" s="1"/>
  <c r="AC46" i="3"/>
  <c r="AA48" i="3"/>
  <c r="AH48" i="3" s="1"/>
  <c r="AC50" i="3"/>
  <c r="AA52" i="3"/>
  <c r="AH52" i="3" s="1"/>
  <c r="AC54" i="3"/>
  <c r="AA56" i="3"/>
  <c r="AH56" i="3" s="1"/>
  <c r="AC58" i="3"/>
  <c r="AA60" i="3"/>
  <c r="AH60" i="3" s="1"/>
  <c r="AC62" i="3"/>
  <c r="AA64" i="3"/>
  <c r="AH64" i="3" s="1"/>
  <c r="AC66" i="3"/>
  <c r="AC70" i="3"/>
  <c r="AC74" i="3"/>
  <c r="AA76" i="3"/>
  <c r="AH76" i="3" s="1"/>
  <c r="AC78" i="3"/>
  <c r="AC82" i="3"/>
  <c r="AA84" i="3"/>
  <c r="AH84" i="3" s="1"/>
  <c r="AC86" i="3"/>
  <c r="AA88" i="3"/>
  <c r="AH88" i="3" s="1"/>
  <c r="AC90" i="3"/>
  <c r="AB91" i="3"/>
  <c r="AA92" i="3"/>
  <c r="AH92" i="3" s="1"/>
  <c r="AC94" i="3"/>
  <c r="AB95" i="3"/>
  <c r="AA96" i="3"/>
  <c r="AH96" i="3" s="1"/>
  <c r="AC98" i="3"/>
  <c r="AB99" i="3"/>
  <c r="AA100" i="3"/>
  <c r="AH100" i="3" s="1"/>
  <c r="AC102" i="3"/>
  <c r="AB103" i="3"/>
  <c r="AA104" i="3"/>
  <c r="AH104" i="3" s="1"/>
  <c r="AC106" i="3"/>
  <c r="AB107" i="3"/>
  <c r="AA108" i="3"/>
  <c r="AH108" i="3" s="1"/>
  <c r="AC110" i="3"/>
  <c r="AB111" i="3"/>
  <c r="AA112" i="3"/>
  <c r="AH112" i="3" s="1"/>
  <c r="AD114" i="3"/>
  <c r="AC117" i="3"/>
  <c r="AB117" i="3"/>
  <c r="AD118" i="3"/>
  <c r="AH121" i="3"/>
  <c r="AD125" i="3"/>
  <c r="AB126" i="3"/>
  <c r="AE126" i="3"/>
  <c r="AA126" i="3"/>
  <c r="AH126" i="3" s="1"/>
  <c r="AH133" i="3"/>
  <c r="AC141" i="3"/>
  <c r="AB141" i="3"/>
  <c r="AD142" i="3"/>
  <c r="AH145" i="3"/>
  <c r="AD149" i="3"/>
  <c r="AB150" i="3"/>
  <c r="AE150" i="3"/>
  <c r="AA150" i="3"/>
  <c r="AC154" i="3"/>
  <c r="AC157" i="3"/>
  <c r="AB157" i="3"/>
  <c r="AH157" i="3" s="1"/>
  <c r="AD158" i="3"/>
  <c r="AH161" i="3"/>
  <c r="AD165" i="3"/>
  <c r="AB166" i="3"/>
  <c r="AE166" i="3"/>
  <c r="AA166" i="3"/>
  <c r="AC170" i="3"/>
  <c r="AC173" i="3"/>
  <c r="AB173" i="3"/>
  <c r="AD174" i="3"/>
  <c r="AH177" i="3"/>
  <c r="AD181" i="3"/>
  <c r="AB182" i="3"/>
  <c r="AE182" i="3"/>
  <c r="AA182" i="3"/>
  <c r="AC189" i="3"/>
  <c r="AB189" i="3"/>
  <c r="AD190" i="3"/>
  <c r="AH324" i="3"/>
  <c r="AH328" i="3"/>
  <c r="AH332" i="3"/>
  <c r="AH336" i="3"/>
  <c r="AH340" i="3"/>
  <c r="AH344" i="3"/>
  <c r="AH348" i="3"/>
  <c r="AH356" i="3"/>
  <c r="AE114" i="3"/>
  <c r="AB122" i="3"/>
  <c r="AE122" i="3"/>
  <c r="AA122" i="3"/>
  <c r="AE125" i="3"/>
  <c r="AC129" i="3"/>
  <c r="AB129" i="3"/>
  <c r="AH129" i="3" s="1"/>
  <c r="AB134" i="3"/>
  <c r="AE134" i="3"/>
  <c r="AA134" i="3"/>
  <c r="AC137" i="3"/>
  <c r="AB137" i="3"/>
  <c r="AH141" i="3"/>
  <c r="AB146" i="3"/>
  <c r="AE146" i="3"/>
  <c r="AA146" i="3"/>
  <c r="AE149" i="3"/>
  <c r="AC153" i="3"/>
  <c r="AB153" i="3"/>
  <c r="AH153" i="3" s="1"/>
  <c r="AB162" i="3"/>
  <c r="AE162" i="3"/>
  <c r="AA162" i="3"/>
  <c r="AE165" i="3"/>
  <c r="AC169" i="3"/>
  <c r="AB169" i="3"/>
  <c r="AH169" i="3" s="1"/>
  <c r="AB178" i="3"/>
  <c r="AE178" i="3"/>
  <c r="AA178" i="3"/>
  <c r="AE181" i="3"/>
  <c r="AC182" i="3"/>
  <c r="AC185" i="3"/>
  <c r="AB185" i="3"/>
  <c r="AA189" i="3"/>
  <c r="AH351" i="3"/>
  <c r="AD193" i="3"/>
  <c r="AC194" i="3"/>
  <c r="AD197" i="3"/>
  <c r="AC198" i="3"/>
  <c r="AD201" i="3"/>
  <c r="AC202" i="3"/>
  <c r="AD205" i="3"/>
  <c r="AD209" i="3"/>
  <c r="AD213" i="3"/>
  <c r="AD217" i="3"/>
  <c r="AD221" i="3"/>
  <c r="AD225" i="3"/>
  <c r="AD229" i="3"/>
  <c r="AD233" i="3"/>
  <c r="AD237" i="3"/>
  <c r="AD241" i="3"/>
  <c r="AD245" i="3"/>
  <c r="AD249" i="3"/>
  <c r="AD253" i="3"/>
  <c r="AD257" i="3"/>
  <c r="AD261" i="3"/>
  <c r="AD265" i="3"/>
  <c r="AD269" i="3"/>
  <c r="AD273" i="3"/>
  <c r="AD277" i="3"/>
  <c r="AD281" i="3"/>
  <c r="AD285" i="3"/>
  <c r="AD289" i="3"/>
  <c r="AD293" i="3"/>
  <c r="AD297" i="3"/>
  <c r="AD301" i="3"/>
  <c r="AD305" i="3"/>
  <c r="AD309" i="3"/>
  <c r="AD313" i="3"/>
  <c r="AD317" i="3"/>
  <c r="AD321" i="3"/>
  <c r="AD325" i="3"/>
  <c r="AD329" i="3"/>
  <c r="AD333" i="3"/>
  <c r="AD337" i="3"/>
  <c r="AD341" i="3"/>
  <c r="AD345" i="3"/>
  <c r="AD349" i="3"/>
  <c r="AD353" i="3"/>
  <c r="AD357" i="3"/>
  <c r="AD361" i="3"/>
  <c r="AD365" i="3"/>
  <c r="AD369" i="3"/>
  <c r="AD373" i="3"/>
  <c r="AD377" i="3"/>
  <c r="AD381" i="3"/>
  <c r="AD385" i="3"/>
  <c r="AD389" i="3"/>
  <c r="AD393" i="3"/>
  <c r="AD397" i="3"/>
  <c r="AD401" i="3"/>
  <c r="AD405" i="3"/>
  <c r="AD409" i="3"/>
  <c r="AD413" i="3"/>
  <c r="AD417" i="3"/>
  <c r="AD421" i="3"/>
  <c r="AD425" i="3"/>
  <c r="AD429" i="3"/>
  <c r="AD433" i="3"/>
  <c r="AD437" i="3"/>
  <c r="AD441" i="3"/>
  <c r="AD445" i="3"/>
  <c r="AD449" i="3"/>
  <c r="AD453" i="3"/>
  <c r="AC457" i="3"/>
  <c r="AB457" i="3"/>
  <c r="AC501" i="3"/>
  <c r="AB501" i="3"/>
  <c r="AC509" i="3"/>
  <c r="AB509" i="3"/>
  <c r="AB514" i="3"/>
  <c r="AE514" i="3"/>
  <c r="AA514" i="3"/>
  <c r="AC517" i="3"/>
  <c r="AB517" i="3"/>
  <c r="AB522" i="3"/>
  <c r="AE522" i="3"/>
  <c r="AA522" i="3"/>
  <c r="AC525" i="3"/>
  <c r="AB525" i="3"/>
  <c r="AC529" i="3"/>
  <c r="AB529" i="3"/>
  <c r="AB534" i="3"/>
  <c r="AE534" i="3"/>
  <c r="AA534" i="3"/>
  <c r="AC545" i="3"/>
  <c r="AB545" i="3"/>
  <c r="AC566" i="3"/>
  <c r="AB566" i="3"/>
  <c r="AE566" i="3"/>
  <c r="AA566" i="3"/>
  <c r="AC578" i="3"/>
  <c r="AB578" i="3"/>
  <c r="AE578" i="3"/>
  <c r="AA578" i="3"/>
  <c r="AC594" i="3"/>
  <c r="AB594" i="3"/>
  <c r="AE594" i="3"/>
  <c r="AA594" i="3"/>
  <c r="AC610" i="3"/>
  <c r="AB610" i="3"/>
  <c r="AE610" i="3"/>
  <c r="AA610" i="3"/>
  <c r="AC639" i="3"/>
  <c r="AD639" i="3"/>
  <c r="AB639" i="3"/>
  <c r="AA639" i="3"/>
  <c r="AB640" i="3"/>
  <c r="AD640" i="3"/>
  <c r="AC640" i="3"/>
  <c r="AA640" i="3"/>
  <c r="AE656" i="3"/>
  <c r="AA656" i="3"/>
  <c r="AB656" i="3"/>
  <c r="AD656" i="3"/>
  <c r="AC656" i="3"/>
  <c r="AE193" i="3"/>
  <c r="AD194" i="3"/>
  <c r="AA197" i="3"/>
  <c r="AE197" i="3"/>
  <c r="AD198" i="3"/>
  <c r="AA201" i="3"/>
  <c r="AE201" i="3"/>
  <c r="AD202" i="3"/>
  <c r="AA205" i="3"/>
  <c r="AE205" i="3"/>
  <c r="AD206" i="3"/>
  <c r="AA209" i="3"/>
  <c r="AE209" i="3"/>
  <c r="AD210" i="3"/>
  <c r="AA213" i="3"/>
  <c r="AE213" i="3"/>
  <c r="AD214" i="3"/>
  <c r="AA217" i="3"/>
  <c r="AE217" i="3"/>
  <c r="AD218" i="3"/>
  <c r="AA221" i="3"/>
  <c r="AE221" i="3"/>
  <c r="AD222" i="3"/>
  <c r="AA225" i="3"/>
  <c r="AE225" i="3"/>
  <c r="AD226" i="3"/>
  <c r="AA229" i="3"/>
  <c r="AE229" i="3"/>
  <c r="AD230" i="3"/>
  <c r="AA233" i="3"/>
  <c r="AE233" i="3"/>
  <c r="AD234" i="3"/>
  <c r="AA237" i="3"/>
  <c r="AE237" i="3"/>
  <c r="AD238" i="3"/>
  <c r="AA241" i="3"/>
  <c r="AE241" i="3"/>
  <c r="AD242" i="3"/>
  <c r="AA245" i="3"/>
  <c r="AE245" i="3"/>
  <c r="AD246" i="3"/>
  <c r="AA249" i="3"/>
  <c r="AE249" i="3"/>
  <c r="AD250" i="3"/>
  <c r="AA253" i="3"/>
  <c r="AE253" i="3"/>
  <c r="AD254" i="3"/>
  <c r="AA257" i="3"/>
  <c r="AE257" i="3"/>
  <c r="AD258" i="3"/>
  <c r="AA261" i="3"/>
  <c r="AE261" i="3"/>
  <c r="AD262" i="3"/>
  <c r="AA265" i="3"/>
  <c r="AE265" i="3"/>
  <c r="AD266" i="3"/>
  <c r="AA269" i="3"/>
  <c r="AE269" i="3"/>
  <c r="AD270" i="3"/>
  <c r="AA273" i="3"/>
  <c r="AE273" i="3"/>
  <c r="AD274" i="3"/>
  <c r="AA277" i="3"/>
  <c r="AE277" i="3"/>
  <c r="AD278" i="3"/>
  <c r="AA281" i="3"/>
  <c r="AE281" i="3"/>
  <c r="AD282" i="3"/>
  <c r="AA285" i="3"/>
  <c r="AE285" i="3"/>
  <c r="AD286" i="3"/>
  <c r="AA289" i="3"/>
  <c r="AE289" i="3"/>
  <c r="AD290" i="3"/>
  <c r="AA293" i="3"/>
  <c r="AE293" i="3"/>
  <c r="AD294" i="3"/>
  <c r="AA297" i="3"/>
  <c r="AE297" i="3"/>
  <c r="AD298" i="3"/>
  <c r="AA301" i="3"/>
  <c r="AE301" i="3"/>
  <c r="AD302" i="3"/>
  <c r="AA305" i="3"/>
  <c r="AE305" i="3"/>
  <c r="AD306" i="3"/>
  <c r="AA309" i="3"/>
  <c r="AE309" i="3"/>
  <c r="AD310" i="3"/>
  <c r="AA313" i="3"/>
  <c r="AE313" i="3"/>
  <c r="AD314" i="3"/>
  <c r="AA317" i="3"/>
  <c r="AE317" i="3"/>
  <c r="AD318" i="3"/>
  <c r="AA321" i="3"/>
  <c r="AE321" i="3"/>
  <c r="AD322" i="3"/>
  <c r="AA325" i="3"/>
  <c r="AE325" i="3"/>
  <c r="AD326" i="3"/>
  <c r="AA329" i="3"/>
  <c r="AE329" i="3"/>
  <c r="AD330" i="3"/>
  <c r="AA333" i="3"/>
  <c r="AE333" i="3"/>
  <c r="AD334" i="3"/>
  <c r="AA337" i="3"/>
  <c r="AE337" i="3"/>
  <c r="AD338" i="3"/>
  <c r="AA341" i="3"/>
  <c r="AE341" i="3"/>
  <c r="AD342" i="3"/>
  <c r="AA345" i="3"/>
  <c r="AE345" i="3"/>
  <c r="AD346" i="3"/>
  <c r="AA349" i="3"/>
  <c r="AE349" i="3"/>
  <c r="AD350" i="3"/>
  <c r="AA353" i="3"/>
  <c r="AE353" i="3"/>
  <c r="AD354" i="3"/>
  <c r="AA357" i="3"/>
  <c r="AE357" i="3"/>
  <c r="AD358" i="3"/>
  <c r="AA361" i="3"/>
  <c r="AE361" i="3"/>
  <c r="AD362" i="3"/>
  <c r="AA365" i="3"/>
  <c r="AE365" i="3"/>
  <c r="AD366" i="3"/>
  <c r="AA369" i="3"/>
  <c r="AE369" i="3"/>
  <c r="AD370" i="3"/>
  <c r="AA373" i="3"/>
  <c r="AE373" i="3"/>
  <c r="AD374" i="3"/>
  <c r="AA377" i="3"/>
  <c r="AE377" i="3"/>
  <c r="AD378" i="3"/>
  <c r="AA381" i="3"/>
  <c r="AE381" i="3"/>
  <c r="AD382" i="3"/>
  <c r="AA385" i="3"/>
  <c r="AE385" i="3"/>
  <c r="AD386" i="3"/>
  <c r="AA389" i="3"/>
  <c r="AE389" i="3"/>
  <c r="AD390" i="3"/>
  <c r="AA393" i="3"/>
  <c r="AE393" i="3"/>
  <c r="AD394" i="3"/>
  <c r="AA397" i="3"/>
  <c r="AE397" i="3"/>
  <c r="AD398" i="3"/>
  <c r="AA401" i="3"/>
  <c r="AE401" i="3"/>
  <c r="AD402" i="3"/>
  <c r="AA405" i="3"/>
  <c r="AE405" i="3"/>
  <c r="AD406" i="3"/>
  <c r="AA409" i="3"/>
  <c r="AE409" i="3"/>
  <c r="AD410" i="3"/>
  <c r="AA413" i="3"/>
  <c r="AE413" i="3"/>
  <c r="AD414" i="3"/>
  <c r="AA417" i="3"/>
  <c r="AE417" i="3"/>
  <c r="AD418" i="3"/>
  <c r="AA421" i="3"/>
  <c r="AE421" i="3"/>
  <c r="AD422" i="3"/>
  <c r="AA425" i="3"/>
  <c r="AE425" i="3"/>
  <c r="AD426" i="3"/>
  <c r="AA429" i="3"/>
  <c r="AE429" i="3"/>
  <c r="AD430" i="3"/>
  <c r="AA433" i="3"/>
  <c r="AE433" i="3"/>
  <c r="AD434" i="3"/>
  <c r="AA437" i="3"/>
  <c r="AE437" i="3"/>
  <c r="AD438" i="3"/>
  <c r="AA441" i="3"/>
  <c r="AE441" i="3"/>
  <c r="AD442" i="3"/>
  <c r="AA445" i="3"/>
  <c r="AE445" i="3"/>
  <c r="AD446" i="3"/>
  <c r="AA449" i="3"/>
  <c r="AE449" i="3"/>
  <c r="AD450" i="3"/>
  <c r="AA453" i="3"/>
  <c r="AE453" i="3"/>
  <c r="AD454" i="3"/>
  <c r="AA457" i="3"/>
  <c r="AB462" i="3"/>
  <c r="AE462" i="3"/>
  <c r="AA462" i="3"/>
  <c r="AC465" i="3"/>
  <c r="AB465" i="3"/>
  <c r="AB470" i="3"/>
  <c r="AE470" i="3"/>
  <c r="AA470" i="3"/>
  <c r="AC473" i="3"/>
  <c r="AB473" i="3"/>
  <c r="AB478" i="3"/>
  <c r="AE478" i="3"/>
  <c r="AA478" i="3"/>
  <c r="AC481" i="3"/>
  <c r="AB481" i="3"/>
  <c r="AB486" i="3"/>
  <c r="AE486" i="3"/>
  <c r="AA486" i="3"/>
  <c r="AC489" i="3"/>
  <c r="AB489" i="3"/>
  <c r="AB494" i="3"/>
  <c r="AE494" i="3"/>
  <c r="AA494" i="3"/>
  <c r="AB498" i="3"/>
  <c r="AE498" i="3"/>
  <c r="AA498" i="3"/>
  <c r="AA501" i="3"/>
  <c r="AC505" i="3"/>
  <c r="AB505" i="3"/>
  <c r="AA509" i="3"/>
  <c r="AC514" i="3"/>
  <c r="AA517" i="3"/>
  <c r="AC522" i="3"/>
  <c r="AA525" i="3"/>
  <c r="AA529" i="3"/>
  <c r="AC534" i="3"/>
  <c r="AC537" i="3"/>
  <c r="AB537" i="3"/>
  <c r="AB542" i="3"/>
  <c r="AE542" i="3"/>
  <c r="AA542" i="3"/>
  <c r="AA545" i="3"/>
  <c r="AC549" i="3"/>
  <c r="AB549" i="3"/>
  <c r="AC558" i="3"/>
  <c r="AB558" i="3"/>
  <c r="AE558" i="3"/>
  <c r="AA558" i="3"/>
  <c r="AC562" i="3"/>
  <c r="AB562" i="3"/>
  <c r="AE562" i="3"/>
  <c r="AA562" i="3"/>
  <c r="AD566" i="3"/>
  <c r="AD578" i="3"/>
  <c r="AC590" i="3"/>
  <c r="AB590" i="3"/>
  <c r="AE590" i="3"/>
  <c r="AA590" i="3"/>
  <c r="AD594" i="3"/>
  <c r="AC606" i="3"/>
  <c r="AB606" i="3"/>
  <c r="AE606" i="3"/>
  <c r="AA606" i="3"/>
  <c r="AD610" i="3"/>
  <c r="AH617" i="3"/>
  <c r="AC618" i="3"/>
  <c r="AB618" i="3"/>
  <c r="AE618" i="3"/>
  <c r="AA618" i="3"/>
  <c r="AC634" i="3"/>
  <c r="AB634" i="3"/>
  <c r="AE634" i="3"/>
  <c r="AA634" i="3"/>
  <c r="AC638" i="3"/>
  <c r="AB638" i="3"/>
  <c r="AE638" i="3"/>
  <c r="AA638" i="3"/>
  <c r="AE639" i="3"/>
  <c r="AE640" i="3"/>
  <c r="AH658" i="3"/>
  <c r="AB663" i="3"/>
  <c r="AC663" i="3"/>
  <c r="AE663" i="3"/>
  <c r="AD663" i="3"/>
  <c r="AA663" i="3"/>
  <c r="AH666" i="3"/>
  <c r="AD115" i="3"/>
  <c r="AD119" i="3"/>
  <c r="AD123" i="3"/>
  <c r="AD127" i="3"/>
  <c r="AD131" i="3"/>
  <c r="AC132" i="3"/>
  <c r="AH132" i="3" s="1"/>
  <c r="AD135" i="3"/>
  <c r="AC136" i="3"/>
  <c r="AH136" i="3" s="1"/>
  <c r="AD139" i="3"/>
  <c r="AD143" i="3"/>
  <c r="AD147" i="3"/>
  <c r="AD151" i="3"/>
  <c r="AD155" i="3"/>
  <c r="AD159" i="3"/>
  <c r="AD163" i="3"/>
  <c r="AD167" i="3"/>
  <c r="AD171" i="3"/>
  <c r="AD175" i="3"/>
  <c r="AD179" i="3"/>
  <c r="AD183" i="3"/>
  <c r="AD187" i="3"/>
  <c r="AD191" i="3"/>
  <c r="AB193" i="3"/>
  <c r="AA194" i="3"/>
  <c r="AE194" i="3"/>
  <c r="AD195" i="3"/>
  <c r="AB197" i="3"/>
  <c r="AA198" i="3"/>
  <c r="AE198" i="3"/>
  <c r="AD199" i="3"/>
  <c r="AB201" i="3"/>
  <c r="AA202" i="3"/>
  <c r="AE202" i="3"/>
  <c r="AD203" i="3"/>
  <c r="AB205" i="3"/>
  <c r="AA206" i="3"/>
  <c r="AE206" i="3"/>
  <c r="AD207" i="3"/>
  <c r="AB209" i="3"/>
  <c r="AA210" i="3"/>
  <c r="AE210" i="3"/>
  <c r="AD211" i="3"/>
  <c r="AB213" i="3"/>
  <c r="AA214" i="3"/>
  <c r="AE214" i="3"/>
  <c r="AD215" i="3"/>
  <c r="AB217" i="3"/>
  <c r="AA218" i="3"/>
  <c r="AE218" i="3"/>
  <c r="AD219" i="3"/>
  <c r="AB221" i="3"/>
  <c r="AA222" i="3"/>
  <c r="AE222" i="3"/>
  <c r="AD223" i="3"/>
  <c r="AB225" i="3"/>
  <c r="AA226" i="3"/>
  <c r="AE226" i="3"/>
  <c r="AD227" i="3"/>
  <c r="AB229" i="3"/>
  <c r="AA230" i="3"/>
  <c r="AE230" i="3"/>
  <c r="AD231" i="3"/>
  <c r="AB233" i="3"/>
  <c r="AA234" i="3"/>
  <c r="AE234" i="3"/>
  <c r="AD235" i="3"/>
  <c r="AB237" i="3"/>
  <c r="AA238" i="3"/>
  <c r="AE238" i="3"/>
  <c r="AD239" i="3"/>
  <c r="AB241" i="3"/>
  <c r="AA242" i="3"/>
  <c r="AE242" i="3"/>
  <c r="AD243" i="3"/>
  <c r="AB245" i="3"/>
  <c r="AA246" i="3"/>
  <c r="AE246" i="3"/>
  <c r="AD247" i="3"/>
  <c r="AB249" i="3"/>
  <c r="AA250" i="3"/>
  <c r="AE250" i="3"/>
  <c r="AD251" i="3"/>
  <c r="AB253" i="3"/>
  <c r="AA254" i="3"/>
  <c r="AE254" i="3"/>
  <c r="AD255" i="3"/>
  <c r="AB257" i="3"/>
  <c r="AA258" i="3"/>
  <c r="AE258" i="3"/>
  <c r="AD259" i="3"/>
  <c r="AB261" i="3"/>
  <c r="AA262" i="3"/>
  <c r="AE262" i="3"/>
  <c r="AD263" i="3"/>
  <c r="AB265" i="3"/>
  <c r="AA266" i="3"/>
  <c r="AE266" i="3"/>
  <c r="AD267" i="3"/>
  <c r="AB269" i="3"/>
  <c r="AA270" i="3"/>
  <c r="AE270" i="3"/>
  <c r="AD271" i="3"/>
  <c r="AB273" i="3"/>
  <c r="AA274" i="3"/>
  <c r="AE274" i="3"/>
  <c r="AD275" i="3"/>
  <c r="AB277" i="3"/>
  <c r="AA278" i="3"/>
  <c r="AE278" i="3"/>
  <c r="AD279" i="3"/>
  <c r="AB281" i="3"/>
  <c r="AA282" i="3"/>
  <c r="AE282" i="3"/>
  <c r="AD283" i="3"/>
  <c r="AB285" i="3"/>
  <c r="AA286" i="3"/>
  <c r="AE286" i="3"/>
  <c r="AD287" i="3"/>
  <c r="AB289" i="3"/>
  <c r="AA290" i="3"/>
  <c r="AE290" i="3"/>
  <c r="AD291" i="3"/>
  <c r="AB293" i="3"/>
  <c r="AA294" i="3"/>
  <c r="AE294" i="3"/>
  <c r="AD295" i="3"/>
  <c r="AB297" i="3"/>
  <c r="AA298" i="3"/>
  <c r="AE298" i="3"/>
  <c r="AD299" i="3"/>
  <c r="AB301" i="3"/>
  <c r="AA302" i="3"/>
  <c r="AE302" i="3"/>
  <c r="AD303" i="3"/>
  <c r="AB305" i="3"/>
  <c r="AA306" i="3"/>
  <c r="AE306" i="3"/>
  <c r="AD307" i="3"/>
  <c r="AB309" i="3"/>
  <c r="AA310" i="3"/>
  <c r="AE310" i="3"/>
  <c r="AD311" i="3"/>
  <c r="AB313" i="3"/>
  <c r="AA314" i="3"/>
  <c r="AE314" i="3"/>
  <c r="AD315" i="3"/>
  <c r="AC316" i="3"/>
  <c r="AH316" i="3" s="1"/>
  <c r="AB317" i="3"/>
  <c r="AA318" i="3"/>
  <c r="AE318" i="3"/>
  <c r="AD319" i="3"/>
  <c r="AC320" i="3"/>
  <c r="AH320" i="3" s="1"/>
  <c r="AB321" i="3"/>
  <c r="AA322" i="3"/>
  <c r="AE322" i="3"/>
  <c r="AD323" i="3"/>
  <c r="AB325" i="3"/>
  <c r="AA326" i="3"/>
  <c r="AE326" i="3"/>
  <c r="AD327" i="3"/>
  <c r="AB329" i="3"/>
  <c r="AA330" i="3"/>
  <c r="AE330" i="3"/>
  <c r="AD331" i="3"/>
  <c r="AB333" i="3"/>
  <c r="AA334" i="3"/>
  <c r="AE334" i="3"/>
  <c r="AD335" i="3"/>
  <c r="AB337" i="3"/>
  <c r="AA338" i="3"/>
  <c r="AE338" i="3"/>
  <c r="AD339" i="3"/>
  <c r="AB341" i="3"/>
  <c r="AA342" i="3"/>
  <c r="AE342" i="3"/>
  <c r="AD343" i="3"/>
  <c r="AB345" i="3"/>
  <c r="AA346" i="3"/>
  <c r="AE346" i="3"/>
  <c r="AD347" i="3"/>
  <c r="AB349" i="3"/>
  <c r="AA350" i="3"/>
  <c r="AE350" i="3"/>
  <c r="AD351" i="3"/>
  <c r="AC352" i="3"/>
  <c r="AH352" i="3" s="1"/>
  <c r="AB353" i="3"/>
  <c r="AA354" i="3"/>
  <c r="AE354" i="3"/>
  <c r="AD355" i="3"/>
  <c r="AB357" i="3"/>
  <c r="AA358" i="3"/>
  <c r="AE358" i="3"/>
  <c r="AD359" i="3"/>
  <c r="AC360" i="3"/>
  <c r="AH360" i="3" s="1"/>
  <c r="AB361" i="3"/>
  <c r="AA362" i="3"/>
  <c r="AE362" i="3"/>
  <c r="AD363" i="3"/>
  <c r="AB365" i="3"/>
  <c r="AA366" i="3"/>
  <c r="AE366" i="3"/>
  <c r="AD367" i="3"/>
  <c r="AB369" i="3"/>
  <c r="AA370" i="3"/>
  <c r="AE370" i="3"/>
  <c r="AD371" i="3"/>
  <c r="AB373" i="3"/>
  <c r="AA374" i="3"/>
  <c r="AE374" i="3"/>
  <c r="AD375" i="3"/>
  <c r="AB377" i="3"/>
  <c r="AA378" i="3"/>
  <c r="AE378" i="3"/>
  <c r="AD379" i="3"/>
  <c r="AB381" i="3"/>
  <c r="AA382" i="3"/>
  <c r="AE382" i="3"/>
  <c r="AD383" i="3"/>
  <c r="AB385" i="3"/>
  <c r="AA386" i="3"/>
  <c r="AE386" i="3"/>
  <c r="AD387" i="3"/>
  <c r="AB389" i="3"/>
  <c r="AA390" i="3"/>
  <c r="AE390" i="3"/>
  <c r="AD391" i="3"/>
  <c r="AB393" i="3"/>
  <c r="AA394" i="3"/>
  <c r="AE394" i="3"/>
  <c r="AD395" i="3"/>
  <c r="AB397" i="3"/>
  <c r="AA398" i="3"/>
  <c r="AE398" i="3"/>
  <c r="AD399" i="3"/>
  <c r="AB401" i="3"/>
  <c r="AA402" i="3"/>
  <c r="AE402" i="3"/>
  <c r="AD403" i="3"/>
  <c r="AB405" i="3"/>
  <c r="AA406" i="3"/>
  <c r="AE406" i="3"/>
  <c r="AD407" i="3"/>
  <c r="AB409" i="3"/>
  <c r="AA410" i="3"/>
  <c r="AE410" i="3"/>
  <c r="AD411" i="3"/>
  <c r="AB413" i="3"/>
  <c r="AA414" i="3"/>
  <c r="AE414" i="3"/>
  <c r="AD415" i="3"/>
  <c r="AB417" i="3"/>
  <c r="AA418" i="3"/>
  <c r="AE418" i="3"/>
  <c r="AD419" i="3"/>
  <c r="AB421" i="3"/>
  <c r="AA422" i="3"/>
  <c r="AE422" i="3"/>
  <c r="AD423" i="3"/>
  <c r="AB425" i="3"/>
  <c r="AA426" i="3"/>
  <c r="AE426" i="3"/>
  <c r="AD427" i="3"/>
  <c r="AB429" i="3"/>
  <c r="AA430" i="3"/>
  <c r="AE430" i="3"/>
  <c r="AD431" i="3"/>
  <c r="AB433" i="3"/>
  <c r="AA434" i="3"/>
  <c r="AE434" i="3"/>
  <c r="AD435" i="3"/>
  <c r="AB437" i="3"/>
  <c r="AA438" i="3"/>
  <c r="AE438" i="3"/>
  <c r="AD439" i="3"/>
  <c r="AB441" i="3"/>
  <c r="AA442" i="3"/>
  <c r="AE442" i="3"/>
  <c r="AD443" i="3"/>
  <c r="AB445" i="3"/>
  <c r="AA446" i="3"/>
  <c r="AE446" i="3"/>
  <c r="AD447" i="3"/>
  <c r="AB449" i="3"/>
  <c r="AA450" i="3"/>
  <c r="AE450" i="3"/>
  <c r="AD451" i="3"/>
  <c r="AB453" i="3"/>
  <c r="AA454" i="3"/>
  <c r="AE454" i="3"/>
  <c r="AD455" i="3"/>
  <c r="AD457" i="3"/>
  <c r="AB458" i="3"/>
  <c r="AE458" i="3"/>
  <c r="AA458" i="3"/>
  <c r="AC462" i="3"/>
  <c r="AA465" i="3"/>
  <c r="AC470" i="3"/>
  <c r="AA473" i="3"/>
  <c r="AC478" i="3"/>
  <c r="AA481" i="3"/>
  <c r="AC486" i="3"/>
  <c r="AA489" i="3"/>
  <c r="AC494" i="3"/>
  <c r="AC498" i="3"/>
  <c r="AD501" i="3"/>
  <c r="AB502" i="3"/>
  <c r="AE502" i="3"/>
  <c r="AA502" i="3"/>
  <c r="AA505" i="3"/>
  <c r="AD509" i="3"/>
  <c r="AB510" i="3"/>
  <c r="AE510" i="3"/>
  <c r="AA510" i="3"/>
  <c r="AC513" i="3"/>
  <c r="AB513" i="3"/>
  <c r="AD514" i="3"/>
  <c r="AD517" i="3"/>
  <c r="AB518" i="3"/>
  <c r="AE518" i="3"/>
  <c r="AA518" i="3"/>
  <c r="AC521" i="3"/>
  <c r="AB521" i="3"/>
  <c r="AD522" i="3"/>
  <c r="AD525" i="3"/>
  <c r="AB526" i="3"/>
  <c r="AE526" i="3"/>
  <c r="AA526" i="3"/>
  <c r="AD529" i="3"/>
  <c r="AB530" i="3"/>
  <c r="AE530" i="3"/>
  <c r="AA530" i="3"/>
  <c r="AC533" i="3"/>
  <c r="AB533" i="3"/>
  <c r="AD534" i="3"/>
  <c r="AA537" i="3"/>
  <c r="AC542" i="3"/>
  <c r="AD545" i="3"/>
  <c r="AB546" i="3"/>
  <c r="AE546" i="3"/>
  <c r="AA546" i="3"/>
  <c r="AA549" i="3"/>
  <c r="AC554" i="3"/>
  <c r="AB554" i="3"/>
  <c r="AE554" i="3"/>
  <c r="AA554" i="3"/>
  <c r="AD558" i="3"/>
  <c r="AD562" i="3"/>
  <c r="AC574" i="3"/>
  <c r="AB574" i="3"/>
  <c r="AE574" i="3"/>
  <c r="AA574" i="3"/>
  <c r="AC586" i="3"/>
  <c r="AB586" i="3"/>
  <c r="AE586" i="3"/>
  <c r="AA586" i="3"/>
  <c r="AD590" i="3"/>
  <c r="AC602" i="3"/>
  <c r="AB602" i="3"/>
  <c r="AE602" i="3"/>
  <c r="AA602" i="3"/>
  <c r="AD606" i="3"/>
  <c r="AD618" i="3"/>
  <c r="AC626" i="3"/>
  <c r="AB626" i="3"/>
  <c r="AE626" i="3"/>
  <c r="AA626" i="3"/>
  <c r="AC630" i="3"/>
  <c r="AB630" i="3"/>
  <c r="AE630" i="3"/>
  <c r="AA630" i="3"/>
  <c r="AE645" i="3"/>
  <c r="AA645" i="3"/>
  <c r="AD645" i="3"/>
  <c r="AC645" i="3"/>
  <c r="AB645" i="3"/>
  <c r="AE672" i="3"/>
  <c r="AA672" i="3"/>
  <c r="AB672" i="3"/>
  <c r="AD672" i="3"/>
  <c r="AC672" i="3"/>
  <c r="AA115" i="3"/>
  <c r="AA119" i="3"/>
  <c r="AA123" i="3"/>
  <c r="AA127" i="3"/>
  <c r="AH127" i="3" s="1"/>
  <c r="AA131" i="3"/>
  <c r="AA135" i="3"/>
  <c r="AA139" i="3"/>
  <c r="AA143" i="3"/>
  <c r="AH143" i="3" s="1"/>
  <c r="AA147" i="3"/>
  <c r="AH147" i="3" s="1"/>
  <c r="AA151" i="3"/>
  <c r="AH151" i="3" s="1"/>
  <c r="AA155" i="3"/>
  <c r="AA159" i="3"/>
  <c r="AH159" i="3" s="1"/>
  <c r="AA163" i="3"/>
  <c r="AH163" i="3" s="1"/>
  <c r="AA167" i="3"/>
  <c r="AH167" i="3" s="1"/>
  <c r="AA171" i="3"/>
  <c r="AA175" i="3"/>
  <c r="AH175" i="3" s="1"/>
  <c r="AA179" i="3"/>
  <c r="AH179" i="3" s="1"/>
  <c r="AA183" i="3"/>
  <c r="AH183" i="3" s="1"/>
  <c r="AA187" i="3"/>
  <c r="AA191" i="3"/>
  <c r="AH191" i="3" s="1"/>
  <c r="AA195" i="3"/>
  <c r="AA199" i="3"/>
  <c r="AA203" i="3"/>
  <c r="AA207" i="3"/>
  <c r="AH207" i="3" s="1"/>
  <c r="AA211" i="3"/>
  <c r="AA215" i="3"/>
  <c r="AA219" i="3"/>
  <c r="AA223" i="3"/>
  <c r="AH223" i="3" s="1"/>
  <c r="AA227" i="3"/>
  <c r="AA231" i="3"/>
  <c r="AA235" i="3"/>
  <c r="AA239" i="3"/>
  <c r="AH239" i="3" s="1"/>
  <c r="AA243" i="3"/>
  <c r="AA247" i="3"/>
  <c r="AA251" i="3"/>
  <c r="AA255" i="3"/>
  <c r="AH255" i="3" s="1"/>
  <c r="AA259" i="3"/>
  <c r="AA263" i="3"/>
  <c r="AA267" i="3"/>
  <c r="AA271" i="3"/>
  <c r="AH271" i="3" s="1"/>
  <c r="AA275" i="3"/>
  <c r="AA279" i="3"/>
  <c r="AA283" i="3"/>
  <c r="AA287" i="3"/>
  <c r="AH287" i="3" s="1"/>
  <c r="AA291" i="3"/>
  <c r="AA295" i="3"/>
  <c r="AA299" i="3"/>
  <c r="AA303" i="3"/>
  <c r="AH303" i="3" s="1"/>
  <c r="AA307" i="3"/>
  <c r="AA311" i="3"/>
  <c r="AA315" i="3"/>
  <c r="AA319" i="3"/>
  <c r="AA323" i="3"/>
  <c r="AH323" i="3" s="1"/>
  <c r="AA327" i="3"/>
  <c r="AH327" i="3" s="1"/>
  <c r="AA331" i="3"/>
  <c r="AH331" i="3" s="1"/>
  <c r="AA335" i="3"/>
  <c r="AH335" i="3" s="1"/>
  <c r="AA339" i="3"/>
  <c r="AH339" i="3" s="1"/>
  <c r="AA343" i="3"/>
  <c r="AH343" i="3" s="1"/>
  <c r="AA347" i="3"/>
  <c r="AH347" i="3" s="1"/>
  <c r="AA355" i="3"/>
  <c r="AA359" i="3"/>
  <c r="AA363" i="3"/>
  <c r="AA367" i="3"/>
  <c r="AA371" i="3"/>
  <c r="AH371" i="3" s="1"/>
  <c r="AA375" i="3"/>
  <c r="AA379" i="3"/>
  <c r="AA383" i="3"/>
  <c r="AA387" i="3"/>
  <c r="AH387" i="3" s="1"/>
  <c r="AA391" i="3"/>
  <c r="AA395" i="3"/>
  <c r="AA399" i="3"/>
  <c r="AA403" i="3"/>
  <c r="AH403" i="3" s="1"/>
  <c r="AA407" i="3"/>
  <c r="AA411" i="3"/>
  <c r="AA415" i="3"/>
  <c r="AA419" i="3"/>
  <c r="AH419" i="3" s="1"/>
  <c r="AA423" i="3"/>
  <c r="AA427" i="3"/>
  <c r="AA431" i="3"/>
  <c r="AA435" i="3"/>
  <c r="AH435" i="3" s="1"/>
  <c r="AA439" i="3"/>
  <c r="AA443" i="3"/>
  <c r="AA447" i="3"/>
  <c r="AA451" i="3"/>
  <c r="AH451" i="3" s="1"/>
  <c r="AA455" i="3"/>
  <c r="AE457" i="3"/>
  <c r="AC458" i="3"/>
  <c r="AC461" i="3"/>
  <c r="AB461" i="3"/>
  <c r="AH461" i="3" s="1"/>
  <c r="AD462" i="3"/>
  <c r="AD465" i="3"/>
  <c r="AB466" i="3"/>
  <c r="AE466" i="3"/>
  <c r="AA466" i="3"/>
  <c r="AC469" i="3"/>
  <c r="AB469" i="3"/>
  <c r="AD470" i="3"/>
  <c r="AD473" i="3"/>
  <c r="AB474" i="3"/>
  <c r="AE474" i="3"/>
  <c r="AA474" i="3"/>
  <c r="AC477" i="3"/>
  <c r="AB477" i="3"/>
  <c r="AH477" i="3" s="1"/>
  <c r="AD478" i="3"/>
  <c r="AD481" i="3"/>
  <c r="AB482" i="3"/>
  <c r="AE482" i="3"/>
  <c r="AA482" i="3"/>
  <c r="AC485" i="3"/>
  <c r="AH485" i="3" s="1"/>
  <c r="AB485" i="3"/>
  <c r="AD486" i="3"/>
  <c r="AD489" i="3"/>
  <c r="AB490" i="3"/>
  <c r="AE490" i="3"/>
  <c r="AA490" i="3"/>
  <c r="AC493" i="3"/>
  <c r="AB493" i="3"/>
  <c r="AH493" i="3" s="1"/>
  <c r="AD494" i="3"/>
  <c r="AC497" i="3"/>
  <c r="AB497" i="3"/>
  <c r="AD498" i="3"/>
  <c r="AE501" i="3"/>
  <c r="AC502" i="3"/>
  <c r="AD505" i="3"/>
  <c r="AB506" i="3"/>
  <c r="AE506" i="3"/>
  <c r="AA506" i="3"/>
  <c r="AE509" i="3"/>
  <c r="AC510" i="3"/>
  <c r="AA513" i="3"/>
  <c r="AE517" i="3"/>
  <c r="AC518" i="3"/>
  <c r="AA521" i="3"/>
  <c r="AE525" i="3"/>
  <c r="AC526" i="3"/>
  <c r="AE529" i="3"/>
  <c r="AC530" i="3"/>
  <c r="AA533" i="3"/>
  <c r="AD537" i="3"/>
  <c r="AB538" i="3"/>
  <c r="AE538" i="3"/>
  <c r="AA538" i="3"/>
  <c r="AC541" i="3"/>
  <c r="AB541" i="3"/>
  <c r="AD542" i="3"/>
  <c r="AE545" i="3"/>
  <c r="AC546" i="3"/>
  <c r="AD549" i="3"/>
  <c r="AC550" i="3"/>
  <c r="AB550" i="3"/>
  <c r="AE550" i="3"/>
  <c r="AA550" i="3"/>
  <c r="AD554" i="3"/>
  <c r="AC570" i="3"/>
  <c r="AB570" i="3"/>
  <c r="AE570" i="3"/>
  <c r="AA570" i="3"/>
  <c r="AH570" i="3" s="1"/>
  <c r="AD574" i="3"/>
  <c r="AC582" i="3"/>
  <c r="AB582" i="3"/>
  <c r="AE582" i="3"/>
  <c r="AA582" i="3"/>
  <c r="AD586" i="3"/>
  <c r="AC598" i="3"/>
  <c r="AB598" i="3"/>
  <c r="AE598" i="3"/>
  <c r="AA598" i="3"/>
  <c r="AD602" i="3"/>
  <c r="AC614" i="3"/>
  <c r="AB614" i="3"/>
  <c r="AE614" i="3"/>
  <c r="AA614" i="3"/>
  <c r="AH619" i="3"/>
  <c r="AC622" i="3"/>
  <c r="AB622" i="3"/>
  <c r="AE622" i="3"/>
  <c r="AA622" i="3"/>
  <c r="AH622" i="3" s="1"/>
  <c r="AD626" i="3"/>
  <c r="AD630" i="3"/>
  <c r="AH642" i="3"/>
  <c r="AH674" i="3"/>
  <c r="AB679" i="3"/>
  <c r="AC679" i="3"/>
  <c r="AE679" i="3"/>
  <c r="AD679" i="3"/>
  <c r="AA679" i="3"/>
  <c r="AH682" i="3"/>
  <c r="AD459" i="3"/>
  <c r="AH459" i="3" s="1"/>
  <c r="AC460" i="3"/>
  <c r="AH460" i="3" s="1"/>
  <c r="AD463" i="3"/>
  <c r="AC464" i="3"/>
  <c r="AH464" i="3" s="1"/>
  <c r="AD467" i="3"/>
  <c r="AC468" i="3"/>
  <c r="AH468" i="3" s="1"/>
  <c r="AD471" i="3"/>
  <c r="AC472" i="3"/>
  <c r="AH472" i="3" s="1"/>
  <c r="AD475" i="3"/>
  <c r="AC476" i="3"/>
  <c r="AH476" i="3" s="1"/>
  <c r="AD479" i="3"/>
  <c r="AC480" i="3"/>
  <c r="AH480" i="3" s="1"/>
  <c r="AD483" i="3"/>
  <c r="AC484" i="3"/>
  <c r="AH484" i="3" s="1"/>
  <c r="AD487" i="3"/>
  <c r="AC488" i="3"/>
  <c r="AH488" i="3" s="1"/>
  <c r="AD491" i="3"/>
  <c r="AC492" i="3"/>
  <c r="AH492" i="3" s="1"/>
  <c r="AD495" i="3"/>
  <c r="AH495" i="3" s="1"/>
  <c r="AC496" i="3"/>
  <c r="AH496" i="3" s="1"/>
  <c r="AC500" i="3"/>
  <c r="AH500" i="3" s="1"/>
  <c r="AC504" i="3"/>
  <c r="AH504" i="3" s="1"/>
  <c r="AD507" i="3"/>
  <c r="AH507" i="3" s="1"/>
  <c r="AC508" i="3"/>
  <c r="AH508" i="3" s="1"/>
  <c r="AD511" i="3"/>
  <c r="AC512" i="3"/>
  <c r="AH512" i="3" s="1"/>
  <c r="AD515" i="3"/>
  <c r="AC516" i="3"/>
  <c r="AH516" i="3" s="1"/>
  <c r="AD519" i="3"/>
  <c r="AC520" i="3"/>
  <c r="AH520" i="3" s="1"/>
  <c r="AD523" i="3"/>
  <c r="AC524" i="3"/>
  <c r="AH524" i="3" s="1"/>
  <c r="AD527" i="3"/>
  <c r="AH527" i="3" s="1"/>
  <c r="AC528" i="3"/>
  <c r="AH528" i="3" s="1"/>
  <c r="AD531" i="3"/>
  <c r="AC532" i="3"/>
  <c r="AH532" i="3" s="1"/>
  <c r="AD535" i="3"/>
  <c r="AH535" i="3" s="1"/>
  <c r="AC536" i="3"/>
  <c r="AH536" i="3" s="1"/>
  <c r="AD539" i="3"/>
  <c r="AC540" i="3"/>
  <c r="AH540" i="3" s="1"/>
  <c r="AC544" i="3"/>
  <c r="AH544" i="3" s="1"/>
  <c r="AC548" i="3"/>
  <c r="AH548" i="3" s="1"/>
  <c r="AD551" i="3"/>
  <c r="AC552" i="3"/>
  <c r="AH552" i="3" s="1"/>
  <c r="AB553" i="3"/>
  <c r="AD555" i="3"/>
  <c r="AC556" i="3"/>
  <c r="AH556" i="3" s="1"/>
  <c r="AB557" i="3"/>
  <c r="AD559" i="3"/>
  <c r="AH559" i="3" s="1"/>
  <c r="AC560" i="3"/>
  <c r="AH560" i="3" s="1"/>
  <c r="AB561" i="3"/>
  <c r="AD563" i="3"/>
  <c r="AC564" i="3"/>
  <c r="AH564" i="3" s="1"/>
  <c r="AB565" i="3"/>
  <c r="AH565" i="3" s="1"/>
  <c r="AD567" i="3"/>
  <c r="AC568" i="3"/>
  <c r="AH568" i="3" s="1"/>
  <c r="AB569" i="3"/>
  <c r="AD571" i="3"/>
  <c r="AC572" i="3"/>
  <c r="AH572" i="3" s="1"/>
  <c r="AB573" i="3"/>
  <c r="AH573" i="3" s="1"/>
  <c r="AC576" i="3"/>
  <c r="AH576" i="3" s="1"/>
  <c r="AB577" i="3"/>
  <c r="AD579" i="3"/>
  <c r="AC580" i="3"/>
  <c r="AH580" i="3" s="1"/>
  <c r="AB581" i="3"/>
  <c r="AD583" i="3"/>
  <c r="AC584" i="3"/>
  <c r="AH584" i="3" s="1"/>
  <c r="AB585" i="3"/>
  <c r="AD587" i="3"/>
  <c r="AC588" i="3"/>
  <c r="AH588" i="3" s="1"/>
  <c r="AB589" i="3"/>
  <c r="AD591" i="3"/>
  <c r="AC592" i="3"/>
  <c r="AH592" i="3" s="1"/>
  <c r="AB593" i="3"/>
  <c r="AD595" i="3"/>
  <c r="AC596" i="3"/>
  <c r="AH596" i="3" s="1"/>
  <c r="AB597" i="3"/>
  <c r="AD599" i="3"/>
  <c r="AC600" i="3"/>
  <c r="AH600" i="3" s="1"/>
  <c r="AB601" i="3"/>
  <c r="AD603" i="3"/>
  <c r="AC604" i="3"/>
  <c r="AH604" i="3" s="1"/>
  <c r="AB605" i="3"/>
  <c r="AD607" i="3"/>
  <c r="AC608" i="3"/>
  <c r="AH608" i="3" s="1"/>
  <c r="AB609" i="3"/>
  <c r="AD611" i="3"/>
  <c r="AC612" i="3"/>
  <c r="AH612" i="3" s="1"/>
  <c r="AB613" i="3"/>
  <c r="AC616" i="3"/>
  <c r="AH616" i="3" s="1"/>
  <c r="AB617" i="3"/>
  <c r="AC620" i="3"/>
  <c r="AH620" i="3" s="1"/>
  <c r="AB621" i="3"/>
  <c r="AD623" i="3"/>
  <c r="AC624" i="3"/>
  <c r="AH624" i="3" s="1"/>
  <c r="AB625" i="3"/>
  <c r="AD627" i="3"/>
  <c r="AB629" i="3"/>
  <c r="AD631" i="3"/>
  <c r="AC632" i="3"/>
  <c r="AH632" i="3" s="1"/>
  <c r="AB633" i="3"/>
  <c r="AD635" i="3"/>
  <c r="AB637" i="3"/>
  <c r="AC641" i="3"/>
  <c r="AE643" i="3"/>
  <c r="AE644" i="3"/>
  <c r="AE649" i="3"/>
  <c r="AA649" i="3"/>
  <c r="AB651" i="3"/>
  <c r="AC652" i="3"/>
  <c r="AH652" i="3" s="1"/>
  <c r="AB659" i="3"/>
  <c r="AC659" i="3"/>
  <c r="AD667" i="3"/>
  <c r="AE668" i="3"/>
  <c r="AQ5" i="3" s="1" a="1"/>
  <c r="AQ5" i="3" s="1"/>
  <c r="AA668" i="3"/>
  <c r="AB668" i="3"/>
  <c r="AN5" i="3" s="1" a="1"/>
  <c r="AN5" i="3" s="1"/>
  <c r="AB675" i="3"/>
  <c r="AC675" i="3"/>
  <c r="AD683" i="3"/>
  <c r="AE684" i="3"/>
  <c r="AA684" i="3"/>
  <c r="AC684" i="3"/>
  <c r="AB684" i="3"/>
  <c r="AE688" i="3"/>
  <c r="AQ6" i="3" s="1" a="1"/>
  <c r="AQ6" i="3" s="1"/>
  <c r="AA688" i="3"/>
  <c r="AC688" i="3"/>
  <c r="AO6" i="3" s="1" a="1"/>
  <c r="AO6" i="3" s="1"/>
  <c r="AB688" i="3"/>
  <c r="AN6" i="3" s="1" a="1"/>
  <c r="AN6" i="3" s="1"/>
  <c r="AE692" i="3"/>
  <c r="AA692" i="3"/>
  <c r="AC692" i="3"/>
  <c r="AB692" i="3"/>
  <c r="AE696" i="3"/>
  <c r="AA696" i="3"/>
  <c r="AC696" i="3"/>
  <c r="AB696" i="3"/>
  <c r="AE700" i="3"/>
  <c r="AA700" i="3"/>
  <c r="AC700" i="3"/>
  <c r="AB700" i="3"/>
  <c r="AE704" i="3"/>
  <c r="AA704" i="3"/>
  <c r="AC704" i="3"/>
  <c r="AB704" i="3"/>
  <c r="AH710" i="3"/>
  <c r="AH718" i="3"/>
  <c r="AH726" i="3"/>
  <c r="AH734" i="3"/>
  <c r="AH742" i="3"/>
  <c r="AH750" i="3"/>
  <c r="AH758" i="3"/>
  <c r="AH766" i="3"/>
  <c r="AH774" i="3"/>
  <c r="AA463" i="3"/>
  <c r="AH463" i="3" s="1"/>
  <c r="AA467" i="3"/>
  <c r="AA471" i="3"/>
  <c r="AH471" i="3" s="1"/>
  <c r="AA475" i="3"/>
  <c r="AA479" i="3"/>
  <c r="AH479" i="3" s="1"/>
  <c r="AA483" i="3"/>
  <c r="AA487" i="3"/>
  <c r="AH487" i="3" s="1"/>
  <c r="AA491" i="3"/>
  <c r="AA511" i="3"/>
  <c r="AA515" i="3"/>
  <c r="AA519" i="3"/>
  <c r="AA523" i="3"/>
  <c r="AH523" i="3" s="1"/>
  <c r="AA531" i="3"/>
  <c r="AH531" i="3" s="1"/>
  <c r="AA539" i="3"/>
  <c r="AA551" i="3"/>
  <c r="AH551" i="3" s="1"/>
  <c r="AC553" i="3"/>
  <c r="AA555" i="3"/>
  <c r="AC557" i="3"/>
  <c r="AH557" i="3" s="1"/>
  <c r="AC561" i="3"/>
  <c r="AA563" i="3"/>
  <c r="AH563" i="3" s="1"/>
  <c r="AC565" i="3"/>
  <c r="AA567" i="3"/>
  <c r="AC569" i="3"/>
  <c r="AA571" i="3"/>
  <c r="AC573" i="3"/>
  <c r="AC577" i="3"/>
  <c r="AA579" i="3"/>
  <c r="AH579" i="3" s="1"/>
  <c r="AC581" i="3"/>
  <c r="AA583" i="3"/>
  <c r="AC585" i="3"/>
  <c r="AA587" i="3"/>
  <c r="AC589" i="3"/>
  <c r="AH589" i="3" s="1"/>
  <c r="AA591" i="3"/>
  <c r="AC593" i="3"/>
  <c r="AA595" i="3"/>
  <c r="AH595" i="3" s="1"/>
  <c r="AC597" i="3"/>
  <c r="AA599" i="3"/>
  <c r="AC601" i="3"/>
  <c r="AA603" i="3"/>
  <c r="AC605" i="3"/>
  <c r="AA607" i="3"/>
  <c r="AC609" i="3"/>
  <c r="AA611" i="3"/>
  <c r="AH611" i="3" s="1"/>
  <c r="AC613" i="3"/>
  <c r="AC617" i="3"/>
  <c r="AC621" i="3"/>
  <c r="AA623" i="3"/>
  <c r="AC625" i="3"/>
  <c r="AH625" i="3" s="1"/>
  <c r="AA627" i="3"/>
  <c r="AC629" i="3"/>
  <c r="AA631" i="3"/>
  <c r="AH631" i="3" s="1"/>
  <c r="AC633" i="3"/>
  <c r="AA635" i="3"/>
  <c r="AC637" i="3"/>
  <c r="AA643" i="3"/>
  <c r="AA644" i="3"/>
  <c r="AE647" i="3"/>
  <c r="AH647" i="3" s="1"/>
  <c r="AE648" i="3"/>
  <c r="AQ4" i="3" s="1" a="1"/>
  <c r="AQ4" i="3" s="1"/>
  <c r="AB649" i="3"/>
  <c r="AD651" i="3"/>
  <c r="AD652" i="3"/>
  <c r="AD653" i="3"/>
  <c r="AE653" i="3"/>
  <c r="AA653" i="3"/>
  <c r="AB655" i="3"/>
  <c r="AC655" i="3"/>
  <c r="AA659" i="3"/>
  <c r="AE664" i="3"/>
  <c r="AA664" i="3"/>
  <c r="AB664" i="3"/>
  <c r="AC668" i="3"/>
  <c r="AO5" i="3" s="1" a="1"/>
  <c r="AO5" i="3" s="1"/>
  <c r="AB671" i="3"/>
  <c r="AC671" i="3"/>
  <c r="AA675" i="3"/>
  <c r="AE680" i="3"/>
  <c r="AA680" i="3"/>
  <c r="AB680" i="3"/>
  <c r="AD684" i="3"/>
  <c r="AD688" i="3"/>
  <c r="AP6" i="3" s="1" a="1"/>
  <c r="AP6" i="3" s="1"/>
  <c r="AD692" i="3"/>
  <c r="AD696" i="3"/>
  <c r="AD700" i="3"/>
  <c r="AD704" i="3"/>
  <c r="AE641" i="3"/>
  <c r="AA641" i="3"/>
  <c r="AH641" i="3" s="1"/>
  <c r="AE651" i="3"/>
  <c r="AE652" i="3"/>
  <c r="AE660" i="3"/>
  <c r="AA660" i="3"/>
  <c r="AB660" i="3"/>
  <c r="AB667" i="3"/>
  <c r="AC667" i="3"/>
  <c r="AE676" i="3"/>
  <c r="AA676" i="3"/>
  <c r="AB676" i="3"/>
  <c r="AB683" i="3"/>
  <c r="AC683" i="3"/>
  <c r="AA657" i="3"/>
  <c r="AE657" i="3"/>
  <c r="AA661" i="3"/>
  <c r="AE661" i="3"/>
  <c r="AA665" i="3"/>
  <c r="AE665" i="3"/>
  <c r="AA669" i="3"/>
  <c r="AE669" i="3"/>
  <c r="AA673" i="3"/>
  <c r="AE673" i="3"/>
  <c r="AA677" i="3"/>
  <c r="AE677" i="3"/>
  <c r="AA681" i="3"/>
  <c r="AE681" i="3"/>
  <c r="AA685" i="3"/>
  <c r="AE685" i="3"/>
  <c r="AC687" i="3"/>
  <c r="AA689" i="3"/>
  <c r="AE689" i="3"/>
  <c r="AC691" i="3"/>
  <c r="AA693" i="3"/>
  <c r="AE693" i="3"/>
  <c r="AC695" i="3"/>
  <c r="AA697" i="3"/>
  <c r="AE697" i="3"/>
  <c r="AC699" i="3"/>
  <c r="AA701" i="3"/>
  <c r="AE701" i="3"/>
  <c r="AC703" i="3"/>
  <c r="AA705" i="3"/>
  <c r="AE705" i="3"/>
  <c r="AC707" i="3"/>
  <c r="AB708" i="3"/>
  <c r="AN7" i="3" s="1" a="1"/>
  <c r="AN7" i="3" s="1"/>
  <c r="AA709" i="3"/>
  <c r="AE709" i="3"/>
  <c r="AC711" i="3"/>
  <c r="AB712" i="3"/>
  <c r="AA713" i="3"/>
  <c r="AE713" i="3"/>
  <c r="AC715" i="3"/>
  <c r="AB716" i="3"/>
  <c r="AA717" i="3"/>
  <c r="AE717" i="3"/>
  <c r="AC719" i="3"/>
  <c r="AB720" i="3"/>
  <c r="AA721" i="3"/>
  <c r="AE721" i="3"/>
  <c r="AC723" i="3"/>
  <c r="AB724" i="3"/>
  <c r="AA725" i="3"/>
  <c r="AE725" i="3"/>
  <c r="AC727" i="3"/>
  <c r="AB728" i="3"/>
  <c r="AN8" i="3" s="1" a="1"/>
  <c r="AN8" i="3" s="1"/>
  <c r="AA729" i="3"/>
  <c r="AE729" i="3"/>
  <c r="AC731" i="3"/>
  <c r="AB732" i="3"/>
  <c r="AA733" i="3"/>
  <c r="AE733" i="3"/>
  <c r="AC735" i="3"/>
  <c r="AB736" i="3"/>
  <c r="AA737" i="3"/>
  <c r="AE737" i="3"/>
  <c r="AC739" i="3"/>
  <c r="AB740" i="3"/>
  <c r="AA741" i="3"/>
  <c r="AE741" i="3"/>
  <c r="AC743" i="3"/>
  <c r="AB744" i="3"/>
  <c r="AA745" i="3"/>
  <c r="AE745" i="3"/>
  <c r="AC747" i="3"/>
  <c r="AB748" i="3"/>
  <c r="AN9" i="3" s="1" a="1"/>
  <c r="AN9" i="3" s="1"/>
  <c r="AA749" i="3"/>
  <c r="AE749" i="3"/>
  <c r="AC751" i="3"/>
  <c r="AB752" i="3"/>
  <c r="AA753" i="3"/>
  <c r="AE753" i="3"/>
  <c r="AC755" i="3"/>
  <c r="AB756" i="3"/>
  <c r="AA757" i="3"/>
  <c r="AE757" i="3"/>
  <c r="AC759" i="3"/>
  <c r="AB760" i="3"/>
  <c r="AA761" i="3"/>
  <c r="AE761" i="3"/>
  <c r="AC763" i="3"/>
  <c r="AB764" i="3"/>
  <c r="AA765" i="3"/>
  <c r="AE765" i="3"/>
  <c r="AC767" i="3"/>
  <c r="AH767" i="3" s="1"/>
  <c r="AB768" i="3"/>
  <c r="AN10" i="3" s="1" a="1"/>
  <c r="AN10" i="3" s="1"/>
  <c r="AA769" i="3"/>
  <c r="AE769" i="3"/>
  <c r="AC771" i="3"/>
  <c r="AB772" i="3"/>
  <c r="AA773" i="3"/>
  <c r="AE773" i="3"/>
  <c r="AC775" i="3"/>
  <c r="AB776" i="3"/>
  <c r="AA777" i="3"/>
  <c r="AE777" i="3"/>
  <c r="AC779" i="3"/>
  <c r="AD781" i="3"/>
  <c r="AD782" i="3"/>
  <c r="AE783" i="3"/>
  <c r="AA783" i="3"/>
  <c r="AB785" i="3"/>
  <c r="AC786" i="3"/>
  <c r="AA789" i="3"/>
  <c r="AA790" i="3"/>
  <c r="AC791" i="3"/>
  <c r="AE793" i="3"/>
  <c r="AH793" i="3" s="1"/>
  <c r="AE794" i="3"/>
  <c r="AH794" i="3" s="1"/>
  <c r="AD797" i="3"/>
  <c r="AD798" i="3"/>
  <c r="AE799" i="3"/>
  <c r="AA799" i="3"/>
  <c r="AH799" i="3" s="1"/>
  <c r="AB801" i="3"/>
  <c r="AC802" i="3"/>
  <c r="AA805" i="3"/>
  <c r="AA806" i="3"/>
  <c r="AC807" i="3"/>
  <c r="AE809" i="3"/>
  <c r="AH809" i="3" s="1"/>
  <c r="AE810" i="3"/>
  <c r="AH810" i="3" s="1"/>
  <c r="AD813" i="3"/>
  <c r="AD814" i="3"/>
  <c r="AE815" i="3"/>
  <c r="AA815" i="3"/>
  <c r="AB817" i="3"/>
  <c r="AC818" i="3"/>
  <c r="AA821" i="3"/>
  <c r="AE823" i="3"/>
  <c r="AA823" i="3"/>
  <c r="AC823" i="3"/>
  <c r="AC825" i="3"/>
  <c r="AE825" i="3"/>
  <c r="AA825" i="3"/>
  <c r="AH836" i="3"/>
  <c r="AE839" i="3"/>
  <c r="AA839" i="3"/>
  <c r="AC839" i="3"/>
  <c r="AC841" i="3"/>
  <c r="AE841" i="3"/>
  <c r="AA841" i="3"/>
  <c r="AH852" i="3"/>
  <c r="AE855" i="3"/>
  <c r="AA855" i="3"/>
  <c r="AC855" i="3"/>
  <c r="AC857" i="3"/>
  <c r="AE857" i="3"/>
  <c r="AA857" i="3"/>
  <c r="AH868" i="3"/>
  <c r="AE871" i="3"/>
  <c r="AA871" i="3"/>
  <c r="AC871" i="3"/>
  <c r="AC873" i="3"/>
  <c r="AE873" i="3"/>
  <c r="AA873" i="3"/>
  <c r="AH884" i="3"/>
  <c r="AE887" i="3"/>
  <c r="AA887" i="3"/>
  <c r="AC887" i="3"/>
  <c r="AC889" i="3"/>
  <c r="AE889" i="3"/>
  <c r="AA889" i="3"/>
  <c r="AH900" i="3"/>
  <c r="AE903" i="3"/>
  <c r="AA903" i="3"/>
  <c r="AC903" i="3"/>
  <c r="AC905" i="3"/>
  <c r="AE905" i="3"/>
  <c r="AA905" i="3"/>
  <c r="AC1013" i="3"/>
  <c r="AB1013" i="3"/>
  <c r="AE1013" i="3"/>
  <c r="AA1013" i="3"/>
  <c r="AC1109" i="3"/>
  <c r="AB1109" i="3"/>
  <c r="AE1109" i="3"/>
  <c r="AA1109" i="3"/>
  <c r="AD1109" i="3"/>
  <c r="AD687" i="3"/>
  <c r="AD691" i="3"/>
  <c r="AD695" i="3"/>
  <c r="AD699" i="3"/>
  <c r="AD703" i="3"/>
  <c r="AD707" i="3"/>
  <c r="AC708" i="3"/>
  <c r="AO7" i="3" s="1" a="1"/>
  <c r="AO7" i="3" s="1"/>
  <c r="AD711" i="3"/>
  <c r="AC712" i="3"/>
  <c r="AD715" i="3"/>
  <c r="AC716" i="3"/>
  <c r="AD719" i="3"/>
  <c r="AC720" i="3"/>
  <c r="AD723" i="3"/>
  <c r="AC724" i="3"/>
  <c r="AD727" i="3"/>
  <c r="AC728" i="3"/>
  <c r="AO8" i="3" s="1" a="1"/>
  <c r="AO8" i="3" s="1"/>
  <c r="AD731" i="3"/>
  <c r="AC732" i="3"/>
  <c r="AD735" i="3"/>
  <c r="AH735" i="3" s="1"/>
  <c r="AC736" i="3"/>
  <c r="AD739" i="3"/>
  <c r="AC740" i="3"/>
  <c r="AD743" i="3"/>
  <c r="AC744" i="3"/>
  <c r="AD747" i="3"/>
  <c r="AC748" i="3"/>
  <c r="AO9" i="3" s="1" a="1"/>
  <c r="AO9" i="3" s="1"/>
  <c r="AD751" i="3"/>
  <c r="AC752" i="3"/>
  <c r="AD755" i="3"/>
  <c r="AC756" i="3"/>
  <c r="AD759" i="3"/>
  <c r="AC760" i="3"/>
  <c r="AD763" i="3"/>
  <c r="AC764" i="3"/>
  <c r="AD767" i="3"/>
  <c r="AC768" i="3"/>
  <c r="AO10" i="3" s="1" a="1"/>
  <c r="AO10" i="3" s="1"/>
  <c r="AD771" i="3"/>
  <c r="AC772" i="3"/>
  <c r="AD775" i="3"/>
  <c r="AC776" i="3"/>
  <c r="AD779" i="3"/>
  <c r="AE781" i="3"/>
  <c r="AE782" i="3"/>
  <c r="AD785" i="3"/>
  <c r="AD786" i="3"/>
  <c r="AE787" i="3"/>
  <c r="AA787" i="3"/>
  <c r="AE797" i="3"/>
  <c r="AE798" i="3"/>
  <c r="AD801" i="3"/>
  <c r="AD802" i="3"/>
  <c r="AE803" i="3"/>
  <c r="AA803" i="3"/>
  <c r="AE813" i="3"/>
  <c r="AE814" i="3"/>
  <c r="AD817" i="3"/>
  <c r="AD818" i="3"/>
  <c r="AE819" i="3"/>
  <c r="AA819" i="3"/>
  <c r="AH819" i="3" s="1"/>
  <c r="AE835" i="3"/>
  <c r="AA835" i="3"/>
  <c r="AC835" i="3"/>
  <c r="AC837" i="3"/>
  <c r="AE837" i="3"/>
  <c r="AA837" i="3"/>
  <c r="AE851" i="3"/>
  <c r="AA851" i="3"/>
  <c r="AC851" i="3"/>
  <c r="AC853" i="3"/>
  <c r="AE853" i="3"/>
  <c r="AA853" i="3"/>
  <c r="AE867" i="3"/>
  <c r="AA867" i="3"/>
  <c r="AC867" i="3"/>
  <c r="AC869" i="3"/>
  <c r="AE869" i="3"/>
  <c r="AA869" i="3"/>
  <c r="AE883" i="3"/>
  <c r="AA883" i="3"/>
  <c r="AC883" i="3"/>
  <c r="AC885" i="3"/>
  <c r="AE885" i="3"/>
  <c r="AA885" i="3"/>
  <c r="AE899" i="3"/>
  <c r="AA899" i="3"/>
  <c r="AC899" i="3"/>
  <c r="AC901" i="3"/>
  <c r="AE901" i="3"/>
  <c r="AA901" i="3"/>
  <c r="AH1004" i="3"/>
  <c r="AC1009" i="3"/>
  <c r="AB1009" i="3"/>
  <c r="AE1009" i="3"/>
  <c r="AA1009" i="3"/>
  <c r="AD1013" i="3"/>
  <c r="AC1021" i="3"/>
  <c r="AB1021" i="3"/>
  <c r="AE1021" i="3"/>
  <c r="AD1021" i="3"/>
  <c r="AA1021" i="3"/>
  <c r="AH1024" i="3"/>
  <c r="AC1049" i="3"/>
  <c r="AB1049" i="3"/>
  <c r="AE1049" i="3"/>
  <c r="AA1049" i="3"/>
  <c r="AD1049" i="3"/>
  <c r="AC1105" i="3"/>
  <c r="AB1105" i="3"/>
  <c r="AE1105" i="3"/>
  <c r="AA1105" i="3"/>
  <c r="AD1105" i="3"/>
  <c r="AD708" i="3"/>
  <c r="AP7" i="3" s="1" a="1"/>
  <c r="AP7" i="3" s="1"/>
  <c r="AD712" i="3"/>
  <c r="AD716" i="3"/>
  <c r="AD720" i="3"/>
  <c r="AD724" i="3"/>
  <c r="AD728" i="3"/>
  <c r="AP8" i="3" s="1" a="1"/>
  <c r="AP8" i="3" s="1"/>
  <c r="AD732" i="3"/>
  <c r="AD736" i="3"/>
  <c r="AD740" i="3"/>
  <c r="AD744" i="3"/>
  <c r="AD748" i="3"/>
  <c r="AP9" i="3" s="1" a="1"/>
  <c r="AP9" i="3" s="1"/>
  <c r="AD752" i="3"/>
  <c r="AD756" i="3"/>
  <c r="AD760" i="3"/>
  <c r="AD764" i="3"/>
  <c r="AD768" i="3"/>
  <c r="AP10" i="3" s="1" a="1"/>
  <c r="AP10" i="3" s="1"/>
  <c r="AD772" i="3"/>
  <c r="AD776" i="3"/>
  <c r="AE785" i="3"/>
  <c r="AE786" i="3"/>
  <c r="AE791" i="3"/>
  <c r="AA791" i="3"/>
  <c r="AE801" i="3"/>
  <c r="AE802" i="3"/>
  <c r="AE807" i="3"/>
  <c r="AA807" i="3"/>
  <c r="AE817" i="3"/>
  <c r="AE818" i="3"/>
  <c r="AH830" i="3"/>
  <c r="AE831" i="3"/>
  <c r="AA831" i="3"/>
  <c r="AC831" i="3"/>
  <c r="AC833" i="3"/>
  <c r="AE833" i="3"/>
  <c r="AA833" i="3"/>
  <c r="AE847" i="3"/>
  <c r="AA847" i="3"/>
  <c r="AC847" i="3"/>
  <c r="AC849" i="3"/>
  <c r="AE849" i="3"/>
  <c r="AA849" i="3"/>
  <c r="AE863" i="3"/>
  <c r="AA863" i="3"/>
  <c r="AC863" i="3"/>
  <c r="AC865" i="3"/>
  <c r="AE865" i="3"/>
  <c r="AA865" i="3"/>
  <c r="AE879" i="3"/>
  <c r="AA879" i="3"/>
  <c r="AC879" i="3"/>
  <c r="AC881" i="3"/>
  <c r="AE881" i="3"/>
  <c r="AA881" i="3"/>
  <c r="AH892" i="3"/>
  <c r="AE895" i="3"/>
  <c r="AA895" i="3"/>
  <c r="AC895" i="3"/>
  <c r="AC897" i="3"/>
  <c r="AE897" i="3"/>
  <c r="AA897" i="3"/>
  <c r="AB899" i="3"/>
  <c r="AB901" i="3"/>
  <c r="AC909" i="3"/>
  <c r="AB909" i="3"/>
  <c r="AE909" i="3"/>
  <c r="AA909" i="3"/>
  <c r="AC913" i="3"/>
  <c r="AB913" i="3"/>
  <c r="AE913" i="3"/>
  <c r="AA913" i="3"/>
  <c r="AC917" i="3"/>
  <c r="AB917" i="3"/>
  <c r="AE917" i="3"/>
  <c r="AA917" i="3"/>
  <c r="AC921" i="3"/>
  <c r="AB921" i="3"/>
  <c r="AE921" i="3"/>
  <c r="AA921" i="3"/>
  <c r="AC925" i="3"/>
  <c r="AB925" i="3"/>
  <c r="AE925" i="3"/>
  <c r="AA925" i="3"/>
  <c r="AC929" i="3"/>
  <c r="AB929" i="3"/>
  <c r="AE929" i="3"/>
  <c r="AA929" i="3"/>
  <c r="AC933" i="3"/>
  <c r="AB933" i="3"/>
  <c r="AE933" i="3"/>
  <c r="AA933" i="3"/>
  <c r="AC937" i="3"/>
  <c r="AB937" i="3"/>
  <c r="AE937" i="3"/>
  <c r="AA937" i="3"/>
  <c r="AC941" i="3"/>
  <c r="AB941" i="3"/>
  <c r="AE941" i="3"/>
  <c r="AA941" i="3"/>
  <c r="AC945" i="3"/>
  <c r="AB945" i="3"/>
  <c r="AE945" i="3"/>
  <c r="AA945" i="3"/>
  <c r="AC949" i="3"/>
  <c r="AB949" i="3"/>
  <c r="AE949" i="3"/>
  <c r="AA949" i="3"/>
  <c r="AC953" i="3"/>
  <c r="AB953" i="3"/>
  <c r="AE953" i="3"/>
  <c r="AA953" i="3"/>
  <c r="AC957" i="3"/>
  <c r="AB957" i="3"/>
  <c r="AE957" i="3"/>
  <c r="AA957" i="3"/>
  <c r="AC961" i="3"/>
  <c r="AB961" i="3"/>
  <c r="AE961" i="3"/>
  <c r="AA961" i="3"/>
  <c r="AC965" i="3"/>
  <c r="AB965" i="3"/>
  <c r="AE965" i="3"/>
  <c r="AA965" i="3"/>
  <c r="AC969" i="3"/>
  <c r="AB969" i="3"/>
  <c r="AE969" i="3"/>
  <c r="AA969" i="3"/>
  <c r="AC973" i="3"/>
  <c r="AB973" i="3"/>
  <c r="AE973" i="3"/>
  <c r="AA973" i="3"/>
  <c r="AC977" i="3"/>
  <c r="AB977" i="3"/>
  <c r="AE977" i="3"/>
  <c r="AA977" i="3"/>
  <c r="AC981" i="3"/>
  <c r="AB981" i="3"/>
  <c r="AE981" i="3"/>
  <c r="AA981" i="3"/>
  <c r="AC985" i="3"/>
  <c r="AB985" i="3"/>
  <c r="AE985" i="3"/>
  <c r="AA985" i="3"/>
  <c r="AC989" i="3"/>
  <c r="AB989" i="3"/>
  <c r="AE989" i="3"/>
  <c r="AA989" i="3"/>
  <c r="AC993" i="3"/>
  <c r="AB993" i="3"/>
  <c r="AE993" i="3"/>
  <c r="AA993" i="3"/>
  <c r="AC997" i="3"/>
  <c r="AB997" i="3"/>
  <c r="AE997" i="3"/>
  <c r="AA997" i="3"/>
  <c r="AC1001" i="3"/>
  <c r="AB1001" i="3"/>
  <c r="AE1001" i="3"/>
  <c r="AA1001" i="3"/>
  <c r="AC1005" i="3"/>
  <c r="AB1005" i="3"/>
  <c r="AE1005" i="3"/>
  <c r="AA1005" i="3"/>
  <c r="AB1030" i="3"/>
  <c r="AE1030" i="3"/>
  <c r="AA1030" i="3"/>
  <c r="AD1030" i="3"/>
  <c r="AC1030" i="3"/>
  <c r="AC1101" i="3"/>
  <c r="AB1101" i="3"/>
  <c r="AE1101" i="3"/>
  <c r="AA1101" i="3"/>
  <c r="AD1101" i="3"/>
  <c r="AA708" i="3"/>
  <c r="AH708" i="3" s="1"/>
  <c r="AA712" i="3"/>
  <c r="AA716" i="3"/>
  <c r="AA720" i="3"/>
  <c r="AH720" i="3" s="1"/>
  <c r="AA724" i="3"/>
  <c r="AH724" i="3" s="1"/>
  <c r="AA728" i="3"/>
  <c r="AA732" i="3"/>
  <c r="AA736" i="3"/>
  <c r="AH736" i="3" s="1"/>
  <c r="AA740" i="3"/>
  <c r="AH740" i="3" s="1"/>
  <c r="AA744" i="3"/>
  <c r="AA748" i="3"/>
  <c r="AA752" i="3"/>
  <c r="AH752" i="3" s="1"/>
  <c r="AA756" i="3"/>
  <c r="AH756" i="3" s="1"/>
  <c r="AA760" i="3"/>
  <c r="AA764" i="3"/>
  <c r="AA768" i="3"/>
  <c r="AH768" i="3" s="1"/>
  <c r="AA772" i="3"/>
  <c r="AH772" i="3" s="1"/>
  <c r="AA776" i="3"/>
  <c r="AB781" i="3"/>
  <c r="AC782" i="3"/>
  <c r="AH782" i="3" s="1"/>
  <c r="AA785" i="3"/>
  <c r="AA786" i="3"/>
  <c r="AC787" i="3"/>
  <c r="AE789" i="3"/>
  <c r="AE790" i="3"/>
  <c r="AB791" i="3"/>
  <c r="AE795" i="3"/>
  <c r="AA795" i="3"/>
  <c r="AH795" i="3" s="1"/>
  <c r="AB797" i="3"/>
  <c r="AH797" i="3" s="1"/>
  <c r="AC798" i="3"/>
  <c r="AA801" i="3"/>
  <c r="AA802" i="3"/>
  <c r="AH802" i="3" s="1"/>
  <c r="AC803" i="3"/>
  <c r="AE805" i="3"/>
  <c r="AE806" i="3"/>
  <c r="AB807" i="3"/>
  <c r="AE811" i="3"/>
  <c r="AA811" i="3"/>
  <c r="AB813" i="3"/>
  <c r="AC814" i="3"/>
  <c r="AH814" i="3" s="1"/>
  <c r="AA817" i="3"/>
  <c r="AA818" i="3"/>
  <c r="AC819" i="3"/>
  <c r="AE821" i="3"/>
  <c r="AB822" i="3"/>
  <c r="AH822" i="3" s="1"/>
  <c r="AD822" i="3"/>
  <c r="AH824" i="3"/>
  <c r="AE827" i="3"/>
  <c r="AA827" i="3"/>
  <c r="AC827" i="3"/>
  <c r="AC829" i="3"/>
  <c r="AE829" i="3"/>
  <c r="AA829" i="3"/>
  <c r="AB831" i="3"/>
  <c r="AB833" i="3"/>
  <c r="AD835" i="3"/>
  <c r="AD837" i="3"/>
  <c r="AH840" i="3"/>
  <c r="AE843" i="3"/>
  <c r="AA843" i="3"/>
  <c r="AC843" i="3"/>
  <c r="AC845" i="3"/>
  <c r="AE845" i="3"/>
  <c r="AA845" i="3"/>
  <c r="AB847" i="3"/>
  <c r="AB849" i="3"/>
  <c r="AD851" i="3"/>
  <c r="AD853" i="3"/>
  <c r="AH856" i="3"/>
  <c r="AE859" i="3"/>
  <c r="AA859" i="3"/>
  <c r="AC859" i="3"/>
  <c r="AC861" i="3"/>
  <c r="AE861" i="3"/>
  <c r="AA861" i="3"/>
  <c r="AB863" i="3"/>
  <c r="AB865" i="3"/>
  <c r="AD867" i="3"/>
  <c r="AD869" i="3"/>
  <c r="AH872" i="3"/>
  <c r="AE875" i="3"/>
  <c r="AA875" i="3"/>
  <c r="AC875" i="3"/>
  <c r="AC877" i="3"/>
  <c r="AE877" i="3"/>
  <c r="AA877" i="3"/>
  <c r="AB879" i="3"/>
  <c r="AB881" i="3"/>
  <c r="AD883" i="3"/>
  <c r="AD885" i="3"/>
  <c r="AH888" i="3"/>
  <c r="AE891" i="3"/>
  <c r="AA891" i="3"/>
  <c r="AC891" i="3"/>
  <c r="AC893" i="3"/>
  <c r="AE893" i="3"/>
  <c r="AA893" i="3"/>
  <c r="AB895" i="3"/>
  <c r="AB897" i="3"/>
  <c r="AD899" i="3"/>
  <c r="AD901" i="3"/>
  <c r="AH904" i="3"/>
  <c r="AD909" i="3"/>
  <c r="AD913" i="3"/>
  <c r="AD917" i="3"/>
  <c r="AD921" i="3"/>
  <c r="AD925" i="3"/>
  <c r="AD929" i="3"/>
  <c r="AD933" i="3"/>
  <c r="AD937" i="3"/>
  <c r="AD941" i="3"/>
  <c r="AD945" i="3"/>
  <c r="AD949" i="3"/>
  <c r="AD953" i="3"/>
  <c r="AD957" i="3"/>
  <c r="AD961" i="3"/>
  <c r="AD965" i="3"/>
  <c r="AD969" i="3"/>
  <c r="AD973" i="3"/>
  <c r="AD977" i="3"/>
  <c r="AD981" i="3"/>
  <c r="AD985" i="3"/>
  <c r="AD989" i="3"/>
  <c r="AD993" i="3"/>
  <c r="AD997" i="3"/>
  <c r="AD1001" i="3"/>
  <c r="AC1017" i="3"/>
  <c r="AB1017" i="3"/>
  <c r="AE1017" i="3"/>
  <c r="AA1017" i="3"/>
  <c r="AC1069" i="3"/>
  <c r="AB1069" i="3"/>
  <c r="AE1069" i="3"/>
  <c r="AA1069" i="3"/>
  <c r="AD1069" i="3"/>
  <c r="AC1097" i="3"/>
  <c r="AB1097" i="3"/>
  <c r="AE1097" i="3"/>
  <c r="AA1097" i="3"/>
  <c r="AD1097" i="3"/>
  <c r="AD826" i="3"/>
  <c r="AH826" i="3" s="1"/>
  <c r="AD830" i="3"/>
  <c r="AD834" i="3"/>
  <c r="AH834" i="3" s="1"/>
  <c r="AD838" i="3"/>
  <c r="AH838" i="3" s="1"/>
  <c r="AD842" i="3"/>
  <c r="AH842" i="3" s="1"/>
  <c r="AD846" i="3"/>
  <c r="AH846" i="3" s="1"/>
  <c r="AD850" i="3"/>
  <c r="AH850" i="3" s="1"/>
  <c r="AD854" i="3"/>
  <c r="AH854" i="3" s="1"/>
  <c r="AD858" i="3"/>
  <c r="AH858" i="3" s="1"/>
  <c r="AD862" i="3"/>
  <c r="AH862" i="3" s="1"/>
  <c r="AD866" i="3"/>
  <c r="AH866" i="3" s="1"/>
  <c r="AD870" i="3"/>
  <c r="AH870" i="3" s="1"/>
  <c r="AD874" i="3"/>
  <c r="AH874" i="3" s="1"/>
  <c r="AD878" i="3"/>
  <c r="AH878" i="3" s="1"/>
  <c r="AD882" i="3"/>
  <c r="AH882" i="3" s="1"/>
  <c r="AD886" i="3"/>
  <c r="AH886" i="3" s="1"/>
  <c r="AD890" i="3"/>
  <c r="AH890" i="3" s="1"/>
  <c r="AD894" i="3"/>
  <c r="AH894" i="3" s="1"/>
  <c r="AD898" i="3"/>
  <c r="AH898" i="3" s="1"/>
  <c r="AD902" i="3"/>
  <c r="AH902" i="3" s="1"/>
  <c r="AD906" i="3"/>
  <c r="AH906" i="3" s="1"/>
  <c r="AC907" i="3"/>
  <c r="AD910" i="3"/>
  <c r="AH910" i="3" s="1"/>
  <c r="AC911" i="3"/>
  <c r="AD914" i="3"/>
  <c r="AH914" i="3" s="1"/>
  <c r="AC915" i="3"/>
  <c r="AD918" i="3"/>
  <c r="AH918" i="3" s="1"/>
  <c r="AC919" i="3"/>
  <c r="AD922" i="3"/>
  <c r="AH922" i="3" s="1"/>
  <c r="AC923" i="3"/>
  <c r="AD926" i="3"/>
  <c r="AH926" i="3" s="1"/>
  <c r="AC927" i="3"/>
  <c r="AD930" i="3"/>
  <c r="AH930" i="3" s="1"/>
  <c r="AC931" i="3"/>
  <c r="AD934" i="3"/>
  <c r="AH934" i="3" s="1"/>
  <c r="AC935" i="3"/>
  <c r="AD938" i="3"/>
  <c r="AH938" i="3" s="1"/>
  <c r="AC939" i="3"/>
  <c r="AD942" i="3"/>
  <c r="AH942" i="3" s="1"/>
  <c r="AC943" i="3"/>
  <c r="AD946" i="3"/>
  <c r="AH946" i="3" s="1"/>
  <c r="AC947" i="3"/>
  <c r="AD950" i="3"/>
  <c r="AH950" i="3" s="1"/>
  <c r="AC951" i="3"/>
  <c r="AD954" i="3"/>
  <c r="AH954" i="3" s="1"/>
  <c r="AC955" i="3"/>
  <c r="AD958" i="3"/>
  <c r="AH958" i="3" s="1"/>
  <c r="AC959" i="3"/>
  <c r="AD962" i="3"/>
  <c r="AH962" i="3" s="1"/>
  <c r="AC963" i="3"/>
  <c r="AD966" i="3"/>
  <c r="AH966" i="3" s="1"/>
  <c r="AC967" i="3"/>
  <c r="AD970" i="3"/>
  <c r="AH970" i="3" s="1"/>
  <c r="AC971" i="3"/>
  <c r="AD974" i="3"/>
  <c r="AH974" i="3" s="1"/>
  <c r="AC975" i="3"/>
  <c r="AD978" i="3"/>
  <c r="AH978" i="3" s="1"/>
  <c r="AC979" i="3"/>
  <c r="AD982" i="3"/>
  <c r="AH982" i="3" s="1"/>
  <c r="AC983" i="3"/>
  <c r="AD986" i="3"/>
  <c r="AH986" i="3" s="1"/>
  <c r="AC987" i="3"/>
  <c r="AD990" i="3"/>
  <c r="AH990" i="3" s="1"/>
  <c r="AC991" i="3"/>
  <c r="AD994" i="3"/>
  <c r="AH994" i="3" s="1"/>
  <c r="AC995" i="3"/>
  <c r="AD998" i="3"/>
  <c r="AH998" i="3" s="1"/>
  <c r="AC999" i="3"/>
  <c r="AD1002" i="3"/>
  <c r="AH1002" i="3" s="1"/>
  <c r="AC1003" i="3"/>
  <c r="AD1006" i="3"/>
  <c r="AH1006" i="3" s="1"/>
  <c r="AC1007" i="3"/>
  <c r="AB1008" i="3"/>
  <c r="AH1008" i="3" s="1"/>
  <c r="AD1010" i="3"/>
  <c r="AH1010" i="3" s="1"/>
  <c r="AC1011" i="3"/>
  <c r="AB1012" i="3"/>
  <c r="AH1012" i="3" s="1"/>
  <c r="AD1014" i="3"/>
  <c r="AH1014" i="3" s="1"/>
  <c r="AC1015" i="3"/>
  <c r="AB1016" i="3"/>
  <c r="AH1016" i="3" s="1"/>
  <c r="AE1018" i="3"/>
  <c r="AB1026" i="3"/>
  <c r="AE1026" i="3"/>
  <c r="AA1026" i="3"/>
  <c r="AC1033" i="3"/>
  <c r="AB1033" i="3"/>
  <c r="AC1041" i="3"/>
  <c r="AB1041" i="3"/>
  <c r="AE1041" i="3"/>
  <c r="AA1041" i="3"/>
  <c r="AC1053" i="3"/>
  <c r="AB1053" i="3"/>
  <c r="AE1053" i="3"/>
  <c r="AA1053" i="3"/>
  <c r="AC1061" i="3"/>
  <c r="AB1061" i="3"/>
  <c r="AE1061" i="3"/>
  <c r="AA1061" i="3"/>
  <c r="AC1073" i="3"/>
  <c r="AB1073" i="3"/>
  <c r="AE1073" i="3"/>
  <c r="AA1073" i="3"/>
  <c r="AC1081" i="3"/>
  <c r="AB1081" i="3"/>
  <c r="AE1081" i="3"/>
  <c r="AA1081" i="3"/>
  <c r="AC1089" i="3"/>
  <c r="AB1089" i="3"/>
  <c r="AE1089" i="3"/>
  <c r="AA1089" i="3"/>
  <c r="AC1113" i="3"/>
  <c r="AB1113" i="3"/>
  <c r="AE1113" i="3"/>
  <c r="AA1113" i="3"/>
  <c r="AC1121" i="3"/>
  <c r="AB1121" i="3"/>
  <c r="AE1121" i="3"/>
  <c r="AA1121" i="3"/>
  <c r="AC1129" i="3"/>
  <c r="AB1129" i="3"/>
  <c r="AE1129" i="3"/>
  <c r="AA1129" i="3"/>
  <c r="AC1137" i="3"/>
  <c r="AB1137" i="3"/>
  <c r="AE1137" i="3"/>
  <c r="AA1137" i="3"/>
  <c r="AC1145" i="3"/>
  <c r="AB1145" i="3"/>
  <c r="AE1145" i="3"/>
  <c r="AA1145" i="3"/>
  <c r="AC1153" i="3"/>
  <c r="AB1153" i="3"/>
  <c r="AE1153" i="3"/>
  <c r="AA1153" i="3"/>
  <c r="AC1161" i="3"/>
  <c r="AB1161" i="3"/>
  <c r="AE1161" i="3"/>
  <c r="AA1161" i="3"/>
  <c r="AC1169" i="3"/>
  <c r="AB1169" i="3"/>
  <c r="AE1169" i="3"/>
  <c r="AA1169" i="3"/>
  <c r="AC1177" i="3"/>
  <c r="AB1177" i="3"/>
  <c r="AE1177" i="3"/>
  <c r="AA1177" i="3"/>
  <c r="AC1185" i="3"/>
  <c r="AB1185" i="3"/>
  <c r="AE1185" i="3"/>
  <c r="AA1185" i="3"/>
  <c r="AH1188" i="3"/>
  <c r="AH1192" i="3"/>
  <c r="AH1196" i="3"/>
  <c r="AH1200" i="3"/>
  <c r="AH1204" i="3"/>
  <c r="AD907" i="3"/>
  <c r="AD911" i="3"/>
  <c r="AD915" i="3"/>
  <c r="AD919" i="3"/>
  <c r="AD923" i="3"/>
  <c r="AD927" i="3"/>
  <c r="AD931" i="3"/>
  <c r="AD935" i="3"/>
  <c r="AD939" i="3"/>
  <c r="AD943" i="3"/>
  <c r="AD947" i="3"/>
  <c r="AD951" i="3"/>
  <c r="AD955" i="3"/>
  <c r="AD959" i="3"/>
  <c r="AD963" i="3"/>
  <c r="AD967" i="3"/>
  <c r="AD971" i="3"/>
  <c r="AD975" i="3"/>
  <c r="AD979" i="3"/>
  <c r="AD983" i="3"/>
  <c r="AD987" i="3"/>
  <c r="AD991" i="3"/>
  <c r="AD995" i="3"/>
  <c r="AD999" i="3"/>
  <c r="AD1003" i="3"/>
  <c r="AD1007" i="3"/>
  <c r="AD1011" i="3"/>
  <c r="AD1015" i="3"/>
  <c r="AB1022" i="3"/>
  <c r="AE1022" i="3"/>
  <c r="AA1022" i="3"/>
  <c r="AC1029" i="3"/>
  <c r="AB1029" i="3"/>
  <c r="AA907" i="3"/>
  <c r="AA911" i="3"/>
  <c r="AA915" i="3"/>
  <c r="AA919" i="3"/>
  <c r="AA923" i="3"/>
  <c r="AA927" i="3"/>
  <c r="AA931" i="3"/>
  <c r="AA935" i="3"/>
  <c r="AA939" i="3"/>
  <c r="AA943" i="3"/>
  <c r="AA947" i="3"/>
  <c r="AA951" i="3"/>
  <c r="AA955" i="3"/>
  <c r="AA959" i="3"/>
  <c r="AA963" i="3"/>
  <c r="AA967" i="3"/>
  <c r="AA971" i="3"/>
  <c r="AA975" i="3"/>
  <c r="AA979" i="3"/>
  <c r="AA983" i="3"/>
  <c r="AA987" i="3"/>
  <c r="AA991" i="3"/>
  <c r="AA995" i="3"/>
  <c r="AA999" i="3"/>
  <c r="AA1003" i="3"/>
  <c r="AA1007" i="3"/>
  <c r="AA1011" i="3"/>
  <c r="AA1015" i="3"/>
  <c r="AC1018" i="3"/>
  <c r="AH1018" i="3" s="1"/>
  <c r="AC1022" i="3"/>
  <c r="AC1025" i="3"/>
  <c r="AB1025" i="3"/>
  <c r="AH1025" i="3" s="1"/>
  <c r="AD1026" i="3"/>
  <c r="AA1029" i="3"/>
  <c r="AB1034" i="3"/>
  <c r="AE1034" i="3"/>
  <c r="AA1034" i="3"/>
  <c r="AC1037" i="3"/>
  <c r="AB1037" i="3"/>
  <c r="AE1037" i="3"/>
  <c r="AA1037" i="3"/>
  <c r="AC1045" i="3"/>
  <c r="AB1045" i="3"/>
  <c r="AE1045" i="3"/>
  <c r="AA1045" i="3"/>
  <c r="AC1057" i="3"/>
  <c r="AB1057" i="3"/>
  <c r="AE1057" i="3"/>
  <c r="AA1057" i="3"/>
  <c r="AC1065" i="3"/>
  <c r="AB1065" i="3"/>
  <c r="AE1065" i="3"/>
  <c r="AA1065" i="3"/>
  <c r="AC1077" i="3"/>
  <c r="AB1077" i="3"/>
  <c r="AE1077" i="3"/>
  <c r="AA1077" i="3"/>
  <c r="AC1085" i="3"/>
  <c r="AB1085" i="3"/>
  <c r="AE1085" i="3"/>
  <c r="AA1085" i="3"/>
  <c r="AC1093" i="3"/>
  <c r="AB1093" i="3"/>
  <c r="AE1093" i="3"/>
  <c r="AA1093" i="3"/>
  <c r="AC1117" i="3"/>
  <c r="AB1117" i="3"/>
  <c r="AE1117" i="3"/>
  <c r="AA1117" i="3"/>
  <c r="AC1125" i="3"/>
  <c r="AB1125" i="3"/>
  <c r="AE1125" i="3"/>
  <c r="AA1125" i="3"/>
  <c r="AC1133" i="3"/>
  <c r="AB1133" i="3"/>
  <c r="AE1133" i="3"/>
  <c r="AA1133" i="3"/>
  <c r="AC1141" i="3"/>
  <c r="AB1141" i="3"/>
  <c r="AE1141" i="3"/>
  <c r="AA1141" i="3"/>
  <c r="AC1149" i="3"/>
  <c r="AB1149" i="3"/>
  <c r="AE1149" i="3"/>
  <c r="AA1149" i="3"/>
  <c r="AC1157" i="3"/>
  <c r="AB1157" i="3"/>
  <c r="AE1157" i="3"/>
  <c r="AA1157" i="3"/>
  <c r="AC1165" i="3"/>
  <c r="AB1165" i="3"/>
  <c r="AE1165" i="3"/>
  <c r="AA1165" i="3"/>
  <c r="AC1173" i="3"/>
  <c r="AB1173" i="3"/>
  <c r="AE1173" i="3"/>
  <c r="AA1173" i="3"/>
  <c r="AC1181" i="3"/>
  <c r="AB1181" i="3"/>
  <c r="AE1181" i="3"/>
  <c r="AA1181" i="3"/>
  <c r="AD1189" i="3"/>
  <c r="AD1193" i="3"/>
  <c r="AD1197" i="3"/>
  <c r="AD1201" i="3"/>
  <c r="AB1205" i="3"/>
  <c r="AE1205" i="3"/>
  <c r="AA1205" i="3"/>
  <c r="AB1209" i="3"/>
  <c r="AE1209" i="3"/>
  <c r="AA1209" i="3"/>
  <c r="AB1213" i="3"/>
  <c r="AE1213" i="3"/>
  <c r="AA1213" i="3"/>
  <c r="AD1038" i="3"/>
  <c r="AD1042" i="3"/>
  <c r="AD1046" i="3"/>
  <c r="AD1050" i="3"/>
  <c r="AD1054" i="3"/>
  <c r="AD1058" i="3"/>
  <c r="AD1062" i="3"/>
  <c r="AD1066" i="3"/>
  <c r="AD1070" i="3"/>
  <c r="AD1074" i="3"/>
  <c r="AD1078" i="3"/>
  <c r="AD1082" i="3"/>
  <c r="AD1086" i="3"/>
  <c r="AD1090" i="3"/>
  <c r="AD1094" i="3"/>
  <c r="AD1098" i="3"/>
  <c r="AD1102" i="3"/>
  <c r="AD1106" i="3"/>
  <c r="AD1110" i="3"/>
  <c r="AD1114" i="3"/>
  <c r="AD1118" i="3"/>
  <c r="AD1122" i="3"/>
  <c r="AD1126" i="3"/>
  <c r="AD1130" i="3"/>
  <c r="AD1134" i="3"/>
  <c r="AD1138" i="3"/>
  <c r="AD1142" i="3"/>
  <c r="AD1146" i="3"/>
  <c r="AD1150" i="3"/>
  <c r="AD1154" i="3"/>
  <c r="AD1158" i="3"/>
  <c r="AD1162" i="3"/>
  <c r="AD1166" i="3"/>
  <c r="AD1170" i="3"/>
  <c r="AD1174" i="3"/>
  <c r="AD1178" i="3"/>
  <c r="AD1182" i="3"/>
  <c r="AD1186" i="3"/>
  <c r="AA1189" i="3"/>
  <c r="AE1189" i="3"/>
  <c r="AD1190" i="3"/>
  <c r="AA1193" i="3"/>
  <c r="AE1193" i="3"/>
  <c r="AD1194" i="3"/>
  <c r="AA1197" i="3"/>
  <c r="AE1197" i="3"/>
  <c r="AD1198" i="3"/>
  <c r="AA1201" i="3"/>
  <c r="AE1201" i="3"/>
  <c r="AD1202" i="3"/>
  <c r="AC1205" i="3"/>
  <c r="AC1209" i="3"/>
  <c r="AC1213" i="3"/>
  <c r="AE1220" i="3"/>
  <c r="AA1220" i="3"/>
  <c r="AC1220" i="3"/>
  <c r="AB1220" i="3"/>
  <c r="AE1224" i="3"/>
  <c r="AA1224" i="3"/>
  <c r="AC1224" i="3"/>
  <c r="AB1224" i="3"/>
  <c r="AH1259" i="3"/>
  <c r="AH1303" i="3"/>
  <c r="AH1311" i="3"/>
  <c r="AH1319" i="3"/>
  <c r="AD1019" i="3"/>
  <c r="AD1023" i="3"/>
  <c r="AD1027" i="3"/>
  <c r="AD1031" i="3"/>
  <c r="AD1035" i="3"/>
  <c r="AA1038" i="3"/>
  <c r="AE1038" i="3"/>
  <c r="AD1039" i="3"/>
  <c r="AA1042" i="3"/>
  <c r="AE1042" i="3"/>
  <c r="AD1043" i="3"/>
  <c r="AA1046" i="3"/>
  <c r="AE1046" i="3"/>
  <c r="AD1047" i="3"/>
  <c r="AC1048" i="3"/>
  <c r="AO24" i="3" s="1" a="1"/>
  <c r="AO24" i="3" s="1"/>
  <c r="AA1050" i="3"/>
  <c r="AE1050" i="3"/>
  <c r="AD1051" i="3"/>
  <c r="AC1052" i="3"/>
  <c r="AH1052" i="3" s="1"/>
  <c r="AA1054" i="3"/>
  <c r="AE1054" i="3"/>
  <c r="AD1055" i="3"/>
  <c r="AA1058" i="3"/>
  <c r="AE1058" i="3"/>
  <c r="AD1059" i="3"/>
  <c r="AA1062" i="3"/>
  <c r="AE1062" i="3"/>
  <c r="AD1063" i="3"/>
  <c r="AA1066" i="3"/>
  <c r="AE1066" i="3"/>
  <c r="AD1067" i="3"/>
  <c r="AC1068" i="3"/>
  <c r="AO25" i="3" s="1" a="1"/>
  <c r="AO25" i="3" s="1"/>
  <c r="AA1070" i="3"/>
  <c r="AE1070" i="3"/>
  <c r="AD1071" i="3"/>
  <c r="AC1072" i="3"/>
  <c r="AH1072" i="3" s="1"/>
  <c r="AA1074" i="3"/>
  <c r="AE1074" i="3"/>
  <c r="AD1075" i="3"/>
  <c r="AA1078" i="3"/>
  <c r="AE1078" i="3"/>
  <c r="AD1079" i="3"/>
  <c r="AA1082" i="3"/>
  <c r="AE1082" i="3"/>
  <c r="AD1083" i="3"/>
  <c r="AA1086" i="3"/>
  <c r="AE1086" i="3"/>
  <c r="AD1087" i="3"/>
  <c r="AA1090" i="3"/>
  <c r="AE1090" i="3"/>
  <c r="AD1091" i="3"/>
  <c r="AA1094" i="3"/>
  <c r="AE1094" i="3"/>
  <c r="AD1095" i="3"/>
  <c r="AC1096" i="3"/>
  <c r="AH1096" i="3" s="1"/>
  <c r="AA1098" i="3"/>
  <c r="AE1098" i="3"/>
  <c r="AC1100" i="3"/>
  <c r="AH1100" i="3" s="1"/>
  <c r="AA1102" i="3"/>
  <c r="AE1102" i="3"/>
  <c r="AC1104" i="3"/>
  <c r="AH1104" i="3" s="1"/>
  <c r="AA1106" i="3"/>
  <c r="AE1106" i="3"/>
  <c r="AC1108" i="3"/>
  <c r="AO27" i="3" s="1" a="1"/>
  <c r="AO27" i="3" s="1"/>
  <c r="AA1110" i="3"/>
  <c r="AE1110" i="3"/>
  <c r="AD1111" i="3"/>
  <c r="AC1112" i="3"/>
  <c r="AH1112" i="3" s="1"/>
  <c r="AA1114" i="3"/>
  <c r="AE1114" i="3"/>
  <c r="AD1115" i="3"/>
  <c r="AA1118" i="3"/>
  <c r="AE1118" i="3"/>
  <c r="AD1119" i="3"/>
  <c r="AA1122" i="3"/>
  <c r="AE1122" i="3"/>
  <c r="AD1123" i="3"/>
  <c r="AA1126" i="3"/>
  <c r="AE1126" i="3"/>
  <c r="AD1127" i="3"/>
  <c r="AA1130" i="3"/>
  <c r="AE1130" i="3"/>
  <c r="AD1131" i="3"/>
  <c r="AA1134" i="3"/>
  <c r="AE1134" i="3"/>
  <c r="AD1135" i="3"/>
  <c r="AA1138" i="3"/>
  <c r="AE1138" i="3"/>
  <c r="AD1139" i="3"/>
  <c r="AA1142" i="3"/>
  <c r="AE1142" i="3"/>
  <c r="AD1143" i="3"/>
  <c r="AA1146" i="3"/>
  <c r="AE1146" i="3"/>
  <c r="AD1147" i="3"/>
  <c r="AA1150" i="3"/>
  <c r="AE1150" i="3"/>
  <c r="AD1151" i="3"/>
  <c r="AA1154" i="3"/>
  <c r="AE1154" i="3"/>
  <c r="AD1155" i="3"/>
  <c r="AA1158" i="3"/>
  <c r="AE1158" i="3"/>
  <c r="AD1159" i="3"/>
  <c r="AA1162" i="3"/>
  <c r="AE1162" i="3"/>
  <c r="AD1163" i="3"/>
  <c r="AA1166" i="3"/>
  <c r="AE1166" i="3"/>
  <c r="AD1167" i="3"/>
  <c r="AA1170" i="3"/>
  <c r="AE1170" i="3"/>
  <c r="AD1171" i="3"/>
  <c r="AA1174" i="3"/>
  <c r="AE1174" i="3"/>
  <c r="AD1175" i="3"/>
  <c r="AA1178" i="3"/>
  <c r="AE1178" i="3"/>
  <c r="AD1179" i="3"/>
  <c r="AA1182" i="3"/>
  <c r="AE1182" i="3"/>
  <c r="AD1183" i="3"/>
  <c r="AA1186" i="3"/>
  <c r="AE1186" i="3"/>
  <c r="AD1187" i="3"/>
  <c r="AB1189" i="3"/>
  <c r="AA1190" i="3"/>
  <c r="AE1190" i="3"/>
  <c r="AD1191" i="3"/>
  <c r="AB1193" i="3"/>
  <c r="AA1194" i="3"/>
  <c r="AE1194" i="3"/>
  <c r="AD1195" i="3"/>
  <c r="AB1197" i="3"/>
  <c r="AA1198" i="3"/>
  <c r="AE1198" i="3"/>
  <c r="AD1199" i="3"/>
  <c r="AB1201" i="3"/>
  <c r="AA1202" i="3"/>
  <c r="AE1202" i="3"/>
  <c r="AD1203" i="3"/>
  <c r="AD1205" i="3"/>
  <c r="AC1208" i="3"/>
  <c r="AO32" i="3" s="1" a="1"/>
  <c r="AO32" i="3" s="1"/>
  <c r="AB1208" i="3"/>
  <c r="AN32" i="3" s="1" a="1"/>
  <c r="AN32" i="3" s="1"/>
  <c r="AD1209" i="3"/>
  <c r="AC1212" i="3"/>
  <c r="AB1212" i="3"/>
  <c r="AD1213" i="3"/>
  <c r="AD1220" i="3"/>
  <c r="AD1224" i="3"/>
  <c r="AH1226" i="3"/>
  <c r="AH1238" i="3"/>
  <c r="AA1019" i="3"/>
  <c r="AH1019" i="3" s="1"/>
  <c r="AA1023" i="3"/>
  <c r="AA1027" i="3"/>
  <c r="AA1031" i="3"/>
  <c r="AH1031" i="3" s="1"/>
  <c r="AA1035" i="3"/>
  <c r="AH1035" i="3" s="1"/>
  <c r="AA1039" i="3"/>
  <c r="AA1043" i="3"/>
  <c r="AA1047" i="3"/>
  <c r="AA1051" i="3"/>
  <c r="AA1055" i="3"/>
  <c r="AA1059" i="3"/>
  <c r="AH1059" i="3" s="1"/>
  <c r="AA1063" i="3"/>
  <c r="AH1063" i="3" s="1"/>
  <c r="AA1067" i="3"/>
  <c r="AA1071" i="3"/>
  <c r="AA1075" i="3"/>
  <c r="AA1079" i="3"/>
  <c r="AA1083" i="3"/>
  <c r="AH1083" i="3" s="1"/>
  <c r="AA1087" i="3"/>
  <c r="AA1091" i="3"/>
  <c r="AA1095" i="3"/>
  <c r="AA1111" i="3"/>
  <c r="AA1115" i="3"/>
  <c r="AA1119" i="3"/>
  <c r="AA1123" i="3"/>
  <c r="AA1127" i="3"/>
  <c r="AA1131" i="3"/>
  <c r="AA1135" i="3"/>
  <c r="AA1139" i="3"/>
  <c r="AA1143" i="3"/>
  <c r="AA1147" i="3"/>
  <c r="AA1151" i="3"/>
  <c r="AA1155" i="3"/>
  <c r="AA1159" i="3"/>
  <c r="AA1163" i="3"/>
  <c r="AA1167" i="3"/>
  <c r="AA1171" i="3"/>
  <c r="AA1175" i="3"/>
  <c r="AA1179" i="3"/>
  <c r="AA1183" i="3"/>
  <c r="AA1187" i="3"/>
  <c r="AA1191" i="3"/>
  <c r="AH1191" i="3" s="1"/>
  <c r="AA1195" i="3"/>
  <c r="AH1195" i="3" s="1"/>
  <c r="AA1199" i="3"/>
  <c r="AH1199" i="3" s="1"/>
  <c r="AA1203" i="3"/>
  <c r="AA1208" i="3"/>
  <c r="AA1212" i="3"/>
  <c r="AC1216" i="3"/>
  <c r="AB1216" i="3"/>
  <c r="AH1271" i="3"/>
  <c r="AH1275" i="3"/>
  <c r="AH1279" i="3"/>
  <c r="AH1283" i="3"/>
  <c r="AH1307" i="3"/>
  <c r="AH1315" i="3"/>
  <c r="AH1323" i="3"/>
  <c r="AC1207" i="3"/>
  <c r="AH1207" i="3" s="1"/>
  <c r="AC1211" i="3"/>
  <c r="AH1211" i="3" s="1"/>
  <c r="AC1215" i="3"/>
  <c r="AH1215" i="3" s="1"/>
  <c r="AA1217" i="3"/>
  <c r="AE1217" i="3"/>
  <c r="AC1219" i="3"/>
  <c r="AH1219" i="3" s="1"/>
  <c r="AA1221" i="3"/>
  <c r="AE1221" i="3"/>
  <c r="AC1223" i="3"/>
  <c r="AH1223" i="3" s="1"/>
  <c r="AA1225" i="3"/>
  <c r="AE1225" i="3"/>
  <c r="AC1227" i="3"/>
  <c r="AH1227" i="3" s="1"/>
  <c r="AB1228" i="3"/>
  <c r="AN33" i="3" s="1" a="1"/>
  <c r="AN33" i="3" s="1"/>
  <c r="AA1229" i="3"/>
  <c r="AE1229" i="3"/>
  <c r="AD1230" i="3"/>
  <c r="AH1230" i="3" s="1"/>
  <c r="AC1231" i="3"/>
  <c r="AH1231" i="3" s="1"/>
  <c r="AB1232" i="3"/>
  <c r="AA1233" i="3"/>
  <c r="AE1233" i="3"/>
  <c r="AC1235" i="3"/>
  <c r="AH1235" i="3" s="1"/>
  <c r="AB1236" i="3"/>
  <c r="AA1237" i="3"/>
  <c r="AE1237" i="3"/>
  <c r="AC1239" i="3"/>
  <c r="AH1239" i="3" s="1"/>
  <c r="AB1240" i="3"/>
  <c r="AA1241" i="3"/>
  <c r="AE1241" i="3"/>
  <c r="AD1242" i="3"/>
  <c r="AH1242" i="3" s="1"/>
  <c r="AC1243" i="3"/>
  <c r="AH1243" i="3" s="1"/>
  <c r="AB1244" i="3"/>
  <c r="AA1245" i="3"/>
  <c r="AE1245" i="3"/>
  <c r="AD1246" i="3"/>
  <c r="AH1246" i="3" s="1"/>
  <c r="AC1247" i="3"/>
  <c r="AH1247" i="3" s="1"/>
  <c r="AB1248" i="3"/>
  <c r="AN34" i="3" s="1" a="1"/>
  <c r="AN34" i="3" s="1"/>
  <c r="AA1249" i="3"/>
  <c r="AE1249" i="3"/>
  <c r="AD1250" i="3"/>
  <c r="AH1250" i="3" s="1"/>
  <c r="AC1251" i="3"/>
  <c r="AH1251" i="3" s="1"/>
  <c r="AB1252" i="3"/>
  <c r="AA1253" i="3"/>
  <c r="AE1253" i="3"/>
  <c r="AC1255" i="3"/>
  <c r="AH1255" i="3" s="1"/>
  <c r="AB1256" i="3"/>
  <c r="AA1257" i="3"/>
  <c r="AE1257" i="3"/>
  <c r="AD1258" i="3"/>
  <c r="AB1260" i="3"/>
  <c r="AA1261" i="3"/>
  <c r="AE1261" i="3"/>
  <c r="AD1262" i="3"/>
  <c r="AC1263" i="3"/>
  <c r="AH1263" i="3" s="1"/>
  <c r="AB1264" i="3"/>
  <c r="AA1265" i="3"/>
  <c r="AE1265" i="3"/>
  <c r="AD1266" i="3"/>
  <c r="AC1267" i="3"/>
  <c r="AH1267" i="3" s="1"/>
  <c r="AB1268" i="3"/>
  <c r="AN35" i="3" s="1" a="1"/>
  <c r="AN35" i="3" s="1"/>
  <c r="AA1269" i="3"/>
  <c r="AE1269" i="3"/>
  <c r="AD1270" i="3"/>
  <c r="AB1272" i="3"/>
  <c r="AA1273" i="3"/>
  <c r="AE1273" i="3"/>
  <c r="AD1274" i="3"/>
  <c r="AB1276" i="3"/>
  <c r="AA1277" i="3"/>
  <c r="AE1277" i="3"/>
  <c r="AD1278" i="3"/>
  <c r="AB1280" i="3"/>
  <c r="AA1281" i="3"/>
  <c r="AE1281" i="3"/>
  <c r="AD1282" i="3"/>
  <c r="AB1284" i="3"/>
  <c r="AA1285" i="3"/>
  <c r="AE1285" i="3"/>
  <c r="AD1286" i="3"/>
  <c r="AB1288" i="3"/>
  <c r="AD1290" i="3"/>
  <c r="AB1292" i="3"/>
  <c r="AD1294" i="3"/>
  <c r="AB1296" i="3"/>
  <c r="AD1298" i="3"/>
  <c r="AB1300" i="3"/>
  <c r="AD1302" i="3"/>
  <c r="AD1306" i="3"/>
  <c r="AD1310" i="3"/>
  <c r="AD1314" i="3"/>
  <c r="AD1318" i="3"/>
  <c r="AD1322" i="3"/>
  <c r="AD1326" i="3"/>
  <c r="AD1330" i="3"/>
  <c r="AE1339" i="3"/>
  <c r="AE1340" i="3"/>
  <c r="AB1217" i="3"/>
  <c r="AB1221" i="3"/>
  <c r="AB1225" i="3"/>
  <c r="AC1228" i="3"/>
  <c r="AO33" i="3" s="1" a="1"/>
  <c r="AO33" i="3" s="1"/>
  <c r="AB1229" i="3"/>
  <c r="AC1232" i="3"/>
  <c r="AB1233" i="3"/>
  <c r="AC1236" i="3"/>
  <c r="AB1237" i="3"/>
  <c r="AC1240" i="3"/>
  <c r="AB1241" i="3"/>
  <c r="AC1244" i="3"/>
  <c r="AB1245" i="3"/>
  <c r="AC1248" i="3"/>
  <c r="AO34" i="3" s="1" a="1"/>
  <c r="AO34" i="3" s="1"/>
  <c r="AB1249" i="3"/>
  <c r="AC1252" i="3"/>
  <c r="AB1253" i="3"/>
  <c r="AC1256" i="3"/>
  <c r="AB1257" i="3"/>
  <c r="AA1258" i="3"/>
  <c r="AC1260" i="3"/>
  <c r="AB1261" i="3"/>
  <c r="AA1262" i="3"/>
  <c r="AC1264" i="3"/>
  <c r="AB1265" i="3"/>
  <c r="AA1266" i="3"/>
  <c r="AC1268" i="3"/>
  <c r="AO35" i="3" s="1" a="1"/>
  <c r="AO35" i="3" s="1"/>
  <c r="AB1269" i="3"/>
  <c r="AA1270" i="3"/>
  <c r="AC1272" i="3"/>
  <c r="AB1273" i="3"/>
  <c r="AA1274" i="3"/>
  <c r="AC1276" i="3"/>
  <c r="AB1277" i="3"/>
  <c r="AA1278" i="3"/>
  <c r="AH1278" i="3" s="1"/>
  <c r="AC1280" i="3"/>
  <c r="AB1281" i="3"/>
  <c r="AA1282" i="3"/>
  <c r="AC1284" i="3"/>
  <c r="AB1285" i="3"/>
  <c r="AA1286" i="3"/>
  <c r="AE1286" i="3"/>
  <c r="AC1288" i="3"/>
  <c r="AB1289" i="3"/>
  <c r="AH1289" i="3" s="1"/>
  <c r="AA1290" i="3"/>
  <c r="AE1290" i="3"/>
  <c r="AC1292" i="3"/>
  <c r="AB1293" i="3"/>
  <c r="AH1293" i="3" s="1"/>
  <c r="AA1294" i="3"/>
  <c r="AE1294" i="3"/>
  <c r="AC1296" i="3"/>
  <c r="AB1297" i="3"/>
  <c r="AH1297" i="3" s="1"/>
  <c r="AA1298" i="3"/>
  <c r="AE1298" i="3"/>
  <c r="AC1300" i="3"/>
  <c r="AB1301" i="3"/>
  <c r="AH1301" i="3" s="1"/>
  <c r="AA1302" i="3"/>
  <c r="AE1302" i="3"/>
  <c r="AC1304" i="3"/>
  <c r="AB1305" i="3"/>
  <c r="AH1305" i="3" s="1"/>
  <c r="AA1306" i="3"/>
  <c r="AE1306" i="3"/>
  <c r="AC1308" i="3"/>
  <c r="AB1309" i="3"/>
  <c r="AH1309" i="3" s="1"/>
  <c r="AA1310" i="3"/>
  <c r="AE1310" i="3"/>
  <c r="AC1312" i="3"/>
  <c r="AB1313" i="3"/>
  <c r="AH1313" i="3" s="1"/>
  <c r="AA1314" i="3"/>
  <c r="AE1314" i="3"/>
  <c r="AC1316" i="3"/>
  <c r="AB1317" i="3"/>
  <c r="AH1317" i="3" s="1"/>
  <c r="AA1318" i="3"/>
  <c r="AE1318" i="3"/>
  <c r="AC1320" i="3"/>
  <c r="AB1321" i="3"/>
  <c r="AH1321" i="3" s="1"/>
  <c r="AA1322" i="3"/>
  <c r="AE1322" i="3"/>
  <c r="AC1324" i="3"/>
  <c r="AH1324" i="3" s="1"/>
  <c r="AB1325" i="3"/>
  <c r="AA1326" i="3"/>
  <c r="AE1326" i="3"/>
  <c r="AC1328" i="3"/>
  <c r="AH1328" i="3" s="1"/>
  <c r="AB1329" i="3"/>
  <c r="AA1330" i="3"/>
  <c r="AE1330" i="3"/>
  <c r="AD1331" i="3"/>
  <c r="AH1331" i="3" s="1"/>
  <c r="AD1332" i="3"/>
  <c r="AE1333" i="3"/>
  <c r="AA1333" i="3"/>
  <c r="AB1335" i="3"/>
  <c r="AC1336" i="3"/>
  <c r="AA1339" i="3"/>
  <c r="AA1340" i="3"/>
  <c r="AH1358" i="3"/>
  <c r="AD1228" i="3"/>
  <c r="AP33" i="3" s="1" a="1"/>
  <c r="AP33" i="3" s="1"/>
  <c r="AD1232" i="3"/>
  <c r="AD1236" i="3"/>
  <c r="AD1240" i="3"/>
  <c r="AD1244" i="3"/>
  <c r="AD1248" i="3"/>
  <c r="AP34" i="3" s="1" a="1"/>
  <c r="AP34" i="3" s="1"/>
  <c r="AD1252" i="3"/>
  <c r="AD1256" i="3"/>
  <c r="AD1260" i="3"/>
  <c r="AD1264" i="3"/>
  <c r="AD1268" i="3"/>
  <c r="AP35" i="3" s="1" a="1"/>
  <c r="AP35" i="3" s="1"/>
  <c r="AD1272" i="3"/>
  <c r="AD1276" i="3"/>
  <c r="AD1280" i="3"/>
  <c r="AD1284" i="3"/>
  <c r="AD1288" i="3"/>
  <c r="AD1292" i="3"/>
  <c r="AD1296" i="3"/>
  <c r="AD1300" i="3"/>
  <c r="AB1302" i="3"/>
  <c r="AD1304" i="3"/>
  <c r="AB1306" i="3"/>
  <c r="AD1308" i="3"/>
  <c r="AB1310" i="3"/>
  <c r="AD1312" i="3"/>
  <c r="AB1314" i="3"/>
  <c r="AD1316" i="3"/>
  <c r="AB1318" i="3"/>
  <c r="AD1320" i="3"/>
  <c r="AB1322" i="3"/>
  <c r="AC1325" i="3"/>
  <c r="AB1326" i="3"/>
  <c r="AC1329" i="3"/>
  <c r="AB1330" i="3"/>
  <c r="AE1332" i="3"/>
  <c r="AE1337" i="3"/>
  <c r="AA1337" i="3"/>
  <c r="AB1339" i="3"/>
  <c r="AC1340" i="3"/>
  <c r="AA1228" i="3"/>
  <c r="AA1232" i="3"/>
  <c r="AA1236" i="3"/>
  <c r="AA1240" i="3"/>
  <c r="AA1244" i="3"/>
  <c r="AA1248" i="3"/>
  <c r="AA1252" i="3"/>
  <c r="AA1256" i="3"/>
  <c r="AA1260" i="3"/>
  <c r="AA1264" i="3"/>
  <c r="AA1268" i="3"/>
  <c r="AA1272" i="3"/>
  <c r="AA1276" i="3"/>
  <c r="AA1280" i="3"/>
  <c r="AA1284" i="3"/>
  <c r="AA1288" i="3"/>
  <c r="AA1292" i="3"/>
  <c r="AA1296" i="3"/>
  <c r="AA1300" i="3"/>
  <c r="AA1304" i="3"/>
  <c r="AA1308" i="3"/>
  <c r="AA1312" i="3"/>
  <c r="AA1316" i="3"/>
  <c r="AA1320" i="3"/>
  <c r="AA1332" i="3"/>
  <c r="AC1333" i="3"/>
  <c r="AE1335" i="3"/>
  <c r="AE1336" i="3"/>
  <c r="AD1339" i="3"/>
  <c r="AD1340" i="3"/>
  <c r="AE1341" i="3"/>
  <c r="AA1341" i="3"/>
  <c r="AH1341" i="3" s="1"/>
  <c r="AH1342" i="3"/>
  <c r="AH1346" i="3"/>
  <c r="AD1343" i="3"/>
  <c r="AC1344" i="3"/>
  <c r="AB1345" i="3"/>
  <c r="AD1347" i="3"/>
  <c r="AC1348" i="3"/>
  <c r="AB1349" i="3"/>
  <c r="AD1351" i="3"/>
  <c r="AC1352" i="3"/>
  <c r="AB1353" i="3"/>
  <c r="AD1355" i="3"/>
  <c r="AD1359" i="3"/>
  <c r="AD1363" i="3"/>
  <c r="AD1367" i="3"/>
  <c r="AD1371" i="3"/>
  <c r="AD1375" i="3"/>
  <c r="AD1379" i="3"/>
  <c r="AD1383" i="3"/>
  <c r="AD1387" i="3"/>
  <c r="AD1391" i="3"/>
  <c r="AD1395" i="3"/>
  <c r="AD1399" i="3"/>
  <c r="AD1403" i="3"/>
  <c r="AD1407" i="3"/>
  <c r="AD1411" i="3"/>
  <c r="AD1415" i="3"/>
  <c r="AD1419" i="3"/>
  <c r="AD1423" i="3"/>
  <c r="AD1427" i="3"/>
  <c r="AD1431" i="3"/>
  <c r="AD1435" i="3"/>
  <c r="AD1439" i="3"/>
  <c r="AD1443" i="3"/>
  <c r="AD1447" i="3"/>
  <c r="AD1451" i="3"/>
  <c r="AD1455" i="3"/>
  <c r="AD1459" i="3"/>
  <c r="AD1463" i="3"/>
  <c r="AD1467" i="3"/>
  <c r="AD1471" i="3"/>
  <c r="AD1475" i="3"/>
  <c r="AD1479" i="3"/>
  <c r="AE1487" i="3"/>
  <c r="AA1487" i="3"/>
  <c r="AC1487" i="3"/>
  <c r="AC1489" i="3"/>
  <c r="AE1489" i="3"/>
  <c r="AA1489" i="3"/>
  <c r="AH1560" i="3"/>
  <c r="AD1344" i="3"/>
  <c r="AA1347" i="3"/>
  <c r="AE1347" i="3"/>
  <c r="AD1348" i="3"/>
  <c r="AC1349" i="3"/>
  <c r="AA1351" i="3"/>
  <c r="AE1351" i="3"/>
  <c r="AD1352" i="3"/>
  <c r="AC1353" i="3"/>
  <c r="AA1355" i="3"/>
  <c r="AE1355" i="3"/>
  <c r="AD1356" i="3"/>
  <c r="AC1357" i="3"/>
  <c r="AA1359" i="3"/>
  <c r="AE1359" i="3"/>
  <c r="AD1360" i="3"/>
  <c r="AC1361" i="3"/>
  <c r="AA1363" i="3"/>
  <c r="AE1363" i="3"/>
  <c r="AD1364" i="3"/>
  <c r="AA1367" i="3"/>
  <c r="AH1367" i="3" s="1"/>
  <c r="AE1367" i="3"/>
  <c r="AD1368" i="3"/>
  <c r="AA1371" i="3"/>
  <c r="AE1371" i="3"/>
  <c r="AD1372" i="3"/>
  <c r="AA1375" i="3"/>
  <c r="AE1375" i="3"/>
  <c r="AD1376" i="3"/>
  <c r="AA1379" i="3"/>
  <c r="AE1379" i="3"/>
  <c r="AD1380" i="3"/>
  <c r="AA1383" i="3"/>
  <c r="AH1383" i="3" s="1"/>
  <c r="AE1383" i="3"/>
  <c r="AD1384" i="3"/>
  <c r="AA1387" i="3"/>
  <c r="AE1387" i="3"/>
  <c r="AD1388" i="3"/>
  <c r="AA1391" i="3"/>
  <c r="AE1391" i="3"/>
  <c r="AD1392" i="3"/>
  <c r="AA1395" i="3"/>
  <c r="AE1395" i="3"/>
  <c r="AD1396" i="3"/>
  <c r="AA1399" i="3"/>
  <c r="AH1399" i="3" s="1"/>
  <c r="AE1399" i="3"/>
  <c r="AD1400" i="3"/>
  <c r="AA1403" i="3"/>
  <c r="AE1403" i="3"/>
  <c r="AD1404" i="3"/>
  <c r="AA1407" i="3"/>
  <c r="AE1407" i="3"/>
  <c r="AD1408" i="3"/>
  <c r="AA1411" i="3"/>
  <c r="AE1411" i="3"/>
  <c r="AD1412" i="3"/>
  <c r="AA1415" i="3"/>
  <c r="AH1415" i="3" s="1"/>
  <c r="AE1415" i="3"/>
  <c r="AD1416" i="3"/>
  <c r="AA1419" i="3"/>
  <c r="AE1419" i="3"/>
  <c r="AD1420" i="3"/>
  <c r="AA1423" i="3"/>
  <c r="AE1423" i="3"/>
  <c r="AD1424" i="3"/>
  <c r="AA1427" i="3"/>
  <c r="AE1427" i="3"/>
  <c r="AD1428" i="3"/>
  <c r="AA1431" i="3"/>
  <c r="AH1431" i="3" s="1"/>
  <c r="AE1431" i="3"/>
  <c r="AD1432" i="3"/>
  <c r="AA1435" i="3"/>
  <c r="AE1435" i="3"/>
  <c r="AD1436" i="3"/>
  <c r="AA1439" i="3"/>
  <c r="AE1439" i="3"/>
  <c r="AD1440" i="3"/>
  <c r="AA1443" i="3"/>
  <c r="AE1443" i="3"/>
  <c r="AD1444" i="3"/>
  <c r="AA1447" i="3"/>
  <c r="AH1447" i="3" s="1"/>
  <c r="AE1447" i="3"/>
  <c r="AD1448" i="3"/>
  <c r="AA1451" i="3"/>
  <c r="AE1451" i="3"/>
  <c r="AD1452" i="3"/>
  <c r="AA1455" i="3"/>
  <c r="AE1455" i="3"/>
  <c r="AD1456" i="3"/>
  <c r="AA1459" i="3"/>
  <c r="AE1459" i="3"/>
  <c r="AD1460" i="3"/>
  <c r="AA1463" i="3"/>
  <c r="AH1463" i="3" s="1"/>
  <c r="AE1463" i="3"/>
  <c r="AD1464" i="3"/>
  <c r="AA1467" i="3"/>
  <c r="AE1467" i="3"/>
  <c r="AD1468" i="3"/>
  <c r="AA1471" i="3"/>
  <c r="AE1471" i="3"/>
  <c r="AD1472" i="3"/>
  <c r="AA1475" i="3"/>
  <c r="AE1475" i="3"/>
  <c r="AD1476" i="3"/>
  <c r="AA1479" i="3"/>
  <c r="AH1479" i="3" s="1"/>
  <c r="AE1479" i="3"/>
  <c r="AD1480" i="3"/>
  <c r="AC1485" i="3"/>
  <c r="AE1485" i="3"/>
  <c r="AA1485" i="3"/>
  <c r="AB1487" i="3"/>
  <c r="AB1489" i="3"/>
  <c r="AH1492" i="3"/>
  <c r="AC1497" i="3"/>
  <c r="AB1497" i="3"/>
  <c r="AE1497" i="3"/>
  <c r="AA1497" i="3"/>
  <c r="AH1552" i="3"/>
  <c r="AB1343" i="3"/>
  <c r="AH1343" i="3" s="1"/>
  <c r="AA1344" i="3"/>
  <c r="AE1344" i="3"/>
  <c r="AD1345" i="3"/>
  <c r="AB1347" i="3"/>
  <c r="AA1348" i="3"/>
  <c r="AE1348" i="3"/>
  <c r="AD1349" i="3"/>
  <c r="AB1351" i="3"/>
  <c r="AE1352" i="3"/>
  <c r="AD1353" i="3"/>
  <c r="AB1355" i="3"/>
  <c r="AA1356" i="3"/>
  <c r="AE1356" i="3"/>
  <c r="AD1357" i="3"/>
  <c r="AB1359" i="3"/>
  <c r="AA1360" i="3"/>
  <c r="AE1360" i="3"/>
  <c r="AD1361" i="3"/>
  <c r="AB1363" i="3"/>
  <c r="AA1364" i="3"/>
  <c r="AE1364" i="3"/>
  <c r="AD1365" i="3"/>
  <c r="AB1367" i="3"/>
  <c r="AA1368" i="3"/>
  <c r="AE1368" i="3"/>
  <c r="AD1369" i="3"/>
  <c r="AB1371" i="3"/>
  <c r="AA1372" i="3"/>
  <c r="AE1372" i="3"/>
  <c r="AD1373" i="3"/>
  <c r="AB1375" i="3"/>
  <c r="AA1376" i="3"/>
  <c r="AE1376" i="3"/>
  <c r="AD1377" i="3"/>
  <c r="AB1379" i="3"/>
  <c r="AA1380" i="3"/>
  <c r="AE1380" i="3"/>
  <c r="AD1381" i="3"/>
  <c r="AB1383" i="3"/>
  <c r="AA1384" i="3"/>
  <c r="AE1384" i="3"/>
  <c r="AD1385" i="3"/>
  <c r="AB1387" i="3"/>
  <c r="AA1388" i="3"/>
  <c r="AE1388" i="3"/>
  <c r="AD1389" i="3"/>
  <c r="AB1391" i="3"/>
  <c r="AA1392" i="3"/>
  <c r="AE1392" i="3"/>
  <c r="AD1393" i="3"/>
  <c r="AB1395" i="3"/>
  <c r="AA1396" i="3"/>
  <c r="AE1396" i="3"/>
  <c r="AD1397" i="3"/>
  <c r="AB1399" i="3"/>
  <c r="AA1400" i="3"/>
  <c r="AE1400" i="3"/>
  <c r="AD1401" i="3"/>
  <c r="AB1403" i="3"/>
  <c r="AA1404" i="3"/>
  <c r="AE1404" i="3"/>
  <c r="AD1405" i="3"/>
  <c r="AB1407" i="3"/>
  <c r="AA1408" i="3"/>
  <c r="AE1408" i="3"/>
  <c r="AD1409" i="3"/>
  <c r="AB1411" i="3"/>
  <c r="AA1412" i="3"/>
  <c r="AE1412" i="3"/>
  <c r="AD1413" i="3"/>
  <c r="AB1415" i="3"/>
  <c r="AA1416" i="3"/>
  <c r="AE1416" i="3"/>
  <c r="AD1417" i="3"/>
  <c r="AB1419" i="3"/>
  <c r="AA1420" i="3"/>
  <c r="AE1420" i="3"/>
  <c r="AD1421" i="3"/>
  <c r="AB1423" i="3"/>
  <c r="AA1424" i="3"/>
  <c r="AE1424" i="3"/>
  <c r="AD1425" i="3"/>
  <c r="AB1427" i="3"/>
  <c r="AA1428" i="3"/>
  <c r="AE1428" i="3"/>
  <c r="AD1429" i="3"/>
  <c r="AB1431" i="3"/>
  <c r="AA1432" i="3"/>
  <c r="AE1432" i="3"/>
  <c r="AD1433" i="3"/>
  <c r="AB1435" i="3"/>
  <c r="AA1436" i="3"/>
  <c r="AE1436" i="3"/>
  <c r="AD1437" i="3"/>
  <c r="AB1439" i="3"/>
  <c r="AA1440" i="3"/>
  <c r="AE1440" i="3"/>
  <c r="AD1441" i="3"/>
  <c r="AB1443" i="3"/>
  <c r="AA1444" i="3"/>
  <c r="AE1444" i="3"/>
  <c r="AD1445" i="3"/>
  <c r="AB1447" i="3"/>
  <c r="AA1448" i="3"/>
  <c r="AE1448" i="3"/>
  <c r="AD1449" i="3"/>
  <c r="AB1451" i="3"/>
  <c r="AA1452" i="3"/>
  <c r="AE1452" i="3"/>
  <c r="AD1453" i="3"/>
  <c r="AB1455" i="3"/>
  <c r="AA1456" i="3"/>
  <c r="AE1456" i="3"/>
  <c r="AD1457" i="3"/>
  <c r="AB1459" i="3"/>
  <c r="AA1460" i="3"/>
  <c r="AE1460" i="3"/>
  <c r="AD1461" i="3"/>
  <c r="AB1463" i="3"/>
  <c r="AA1464" i="3"/>
  <c r="AE1464" i="3"/>
  <c r="AD1465" i="3"/>
  <c r="AB1467" i="3"/>
  <c r="AA1468" i="3"/>
  <c r="AE1468" i="3"/>
  <c r="AD1469" i="3"/>
  <c r="AB1471" i="3"/>
  <c r="AA1472" i="3"/>
  <c r="AE1472" i="3"/>
  <c r="AD1473" i="3"/>
  <c r="AB1475" i="3"/>
  <c r="AA1476" i="3"/>
  <c r="AE1476" i="3"/>
  <c r="AD1477" i="3"/>
  <c r="AB1479" i="3"/>
  <c r="AA1480" i="3"/>
  <c r="AE1480" i="3"/>
  <c r="AC1481" i="3"/>
  <c r="AE1481" i="3"/>
  <c r="AE1483" i="3"/>
  <c r="AA1483" i="3"/>
  <c r="AC1483" i="3"/>
  <c r="AB1485" i="3"/>
  <c r="AD1487" i="3"/>
  <c r="AD1489" i="3"/>
  <c r="AC1493" i="3"/>
  <c r="AB1493" i="3"/>
  <c r="AE1493" i="3"/>
  <c r="AA1493" i="3"/>
  <c r="AD1497" i="3"/>
  <c r="AH1508" i="3"/>
  <c r="AH1520" i="3"/>
  <c r="AA1345" i="3"/>
  <c r="AA1349" i="3"/>
  <c r="AA1353" i="3"/>
  <c r="AA1357" i="3"/>
  <c r="AA1361" i="3"/>
  <c r="AA1365" i="3"/>
  <c r="AH1365" i="3" s="1"/>
  <c r="AA1369" i="3"/>
  <c r="AA1373" i="3"/>
  <c r="AA1377" i="3"/>
  <c r="AA1381" i="3"/>
  <c r="AH1381" i="3" s="1"/>
  <c r="AA1385" i="3"/>
  <c r="AA1389" i="3"/>
  <c r="AA1393" i="3"/>
  <c r="AA1397" i="3"/>
  <c r="AH1397" i="3" s="1"/>
  <c r="AA1401" i="3"/>
  <c r="AA1405" i="3"/>
  <c r="AA1409" i="3"/>
  <c r="AA1413" i="3"/>
  <c r="AH1413" i="3" s="1"/>
  <c r="AA1417" i="3"/>
  <c r="AA1421" i="3"/>
  <c r="AA1425" i="3"/>
  <c r="AA1429" i="3"/>
  <c r="AH1429" i="3" s="1"/>
  <c r="AA1433" i="3"/>
  <c r="AA1437" i="3"/>
  <c r="AA1441" i="3"/>
  <c r="AA1445" i="3"/>
  <c r="AH1445" i="3" s="1"/>
  <c r="AA1449" i="3"/>
  <c r="AA1453" i="3"/>
  <c r="AA1457" i="3"/>
  <c r="AA1461" i="3"/>
  <c r="AH1461" i="3" s="1"/>
  <c r="AA1465" i="3"/>
  <c r="AA1469" i="3"/>
  <c r="AA1473" i="3"/>
  <c r="AA1477" i="3"/>
  <c r="AH1477" i="3" s="1"/>
  <c r="AA1481" i="3"/>
  <c r="AB1483" i="3"/>
  <c r="AD1485" i="3"/>
  <c r="AH1488" i="3"/>
  <c r="AD1493" i="3"/>
  <c r="AH1548" i="3"/>
  <c r="AH1564" i="3"/>
  <c r="AD1501" i="3"/>
  <c r="AD1505" i="3"/>
  <c r="AD1509" i="3"/>
  <c r="AD1513" i="3"/>
  <c r="AD1517" i="3"/>
  <c r="AD1521" i="3"/>
  <c r="AD1525" i="3"/>
  <c r="AD1529" i="3"/>
  <c r="AD1533" i="3"/>
  <c r="AD1537" i="3"/>
  <c r="AD1541" i="3"/>
  <c r="AD1545" i="3"/>
  <c r="AD1549" i="3"/>
  <c r="AD1553" i="3"/>
  <c r="AD1557" i="3"/>
  <c r="AD1561" i="3"/>
  <c r="AE1565" i="3"/>
  <c r="AA1565" i="3"/>
  <c r="AE1575" i="3"/>
  <c r="AE1576" i="3"/>
  <c r="AE1581" i="3"/>
  <c r="AA1581" i="3"/>
  <c r="AC1587" i="3"/>
  <c r="AB1587" i="3"/>
  <c r="AB1596" i="3"/>
  <c r="AE1596" i="3"/>
  <c r="AA1596" i="3"/>
  <c r="AC1603" i="3"/>
  <c r="AB1603" i="3"/>
  <c r="AD1482" i="3"/>
  <c r="AH1482" i="3" s="1"/>
  <c r="AB1484" i="3"/>
  <c r="AH1484" i="3" s="1"/>
  <c r="AD1486" i="3"/>
  <c r="AH1486" i="3" s="1"/>
  <c r="AD1490" i="3"/>
  <c r="AH1490" i="3" s="1"/>
  <c r="AC1491" i="3"/>
  <c r="AD1494" i="3"/>
  <c r="AH1494" i="3" s="1"/>
  <c r="AC1495" i="3"/>
  <c r="AB1496" i="3"/>
  <c r="AH1496" i="3" s="1"/>
  <c r="AD1498" i="3"/>
  <c r="AH1498" i="3" s="1"/>
  <c r="AC1499" i="3"/>
  <c r="AB1500" i="3"/>
  <c r="AH1500" i="3" s="1"/>
  <c r="AA1501" i="3"/>
  <c r="AE1501" i="3"/>
  <c r="AD1502" i="3"/>
  <c r="AH1502" i="3" s="1"/>
  <c r="AC1503" i="3"/>
  <c r="AA1505" i="3"/>
  <c r="AE1505" i="3"/>
  <c r="AD1506" i="3"/>
  <c r="AH1506" i="3" s="1"/>
  <c r="AC1507" i="3"/>
  <c r="AA1509" i="3"/>
  <c r="AE1509" i="3"/>
  <c r="AD1510" i="3"/>
  <c r="AH1510" i="3" s="1"/>
  <c r="AC1511" i="3"/>
  <c r="AB1512" i="3"/>
  <c r="AH1512" i="3" s="1"/>
  <c r="AA1513" i="3"/>
  <c r="AE1513" i="3"/>
  <c r="AD1514" i="3"/>
  <c r="AH1514" i="3" s="1"/>
  <c r="AC1515" i="3"/>
  <c r="AB1516" i="3"/>
  <c r="AH1516" i="3" s="1"/>
  <c r="AA1517" i="3"/>
  <c r="AE1517" i="3"/>
  <c r="AD1518" i="3"/>
  <c r="AH1518" i="3" s="1"/>
  <c r="AC1519" i="3"/>
  <c r="AA1521" i="3"/>
  <c r="AE1521" i="3"/>
  <c r="AD1522" i="3"/>
  <c r="AH1522" i="3" s="1"/>
  <c r="AC1523" i="3"/>
  <c r="AA1525" i="3"/>
  <c r="AE1525" i="3"/>
  <c r="AD1526" i="3"/>
  <c r="AH1526" i="3" s="1"/>
  <c r="AC1527" i="3"/>
  <c r="AB1528" i="3"/>
  <c r="AH1528" i="3" s="1"/>
  <c r="AA1529" i="3"/>
  <c r="AE1529" i="3"/>
  <c r="AD1530" i="3"/>
  <c r="AH1530" i="3" s="1"/>
  <c r="AC1531" i="3"/>
  <c r="AB1532" i="3"/>
  <c r="AH1532" i="3" s="1"/>
  <c r="AA1533" i="3"/>
  <c r="AE1533" i="3"/>
  <c r="AD1534" i="3"/>
  <c r="AH1534" i="3" s="1"/>
  <c r="AC1535" i="3"/>
  <c r="AB1536" i="3"/>
  <c r="AH1536" i="3" s="1"/>
  <c r="AA1537" i="3"/>
  <c r="AE1537" i="3"/>
  <c r="AD1538" i="3"/>
  <c r="AH1538" i="3" s="1"/>
  <c r="AC1539" i="3"/>
  <c r="AB1540" i="3"/>
  <c r="AH1540" i="3" s="1"/>
  <c r="AA1541" i="3"/>
  <c r="AE1541" i="3"/>
  <c r="AD1542" i="3"/>
  <c r="AH1542" i="3" s="1"/>
  <c r="AC1543" i="3"/>
  <c r="AB1544" i="3"/>
  <c r="AH1544" i="3" s="1"/>
  <c r="AA1545" i="3"/>
  <c r="AE1545" i="3"/>
  <c r="AD1546" i="3"/>
  <c r="AH1546" i="3" s="1"/>
  <c r="AC1547" i="3"/>
  <c r="AA1549" i="3"/>
  <c r="AE1549" i="3"/>
  <c r="AD1550" i="3"/>
  <c r="AH1550" i="3" s="1"/>
  <c r="AC1551" i="3"/>
  <c r="AA1553" i="3"/>
  <c r="AE1553" i="3"/>
  <c r="AD1554" i="3"/>
  <c r="AH1554" i="3" s="1"/>
  <c r="AC1555" i="3"/>
  <c r="AB1556" i="3"/>
  <c r="AH1556" i="3" s="1"/>
  <c r="AA1557" i="3"/>
  <c r="AE1557" i="3"/>
  <c r="AD1558" i="3"/>
  <c r="AH1558" i="3" s="1"/>
  <c r="AC1559" i="3"/>
  <c r="AB1560" i="3"/>
  <c r="AA1561" i="3"/>
  <c r="AE1561" i="3"/>
  <c r="AD1562" i="3"/>
  <c r="AB1565" i="3"/>
  <c r="AE1569" i="3"/>
  <c r="AA1569" i="3"/>
  <c r="AA1575" i="3"/>
  <c r="AA1576" i="3"/>
  <c r="AE1579" i="3"/>
  <c r="AE1580" i="3"/>
  <c r="AB1581" i="3"/>
  <c r="AC1583" i="3"/>
  <c r="AB1583" i="3"/>
  <c r="AA1587" i="3"/>
  <c r="AB1592" i="3"/>
  <c r="AE1592" i="3"/>
  <c r="AA1592" i="3"/>
  <c r="AC1596" i="3"/>
  <c r="AC1599" i="3"/>
  <c r="AB1599" i="3"/>
  <c r="AA1603" i="3"/>
  <c r="AB1608" i="3"/>
  <c r="AE1608" i="3"/>
  <c r="AA1608" i="3"/>
  <c r="AC1611" i="3"/>
  <c r="AB1611" i="3"/>
  <c r="AE1611" i="3"/>
  <c r="AA1611" i="3"/>
  <c r="AC1619" i="3"/>
  <c r="AB1619" i="3"/>
  <c r="AE1619" i="3"/>
  <c r="AA1619" i="3"/>
  <c r="AC1627" i="3"/>
  <c r="AB1627" i="3"/>
  <c r="AE1627" i="3"/>
  <c r="AA1627" i="3"/>
  <c r="AC1635" i="3"/>
  <c r="AB1635" i="3"/>
  <c r="AE1635" i="3"/>
  <c r="AA1635" i="3"/>
  <c r="AC1643" i="3"/>
  <c r="AB1643" i="3"/>
  <c r="AE1643" i="3"/>
  <c r="AA1643" i="3"/>
  <c r="AC1651" i="3"/>
  <c r="AB1651" i="3"/>
  <c r="AE1651" i="3"/>
  <c r="AA1651" i="3"/>
  <c r="AC1659" i="3"/>
  <c r="AB1659" i="3"/>
  <c r="AE1659" i="3"/>
  <c r="AA1659" i="3"/>
  <c r="AC1667" i="3"/>
  <c r="AB1667" i="3"/>
  <c r="AE1667" i="3"/>
  <c r="AA1667" i="3"/>
  <c r="AH1670" i="3"/>
  <c r="AH1674" i="3"/>
  <c r="AH1678" i="3"/>
  <c r="AD1491" i="3"/>
  <c r="AD1495" i="3"/>
  <c r="AD1499" i="3"/>
  <c r="AB1501" i="3"/>
  <c r="AD1503" i="3"/>
  <c r="AB1505" i="3"/>
  <c r="AD1507" i="3"/>
  <c r="AB1509" i="3"/>
  <c r="AD1511" i="3"/>
  <c r="AB1513" i="3"/>
  <c r="AD1515" i="3"/>
  <c r="AB1517" i="3"/>
  <c r="AD1519" i="3"/>
  <c r="AB1521" i="3"/>
  <c r="AD1523" i="3"/>
  <c r="AB1525" i="3"/>
  <c r="AD1527" i="3"/>
  <c r="AB1529" i="3"/>
  <c r="AD1531" i="3"/>
  <c r="AB1533" i="3"/>
  <c r="AD1535" i="3"/>
  <c r="AB1537" i="3"/>
  <c r="AD1539" i="3"/>
  <c r="AB1541" i="3"/>
  <c r="AD1543" i="3"/>
  <c r="AB1545" i="3"/>
  <c r="AD1547" i="3"/>
  <c r="AB1549" i="3"/>
  <c r="AD1551" i="3"/>
  <c r="AB1553" i="3"/>
  <c r="AD1555" i="3"/>
  <c r="AB1557" i="3"/>
  <c r="AD1559" i="3"/>
  <c r="AB1561" i="3"/>
  <c r="AA1562" i="3"/>
  <c r="AE1562" i="3"/>
  <c r="AD1563" i="3"/>
  <c r="AC1565" i="3"/>
  <c r="AE1567" i="3"/>
  <c r="AH1567" i="3" s="1"/>
  <c r="AE1568" i="3"/>
  <c r="AH1568" i="3" s="1"/>
  <c r="AB1569" i="3"/>
  <c r="AD1571" i="3"/>
  <c r="AD1572" i="3"/>
  <c r="AE1573" i="3"/>
  <c r="AA1573" i="3"/>
  <c r="AB1575" i="3"/>
  <c r="AC1576" i="3"/>
  <c r="AA1579" i="3"/>
  <c r="AA1580" i="3"/>
  <c r="AC1581" i="3"/>
  <c r="AA1583" i="3"/>
  <c r="AD1587" i="3"/>
  <c r="AB1588" i="3"/>
  <c r="AE1588" i="3"/>
  <c r="AA1588" i="3"/>
  <c r="AC1592" i="3"/>
  <c r="AC1595" i="3"/>
  <c r="AB1595" i="3"/>
  <c r="AD1596" i="3"/>
  <c r="AA1599" i="3"/>
  <c r="AD1603" i="3"/>
  <c r="AB1604" i="3"/>
  <c r="AE1604" i="3"/>
  <c r="AA1604" i="3"/>
  <c r="AC1608" i="3"/>
  <c r="AD1611" i="3"/>
  <c r="AH1614" i="3"/>
  <c r="AD1619" i="3"/>
  <c r="AH1622" i="3"/>
  <c r="AD1627" i="3"/>
  <c r="AH1630" i="3"/>
  <c r="AD1635" i="3"/>
  <c r="AH1638" i="3"/>
  <c r="AD1643" i="3"/>
  <c r="AH1646" i="3"/>
  <c r="AD1651" i="3"/>
  <c r="AH1654" i="3"/>
  <c r="AD1659" i="3"/>
  <c r="AH1662" i="3"/>
  <c r="AD1667" i="3"/>
  <c r="AA1491" i="3"/>
  <c r="AA1495" i="3"/>
  <c r="AA1499" i="3"/>
  <c r="AH1499" i="3" s="1"/>
  <c r="AA1503" i="3"/>
  <c r="AA1507" i="3"/>
  <c r="AA1511" i="3"/>
  <c r="AA1515" i="3"/>
  <c r="AH1515" i="3" s="1"/>
  <c r="AA1519" i="3"/>
  <c r="AA1523" i="3"/>
  <c r="AA1527" i="3"/>
  <c r="AA1531" i="3"/>
  <c r="AH1531" i="3" s="1"/>
  <c r="AA1535" i="3"/>
  <c r="AA1539" i="3"/>
  <c r="AA1543" i="3"/>
  <c r="AA1547" i="3"/>
  <c r="AH1547" i="3" s="1"/>
  <c r="AA1551" i="3"/>
  <c r="AA1555" i="3"/>
  <c r="AA1559" i="3"/>
  <c r="AA1563" i="3"/>
  <c r="AH1563" i="3" s="1"/>
  <c r="AD1565" i="3"/>
  <c r="AC1569" i="3"/>
  <c r="AE1571" i="3"/>
  <c r="AE1572" i="3"/>
  <c r="AD1575" i="3"/>
  <c r="AD1576" i="3"/>
  <c r="AE1577" i="3"/>
  <c r="AA1577" i="3"/>
  <c r="AB1579" i="3"/>
  <c r="AC1580" i="3"/>
  <c r="AD1581" i="3"/>
  <c r="AD1583" i="3"/>
  <c r="AB1584" i="3"/>
  <c r="AE1584" i="3"/>
  <c r="AA1584" i="3"/>
  <c r="AE1587" i="3"/>
  <c r="AC1591" i="3"/>
  <c r="AB1591" i="3"/>
  <c r="AD1592" i="3"/>
  <c r="AD1599" i="3"/>
  <c r="AB1600" i="3"/>
  <c r="AE1600" i="3"/>
  <c r="AA1600" i="3"/>
  <c r="AE1603" i="3"/>
  <c r="AC1607" i="3"/>
  <c r="AB1607" i="3"/>
  <c r="AD1608" i="3"/>
  <c r="AC1615" i="3"/>
  <c r="AB1615" i="3"/>
  <c r="AE1615" i="3"/>
  <c r="AA1615" i="3"/>
  <c r="AC1623" i="3"/>
  <c r="AB1623" i="3"/>
  <c r="AE1623" i="3"/>
  <c r="AA1623" i="3"/>
  <c r="AC1631" i="3"/>
  <c r="AB1631" i="3"/>
  <c r="AE1631" i="3"/>
  <c r="AA1631" i="3"/>
  <c r="AC1639" i="3"/>
  <c r="AB1639" i="3"/>
  <c r="AE1639" i="3"/>
  <c r="AA1639" i="3"/>
  <c r="AC1647" i="3"/>
  <c r="AB1647" i="3"/>
  <c r="AE1647" i="3"/>
  <c r="AA1647" i="3"/>
  <c r="AC1655" i="3"/>
  <c r="AB1655" i="3"/>
  <c r="AE1655" i="3"/>
  <c r="AA1655" i="3"/>
  <c r="AC1663" i="3"/>
  <c r="AB1663" i="3"/>
  <c r="AE1663" i="3"/>
  <c r="AA1663" i="3"/>
  <c r="AD1671" i="3"/>
  <c r="AD1675" i="3"/>
  <c r="AE1679" i="3"/>
  <c r="AE1680" i="3"/>
  <c r="AD1612" i="3"/>
  <c r="AD1616" i="3"/>
  <c r="AD1620" i="3"/>
  <c r="AD1624" i="3"/>
  <c r="AD1628" i="3"/>
  <c r="AD1632" i="3"/>
  <c r="AD1636" i="3"/>
  <c r="AD1640" i="3"/>
  <c r="AD1644" i="3"/>
  <c r="AD1648" i="3"/>
  <c r="AD1652" i="3"/>
  <c r="AD1656" i="3"/>
  <c r="AD1660" i="3"/>
  <c r="AD1664" i="3"/>
  <c r="AD1668" i="3"/>
  <c r="AA1671" i="3"/>
  <c r="AE1671" i="3"/>
  <c r="AD1672" i="3"/>
  <c r="AA1675" i="3"/>
  <c r="AE1675" i="3"/>
  <c r="AD1676" i="3"/>
  <c r="AA1679" i="3"/>
  <c r="AA1680" i="3"/>
  <c r="AE1683" i="3"/>
  <c r="AA1683" i="3"/>
  <c r="AC1683" i="3"/>
  <c r="AH1728" i="3"/>
  <c r="AH1736" i="3"/>
  <c r="AH1744" i="3"/>
  <c r="AH1752" i="3"/>
  <c r="AH1760" i="3"/>
  <c r="AH1768" i="3"/>
  <c r="AH1776" i="3"/>
  <c r="AD1585" i="3"/>
  <c r="AD1589" i="3"/>
  <c r="AD1593" i="3"/>
  <c r="AD1597" i="3"/>
  <c r="AD1601" i="3"/>
  <c r="AD1605" i="3"/>
  <c r="AD1609" i="3"/>
  <c r="AA1612" i="3"/>
  <c r="AE1612" i="3"/>
  <c r="AD1613" i="3"/>
  <c r="AA1616" i="3"/>
  <c r="AE1616" i="3"/>
  <c r="AD1617" i="3"/>
  <c r="AA1620" i="3"/>
  <c r="AE1620" i="3"/>
  <c r="AD1621" i="3"/>
  <c r="AA1624" i="3"/>
  <c r="AE1624" i="3"/>
  <c r="AD1625" i="3"/>
  <c r="AA1628" i="3"/>
  <c r="AE1628" i="3"/>
  <c r="AD1629" i="3"/>
  <c r="AA1632" i="3"/>
  <c r="AE1632" i="3"/>
  <c r="AD1633" i="3"/>
  <c r="AA1636" i="3"/>
  <c r="AE1636" i="3"/>
  <c r="AD1637" i="3"/>
  <c r="AA1640" i="3"/>
  <c r="AE1640" i="3"/>
  <c r="AD1641" i="3"/>
  <c r="AA1644" i="3"/>
  <c r="AE1644" i="3"/>
  <c r="AD1645" i="3"/>
  <c r="AA1648" i="3"/>
  <c r="AE1648" i="3"/>
  <c r="AD1649" i="3"/>
  <c r="AA1652" i="3"/>
  <c r="AE1652" i="3"/>
  <c r="AD1653" i="3"/>
  <c r="AA1656" i="3"/>
  <c r="AE1656" i="3"/>
  <c r="AD1657" i="3"/>
  <c r="AA1660" i="3"/>
  <c r="AE1660" i="3"/>
  <c r="AD1661" i="3"/>
  <c r="AA1664" i="3"/>
  <c r="AE1664" i="3"/>
  <c r="AD1665" i="3"/>
  <c r="AA1668" i="3"/>
  <c r="AE1668" i="3"/>
  <c r="AD1669" i="3"/>
  <c r="AB1671" i="3"/>
  <c r="AA1672" i="3"/>
  <c r="AE1672" i="3"/>
  <c r="AD1673" i="3"/>
  <c r="AB1675" i="3"/>
  <c r="AA1676" i="3"/>
  <c r="AE1676" i="3"/>
  <c r="AD1677" i="3"/>
  <c r="AB1679" i="3"/>
  <c r="AC1680" i="3"/>
  <c r="AB1683" i="3"/>
  <c r="AH1686" i="3"/>
  <c r="AH1690" i="3"/>
  <c r="AH1694" i="3"/>
  <c r="AH1698" i="3"/>
  <c r="AH1702" i="3"/>
  <c r="AH1706" i="3"/>
  <c r="AE1711" i="3"/>
  <c r="AA1711" i="3"/>
  <c r="AC1711" i="3"/>
  <c r="AB1711" i="3"/>
  <c r="AH1714" i="3"/>
  <c r="AE1715" i="3"/>
  <c r="AA1715" i="3"/>
  <c r="AC1715" i="3"/>
  <c r="AB1715" i="3"/>
  <c r="AE1719" i="3"/>
  <c r="AA1719" i="3"/>
  <c r="AC1719" i="3"/>
  <c r="AB1719" i="3"/>
  <c r="AE1723" i="3"/>
  <c r="AA1723" i="3"/>
  <c r="AC1723" i="3"/>
  <c r="AB1723" i="3"/>
  <c r="AA1585" i="3"/>
  <c r="AA1589" i="3"/>
  <c r="AA1593" i="3"/>
  <c r="AA1597" i="3"/>
  <c r="AA1601" i="3"/>
  <c r="AA1605" i="3"/>
  <c r="AA1609" i="3"/>
  <c r="AA1613" i="3"/>
  <c r="AA1617" i="3"/>
  <c r="AA1621" i="3"/>
  <c r="AH1621" i="3" s="1"/>
  <c r="AA1625" i="3"/>
  <c r="AA1629" i="3"/>
  <c r="AA1633" i="3"/>
  <c r="AA1637" i="3"/>
  <c r="AH1637" i="3" s="1"/>
  <c r="AA1641" i="3"/>
  <c r="AA1645" i="3"/>
  <c r="AA1649" i="3"/>
  <c r="AA1653" i="3"/>
  <c r="AH1653" i="3" s="1"/>
  <c r="AA1657" i="3"/>
  <c r="AA1661" i="3"/>
  <c r="AA1665" i="3"/>
  <c r="AA1669" i="3"/>
  <c r="AH1669" i="3" s="1"/>
  <c r="AA1673" i="3"/>
  <c r="AH1673" i="3" s="1"/>
  <c r="AA1677" i="3"/>
  <c r="AD1679" i="3"/>
  <c r="AD1680" i="3"/>
  <c r="AE1681" i="3"/>
  <c r="AA1681" i="3"/>
  <c r="AD1683" i="3"/>
  <c r="AE1687" i="3"/>
  <c r="AA1687" i="3"/>
  <c r="AC1687" i="3"/>
  <c r="AB1687" i="3"/>
  <c r="AE1691" i="3"/>
  <c r="AA1691" i="3"/>
  <c r="AC1691" i="3"/>
  <c r="AB1691" i="3"/>
  <c r="AE1695" i="3"/>
  <c r="AA1695" i="3"/>
  <c r="AC1695" i="3"/>
  <c r="AB1695" i="3"/>
  <c r="AE1699" i="3"/>
  <c r="AA1699" i="3"/>
  <c r="AC1699" i="3"/>
  <c r="AB1699" i="3"/>
  <c r="AE1703" i="3"/>
  <c r="AA1703" i="3"/>
  <c r="AC1703" i="3"/>
  <c r="AB1703" i="3"/>
  <c r="AE1707" i="3"/>
  <c r="AA1707" i="3"/>
  <c r="AC1707" i="3"/>
  <c r="AB1707" i="3"/>
  <c r="AD1711" i="3"/>
  <c r="AH1712" i="3"/>
  <c r="AD1715" i="3"/>
  <c r="AH1716" i="3"/>
  <c r="AD1719" i="3"/>
  <c r="AH1720" i="3"/>
  <c r="AD1723" i="3"/>
  <c r="AH1724" i="3"/>
  <c r="AH1732" i="3"/>
  <c r="AH1740" i="3"/>
  <c r="AH1748" i="3"/>
  <c r="AH1756" i="3"/>
  <c r="AH1764" i="3"/>
  <c r="AH1772" i="3"/>
  <c r="AD1685" i="3"/>
  <c r="AD1689" i="3"/>
  <c r="AD1693" i="3"/>
  <c r="AD1697" i="3"/>
  <c r="AD1701" i="3"/>
  <c r="AD1705" i="3"/>
  <c r="AD1709" i="3"/>
  <c r="AD1713" i="3"/>
  <c r="AD1717" i="3"/>
  <c r="AD1721" i="3"/>
  <c r="AD1725" i="3"/>
  <c r="AB1727" i="3"/>
  <c r="AD1729" i="3"/>
  <c r="AB1731" i="3"/>
  <c r="AD1733" i="3"/>
  <c r="AB1735" i="3"/>
  <c r="AD1737" i="3"/>
  <c r="AB1739" i="3"/>
  <c r="AD1741" i="3"/>
  <c r="AB1743" i="3"/>
  <c r="AD1745" i="3"/>
  <c r="AB1747" i="3"/>
  <c r="AD1749" i="3"/>
  <c r="AB1751" i="3"/>
  <c r="AD1753" i="3"/>
  <c r="AB1755" i="3"/>
  <c r="AD1757" i="3"/>
  <c r="AB1759" i="3"/>
  <c r="AD1761" i="3"/>
  <c r="AB1763" i="3"/>
  <c r="AD1765" i="3"/>
  <c r="AB1767" i="3"/>
  <c r="AD1769" i="3"/>
  <c r="AB1771" i="3"/>
  <c r="AD1773" i="3"/>
  <c r="AB1775" i="3"/>
  <c r="AE1777" i="3"/>
  <c r="AC1784" i="3"/>
  <c r="AE1784" i="3"/>
  <c r="AA1784" i="3"/>
  <c r="AH1784" i="3" s="1"/>
  <c r="AB1684" i="3"/>
  <c r="AH1684" i="3" s="1"/>
  <c r="AA1685" i="3"/>
  <c r="AE1685" i="3"/>
  <c r="AB1688" i="3"/>
  <c r="AH1688" i="3" s="1"/>
  <c r="AA1689" i="3"/>
  <c r="AE1689" i="3"/>
  <c r="AB1692" i="3"/>
  <c r="AH1692" i="3" s="1"/>
  <c r="AA1693" i="3"/>
  <c r="AE1693" i="3"/>
  <c r="AB1696" i="3"/>
  <c r="AH1696" i="3" s="1"/>
  <c r="AA1697" i="3"/>
  <c r="AE1697" i="3"/>
  <c r="AB1700" i="3"/>
  <c r="AH1700" i="3" s="1"/>
  <c r="AA1701" i="3"/>
  <c r="AE1701" i="3"/>
  <c r="AB1704" i="3"/>
  <c r="AH1704" i="3" s="1"/>
  <c r="AA1705" i="3"/>
  <c r="AE1705" i="3"/>
  <c r="AB1708" i="3"/>
  <c r="AH1708" i="3" s="1"/>
  <c r="AA1709" i="3"/>
  <c r="AE1709" i="3"/>
  <c r="AD1710" i="3"/>
  <c r="AH1710" i="3" s="1"/>
  <c r="AA1713" i="3"/>
  <c r="AE1713" i="3"/>
  <c r="AD1714" i="3"/>
  <c r="AA1717" i="3"/>
  <c r="AE1717" i="3"/>
  <c r="AD1718" i="3"/>
  <c r="AH1718" i="3" s="1"/>
  <c r="AA1721" i="3"/>
  <c r="AE1721" i="3"/>
  <c r="AD1722" i="3"/>
  <c r="AH1722" i="3" s="1"/>
  <c r="AA1725" i="3"/>
  <c r="AE1725" i="3"/>
  <c r="AD1726" i="3"/>
  <c r="AH1726" i="3" s="1"/>
  <c r="AC1727" i="3"/>
  <c r="AA1729" i="3"/>
  <c r="AH1729" i="3" s="1"/>
  <c r="AE1729" i="3"/>
  <c r="AD1730" i="3"/>
  <c r="AH1730" i="3" s="1"/>
  <c r="AC1731" i="3"/>
  <c r="AA1733" i="3"/>
  <c r="AE1733" i="3"/>
  <c r="AD1734" i="3"/>
  <c r="AH1734" i="3" s="1"/>
  <c r="AC1735" i="3"/>
  <c r="AA1737" i="3"/>
  <c r="AH1737" i="3" s="1"/>
  <c r="AE1737" i="3"/>
  <c r="AD1738" i="3"/>
  <c r="AH1738" i="3" s="1"/>
  <c r="AC1739" i="3"/>
  <c r="AA1741" i="3"/>
  <c r="AE1741" i="3"/>
  <c r="AD1742" i="3"/>
  <c r="AH1742" i="3" s="1"/>
  <c r="AC1743" i="3"/>
  <c r="AA1745" i="3"/>
  <c r="AH1745" i="3" s="1"/>
  <c r="AE1745" i="3"/>
  <c r="AD1746" i="3"/>
  <c r="AH1746" i="3" s="1"/>
  <c r="AC1747" i="3"/>
  <c r="AA1749" i="3"/>
  <c r="AE1749" i="3"/>
  <c r="AD1750" i="3"/>
  <c r="AH1750" i="3" s="1"/>
  <c r="AC1751" i="3"/>
  <c r="AA1753" i="3"/>
  <c r="AH1753" i="3" s="1"/>
  <c r="AE1753" i="3"/>
  <c r="AD1754" i="3"/>
  <c r="AH1754" i="3" s="1"/>
  <c r="AC1755" i="3"/>
  <c r="AA1757" i="3"/>
  <c r="AE1757" i="3"/>
  <c r="AD1758" i="3"/>
  <c r="AH1758" i="3" s="1"/>
  <c r="AC1759" i="3"/>
  <c r="AA1761" i="3"/>
  <c r="AH1761" i="3" s="1"/>
  <c r="AE1761" i="3"/>
  <c r="AD1762" i="3"/>
  <c r="AH1762" i="3" s="1"/>
  <c r="AC1763" i="3"/>
  <c r="AA1765" i="3"/>
  <c r="AE1765" i="3"/>
  <c r="AD1766" i="3"/>
  <c r="AH1766" i="3" s="1"/>
  <c r="AC1767" i="3"/>
  <c r="AA1769" i="3"/>
  <c r="AH1769" i="3" s="1"/>
  <c r="AE1769" i="3"/>
  <c r="AD1770" i="3"/>
  <c r="AH1770" i="3" s="1"/>
  <c r="AC1771" i="3"/>
  <c r="AA1773" i="3"/>
  <c r="AE1773" i="3"/>
  <c r="AD1774" i="3"/>
  <c r="AH1774" i="3" s="1"/>
  <c r="AC1775" i="3"/>
  <c r="AA1777" i="3"/>
  <c r="AH1779" i="3"/>
  <c r="AE1782" i="3"/>
  <c r="AA1782" i="3"/>
  <c r="AC1782" i="3"/>
  <c r="AB1784" i="3"/>
  <c r="AH1791" i="3"/>
  <c r="AH1799" i="3"/>
  <c r="AH1819" i="3"/>
  <c r="AH1827" i="3"/>
  <c r="AD1727" i="3"/>
  <c r="AD1731" i="3"/>
  <c r="AD1735" i="3"/>
  <c r="AD1739" i="3"/>
  <c r="AD1743" i="3"/>
  <c r="AD1747" i="3"/>
  <c r="AD1751" i="3"/>
  <c r="AD1755" i="3"/>
  <c r="AD1759" i="3"/>
  <c r="AD1763" i="3"/>
  <c r="AD1767" i="3"/>
  <c r="AD1771" i="3"/>
  <c r="AD1775" i="3"/>
  <c r="AE1778" i="3"/>
  <c r="AA1778" i="3"/>
  <c r="AC1778" i="3"/>
  <c r="AC1780" i="3"/>
  <c r="AE1780" i="3"/>
  <c r="AA1780" i="3"/>
  <c r="AE1790" i="3"/>
  <c r="AA1790" i="3"/>
  <c r="AC1790" i="3"/>
  <c r="AC1792" i="3"/>
  <c r="AB1792" i="3"/>
  <c r="AE1792" i="3"/>
  <c r="AA1792" i="3"/>
  <c r="AA1727" i="3"/>
  <c r="AA1731" i="3"/>
  <c r="AA1735" i="3"/>
  <c r="AA1739" i="3"/>
  <c r="AA1743" i="3"/>
  <c r="AA1747" i="3"/>
  <c r="AA1751" i="3"/>
  <c r="AA1755" i="3"/>
  <c r="AA1759" i="3"/>
  <c r="AA1763" i="3"/>
  <c r="AA1767" i="3"/>
  <c r="AA1771" i="3"/>
  <c r="AA1775" i="3"/>
  <c r="AD1777" i="3"/>
  <c r="AB1778" i="3"/>
  <c r="AB1780" i="3"/>
  <c r="AD1782" i="3"/>
  <c r="AE1786" i="3"/>
  <c r="AA1786" i="3"/>
  <c r="AC1786" i="3"/>
  <c r="AC1788" i="3"/>
  <c r="AE1788" i="3"/>
  <c r="AA1788" i="3"/>
  <c r="AB1790" i="3"/>
  <c r="AD1792" i="3"/>
  <c r="AH1815" i="3"/>
  <c r="AH1823" i="3"/>
  <c r="AD1796" i="3"/>
  <c r="AD1800" i="3"/>
  <c r="AD1804" i="3"/>
  <c r="AD1808" i="3"/>
  <c r="AD1812" i="3"/>
  <c r="AD1816" i="3"/>
  <c r="AD1820" i="3"/>
  <c r="AD1824" i="3"/>
  <c r="AD1828" i="3"/>
  <c r="AH1831" i="3"/>
  <c r="AD1781" i="3"/>
  <c r="AH1781" i="3" s="1"/>
  <c r="AB1783" i="3"/>
  <c r="AH1783" i="3" s="1"/>
  <c r="AD1785" i="3"/>
  <c r="AH1785" i="3" s="1"/>
  <c r="AD1789" i="3"/>
  <c r="AH1789" i="3" s="1"/>
  <c r="AD1793" i="3"/>
  <c r="AH1793" i="3" s="1"/>
  <c r="AC1794" i="3"/>
  <c r="AB1795" i="3"/>
  <c r="AH1795" i="3" s="1"/>
  <c r="AA1796" i="3"/>
  <c r="AE1796" i="3"/>
  <c r="AD1797" i="3"/>
  <c r="AH1797" i="3" s="1"/>
  <c r="AC1798" i="3"/>
  <c r="AB1799" i="3"/>
  <c r="AA1800" i="3"/>
  <c r="AE1800" i="3"/>
  <c r="AD1801" i="3"/>
  <c r="AH1801" i="3" s="1"/>
  <c r="AC1802" i="3"/>
  <c r="AA1804" i="3"/>
  <c r="AE1804" i="3"/>
  <c r="AD1805" i="3"/>
  <c r="AH1805" i="3" s="1"/>
  <c r="AC1806" i="3"/>
  <c r="AA1808" i="3"/>
  <c r="AE1808" i="3"/>
  <c r="AD1809" i="3"/>
  <c r="AH1809" i="3" s="1"/>
  <c r="AC1810" i="3"/>
  <c r="AB1811" i="3"/>
  <c r="AH1811" i="3" s="1"/>
  <c r="AA1812" i="3"/>
  <c r="AE1812" i="3"/>
  <c r="AD1813" i="3"/>
  <c r="AH1813" i="3" s="1"/>
  <c r="AC1814" i="3"/>
  <c r="AA1816" i="3"/>
  <c r="AE1816" i="3"/>
  <c r="AD1817" i="3"/>
  <c r="AH1817" i="3" s="1"/>
  <c r="AC1818" i="3"/>
  <c r="AA1820" i="3"/>
  <c r="AE1820" i="3"/>
  <c r="AD1821" i="3"/>
  <c r="AH1821" i="3" s="1"/>
  <c r="AC1822" i="3"/>
  <c r="AA1824" i="3"/>
  <c r="AE1824" i="3"/>
  <c r="AD1825" i="3"/>
  <c r="AH1825" i="3" s="1"/>
  <c r="AC1826" i="3"/>
  <c r="AA1828" i="3"/>
  <c r="AE1828" i="3"/>
  <c r="AD1829" i="3"/>
  <c r="AH1829" i="3" s="1"/>
  <c r="AC1830" i="3"/>
  <c r="AD1794" i="3"/>
  <c r="AB1796" i="3"/>
  <c r="AD1798" i="3"/>
  <c r="AB1800" i="3"/>
  <c r="AD1802" i="3"/>
  <c r="AB1804" i="3"/>
  <c r="AD1806" i="3"/>
  <c r="AB1808" i="3"/>
  <c r="AD1810" i="3"/>
  <c r="AB1812" i="3"/>
  <c r="AD1814" i="3"/>
  <c r="AB1816" i="3"/>
  <c r="AD1818" i="3"/>
  <c r="AB1820" i="3"/>
  <c r="AD1822" i="3"/>
  <c r="AB1824" i="3"/>
  <c r="AD1826" i="3"/>
  <c r="AB1828" i="3"/>
  <c r="AD1830" i="3"/>
  <c r="AA1794" i="3"/>
  <c r="AA1798" i="3"/>
  <c r="AA1802" i="3"/>
  <c r="AA1806" i="3"/>
  <c r="AH1806" i="3" s="1"/>
  <c r="AA1810" i="3"/>
  <c r="AA1814" i="3"/>
  <c r="AA1818" i="3"/>
  <c r="AA1822" i="3"/>
  <c r="AH1822" i="3" s="1"/>
  <c r="AA1826" i="3"/>
  <c r="AA1830" i="3"/>
  <c r="AE1832" i="3"/>
  <c r="AA1832" i="3"/>
  <c r="AB1832" i="3"/>
  <c r="AH1841" i="3"/>
  <c r="AE1833" i="3"/>
  <c r="AH1833" i="3" s="1"/>
  <c r="AD1834" i="3"/>
  <c r="AH1834" i="3" s="1"/>
  <c r="AC1835" i="3"/>
  <c r="AB1836" i="3"/>
  <c r="AE1837" i="3"/>
  <c r="AH1837" i="3" s="1"/>
  <c r="AD1838" i="3"/>
  <c r="AH1838" i="3" s="1"/>
  <c r="AC1839" i="3"/>
  <c r="AB1840" i="3"/>
  <c r="AD1842" i="3"/>
  <c r="AH1842" i="3" s="1"/>
  <c r="AC1843" i="3"/>
  <c r="AB1844" i="3"/>
  <c r="AD1846" i="3"/>
  <c r="AC1847" i="3"/>
  <c r="AD1850" i="3"/>
  <c r="AD1854" i="3"/>
  <c r="AD1858" i="3"/>
  <c r="AD1862" i="3"/>
  <c r="AD1866" i="3"/>
  <c r="AD1870" i="3"/>
  <c r="AB1877" i="3"/>
  <c r="AE1877" i="3"/>
  <c r="AA1877" i="3"/>
  <c r="AC1880" i="3"/>
  <c r="AB1880" i="3"/>
  <c r="AB1885" i="3"/>
  <c r="AE1885" i="3"/>
  <c r="AA1885" i="3"/>
  <c r="AC1893" i="3"/>
  <c r="AB1893" i="3"/>
  <c r="AE1893" i="3"/>
  <c r="AA1893" i="3"/>
  <c r="AC1897" i="3"/>
  <c r="AB1897" i="3"/>
  <c r="AE1897" i="3"/>
  <c r="AA1897" i="3"/>
  <c r="AD1835" i="3"/>
  <c r="AD1839" i="3"/>
  <c r="AD1843" i="3"/>
  <c r="AE1846" i="3"/>
  <c r="AD1847" i="3"/>
  <c r="AA1850" i="3"/>
  <c r="AE1850" i="3"/>
  <c r="AD1851" i="3"/>
  <c r="AA1854" i="3"/>
  <c r="AE1854" i="3"/>
  <c r="AD1855" i="3"/>
  <c r="AA1858" i="3"/>
  <c r="AE1858" i="3"/>
  <c r="AD1859" i="3"/>
  <c r="AA1862" i="3"/>
  <c r="AE1862" i="3"/>
  <c r="AD1863" i="3"/>
  <c r="AA1866" i="3"/>
  <c r="AE1866" i="3"/>
  <c r="AD1867" i="3"/>
  <c r="AA1870" i="3"/>
  <c r="AE1870" i="3"/>
  <c r="AD1871" i="3"/>
  <c r="AC1877" i="3"/>
  <c r="AA1880" i="3"/>
  <c r="AC1885" i="3"/>
  <c r="AC1889" i="3"/>
  <c r="AB1889" i="3"/>
  <c r="AE1889" i="3"/>
  <c r="AA1889" i="3"/>
  <c r="AH1889" i="3" s="1"/>
  <c r="AD1893" i="3"/>
  <c r="AD1897" i="3"/>
  <c r="AA1835" i="3"/>
  <c r="AE1835" i="3"/>
  <c r="AD1836" i="3"/>
  <c r="AA1839" i="3"/>
  <c r="AE1839" i="3"/>
  <c r="AD1840" i="3"/>
  <c r="AA1843" i="3"/>
  <c r="AE1843" i="3"/>
  <c r="AD1844" i="3"/>
  <c r="AB1846" i="3"/>
  <c r="AH1846" i="3" s="1"/>
  <c r="AA1847" i="3"/>
  <c r="AE1847" i="3"/>
  <c r="AD1848" i="3"/>
  <c r="AB1850" i="3"/>
  <c r="AA1851" i="3"/>
  <c r="AE1851" i="3"/>
  <c r="AD1852" i="3"/>
  <c r="AB1854" i="3"/>
  <c r="AA1855" i="3"/>
  <c r="AE1855" i="3"/>
  <c r="AD1856" i="3"/>
  <c r="AB1858" i="3"/>
  <c r="AA1859" i="3"/>
  <c r="AE1859" i="3"/>
  <c r="AD1860" i="3"/>
  <c r="AB1862" i="3"/>
  <c r="AA1863" i="3"/>
  <c r="AE1863" i="3"/>
  <c r="AD1864" i="3"/>
  <c r="AB1866" i="3"/>
  <c r="AA1867" i="3"/>
  <c r="AE1867" i="3"/>
  <c r="AD1868" i="3"/>
  <c r="AC1869" i="3"/>
  <c r="AH1869" i="3" s="1"/>
  <c r="AB1870" i="3"/>
  <c r="AA1871" i="3"/>
  <c r="AE1871" i="3"/>
  <c r="AC1873" i="3"/>
  <c r="AH1873" i="3" s="1"/>
  <c r="AC1876" i="3"/>
  <c r="AB1876" i="3"/>
  <c r="AD1877" i="3"/>
  <c r="AD1880" i="3"/>
  <c r="AB1881" i="3"/>
  <c r="AE1881" i="3"/>
  <c r="AA1881" i="3"/>
  <c r="AH1881" i="3" s="1"/>
  <c r="AC1884" i="3"/>
  <c r="AH1884" i="3" s="1"/>
  <c r="AB1884" i="3"/>
  <c r="AD1885" i="3"/>
  <c r="AC1905" i="3"/>
  <c r="AB1905" i="3"/>
  <c r="AE1905" i="3"/>
  <c r="AA1905" i="3"/>
  <c r="AC1909" i="3"/>
  <c r="AB1909" i="3"/>
  <c r="AE1909" i="3"/>
  <c r="AA1909" i="3"/>
  <c r="AC1913" i="3"/>
  <c r="AB1913" i="3"/>
  <c r="AE1913" i="3"/>
  <c r="AA1913" i="3"/>
  <c r="AC1917" i="3"/>
  <c r="AB1917" i="3"/>
  <c r="AE1917" i="3"/>
  <c r="AA1917" i="3"/>
  <c r="AC1921" i="3"/>
  <c r="AB1921" i="3"/>
  <c r="AE1921" i="3"/>
  <c r="AA1921" i="3"/>
  <c r="AH1921" i="3" s="1"/>
  <c r="AA1836" i="3"/>
  <c r="AH1836" i="3" s="1"/>
  <c r="AA1840" i="3"/>
  <c r="AA1844" i="3"/>
  <c r="AA1848" i="3"/>
  <c r="AH1848" i="3" s="1"/>
  <c r="AA1852" i="3"/>
  <c r="AA1856" i="3"/>
  <c r="AA1860" i="3"/>
  <c r="AA1864" i="3"/>
  <c r="AH1864" i="3" s="1"/>
  <c r="AA1868" i="3"/>
  <c r="AD1873" i="3"/>
  <c r="AE1880" i="3"/>
  <c r="AC1901" i="3"/>
  <c r="AB1901" i="3"/>
  <c r="AE1901" i="3"/>
  <c r="AA1901" i="3"/>
  <c r="AD1905" i="3"/>
  <c r="AD1909" i="3"/>
  <c r="AD1913" i="3"/>
  <c r="AD1917" i="3"/>
  <c r="AD1921" i="3"/>
  <c r="AD1874" i="3"/>
  <c r="AH1874" i="3" s="1"/>
  <c r="AC1875" i="3"/>
  <c r="AH1875" i="3" s="1"/>
  <c r="AD1878" i="3"/>
  <c r="AC1879" i="3"/>
  <c r="AH1879" i="3" s="1"/>
  <c r="AD1882" i="3"/>
  <c r="AC1883" i="3"/>
  <c r="AH1883" i="3" s="1"/>
  <c r="AD1886" i="3"/>
  <c r="AB1888" i="3"/>
  <c r="AH1888" i="3" s="1"/>
  <c r="AD1890" i="3"/>
  <c r="AC1891" i="3"/>
  <c r="AH1891" i="3" s="1"/>
  <c r="AB1892" i="3"/>
  <c r="AH1892" i="3" s="1"/>
  <c r="AD1894" i="3"/>
  <c r="AH1894" i="3" s="1"/>
  <c r="AC1895" i="3"/>
  <c r="AH1895" i="3" s="1"/>
  <c r="AB1896" i="3"/>
  <c r="AD1898" i="3"/>
  <c r="AC1899" i="3"/>
  <c r="AH1899" i="3" s="1"/>
  <c r="AB1900" i="3"/>
  <c r="AD1902" i="3"/>
  <c r="AC1903" i="3"/>
  <c r="AH1903" i="3" s="1"/>
  <c r="AB1904" i="3"/>
  <c r="AD1906" i="3"/>
  <c r="AB1908" i="3"/>
  <c r="AH1908" i="3" s="1"/>
  <c r="AD1910" i="3"/>
  <c r="AB1912" i="3"/>
  <c r="AD1914" i="3"/>
  <c r="AB1916" i="3"/>
  <c r="AD1918" i="3"/>
  <c r="AD1922" i="3"/>
  <c r="AA1878" i="3"/>
  <c r="AA1882" i="3"/>
  <c r="AA1886" i="3"/>
  <c r="AH1886" i="3" s="1"/>
  <c r="AC1888" i="3"/>
  <c r="AA1890" i="3"/>
  <c r="AH1890" i="3" s="1"/>
  <c r="AC1892" i="3"/>
  <c r="AC1896" i="3"/>
  <c r="AA1898" i="3"/>
  <c r="AC1900" i="3"/>
  <c r="AA1902" i="3"/>
  <c r="AH1902" i="3" s="1"/>
  <c r="AC1904" i="3"/>
  <c r="AH1904" i="3" s="1"/>
  <c r="AA1906" i="3"/>
  <c r="AC1908" i="3"/>
  <c r="AA1910" i="3"/>
  <c r="AC1912" i="3"/>
  <c r="AA1914" i="3"/>
  <c r="AC1916" i="3"/>
  <c r="AA1918" i="3"/>
  <c r="AE1918" i="3"/>
  <c r="AC1920" i="3"/>
  <c r="AH1920" i="3" s="1"/>
  <c r="AA1922" i="3"/>
  <c r="AE1922" i="3"/>
  <c r="AH1198" i="3" l="1"/>
  <c r="AH1194" i="3"/>
  <c r="AH1190" i="3"/>
  <c r="AH1102" i="3"/>
  <c r="AH1082" i="3"/>
  <c r="AH1777" i="3"/>
  <c r="AH1773" i="3"/>
  <c r="AH1765" i="3"/>
  <c r="AH1757" i="3"/>
  <c r="AH1749" i="3"/>
  <c r="AH1741" i="3"/>
  <c r="AH1733" i="3"/>
  <c r="AH1725" i="3"/>
  <c r="AH1709" i="3"/>
  <c r="AH1693" i="3"/>
  <c r="AH1607" i="3"/>
  <c r="AH1591" i="3"/>
  <c r="AH1345" i="3"/>
  <c r="AH1335" i="3"/>
  <c r="AH1262" i="3"/>
  <c r="AH1175" i="3"/>
  <c r="AH1159" i="3"/>
  <c r="AH1143" i="3"/>
  <c r="AH585" i="3"/>
  <c r="AH187" i="3"/>
  <c r="AH171" i="3"/>
  <c r="AH155" i="3"/>
  <c r="AH139" i="3"/>
  <c r="AH358" i="3"/>
  <c r="AH193" i="3"/>
  <c r="AH593" i="3"/>
  <c r="AH1775" i="3"/>
  <c r="AH1759" i="3"/>
  <c r="AH1743" i="3"/>
  <c r="AH1727" i="3"/>
  <c r="AH1562" i="3"/>
  <c r="AH1541" i="3"/>
  <c r="AH1525" i="3"/>
  <c r="AH1771" i="3"/>
  <c r="AH1755" i="3"/>
  <c r="AH1739" i="3"/>
  <c r="AH1675" i="3"/>
  <c r="AH1559" i="3"/>
  <c r="AH1543" i="3"/>
  <c r="AH1527" i="3"/>
  <c r="AH1511" i="3"/>
  <c r="AH1495" i="3"/>
  <c r="AH1595" i="3"/>
  <c r="AH1232" i="3"/>
  <c r="AH1336" i="3"/>
  <c r="AH1325" i="3"/>
  <c r="AH1274" i="3"/>
  <c r="AH1087" i="3"/>
  <c r="AH1039" i="3"/>
  <c r="AH1068" i="3"/>
  <c r="AH781" i="3"/>
  <c r="AH905" i="3"/>
  <c r="AH903" i="3"/>
  <c r="AH889" i="3"/>
  <c r="AH887" i="3"/>
  <c r="AH873" i="3"/>
  <c r="AH871" i="3"/>
  <c r="AH857" i="3"/>
  <c r="AH855" i="3"/>
  <c r="AH841" i="3"/>
  <c r="AH839" i="3"/>
  <c r="AH825" i="3"/>
  <c r="AH823" i="3"/>
  <c r="AH813" i="3"/>
  <c r="AH806" i="3"/>
  <c r="AH701" i="3"/>
  <c r="AH695" i="3"/>
  <c r="AH685" i="3"/>
  <c r="AH677" i="3"/>
  <c r="AH669" i="3"/>
  <c r="AH661" i="3"/>
  <c r="AH173" i="3"/>
  <c r="AH117" i="3"/>
  <c r="AH1524" i="3"/>
  <c r="AH1222" i="3"/>
  <c r="AH1184" i="3"/>
  <c r="AH1128" i="3"/>
  <c r="AH730" i="3"/>
  <c r="AH156" i="3"/>
  <c r="AH176" i="3"/>
  <c r="AH1887" i="3"/>
  <c r="AH1036" i="3"/>
  <c r="AH1028" i="3"/>
  <c r="AH980" i="3"/>
  <c r="AH896" i="3"/>
  <c r="AH1144" i="3"/>
  <c r="AH1574" i="3"/>
  <c r="AH844" i="3"/>
  <c r="AH940" i="3"/>
  <c r="AH404" i="3"/>
  <c r="AH256" i="3"/>
  <c r="AH236" i="3"/>
  <c r="AH196" i="3"/>
  <c r="AH1127" i="3"/>
  <c r="AH1007" i="3"/>
  <c r="AH991" i="3"/>
  <c r="AH975" i="3"/>
  <c r="AH959" i="3"/>
  <c r="AH943" i="3"/>
  <c r="AH927" i="3"/>
  <c r="AH911" i="3"/>
  <c r="AH1033" i="3"/>
  <c r="AH798" i="3"/>
  <c r="AH779" i="3"/>
  <c r="AH747" i="3"/>
  <c r="AH715" i="3"/>
  <c r="AH691" i="3"/>
  <c r="AH655" i="3"/>
  <c r="AH607" i="3"/>
  <c r="AH591" i="3"/>
  <c r="AH633" i="3"/>
  <c r="AH613" i="3"/>
  <c r="AH597" i="3"/>
  <c r="AH581" i="3"/>
  <c r="AH569" i="3"/>
  <c r="AH553" i="3"/>
  <c r="AH541" i="3"/>
  <c r="AH497" i="3"/>
  <c r="AH469" i="3"/>
  <c r="AH185" i="3"/>
  <c r="AH137" i="3"/>
  <c r="AH1787" i="3"/>
  <c r="AH1598" i="3"/>
  <c r="AH1853" i="3"/>
  <c r="AH1658" i="3"/>
  <c r="AH1618" i="3"/>
  <c r="AH1642" i="3"/>
  <c r="AH1446" i="3"/>
  <c r="AH1214" i="3"/>
  <c r="AH1474" i="3"/>
  <c r="AH1454" i="3"/>
  <c r="AH1254" i="3"/>
  <c r="AH1120" i="3"/>
  <c r="AH1056" i="3"/>
  <c r="AH1000" i="3"/>
  <c r="AH880" i="3"/>
  <c r="AH1132" i="3"/>
  <c r="AH1124" i="3"/>
  <c r="AH1116" i="3"/>
  <c r="AH916" i="3"/>
  <c r="AH812" i="3"/>
  <c r="AH804" i="3"/>
  <c r="AH784" i="3"/>
  <c r="AH992" i="3"/>
  <c r="AH960" i="3"/>
  <c r="AH944" i="3"/>
  <c r="AH928" i="3"/>
  <c r="AH832" i="3"/>
  <c r="AH820" i="3"/>
  <c r="AH792" i="3"/>
  <c r="AH778" i="3"/>
  <c r="AH762" i="3"/>
  <c r="AH746" i="3"/>
  <c r="AH408" i="3"/>
  <c r="AH89" i="3"/>
  <c r="AH57" i="3"/>
  <c r="AH34" i="3"/>
  <c r="AH26" i="3"/>
  <c r="AH18" i="3"/>
  <c r="AH388" i="3"/>
  <c r="AH240" i="3"/>
  <c r="AH172" i="3"/>
  <c r="AH85" i="3"/>
  <c r="AH113" i="3"/>
  <c r="AH77" i="3"/>
  <c r="AH7" i="3"/>
  <c r="AH654" i="3"/>
  <c r="AH79" i="3"/>
  <c r="AH1398" i="3"/>
  <c r="AH1586" i="3"/>
  <c r="AH1466" i="3"/>
  <c r="AH1040" i="3"/>
  <c r="AH1152" i="3"/>
  <c r="AH996" i="3"/>
  <c r="AH788" i="3"/>
  <c r="AH499" i="3"/>
  <c r="AH436" i="3"/>
  <c r="AH372" i="3"/>
  <c r="AH168" i="3"/>
  <c r="AH629" i="3"/>
  <c r="AH609" i="3"/>
  <c r="AH577" i="3"/>
  <c r="AH87" i="3"/>
  <c r="AH83" i="3"/>
  <c r="AH1206" i="3"/>
  <c r="AH976" i="3"/>
  <c r="AH912" i="3"/>
  <c r="AH770" i="3"/>
  <c r="AH754" i="3"/>
  <c r="AH738" i="3"/>
  <c r="AH615" i="3"/>
  <c r="AH184" i="3"/>
  <c r="AH400" i="3"/>
  <c r="AH1329" i="3"/>
  <c r="AH1918" i="3"/>
  <c r="AH1910" i="3"/>
  <c r="AH1896" i="3"/>
  <c r="AH1835" i="3"/>
  <c r="AH1828" i="3"/>
  <c r="AH1820" i="3"/>
  <c r="AH1812" i="3"/>
  <c r="AH1605" i="3"/>
  <c r="AH1589" i="3"/>
  <c r="AH1723" i="3"/>
  <c r="AH1571" i="3"/>
  <c r="AH1603" i="3"/>
  <c r="AH1592" i="3"/>
  <c r="AH1473" i="3"/>
  <c r="AH1457" i="3"/>
  <c r="AH1441" i="3"/>
  <c r="AH1425" i="3"/>
  <c r="AH1409" i="3"/>
  <c r="AH1393" i="3"/>
  <c r="AH1377" i="3"/>
  <c r="AH1361" i="3"/>
  <c r="AH1467" i="3"/>
  <c r="AH1451" i="3"/>
  <c r="AH1435" i="3"/>
  <c r="AH1419" i="3"/>
  <c r="AH1403" i="3"/>
  <c r="AH1387" i="3"/>
  <c r="AH1371" i="3"/>
  <c r="AH1352" i="3"/>
  <c r="AH1276" i="3"/>
  <c r="AH1260" i="3"/>
  <c r="AH1244" i="3"/>
  <c r="AH1228" i="3"/>
  <c r="AH683" i="3"/>
  <c r="AH648" i="3"/>
  <c r="AH700" i="3"/>
  <c r="AH684" i="3"/>
  <c r="AH651" i="3"/>
  <c r="AH621" i="3"/>
  <c r="AH319" i="3"/>
  <c r="AH473" i="3"/>
  <c r="AH350" i="3"/>
  <c r="AH346" i="3"/>
  <c r="AH342" i="3"/>
  <c r="AH334" i="3"/>
  <c r="AH330" i="3"/>
  <c r="AH326" i="3"/>
  <c r="AH453" i="3"/>
  <c r="AH437" i="3"/>
  <c r="AH421" i="3"/>
  <c r="AH405" i="3"/>
  <c r="AH389" i="3"/>
  <c r="AH373" i="3"/>
  <c r="AH309" i="3"/>
  <c r="AH293" i="3"/>
  <c r="AH277" i="3"/>
  <c r="AH261" i="3"/>
  <c r="AH245" i="3"/>
  <c r="AH229" i="3"/>
  <c r="AH213" i="3"/>
  <c r="AH197" i="3"/>
  <c r="AH1907" i="3"/>
  <c r="AH1807" i="3"/>
  <c r="AH1865" i="3"/>
  <c r="AH1626" i="3"/>
  <c r="AH1594" i="3"/>
  <c r="AH1666" i="3"/>
  <c r="AH1362" i="3"/>
  <c r="AH1172" i="3"/>
  <c r="AH1366" i="3"/>
  <c r="AH1426" i="3"/>
  <c r="AH1020" i="3"/>
  <c r="AH876" i="3"/>
  <c r="AH864" i="3"/>
  <c r="AH1566" i="3"/>
  <c r="AH1410" i="3"/>
  <c r="AH670" i="3"/>
  <c r="AH964" i="3"/>
  <c r="AH780" i="3"/>
  <c r="AH1374" i="3"/>
  <c r="AH1044" i="3"/>
  <c r="AH260" i="3"/>
  <c r="AH188" i="3"/>
  <c r="AH428" i="3"/>
  <c r="AH364" i="3"/>
  <c r="AH280" i="3"/>
  <c r="AH216" i="3"/>
  <c r="AH180" i="3"/>
  <c r="AH148" i="3"/>
  <c r="AH972" i="3"/>
  <c r="AH924" i="3"/>
  <c r="AH432" i="3"/>
  <c r="AH384" i="3"/>
  <c r="AH252" i="3"/>
  <c r="AH144" i="3"/>
  <c r="AH1917" i="3"/>
  <c r="AH1862" i="3"/>
  <c r="AH1782" i="3"/>
  <c r="AH1572" i="3"/>
  <c r="AH1596" i="3"/>
  <c r="AH1261" i="3"/>
  <c r="AH1174" i="3"/>
  <c r="AH1158" i="3"/>
  <c r="AH1142" i="3"/>
  <c r="AH1126" i="3"/>
  <c r="AH1106" i="3"/>
  <c r="AH1086" i="3"/>
  <c r="AH1062" i="3"/>
  <c r="AH1038" i="3"/>
  <c r="AH1213" i="3"/>
  <c r="AH1011" i="3"/>
  <c r="AH1069" i="3"/>
  <c r="AH1021" i="3"/>
  <c r="AH1208" i="3"/>
  <c r="AH1111" i="3"/>
  <c r="AH1067" i="3"/>
  <c r="AH1029" i="3"/>
  <c r="AH1022" i="3"/>
  <c r="AH1041" i="3"/>
  <c r="AH863" i="3"/>
  <c r="AH699" i="3"/>
  <c r="AH703" i="3"/>
  <c r="AH693" i="3"/>
  <c r="AH687" i="3"/>
  <c r="AH681" i="3"/>
  <c r="AH673" i="3"/>
  <c r="AH665" i="3"/>
  <c r="AH657" i="3"/>
  <c r="AH667" i="3"/>
  <c r="AH671" i="3"/>
  <c r="AH644" i="3"/>
  <c r="AH571" i="3"/>
  <c r="AH601" i="3"/>
  <c r="AH598" i="3"/>
  <c r="AH506" i="3"/>
  <c r="AH490" i="3"/>
  <c r="AH447" i="3"/>
  <c r="AH431" i="3"/>
  <c r="AH415" i="3"/>
  <c r="AH399" i="3"/>
  <c r="AH383" i="3"/>
  <c r="AH367" i="3"/>
  <c r="AH315" i="3"/>
  <c r="AH299" i="3"/>
  <c r="AH283" i="3"/>
  <c r="AH267" i="3"/>
  <c r="AH251" i="3"/>
  <c r="AH235" i="3"/>
  <c r="AH219" i="3"/>
  <c r="AH203" i="3"/>
  <c r="AH123" i="3"/>
  <c r="AH549" i="3"/>
  <c r="AH510" i="3"/>
  <c r="AH505" i="3"/>
  <c r="AH318" i="3"/>
  <c r="AH457" i="3"/>
  <c r="AH441" i="3"/>
  <c r="AH425" i="3"/>
  <c r="AH409" i="3"/>
  <c r="AH393" i="3"/>
  <c r="AH377" i="3"/>
  <c r="AH361" i="3"/>
  <c r="AH313" i="3"/>
  <c r="AH297" i="3"/>
  <c r="AH281" i="3"/>
  <c r="AH265" i="3"/>
  <c r="AH249" i="3"/>
  <c r="AH233" i="3"/>
  <c r="AH217" i="3"/>
  <c r="AH201" i="3"/>
  <c r="AH594" i="3"/>
  <c r="AH114" i="3"/>
  <c r="AH106" i="3"/>
  <c r="AH1857" i="3"/>
  <c r="AH1845" i="3"/>
  <c r="AH1334" i="3"/>
  <c r="AH1287" i="3"/>
  <c r="AH1590" i="3"/>
  <c r="AH1578" i="3"/>
  <c r="AH1462" i="3"/>
  <c r="AH1382" i="3"/>
  <c r="AH1295" i="3"/>
  <c r="AH1438" i="3"/>
  <c r="AH1504" i="3"/>
  <c r="AH1060" i="3"/>
  <c r="AH984" i="3"/>
  <c r="AH860" i="3"/>
  <c r="AH988" i="3"/>
  <c r="AH1390" i="3"/>
  <c r="AH1180" i="3"/>
  <c r="AH1107" i="3"/>
  <c r="AH968" i="3"/>
  <c r="AH952" i="3"/>
  <c r="AH936" i="3"/>
  <c r="AH920" i="3"/>
  <c r="AH948" i="3"/>
  <c r="AH800" i="3"/>
  <c r="AH424" i="3"/>
  <c r="AH212" i="3"/>
  <c r="AH109" i="3"/>
  <c r="AH28" i="3"/>
  <c r="AH20" i="3"/>
  <c r="AH650" i="3"/>
  <c r="AH412" i="3"/>
  <c r="AH264" i="3"/>
  <c r="AH192" i="3"/>
  <c r="AH160" i="3"/>
  <c r="AH152" i="3"/>
  <c r="AH116" i="3"/>
  <c r="AH908" i="3"/>
  <c r="AH678" i="3"/>
  <c r="AH284" i="3"/>
  <c r="AH448" i="3"/>
  <c r="AH204" i="3"/>
  <c r="AH1606" i="3"/>
  <c r="AH1922" i="3"/>
  <c r="AH1916" i="3"/>
  <c r="AH1878" i="3"/>
  <c r="AH1900" i="3"/>
  <c r="AH1818" i="3"/>
  <c r="AH1802" i="3"/>
  <c r="AH1788" i="3"/>
  <c r="AH1786" i="3"/>
  <c r="AH1660" i="3"/>
  <c r="AH1644" i="3"/>
  <c r="AH1628" i="3"/>
  <c r="AH1612" i="3"/>
  <c r="AH1480" i="3"/>
  <c r="AH1476" i="3"/>
  <c r="AH1472" i="3"/>
  <c r="AH1468" i="3"/>
  <c r="AH1464" i="3"/>
  <c r="AH1460" i="3"/>
  <c r="AH1456" i="3"/>
  <c r="AH1452" i="3"/>
  <c r="AH1448" i="3"/>
  <c r="AH1444" i="3"/>
  <c r="AH1440" i="3"/>
  <c r="AH1436" i="3"/>
  <c r="AH1432" i="3"/>
  <c r="AH1428" i="3"/>
  <c r="AH1424" i="3"/>
  <c r="AH1420" i="3"/>
  <c r="AH1416" i="3"/>
  <c r="AH1412" i="3"/>
  <c r="AH1408" i="3"/>
  <c r="AH1404" i="3"/>
  <c r="AH1400" i="3"/>
  <c r="AH1396" i="3"/>
  <c r="AH1392" i="3"/>
  <c r="AH1388" i="3"/>
  <c r="AH1384" i="3"/>
  <c r="AH1380" i="3"/>
  <c r="AH1376" i="3"/>
  <c r="AH1372" i="3"/>
  <c r="AH1368" i="3"/>
  <c r="AH1364" i="3"/>
  <c r="AH1360" i="3"/>
  <c r="AH1356" i="3"/>
  <c r="AH1320" i="3"/>
  <c r="AH1304" i="3"/>
  <c r="AH1288" i="3"/>
  <c r="AH1272" i="3"/>
  <c r="AH1256" i="3"/>
  <c r="AH1240" i="3"/>
  <c r="AH1912" i="3"/>
  <c r="AH1876" i="3"/>
  <c r="AH1863" i="3"/>
  <c r="AH1859" i="3"/>
  <c r="AH1893" i="3"/>
  <c r="AH1830" i="3"/>
  <c r="AH1814" i="3"/>
  <c r="AH1792" i="3"/>
  <c r="AH1778" i="3"/>
  <c r="AH1721" i="3"/>
  <c r="AH1705" i="3"/>
  <c r="AH1689" i="3"/>
  <c r="AH1661" i="3"/>
  <c r="AH1645" i="3"/>
  <c r="AH1629" i="3"/>
  <c r="AH1613" i="3"/>
  <c r="AH1664" i="3"/>
  <c r="AH1648" i="3"/>
  <c r="AH1632" i="3"/>
  <c r="AH1616" i="3"/>
  <c r="AH1671" i="3"/>
  <c r="AH1535" i="3"/>
  <c r="AH1503" i="3"/>
  <c r="AH1599" i="3"/>
  <c r="AH1481" i="3"/>
  <c r="AH1465" i="3"/>
  <c r="AH1449" i="3"/>
  <c r="AH1433" i="3"/>
  <c r="AH1417" i="3"/>
  <c r="AH1401" i="3"/>
  <c r="AH1385" i="3"/>
  <c r="AH1369" i="3"/>
  <c r="AH1475" i="3"/>
  <c r="AH1459" i="3"/>
  <c r="AH1443" i="3"/>
  <c r="AH1427" i="3"/>
  <c r="AH1411" i="3"/>
  <c r="AH1395" i="3"/>
  <c r="AH1379" i="3"/>
  <c r="AH1363" i="3"/>
  <c r="AH1322" i="3"/>
  <c r="AH1306" i="3"/>
  <c r="AH1294" i="3"/>
  <c r="AH1286" i="3"/>
  <c r="AH1270" i="3"/>
  <c r="AH1285" i="3"/>
  <c r="AH1281" i="3"/>
  <c r="AH1277" i="3"/>
  <c r="AH1269" i="3"/>
  <c r="AH1245" i="3"/>
  <c r="AH1217" i="3"/>
  <c r="AH1216" i="3"/>
  <c r="AH1203" i="3"/>
  <c r="AH1187" i="3"/>
  <c r="AH1171" i="3"/>
  <c r="AH1155" i="3"/>
  <c r="AH1139" i="3"/>
  <c r="AH1123" i="3"/>
  <c r="AH1095" i="3"/>
  <c r="AH1079" i="3"/>
  <c r="AH1047" i="3"/>
  <c r="AH1182" i="3"/>
  <c r="AH1166" i="3"/>
  <c r="AH1150" i="3"/>
  <c r="AH1134" i="3"/>
  <c r="AH1118" i="3"/>
  <c r="AH1098" i="3"/>
  <c r="AH1054" i="3"/>
  <c r="AH1050" i="3"/>
  <c r="AH1093" i="3"/>
  <c r="AH1085" i="3"/>
  <c r="AH1077" i="3"/>
  <c r="AH1065" i="3"/>
  <c r="AH1057" i="3"/>
  <c r="AH1045" i="3"/>
  <c r="AH1037" i="3"/>
  <c r="AH1034" i="3"/>
  <c r="AH1003" i="3"/>
  <c r="AH987" i="3"/>
  <c r="AH971" i="3"/>
  <c r="AH955" i="3"/>
  <c r="AH939" i="3"/>
  <c r="AH923" i="3"/>
  <c r="AH907" i="3"/>
  <c r="AH776" i="3"/>
  <c r="AH760" i="3"/>
  <c r="AH744" i="3"/>
  <c r="AH728" i="3"/>
  <c r="AH712" i="3"/>
  <c r="AH885" i="3"/>
  <c r="AH883" i="3"/>
  <c r="AH775" i="3"/>
  <c r="AH771" i="3"/>
  <c r="AH763" i="3"/>
  <c r="AH759" i="3"/>
  <c r="AH755" i="3"/>
  <c r="AH751" i="3"/>
  <c r="AH743" i="3"/>
  <c r="AH739" i="3"/>
  <c r="AH731" i="3"/>
  <c r="AH727" i="3"/>
  <c r="AH723" i="3"/>
  <c r="AH719" i="3"/>
  <c r="AH711" i="3"/>
  <c r="AH707" i="3"/>
  <c r="AH697" i="3"/>
  <c r="AH676" i="3"/>
  <c r="AH659" i="3"/>
  <c r="AH643" i="3"/>
  <c r="AH623" i="3"/>
  <c r="AH603" i="3"/>
  <c r="AH587" i="3"/>
  <c r="AH519" i="3"/>
  <c r="AH637" i="3"/>
  <c r="AH605" i="3"/>
  <c r="AH561" i="3"/>
  <c r="AH574" i="3"/>
  <c r="AH189" i="3"/>
  <c r="AH162" i="3"/>
  <c r="AH51" i="3"/>
  <c r="AH47" i="3"/>
  <c r="AH1582" i="3"/>
  <c r="AH1570" i="3"/>
  <c r="AH1470" i="3"/>
  <c r="AH1803" i="3"/>
  <c r="AH1291" i="3"/>
  <c r="AH1402" i="3"/>
  <c r="AH1164" i="3"/>
  <c r="AH932" i="3"/>
  <c r="AH808" i="3"/>
  <c r="AH68" i="3"/>
  <c r="AH956" i="3"/>
  <c r="AH646" i="3"/>
  <c r="AH396" i="3"/>
  <c r="AH248" i="3"/>
  <c r="AH416" i="3"/>
  <c r="AH268" i="3"/>
  <c r="AH575" i="3"/>
  <c r="AH368" i="3"/>
  <c r="AH220" i="3"/>
  <c r="AH49" i="3"/>
  <c r="AH1680" i="3"/>
  <c r="AH1561" i="3"/>
  <c r="AH1513" i="3"/>
  <c r="AH1193" i="3"/>
  <c r="AH865" i="3"/>
  <c r="AH807" i="3"/>
  <c r="AH789" i="3"/>
  <c r="AH517" i="3"/>
  <c r="AH470" i="3"/>
  <c r="AH345" i="3"/>
  <c r="AH329" i="3"/>
  <c r="AH1914" i="3"/>
  <c r="AH1906" i="3"/>
  <c r="AH1898" i="3"/>
  <c r="AH1860" i="3"/>
  <c r="AH1844" i="3"/>
  <c r="AH1913" i="3"/>
  <c r="AH1871" i="3"/>
  <c r="AH1839" i="3"/>
  <c r="AH1866" i="3"/>
  <c r="AH1850" i="3"/>
  <c r="AH1885" i="3"/>
  <c r="AH1798" i="3"/>
  <c r="AH1808" i="3"/>
  <c r="AH1804" i="3"/>
  <c r="AH1800" i="3"/>
  <c r="AH1767" i="3"/>
  <c r="AH1751" i="3"/>
  <c r="AH1735" i="3"/>
  <c r="AH1790" i="3"/>
  <c r="AH1713" i="3"/>
  <c r="AH1697" i="3"/>
  <c r="AH1665" i="3"/>
  <c r="AH1649" i="3"/>
  <c r="AH1633" i="3"/>
  <c r="AH1617" i="3"/>
  <c r="AH1601" i="3"/>
  <c r="AH1585" i="3"/>
  <c r="AH1719" i="3"/>
  <c r="AH1676" i="3"/>
  <c r="AH1672" i="3"/>
  <c r="AH1668" i="3"/>
  <c r="AH1652" i="3"/>
  <c r="AH1636" i="3"/>
  <c r="AH1620" i="3"/>
  <c r="AH1679" i="3"/>
  <c r="AH1555" i="3"/>
  <c r="AH1539" i="3"/>
  <c r="AH1523" i="3"/>
  <c r="AH1507" i="3"/>
  <c r="AH1491" i="3"/>
  <c r="AH1580" i="3"/>
  <c r="AH1573" i="3"/>
  <c r="AH1667" i="3"/>
  <c r="AH1659" i="3"/>
  <c r="AH1651" i="3"/>
  <c r="AH1643" i="3"/>
  <c r="AH1635" i="3"/>
  <c r="AH1627" i="3"/>
  <c r="AH1619" i="3"/>
  <c r="AH1611" i="3"/>
  <c r="AH1608" i="3"/>
  <c r="AH1576" i="3"/>
  <c r="AH1557" i="3"/>
  <c r="AH1533" i="3"/>
  <c r="AH1509" i="3"/>
  <c r="AH1505" i="3"/>
  <c r="AH1501" i="3"/>
  <c r="AH1469" i="3"/>
  <c r="AH1453" i="3"/>
  <c r="AH1437" i="3"/>
  <c r="AH1421" i="3"/>
  <c r="AH1405" i="3"/>
  <c r="AH1389" i="3"/>
  <c r="AH1373" i="3"/>
  <c r="AH1357" i="3"/>
  <c r="AH1497" i="3"/>
  <c r="AH1485" i="3"/>
  <c r="AH1471" i="3"/>
  <c r="AH1455" i="3"/>
  <c r="AH1439" i="3"/>
  <c r="AH1423" i="3"/>
  <c r="AH1407" i="3"/>
  <c r="AH1391" i="3"/>
  <c r="AH1375" i="3"/>
  <c r="AH1316" i="3"/>
  <c r="AH1300" i="3"/>
  <c r="AH1284" i="3"/>
  <c r="AH1268" i="3"/>
  <c r="AH1252" i="3"/>
  <c r="AH1236" i="3"/>
  <c r="AH1340" i="3"/>
  <c r="AH1333" i="3"/>
  <c r="AH1282" i="3"/>
  <c r="AH1266" i="3"/>
  <c r="AH1265" i="3"/>
  <c r="AH1241" i="3"/>
  <c r="AH1237" i="3"/>
  <c r="AH1233" i="3"/>
  <c r="AH1221" i="3"/>
  <c r="AH1183" i="3"/>
  <c r="AH1167" i="3"/>
  <c r="AH1151" i="3"/>
  <c r="AH1135" i="3"/>
  <c r="AH1119" i="3"/>
  <c r="AH1091" i="3"/>
  <c r="AH1075" i="3"/>
  <c r="AH1043" i="3"/>
  <c r="AH1027" i="3"/>
  <c r="AH1178" i="3"/>
  <c r="AH1162" i="3"/>
  <c r="AH1146" i="3"/>
  <c r="AH1130" i="3"/>
  <c r="AH1114" i="3"/>
  <c r="AH1110" i="3"/>
  <c r="AH1090" i="3"/>
  <c r="AH1074" i="3"/>
  <c r="AH1070" i="3"/>
  <c r="AH1066" i="3"/>
  <c r="AH1042" i="3"/>
  <c r="AH1197" i="3"/>
  <c r="AH1181" i="3"/>
  <c r="AH1173" i="3"/>
  <c r="AH1165" i="3"/>
  <c r="AH1157" i="3"/>
  <c r="AH1149" i="3"/>
  <c r="AH1141" i="3"/>
  <c r="AH1133" i="3"/>
  <c r="AH1125" i="3"/>
  <c r="AH1117" i="3"/>
  <c r="AH1108" i="3"/>
  <c r="AH1015" i="3"/>
  <c r="AH999" i="3"/>
  <c r="AH983" i="3"/>
  <c r="AH967" i="3"/>
  <c r="AH951" i="3"/>
  <c r="AH935" i="3"/>
  <c r="AH919" i="3"/>
  <c r="AH1185" i="3"/>
  <c r="AH1177" i="3"/>
  <c r="AH1169" i="3"/>
  <c r="AH1161" i="3"/>
  <c r="AH1153" i="3"/>
  <c r="AH1145" i="3"/>
  <c r="AH1137" i="3"/>
  <c r="AH1129" i="3"/>
  <c r="AH1121" i="3"/>
  <c r="AH1113" i="3"/>
  <c r="AH801" i="3"/>
  <c r="AH764" i="3"/>
  <c r="AH748" i="3"/>
  <c r="AH732" i="3"/>
  <c r="AH716" i="3"/>
  <c r="AH1101" i="3"/>
  <c r="AH897" i="3"/>
  <c r="AH895" i="3"/>
  <c r="AH881" i="3"/>
  <c r="AH879" i="3"/>
  <c r="AH791" i="3"/>
  <c r="AH1105" i="3"/>
  <c r="AH901" i="3"/>
  <c r="AH899" i="3"/>
  <c r="AH837" i="3"/>
  <c r="AH835" i="3"/>
  <c r="AH815" i="3"/>
  <c r="AH805" i="3"/>
  <c r="AH777" i="3"/>
  <c r="AH773" i="3"/>
  <c r="AH769" i="3"/>
  <c r="AH765" i="3"/>
  <c r="AH761" i="3"/>
  <c r="AH757" i="3"/>
  <c r="AH753" i="3"/>
  <c r="AH749" i="3"/>
  <c r="AH745" i="3"/>
  <c r="AH741" i="3"/>
  <c r="AH737" i="3"/>
  <c r="AH733" i="3"/>
  <c r="AH729" i="3"/>
  <c r="AH725" i="3"/>
  <c r="AH721" i="3"/>
  <c r="AH717" i="3"/>
  <c r="AH713" i="3"/>
  <c r="AH709" i="3"/>
  <c r="AH705" i="3"/>
  <c r="AH689" i="3"/>
  <c r="AH675" i="3"/>
  <c r="AH567" i="3"/>
  <c r="AH539" i="3"/>
  <c r="AH515" i="3"/>
  <c r="AH483" i="3"/>
  <c r="AH467" i="3"/>
  <c r="AH696" i="3"/>
  <c r="AH649" i="3"/>
  <c r="AH538" i="3"/>
  <c r="AH533" i="3"/>
  <c r="AH513" i="3"/>
  <c r="AH466" i="3"/>
  <c r="AH443" i="3"/>
  <c r="AH427" i="3"/>
  <c r="AH411" i="3"/>
  <c r="AH395" i="3"/>
  <c r="AH379" i="3"/>
  <c r="AH363" i="3"/>
  <c r="AH311" i="3"/>
  <c r="AH295" i="3"/>
  <c r="AH279" i="3"/>
  <c r="AH263" i="3"/>
  <c r="AH247" i="3"/>
  <c r="AH231" i="3"/>
  <c r="AH215" i="3"/>
  <c r="AH199" i="3"/>
  <c r="AH135" i="3"/>
  <c r="AH119" i="3"/>
  <c r="AH630" i="3"/>
  <c r="AH602" i="3"/>
  <c r="AH546" i="3"/>
  <c r="AH518" i="3"/>
  <c r="AH502" i="3"/>
  <c r="AH481" i="3"/>
  <c r="AH465" i="3"/>
  <c r="AH454" i="3"/>
  <c r="AH450" i="3"/>
  <c r="AH446" i="3"/>
  <c r="AH442" i="3"/>
  <c r="AH438" i="3"/>
  <c r="AH434" i="3"/>
  <c r="AH430" i="3"/>
  <c r="AH426" i="3"/>
  <c r="AH422" i="3"/>
  <c r="AH418" i="3"/>
  <c r="AH414" i="3"/>
  <c r="AH410" i="3"/>
  <c r="AH406" i="3"/>
  <c r="AH402" i="3"/>
  <c r="AH398" i="3"/>
  <c r="AH394" i="3"/>
  <c r="AH390" i="3"/>
  <c r="AH386" i="3"/>
  <c r="AH382" i="3"/>
  <c r="AH378" i="3"/>
  <c r="AH374" i="3"/>
  <c r="AH370" i="3"/>
  <c r="AH366" i="3"/>
  <c r="AH362" i="3"/>
  <c r="AH314" i="3"/>
  <c r="AH310" i="3"/>
  <c r="AH306" i="3"/>
  <c r="AH302" i="3"/>
  <c r="AH298" i="3"/>
  <c r="AH294" i="3"/>
  <c r="AH290" i="3"/>
  <c r="AH286" i="3"/>
  <c r="AH282" i="3"/>
  <c r="AH278" i="3"/>
  <c r="AH274" i="3"/>
  <c r="AH270" i="3"/>
  <c r="AH266" i="3"/>
  <c r="AH262" i="3"/>
  <c r="AH258" i="3"/>
  <c r="AH254" i="3"/>
  <c r="AH250" i="3"/>
  <c r="AH246" i="3"/>
  <c r="AH242" i="3"/>
  <c r="AH238" i="3"/>
  <c r="AH234" i="3"/>
  <c r="AH230" i="3"/>
  <c r="AH226" i="3"/>
  <c r="AH222" i="3"/>
  <c r="AH218" i="3"/>
  <c r="AH214" i="3"/>
  <c r="AH210" i="3"/>
  <c r="AH206" i="3"/>
  <c r="AH202" i="3"/>
  <c r="AH198" i="3"/>
  <c r="AH194" i="3"/>
  <c r="AH638" i="3"/>
  <c r="AH606" i="3"/>
  <c r="AH529" i="3"/>
  <c r="AH501" i="3"/>
  <c r="AH494" i="3"/>
  <c r="AH462" i="3"/>
  <c r="AH445" i="3"/>
  <c r="AH429" i="3"/>
  <c r="AH413" i="3"/>
  <c r="AH397" i="3"/>
  <c r="AH381" i="3"/>
  <c r="AH365" i="3"/>
  <c r="AH349" i="3"/>
  <c r="AH333" i="3"/>
  <c r="AH317" i="3"/>
  <c r="AH301" i="3"/>
  <c r="AH285" i="3"/>
  <c r="AH269" i="3"/>
  <c r="AH253" i="3"/>
  <c r="AH237" i="3"/>
  <c r="AH221" i="3"/>
  <c r="AH205" i="3"/>
  <c r="AH656" i="3"/>
  <c r="AH578" i="3"/>
  <c r="AH522" i="3"/>
  <c r="AH178" i="3"/>
  <c r="AH134" i="3"/>
  <c r="AH182" i="3"/>
  <c r="AN22" i="3" a="1"/>
  <c r="AN22" i="3" s="1"/>
  <c r="AH130" i="3"/>
  <c r="AH125" i="3"/>
  <c r="AH103" i="3"/>
  <c r="AH99" i="3"/>
  <c r="AH63" i="3"/>
  <c r="AH174" i="3"/>
  <c r="AH102" i="3"/>
  <c r="AH86" i="3"/>
  <c r="AH70" i="3"/>
  <c r="AH54" i="3"/>
  <c r="AH38" i="3"/>
  <c r="AM32" i="3" a="1"/>
  <c r="AM32" i="3" s="1"/>
  <c r="AR32" i="3" s="1"/>
  <c r="AR28" i="3"/>
  <c r="AR24" i="3"/>
  <c r="AR20" i="3"/>
  <c r="AR16" i="3"/>
  <c r="AR12" i="3"/>
  <c r="AM8" i="3" a="1"/>
  <c r="AM8" i="3" s="1"/>
  <c r="AR8" i="3" s="1"/>
  <c r="AH1901" i="3"/>
  <c r="AH1856" i="3"/>
  <c r="AH1840" i="3"/>
  <c r="AH1909" i="3"/>
  <c r="AH1867" i="3"/>
  <c r="AH1855" i="3"/>
  <c r="AH1851" i="3"/>
  <c r="AH1847" i="3"/>
  <c r="AH1843" i="3"/>
  <c r="AH1880" i="3"/>
  <c r="AH1870" i="3"/>
  <c r="AH1854" i="3"/>
  <c r="AH1877" i="3"/>
  <c r="AH1826" i="3"/>
  <c r="AH1810" i="3"/>
  <c r="AH1794" i="3"/>
  <c r="AH1796" i="3"/>
  <c r="AH1763" i="3"/>
  <c r="AH1747" i="3"/>
  <c r="AH1731" i="3"/>
  <c r="AH1717" i="3"/>
  <c r="AH1701" i="3"/>
  <c r="AH1685" i="3"/>
  <c r="AH1681" i="3"/>
  <c r="AH1677" i="3"/>
  <c r="AH1597" i="3"/>
  <c r="AH1715" i="3"/>
  <c r="AH1656" i="3"/>
  <c r="AH1640" i="3"/>
  <c r="AH1624" i="3"/>
  <c r="AH1683" i="3"/>
  <c r="AH1663" i="3"/>
  <c r="AH1655" i="3"/>
  <c r="AH1647" i="3"/>
  <c r="AH1639" i="3"/>
  <c r="AH1631" i="3"/>
  <c r="AH1623" i="3"/>
  <c r="AH1615" i="3"/>
  <c r="AH1600" i="3"/>
  <c r="AH1577" i="3"/>
  <c r="AH1551" i="3"/>
  <c r="AH1519" i="3"/>
  <c r="AH1604" i="3"/>
  <c r="AH1579" i="3"/>
  <c r="AH1575" i="3"/>
  <c r="AH1553" i="3"/>
  <c r="AH1549" i="3"/>
  <c r="AH1545" i="3"/>
  <c r="AH1529" i="3"/>
  <c r="AH1581" i="3"/>
  <c r="AH1353" i="3"/>
  <c r="AH1493" i="3"/>
  <c r="AH1483" i="3"/>
  <c r="AH1359" i="3"/>
  <c r="AH1355" i="3"/>
  <c r="AH1351" i="3"/>
  <c r="AH1347" i="3"/>
  <c r="AH1489" i="3"/>
  <c r="AH1487" i="3"/>
  <c r="AH1312" i="3"/>
  <c r="AH1296" i="3"/>
  <c r="AH1280" i="3"/>
  <c r="AH1264" i="3"/>
  <c r="AH1248" i="3"/>
  <c r="AH1337" i="3"/>
  <c r="AH1339" i="3"/>
  <c r="AH1330" i="3"/>
  <c r="AH1326" i="3"/>
  <c r="AH1318" i="3"/>
  <c r="AH1314" i="3"/>
  <c r="AH1310" i="3"/>
  <c r="AH1302" i="3"/>
  <c r="AH1298" i="3"/>
  <c r="AH1290" i="3"/>
  <c r="AH1257" i="3"/>
  <c r="AH1253" i="3"/>
  <c r="AH1229" i="3"/>
  <c r="AH1225" i="3"/>
  <c r="AH1212" i="3"/>
  <c r="AH1179" i="3"/>
  <c r="AH1163" i="3"/>
  <c r="AH1147" i="3"/>
  <c r="AH1131" i="3"/>
  <c r="AH1115" i="3"/>
  <c r="AH1071" i="3"/>
  <c r="AH1055" i="3"/>
  <c r="AH1023" i="3"/>
  <c r="AH1094" i="3"/>
  <c r="AH1078" i="3"/>
  <c r="AH1046" i="3"/>
  <c r="AH1201" i="3"/>
  <c r="AH1205" i="3"/>
  <c r="AH995" i="3"/>
  <c r="AH979" i="3"/>
  <c r="AH963" i="3"/>
  <c r="AH947" i="3"/>
  <c r="AH931" i="3"/>
  <c r="AH915" i="3"/>
  <c r="AH1089" i="3"/>
  <c r="AH1081" i="3"/>
  <c r="AH1073" i="3"/>
  <c r="AH1026" i="3"/>
  <c r="AH1097" i="3"/>
  <c r="AH1017" i="3"/>
  <c r="AH893" i="3"/>
  <c r="AH891" i="3"/>
  <c r="AH877" i="3"/>
  <c r="AH875" i="3"/>
  <c r="AH861" i="3"/>
  <c r="AH859" i="3"/>
  <c r="AH845" i="3"/>
  <c r="AH843" i="3"/>
  <c r="AH829" i="3"/>
  <c r="AH827" i="3"/>
  <c r="AH818" i="3"/>
  <c r="AH811" i="3"/>
  <c r="AH786" i="3"/>
  <c r="AH833" i="3"/>
  <c r="AH831" i="3"/>
  <c r="AH1049" i="3"/>
  <c r="AH1048" i="3"/>
  <c r="AH853" i="3"/>
  <c r="AH851" i="3"/>
  <c r="AH787" i="3"/>
  <c r="AH821" i="3"/>
  <c r="AH660" i="3"/>
  <c r="AH664" i="3"/>
  <c r="AH635" i="3"/>
  <c r="AH627" i="3"/>
  <c r="AH599" i="3"/>
  <c r="AH583" i="3"/>
  <c r="AH555" i="3"/>
  <c r="AH511" i="3"/>
  <c r="AH692" i="3"/>
  <c r="AH668" i="3"/>
  <c r="AH679" i="3"/>
  <c r="AH614" i="3"/>
  <c r="AH582" i="3"/>
  <c r="AH521" i="3"/>
  <c r="AH474" i="3"/>
  <c r="AH455" i="3"/>
  <c r="AH439" i="3"/>
  <c r="AH423" i="3"/>
  <c r="AH407" i="3"/>
  <c r="AH391" i="3"/>
  <c r="AH375" i="3"/>
  <c r="AH359" i="3"/>
  <c r="AH307" i="3"/>
  <c r="AH291" i="3"/>
  <c r="AH275" i="3"/>
  <c r="AH259" i="3"/>
  <c r="AH243" i="3"/>
  <c r="AH227" i="3"/>
  <c r="AH211" i="3"/>
  <c r="AH195" i="3"/>
  <c r="AH131" i="3"/>
  <c r="AH115" i="3"/>
  <c r="AH672" i="3"/>
  <c r="AH626" i="3"/>
  <c r="AH537" i="3"/>
  <c r="AH530" i="3"/>
  <c r="AH526" i="3"/>
  <c r="AH354" i="3"/>
  <c r="AH634" i="3"/>
  <c r="AH562" i="3"/>
  <c r="AH545" i="3"/>
  <c r="AH525" i="3"/>
  <c r="AH509" i="3"/>
  <c r="AH498" i="3"/>
  <c r="AH486" i="3"/>
  <c r="AH449" i="3"/>
  <c r="AH433" i="3"/>
  <c r="AH417" i="3"/>
  <c r="AH401" i="3"/>
  <c r="AH385" i="3"/>
  <c r="AH369" i="3"/>
  <c r="AH353" i="3"/>
  <c r="AH337" i="3"/>
  <c r="AH321" i="3"/>
  <c r="AH305" i="3"/>
  <c r="AH289" i="3"/>
  <c r="AH273" i="3"/>
  <c r="AH257" i="3"/>
  <c r="AH241" i="3"/>
  <c r="AH225" i="3"/>
  <c r="AH209" i="3"/>
  <c r="AH566" i="3"/>
  <c r="AH534" i="3"/>
  <c r="AH514" i="3"/>
  <c r="AH166" i="3"/>
  <c r="AH95" i="3"/>
  <c r="AH59" i="3"/>
  <c r="AH55" i="3"/>
  <c r="AH142" i="3"/>
  <c r="AH118" i="3"/>
  <c r="AH90" i="3"/>
  <c r="AH74" i="3"/>
  <c r="AH58" i="3"/>
  <c r="AH42" i="3"/>
  <c r="AM33" i="3" a="1"/>
  <c r="AM33" i="3" s="1"/>
  <c r="AR33" i="3" s="1"/>
  <c r="AR29" i="3"/>
  <c r="AR25" i="3"/>
  <c r="AR21" i="3"/>
  <c r="AR17" i="3"/>
  <c r="AR13" i="3"/>
  <c r="AM9" i="3" a="1"/>
  <c r="AM9" i="3" s="1"/>
  <c r="AR9" i="3" s="1"/>
  <c r="AM5" i="3" a="1"/>
  <c r="AM5" i="3" s="1"/>
  <c r="AR5" i="3" s="1"/>
  <c r="AH1882" i="3"/>
  <c r="AH1868" i="3"/>
  <c r="AH1852" i="3"/>
  <c r="AH1905" i="3"/>
  <c r="AH1858" i="3"/>
  <c r="AH1897" i="3"/>
  <c r="AH1832" i="3"/>
  <c r="AH1707" i="3"/>
  <c r="AH1703" i="3"/>
  <c r="AH1699" i="3"/>
  <c r="AH1695" i="3"/>
  <c r="AH1691" i="3"/>
  <c r="AH1687" i="3"/>
  <c r="AH1657" i="3"/>
  <c r="AH1641" i="3"/>
  <c r="AH1625" i="3"/>
  <c r="AH1609" i="3"/>
  <c r="AH1593" i="3"/>
  <c r="AH1711" i="3"/>
  <c r="AH1584" i="3"/>
  <c r="AH1588" i="3"/>
  <c r="AH1583" i="3"/>
  <c r="AH1587" i="3"/>
  <c r="AH1569" i="3"/>
  <c r="AH1521" i="3"/>
  <c r="AH1517" i="3"/>
  <c r="AH1565" i="3"/>
  <c r="AH1349" i="3"/>
  <c r="AH1348" i="3"/>
  <c r="AH1344" i="3"/>
  <c r="AH1332" i="3"/>
  <c r="AH1308" i="3"/>
  <c r="AH1292" i="3"/>
  <c r="AH1258" i="3"/>
  <c r="AH1249" i="3"/>
  <c r="AH1051" i="3"/>
  <c r="AH1202" i="3"/>
  <c r="AH1186" i="3"/>
  <c r="AH1170" i="3"/>
  <c r="AH1154" i="3"/>
  <c r="AH1138" i="3"/>
  <c r="AH1122" i="3"/>
  <c r="AH1058" i="3"/>
  <c r="AH1224" i="3"/>
  <c r="AH1220" i="3"/>
  <c r="AH1189" i="3"/>
  <c r="AH1209" i="3"/>
  <c r="AH1061" i="3"/>
  <c r="AH1053" i="3"/>
  <c r="AH817" i="3"/>
  <c r="AH785" i="3"/>
  <c r="AH1030" i="3"/>
  <c r="AH1005" i="3"/>
  <c r="AH1001" i="3"/>
  <c r="AH997" i="3"/>
  <c r="AH993" i="3"/>
  <c r="AH989" i="3"/>
  <c r="AH985" i="3"/>
  <c r="AH981" i="3"/>
  <c r="AH977" i="3"/>
  <c r="AH973" i="3"/>
  <c r="AH969" i="3"/>
  <c r="AH965" i="3"/>
  <c r="AH961" i="3"/>
  <c r="AH957" i="3"/>
  <c r="AH953" i="3"/>
  <c r="AH949" i="3"/>
  <c r="AH945" i="3"/>
  <c r="AH941" i="3"/>
  <c r="AH937" i="3"/>
  <c r="AH933" i="3"/>
  <c r="AH929" i="3"/>
  <c r="AH925" i="3"/>
  <c r="AH921" i="3"/>
  <c r="AH917" i="3"/>
  <c r="AH913" i="3"/>
  <c r="AH909" i="3"/>
  <c r="AH849" i="3"/>
  <c r="AH847" i="3"/>
  <c r="AH1009" i="3"/>
  <c r="AH869" i="3"/>
  <c r="AH867" i="3"/>
  <c r="AH803" i="3"/>
  <c r="AH1109" i="3"/>
  <c r="AH1013" i="3"/>
  <c r="AH790" i="3"/>
  <c r="AH783" i="3"/>
  <c r="AH680" i="3"/>
  <c r="AH653" i="3"/>
  <c r="AH491" i="3"/>
  <c r="AH475" i="3"/>
  <c r="AH704" i="3"/>
  <c r="AH688" i="3"/>
  <c r="AH550" i="3"/>
  <c r="AH482" i="3"/>
  <c r="AH355" i="3"/>
  <c r="AH645" i="3"/>
  <c r="AH586" i="3"/>
  <c r="AH554" i="3"/>
  <c r="AH489" i="3"/>
  <c r="AH458" i="3"/>
  <c r="AH338" i="3"/>
  <c r="AH322" i="3"/>
  <c r="AH663" i="3"/>
  <c r="AH618" i="3"/>
  <c r="AH590" i="3"/>
  <c r="AH558" i="3"/>
  <c r="AH542" i="3"/>
  <c r="AH478" i="3"/>
  <c r="AH357" i="3"/>
  <c r="AH341" i="3"/>
  <c r="AH325" i="3"/>
  <c r="AH640" i="3"/>
  <c r="AH639" i="3"/>
  <c r="AH610" i="3"/>
  <c r="AH146" i="3"/>
  <c r="AH122" i="3"/>
  <c r="AH150" i="3"/>
  <c r="AH181" i="3"/>
  <c r="AH170" i="3"/>
  <c r="AH165" i="3"/>
  <c r="AH154" i="3"/>
  <c r="AH149" i="3"/>
  <c r="AH138" i="3"/>
  <c r="AH91" i="3"/>
  <c r="AH75" i="3"/>
  <c r="AH43" i="3"/>
  <c r="AH190" i="3"/>
  <c r="AH158" i="3"/>
  <c r="AH94" i="3"/>
  <c r="AH78" i="3"/>
  <c r="AH62" i="3"/>
  <c r="AH46" i="3"/>
  <c r="AM34" i="3" a="1"/>
  <c r="AM34" i="3" s="1"/>
  <c r="AR34" i="3" s="1"/>
  <c r="AR30" i="3"/>
  <c r="AR26" i="3"/>
  <c r="AR22" i="3"/>
  <c r="AR18" i="3"/>
  <c r="AR14" i="3"/>
  <c r="AM10" i="3" a="1"/>
  <c r="AM10" i="3" s="1"/>
  <c r="AR10" i="3" s="1"/>
  <c r="AM6" i="3" a="1"/>
  <c r="AM6" i="3" s="1"/>
  <c r="AR6" i="3" s="1"/>
  <c r="AH1824" i="3"/>
  <c r="AH1816" i="3"/>
  <c r="AH1780" i="3"/>
  <c r="AH1537" i="3"/>
  <c r="AH1273" i="3"/>
  <c r="AH111" i="3"/>
  <c r="AH107" i="3"/>
  <c r="AH110" i="3"/>
  <c r="AH98" i="3"/>
  <c r="AH82" i="3"/>
  <c r="AH66" i="3"/>
  <c r="AH50" i="3"/>
  <c r="AM35" i="3" a="1"/>
  <c r="AM35" i="3" s="1"/>
  <c r="AR35" i="3" s="1"/>
  <c r="AR31" i="3"/>
  <c r="AR27" i="3"/>
  <c r="AR23" i="3"/>
  <c r="AR19" i="3"/>
  <c r="AR15" i="3"/>
  <c r="AR11" i="3"/>
  <c r="AM7" i="3" a="1"/>
  <c r="AM7" i="3" s="1"/>
  <c r="AR7" i="3" s="1"/>
  <c r="AR4" i="3"/>
</calcChain>
</file>

<file path=xl/sharedStrings.xml><?xml version="1.0" encoding="utf-8"?>
<sst xmlns="http://schemas.openxmlformats.org/spreadsheetml/2006/main" count="21193" uniqueCount="111">
  <si>
    <t>system:index</t>
  </si>
  <si>
    <t>BWS_Region</t>
  </si>
  <si>
    <t>si</t>
  </si>
  <si>
    <t>species</t>
  </si>
  <si>
    <t>Murrumbidgee</t>
  </si>
  <si>
    <t>GEE_GEE_19860901_19880101</t>
  </si>
  <si>
    <t>River Red Gum</t>
  </si>
  <si>
    <t>Namoi</t>
  </si>
  <si>
    <t>Nebine</t>
  </si>
  <si>
    <t>Ovens</t>
  </si>
  <si>
    <t>Paroo</t>
  </si>
  <si>
    <t>Wimmera-Avoca</t>
  </si>
  <si>
    <t>Lachlan</t>
  </si>
  <si>
    <t>Loddon</t>
  </si>
  <si>
    <t>Lower Darling</t>
  </si>
  <si>
    <t>Macquarie-Castlereagh</t>
  </si>
  <si>
    <t>Moonie</t>
  </si>
  <si>
    <t>Murray</t>
  </si>
  <si>
    <t>Barwon-Darling</t>
  </si>
  <si>
    <t>Border Rivers</t>
  </si>
  <si>
    <t>Campaspe</t>
  </si>
  <si>
    <t>Goulburn-Broken</t>
  </si>
  <si>
    <t>Gwydir</t>
  </si>
  <si>
    <t>Warrego</t>
  </si>
  <si>
    <t>Eastern Mt Lofty Ranges</t>
  </si>
  <si>
    <t>Condamine-Balonne</t>
  </si>
  <si>
    <t>GEE_GEE_19870901_19890101</t>
  </si>
  <si>
    <t>GEE_GEE_19880901_19900101</t>
  </si>
  <si>
    <t>GEE_GEE_19890901_19910101</t>
  </si>
  <si>
    <t>GEE_GEE_19900901_19920101</t>
  </si>
  <si>
    <t>GEE_GEE_19910901_19930101</t>
  </si>
  <si>
    <t>GEE_GEE_19920901_19940101</t>
  </si>
  <si>
    <t>GEE_GEE_19930901_19950101</t>
  </si>
  <si>
    <t>GEE_GEE_19940901_19960101</t>
  </si>
  <si>
    <t>GEE_GEE_19950901_19970101</t>
  </si>
  <si>
    <t>GEE_GEE_19960901_19980101</t>
  </si>
  <si>
    <t>GEE_GEE_19970901_19990101</t>
  </si>
  <si>
    <t>GEE_GEE_19980901_20000101</t>
  </si>
  <si>
    <t>GEE_GEE_19990901_20010101</t>
  </si>
  <si>
    <t>GEE_GEE_20000901_20020101</t>
  </si>
  <si>
    <t>GEE_GEE_20010901_20030101</t>
  </si>
  <si>
    <t>GEE_GEE_20020901_20040101</t>
  </si>
  <si>
    <t>GEE_GEE_20030901_20050101</t>
  </si>
  <si>
    <t>GEE_GEE_20040901_20060101</t>
  </si>
  <si>
    <t>GEE_GEE_20050901_20070101</t>
  </si>
  <si>
    <t>GEE_GEE_20060901_20080101</t>
  </si>
  <si>
    <t>GEE_GEE_20070901_20090101</t>
  </si>
  <si>
    <t>GEE_GEE_20080901_20100101</t>
  </si>
  <si>
    <t>GEE_GEE_20090901_20110101</t>
  </si>
  <si>
    <t>GEE_GEE_20100901_20120101</t>
  </si>
  <si>
    <t>GEE_GEE_20110901_20130101</t>
  </si>
  <si>
    <t>GEE_GEE_20120901_20140101</t>
  </si>
  <si>
    <t>GEE_GEE_20130901_20150101</t>
  </si>
  <si>
    <t>GEE_GEE_20140901_20160101</t>
  </si>
  <si>
    <t>GEE_GEE_20150901_20170101</t>
  </si>
  <si>
    <t>GEE_GEE_20160901_20180101</t>
  </si>
  <si>
    <t>GEE_GEE_20170901_20190101</t>
  </si>
  <si>
    <t>Coolabah</t>
  </si>
  <si>
    <t>Black Box</t>
  </si>
  <si>
    <t>RAW</t>
  </si>
  <si>
    <t>Sorted (Dynamic)</t>
  </si>
  <si>
    <t>Sorted (Static)</t>
  </si>
  <si>
    <t>Percent</t>
  </si>
  <si>
    <t>Options</t>
  </si>
  <si>
    <t>Start</t>
  </si>
  <si>
    <t>Bin 0-2</t>
  </si>
  <si>
    <t>Bin &gt;2-4</t>
  </si>
  <si>
    <t>Bin &gt;4-6</t>
  </si>
  <si>
    <t>Bin &gt;6-8</t>
  </si>
  <si>
    <t>Bin &gt;8-10</t>
  </si>
  <si>
    <t>Species</t>
  </si>
  <si>
    <t>Total</t>
  </si>
  <si>
    <t>Total (%)</t>
  </si>
  <si>
    <t>1986</t>
  </si>
  <si>
    <t>1988</t>
  </si>
  <si>
    <t>1987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</si>
  <si>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</si>
  <si>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</si>
  <si>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</si>
  <si>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</si>
  <si>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</si>
  <si>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</si>
  <si>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</si>
  <si>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</si>
  <si>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</si>
  <si>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</si>
  <si>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</si>
  <si>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</si>
  <si>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</si>
  <si>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</si>
  <si>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</si>
  <si>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</si>
  <si>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</si>
  <si>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</si>
  <si>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</si>
  <si>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</si>
  <si>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</si>
  <si>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</si>
  <si>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</si>
  <si>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</si>
  <si>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</si>
  <si>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</si>
  <si>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</si>
  <si>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</si>
  <si>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</si>
  <si>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</si>
  <si>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</si>
  <si>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Year</t>
  </si>
  <si>
    <t>Sum</t>
  </si>
  <si>
    <t>centre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</si>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</sst>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'Stand condition - Processing'!$AQ$3</c:f>
              <c:strCache>
                <c:ptCount val="1"/>
                <c:pt idx="0">
                  <c:v>Bin &gt;8-10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'Stand condition - Processing'!$AL$4:$AL$35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cat>
          <c:val>
            <c:numRef>
              <c:f>'Stand condition - Processing'!$AQ$4:$AQ$35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5.2482774994208461E-2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5-4C03-B0EA-26B52599D47E}"/>
            </c:ext>
          </c:extLst>
        </c:ser>
        <c:ser>
          <c:idx val="3"/>
          <c:order val="1"/>
          <c:tx>
            <c:strRef>
              <c:f>'Stand condition - Processing'!$AP$3</c:f>
              <c:strCache>
                <c:ptCount val="1"/>
                <c:pt idx="0">
                  <c:v>Bin &gt;6-8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'Stand condition - Processing'!$AL$4:$AL$35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cat>
          <c:val>
            <c:numRef>
              <c:f>'Stand condition - Processing'!$AP$4:$AP$35</c:f>
              <c:numCache>
                <c:formatCode>General</c:formatCode>
                <c:ptCount val="32"/>
                <c:pt idx="0">
                  <c:v>56.714061569795668</c:v>
                </c:pt>
                <c:pt idx="1">
                  <c:v>58.467339686325062</c:v>
                </c:pt>
                <c:pt idx="2">
                  <c:v>56.678369978576463</c:v>
                </c:pt>
                <c:pt idx="3">
                  <c:v>60.049182949402116</c:v>
                </c:pt>
                <c:pt idx="4">
                  <c:v>56.614881672491258</c:v>
                </c:pt>
                <c:pt idx="5">
                  <c:v>67.204329440435217</c:v>
                </c:pt>
                <c:pt idx="6">
                  <c:v>64.371916660291589</c:v>
                </c:pt>
                <c:pt idx="7">
                  <c:v>55.152088251846074</c:v>
                </c:pt>
                <c:pt idx="8">
                  <c:v>53.133930304371802</c:v>
                </c:pt>
                <c:pt idx="9">
                  <c:v>60.362093684349837</c:v>
                </c:pt>
                <c:pt idx="10">
                  <c:v>57.831541801528829</c:v>
                </c:pt>
                <c:pt idx="11">
                  <c:v>49.123674546134623</c:v>
                </c:pt>
                <c:pt idx="12">
                  <c:v>51.452188706044254</c:v>
                </c:pt>
                <c:pt idx="13">
                  <c:v>48.929551443643305</c:v>
                </c:pt>
                <c:pt idx="14">
                  <c:v>49.508855416224925</c:v>
                </c:pt>
                <c:pt idx="15">
                  <c:v>40.691396393462</c:v>
                </c:pt>
                <c:pt idx="16">
                  <c:v>38.742982054099038</c:v>
                </c:pt>
                <c:pt idx="17">
                  <c:v>50.959633566670028</c:v>
                </c:pt>
                <c:pt idx="18">
                  <c:v>50.129340621634633</c:v>
                </c:pt>
                <c:pt idx="19">
                  <c:v>39.473916815852583</c:v>
                </c:pt>
                <c:pt idx="20">
                  <c:v>33.682964206968002</c:v>
                </c:pt>
                <c:pt idx="21">
                  <c:v>32.553219559541432</c:v>
                </c:pt>
                <c:pt idx="22">
                  <c:v>34.654856569628365</c:v>
                </c:pt>
                <c:pt idx="23">
                  <c:v>49.475594744097847</c:v>
                </c:pt>
                <c:pt idx="24">
                  <c:v>55.62301937789146</c:v>
                </c:pt>
                <c:pt idx="25">
                  <c:v>56.084635440232525</c:v>
                </c:pt>
                <c:pt idx="26">
                  <c:v>61.090240396700977</c:v>
                </c:pt>
                <c:pt idx="27">
                  <c:v>52.764260329830861</c:v>
                </c:pt>
                <c:pt idx="28">
                  <c:v>45.16576756276833</c:v>
                </c:pt>
                <c:pt idx="29">
                  <c:v>49.495558110272576</c:v>
                </c:pt>
                <c:pt idx="30">
                  <c:v>61.468160816659335</c:v>
                </c:pt>
                <c:pt idx="31">
                  <c:v>55.506769548224369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5-4C03-B0EA-26B52599D47E}"/>
            </c:ext>
          </c:extLst>
        </c:ser>
        <c:ser>
          <c:idx val="2"/>
          <c:order val="2"/>
          <c:tx>
            <c:strRef>
              <c:f>'Stand condition - Processing'!$AO$3</c:f>
              <c:strCache>
                <c:ptCount val="1"/>
                <c:pt idx="0">
                  <c:v>Bin &gt;4-6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'Stand condition - Processing'!$AL$4:$AL$35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cat>
          <c:val>
            <c:numRef>
              <c:f>'Stand condition - Processing'!$AO$4:$AO$35</c:f>
              <c:numCache>
                <c:formatCode>General</c:formatCode>
                <c:ptCount val="32"/>
                <c:pt idx="0">
                  <c:v>37.522570629975988</c:v>
                </c:pt>
                <c:pt idx="1">
                  <c:v>34.993140958766226</c:v>
                </c:pt>
                <c:pt idx="2">
                  <c:v>36.515956498046336</c:v>
                </c:pt>
                <c:pt idx="3">
                  <c:v>34.257177276148475</c:v>
                </c:pt>
                <c:pt idx="4">
                  <c:v>35.899974992368826</c:v>
                </c:pt>
                <c:pt idx="5">
                  <c:v>30.31135165062754</c:v>
                </c:pt>
                <c:pt idx="6">
                  <c:v>31.930234033613953</c:v>
                </c:pt>
                <c:pt idx="7">
                  <c:v>35.514587117107084</c:v>
                </c:pt>
                <c:pt idx="8">
                  <c:v>37.790714094614117</c:v>
                </c:pt>
                <c:pt idx="9">
                  <c:v>33.301822221339975</c:v>
                </c:pt>
                <c:pt idx="10">
                  <c:v>33.724681280101429</c:v>
                </c:pt>
                <c:pt idx="11">
                  <c:v>39.52114456715119</c:v>
                </c:pt>
                <c:pt idx="12">
                  <c:v>39.153158711370466</c:v>
                </c:pt>
                <c:pt idx="13">
                  <c:v>37.679220677361954</c:v>
                </c:pt>
                <c:pt idx="14">
                  <c:v>38.846264581439335</c:v>
                </c:pt>
                <c:pt idx="15">
                  <c:v>37.080390422305506</c:v>
                </c:pt>
                <c:pt idx="16">
                  <c:v>39.028276128364666</c:v>
                </c:pt>
                <c:pt idx="17">
                  <c:v>37.420903709202925</c:v>
                </c:pt>
                <c:pt idx="18">
                  <c:v>39.058158921000988</c:v>
                </c:pt>
                <c:pt idx="19">
                  <c:v>36.924474260698162</c:v>
                </c:pt>
                <c:pt idx="20">
                  <c:v>42.177531974936258</c:v>
                </c:pt>
                <c:pt idx="21">
                  <c:v>39.763957903550782</c:v>
                </c:pt>
                <c:pt idx="22">
                  <c:v>40.144975867154187</c:v>
                </c:pt>
                <c:pt idx="23">
                  <c:v>37.057511293273201</c:v>
                </c:pt>
                <c:pt idx="24">
                  <c:v>37.889493454565624</c:v>
                </c:pt>
                <c:pt idx="25">
                  <c:v>38.000992470962679</c:v>
                </c:pt>
                <c:pt idx="26">
                  <c:v>33.946478791778937</c:v>
                </c:pt>
                <c:pt idx="27">
                  <c:v>38.364796425833362</c:v>
                </c:pt>
                <c:pt idx="28">
                  <c:v>38.527040429056548</c:v>
                </c:pt>
                <c:pt idx="29">
                  <c:v>36.727602219450368</c:v>
                </c:pt>
                <c:pt idx="30">
                  <c:v>34.471931837635324</c:v>
                </c:pt>
                <c:pt idx="31">
                  <c:v>35.567965825021417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5-4C03-B0EA-26B52599D47E}"/>
            </c:ext>
          </c:extLst>
        </c:ser>
        <c:ser>
          <c:idx val="1"/>
          <c:order val="3"/>
          <c:tx>
            <c:strRef>
              <c:f>'Stand condition - Processing'!$AN$3</c:f>
              <c:strCache>
                <c:ptCount val="1"/>
                <c:pt idx="0">
                  <c:v>Bin &gt;2-4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'Stand condition - Processing'!$AL$4:$AL$35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cat>
          <c:val>
            <c:numRef>
              <c:f>'Stand condition - Processing'!$AN$4:$AN$35</c:f>
              <c:numCache>
                <c:formatCode>General</c:formatCode>
                <c:ptCount val="32"/>
                <c:pt idx="0">
                  <c:v>5.0740425609054443</c:v>
                </c:pt>
                <c:pt idx="1">
                  <c:v>5.6962023258243004</c:v>
                </c:pt>
                <c:pt idx="2">
                  <c:v>6.0683634494598326</c:v>
                </c:pt>
                <c:pt idx="3">
                  <c:v>5.1147224629741963</c:v>
                </c:pt>
                <c:pt idx="4">
                  <c:v>6.4841298334624504</c:v>
                </c:pt>
                <c:pt idx="5">
                  <c:v>2.431229935769859</c:v>
                </c:pt>
                <c:pt idx="6">
                  <c:v>3.4862062988369407</c:v>
                </c:pt>
                <c:pt idx="7">
                  <c:v>8.0697504121011541</c:v>
                </c:pt>
                <c:pt idx="8">
                  <c:v>7.6549207571517188</c:v>
                </c:pt>
                <c:pt idx="9">
                  <c:v>5.5422987458742377</c:v>
                </c:pt>
                <c:pt idx="10">
                  <c:v>7.4912958428239644</c:v>
                </c:pt>
                <c:pt idx="11">
                  <c:v>9.7159081921393291</c:v>
                </c:pt>
                <c:pt idx="12">
                  <c:v>8.4463865163560712</c:v>
                </c:pt>
                <c:pt idx="13">
                  <c:v>11.552133486155549</c:v>
                </c:pt>
                <c:pt idx="14">
                  <c:v>9.5401328545066786</c:v>
                </c:pt>
                <c:pt idx="15">
                  <c:v>17.798521613099901</c:v>
                </c:pt>
                <c:pt idx="16">
                  <c:v>18.213006736924932</c:v>
                </c:pt>
                <c:pt idx="17">
                  <c:v>9.6131950322775861</c:v>
                </c:pt>
                <c:pt idx="18">
                  <c:v>8.9673236201024693</c:v>
                </c:pt>
                <c:pt idx="19">
                  <c:v>18.744519210635271</c:v>
                </c:pt>
                <c:pt idx="20">
                  <c:v>18.970193911190606</c:v>
                </c:pt>
                <c:pt idx="21">
                  <c:v>21.659916485017501</c:v>
                </c:pt>
                <c:pt idx="22">
                  <c:v>20.875502769877574</c:v>
                </c:pt>
                <c:pt idx="23">
                  <c:v>10.616825633549395</c:v>
                </c:pt>
                <c:pt idx="24">
                  <c:v>6.0663596722398143</c:v>
                </c:pt>
                <c:pt idx="25">
                  <c:v>5.5450370706273375</c:v>
                </c:pt>
                <c:pt idx="26">
                  <c:v>4.5406669845132006</c:v>
                </c:pt>
                <c:pt idx="27">
                  <c:v>8.2895445136255876</c:v>
                </c:pt>
                <c:pt idx="28">
                  <c:v>13.404715418695929</c:v>
                </c:pt>
                <c:pt idx="29">
                  <c:v>11.665022776449781</c:v>
                </c:pt>
                <c:pt idx="30">
                  <c:v>4.0075516120718362</c:v>
                </c:pt>
                <c:pt idx="31">
                  <c:v>7.6009315134700213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95-4C03-B0EA-26B52599D47E}"/>
            </c:ext>
          </c:extLst>
        </c:ser>
        <c:ser>
          <c:idx val="0"/>
          <c:order val="4"/>
          <c:tx>
            <c:strRef>
              <c:f>'Stand condition - Processing'!$AM$3</c:f>
              <c:strCache>
                <c:ptCount val="1"/>
                <c:pt idx="0">
                  <c:v>Bin 0-2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'Stand condition - Processing'!$AL$4:$AL$35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cat>
          <c:val>
            <c:numRef>
              <c:f>'Stand condition - Processing'!$AM$4:$AM$35</c:f>
              <c:numCache>
                <c:formatCode>General</c:formatCode>
                <c:ptCount val="32"/>
                <c:pt idx="0">
                  <c:v>0.68932523932290191</c:v>
                </c:pt>
                <c:pt idx="1">
                  <c:v>0.84331702908440487</c:v>
                </c:pt>
                <c:pt idx="2">
                  <c:v>0.73731007391736147</c:v>
                </c:pt>
                <c:pt idx="3">
                  <c:v>0.5789173114752143</c:v>
                </c:pt>
                <c:pt idx="4">
                  <c:v>1.0010135016774826</c:v>
                </c:pt>
                <c:pt idx="5">
                  <c:v>5.3088973167380413E-2</c:v>
                </c:pt>
                <c:pt idx="6">
                  <c:v>0.2116430072575213</c:v>
                </c:pt>
                <c:pt idx="7">
                  <c:v>1.2635742189456967</c:v>
                </c:pt>
                <c:pt idx="8">
                  <c:v>1.4204348438623651</c:v>
                </c:pt>
                <c:pt idx="9">
                  <c:v>0.7937853484359525</c:v>
                </c:pt>
                <c:pt idx="10">
                  <c:v>0.95248107554578876</c:v>
                </c:pt>
                <c:pt idx="11">
                  <c:v>1.6392726945748564</c:v>
                </c:pt>
                <c:pt idx="12">
                  <c:v>0.94826606622920151</c:v>
                </c:pt>
                <c:pt idx="13">
                  <c:v>1.8390943928391963</c:v>
                </c:pt>
                <c:pt idx="14">
                  <c:v>2.1047471478290607</c:v>
                </c:pt>
                <c:pt idx="15">
                  <c:v>4.4296915711326026</c:v>
                </c:pt>
                <c:pt idx="16">
                  <c:v>4.0157350806113659</c:v>
                </c:pt>
                <c:pt idx="17">
                  <c:v>2.006267691849458</c:v>
                </c:pt>
                <c:pt idx="18">
                  <c:v>1.8451768372619102</c:v>
                </c:pt>
                <c:pt idx="19">
                  <c:v>4.8570897128139796</c:v>
                </c:pt>
                <c:pt idx="20">
                  <c:v>5.1693099069051209</c:v>
                </c:pt>
                <c:pt idx="21">
                  <c:v>6.0229060518902822</c:v>
                </c:pt>
                <c:pt idx="22">
                  <c:v>4.3246647933398847</c:v>
                </c:pt>
                <c:pt idx="23">
                  <c:v>2.8500683290795461</c:v>
                </c:pt>
                <c:pt idx="24">
                  <c:v>0.4211274953030979</c:v>
                </c:pt>
                <c:pt idx="25">
                  <c:v>0.36933501817744929</c:v>
                </c:pt>
                <c:pt idx="26">
                  <c:v>0.37013105201269403</c:v>
                </c:pt>
                <c:pt idx="27">
                  <c:v>0.58139873071020087</c:v>
                </c:pt>
                <c:pt idx="28">
                  <c:v>2.9024765894792024</c:v>
                </c:pt>
                <c:pt idx="29">
                  <c:v>2.111816893827263</c:v>
                </c:pt>
                <c:pt idx="30">
                  <c:v>5.2355733633492843E-2</c:v>
                </c:pt>
                <c:pt idx="31">
                  <c:v>1.3243331132841918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95-4C03-B0EA-26B52599D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598336"/>
        <c:axId val="585592760"/>
      </c:barChart>
      <c:catAx>
        <c:axId val="585598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92760"/>
        <c:crosses val="autoZero"/>
        <c:auto val="1"/>
        <c:lblAlgn val="ctr"/>
        <c:lblOffset val="100"/>
        <c:noMultiLvlLbl val="0"/>
      </c:catAx>
      <c:valAx>
        <c:axId val="5855927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9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0" dropStyle="combo" dx="22" fmlaLink="$AM$1" fmlaRange="$AJ$3:$AJ$22" noThreeD="1" sel="6" val="0"/>
</file>

<file path=xl/ctrlProps/ctrlProp2.xml><?xml version="1.0" encoding="utf-8"?>
<formControlPr xmlns="http://schemas.microsoft.com/office/spreadsheetml/2009/9/main" objectType="Drop" dropLines="3" dropStyle="combo" dx="22" fmlaLink="$AN$1" fmlaRange="$AJ$26:$AJ$28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33617</xdr:colOff>
      <xdr:row>1</xdr:row>
      <xdr:rowOff>12326</xdr:rowOff>
    </xdr:from>
    <xdr:to>
      <xdr:col>60</xdr:col>
      <xdr:colOff>425823</xdr:colOff>
      <xdr:row>36</xdr:row>
      <xdr:rowOff>11206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152400</xdr:colOff>
          <xdr:row>1</xdr:row>
          <xdr:rowOff>142875</xdr:rowOff>
        </xdr:from>
        <xdr:to>
          <xdr:col>46</xdr:col>
          <xdr:colOff>152400</xdr:colOff>
          <xdr:row>4</xdr:row>
          <xdr:rowOff>133350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180975</xdr:colOff>
          <xdr:row>5</xdr:row>
          <xdr:rowOff>47625</xdr:rowOff>
        </xdr:from>
        <xdr:to>
          <xdr:col>46</xdr:col>
          <xdr:colOff>133350</xdr:colOff>
          <xdr:row>8</xdr:row>
          <xdr:rowOff>104775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FFE9-F0B4-4B65-8106-11BE346C20C1}">
  <sheetPr codeName="Sheet2"/>
  <dimension ref="A1:J1922"/>
  <sheetViews>
    <sheetView topLeftCell="A2" zoomScale="85" zoomScaleNormal="85" workbookViewId="0">
      <selection activeCell="I2" sqref="I2"/>
    </sheetView>
  </sheetViews>
  <sheetFormatPr defaultRowHeight="14.25" x14ac:dyDescent="0.45"/>
  <cols>
    <col min="9" max="9" width="27.1328125" bestFit="1" customWidth="1"/>
    <col min="10" max="10" width="14.59765625" bestFit="1" customWidth="1"/>
  </cols>
  <sheetData>
    <row r="1" spans="1:10" x14ac:dyDescent="0.45">
      <c r="A1" t="s">
        <v>59</v>
      </c>
    </row>
    <row r="2" spans="1:10" x14ac:dyDescent="0.45">
      <c r="A2" t="s">
        <v>0</v>
      </c>
      <c r="B2">
        <v>0</v>
      </c>
      <c r="C2">
        <v>102</v>
      </c>
      <c r="D2">
        <v>24</v>
      </c>
      <c r="E2">
        <v>46</v>
      </c>
      <c r="F2">
        <v>68</v>
      </c>
      <c r="G2">
        <v>810</v>
      </c>
      <c r="H2" t="s">
        <v>1</v>
      </c>
      <c r="I2" t="s">
        <v>2</v>
      </c>
      <c r="J2" t="s">
        <v>3</v>
      </c>
    </row>
    <row r="3" spans="1:10" x14ac:dyDescent="0.45">
      <c r="A3">
        <v>0</v>
      </c>
      <c r="B3">
        <v>18375.991821289001</v>
      </c>
      <c r="C3">
        <v>1399994.0963745101</v>
      </c>
      <c r="D3" s="1">
        <v>17233588.255798101</v>
      </c>
      <c r="E3" s="1">
        <v>241173253.875276</v>
      </c>
      <c r="F3" s="1">
        <v>809402660.16554403</v>
      </c>
      <c r="G3" s="1">
        <v>20678815.7318165</v>
      </c>
      <c r="H3" t="s">
        <v>4</v>
      </c>
      <c r="I3" t="s">
        <v>5</v>
      </c>
      <c r="J3" t="s">
        <v>6</v>
      </c>
    </row>
    <row r="4" spans="1:10" x14ac:dyDescent="0.45">
      <c r="A4">
        <v>1</v>
      </c>
      <c r="B4">
        <v>0</v>
      </c>
      <c r="C4">
        <v>5989.7845458984302</v>
      </c>
      <c r="D4">
        <v>163158.92734901499</v>
      </c>
      <c r="E4">
        <v>6707683.8019380402</v>
      </c>
      <c r="F4" s="1">
        <v>116310141.802389</v>
      </c>
      <c r="G4">
        <v>1829491.05047607</v>
      </c>
      <c r="H4" t="s">
        <v>7</v>
      </c>
      <c r="I4" t="s">
        <v>5</v>
      </c>
      <c r="J4" t="s">
        <v>6</v>
      </c>
    </row>
    <row r="5" spans="1:10" x14ac:dyDescent="0.45">
      <c r="A5">
        <v>2</v>
      </c>
      <c r="B5">
        <v>0</v>
      </c>
      <c r="C5">
        <v>1372.3869018554601</v>
      </c>
      <c r="D5">
        <v>11577.9494628906</v>
      </c>
      <c r="E5">
        <v>755143.43444824195</v>
      </c>
      <c r="F5">
        <v>1223912.45239257</v>
      </c>
      <c r="G5">
        <v>0</v>
      </c>
      <c r="H5" t="s">
        <v>8</v>
      </c>
      <c r="I5" t="s">
        <v>5</v>
      </c>
      <c r="J5" t="s">
        <v>6</v>
      </c>
    </row>
    <row r="6" spans="1:10" x14ac:dyDescent="0.45">
      <c r="A6">
        <v>3</v>
      </c>
      <c r="B6">
        <v>0</v>
      </c>
      <c r="C6">
        <v>2495.0888671875</v>
      </c>
      <c r="D6">
        <v>74158.538574218706</v>
      </c>
      <c r="E6">
        <v>3029748.5573486299</v>
      </c>
      <c r="F6" s="1">
        <v>96022319.062216103</v>
      </c>
      <c r="G6" s="1">
        <v>27723984.4975009</v>
      </c>
      <c r="H6" t="s">
        <v>9</v>
      </c>
      <c r="I6" t="s">
        <v>5</v>
      </c>
      <c r="J6" t="s">
        <v>6</v>
      </c>
    </row>
    <row r="7" spans="1:10" x14ac:dyDescent="0.45">
      <c r="A7">
        <v>4</v>
      </c>
      <c r="B7">
        <v>0</v>
      </c>
      <c r="C7">
        <v>0</v>
      </c>
      <c r="D7">
        <v>4052.64404296875</v>
      </c>
      <c r="E7">
        <v>233890.92961090599</v>
      </c>
      <c r="F7" s="1">
        <v>27827447.580314301</v>
      </c>
      <c r="G7">
        <v>74796.636825741007</v>
      </c>
      <c r="H7" t="s">
        <v>10</v>
      </c>
      <c r="I7" t="s">
        <v>5</v>
      </c>
      <c r="J7" t="s">
        <v>6</v>
      </c>
    </row>
    <row r="8" spans="1:10" x14ac:dyDescent="0.45">
      <c r="A8">
        <v>5</v>
      </c>
      <c r="B8">
        <v>3117.43017578125</v>
      </c>
      <c r="C8">
        <v>190581.66683612799</v>
      </c>
      <c r="D8">
        <v>3249798.0391553598</v>
      </c>
      <c r="E8" s="1">
        <v>30614623.3600212</v>
      </c>
      <c r="F8" s="1">
        <v>92637896.984247595</v>
      </c>
      <c r="G8">
        <v>505644.86303710903</v>
      </c>
      <c r="H8" t="s">
        <v>11</v>
      </c>
      <c r="I8" t="s">
        <v>5</v>
      </c>
      <c r="J8" t="s">
        <v>6</v>
      </c>
    </row>
    <row r="9" spans="1:10" x14ac:dyDescent="0.45">
      <c r="A9">
        <v>6</v>
      </c>
      <c r="B9">
        <v>54172.157592773401</v>
      </c>
      <c r="C9">
        <v>1906569.9429321201</v>
      </c>
      <c r="D9" s="1">
        <v>17232870.631315999</v>
      </c>
      <c r="E9" s="1">
        <v>150974537.300219</v>
      </c>
      <c r="F9" s="1">
        <v>370544304.65736002</v>
      </c>
      <c r="G9">
        <v>3709244.6417846601</v>
      </c>
      <c r="H9" t="s">
        <v>12</v>
      </c>
      <c r="I9" t="s">
        <v>5</v>
      </c>
      <c r="J9" t="s">
        <v>6</v>
      </c>
    </row>
    <row r="10" spans="1:10" x14ac:dyDescent="0.45">
      <c r="A10">
        <v>7</v>
      </c>
      <c r="B10">
        <v>623.35192871093705</v>
      </c>
      <c r="C10">
        <v>66106.786437988194</v>
      </c>
      <c r="D10">
        <v>938015.92877197196</v>
      </c>
      <c r="E10">
        <v>9584411.9491031393</v>
      </c>
      <c r="F10" s="1">
        <v>45107957.014619701</v>
      </c>
      <c r="G10">
        <v>580017.56964111305</v>
      </c>
      <c r="H10" t="s">
        <v>13</v>
      </c>
      <c r="I10" t="s">
        <v>5</v>
      </c>
      <c r="J10" t="s">
        <v>6</v>
      </c>
    </row>
    <row r="11" spans="1:10" x14ac:dyDescent="0.45">
      <c r="A11">
        <v>8</v>
      </c>
      <c r="B11">
        <v>0</v>
      </c>
      <c r="C11">
        <v>47727.982238769502</v>
      </c>
      <c r="D11">
        <v>690015.7890625</v>
      </c>
      <c r="E11" s="1">
        <v>15999055.645126499</v>
      </c>
      <c r="F11" s="1">
        <v>119199620.69899</v>
      </c>
      <c r="G11">
        <v>943492.67889356404</v>
      </c>
      <c r="H11" t="s">
        <v>14</v>
      </c>
      <c r="I11" t="s">
        <v>5</v>
      </c>
      <c r="J11" t="s">
        <v>6</v>
      </c>
    </row>
    <row r="12" spans="1:10" x14ac:dyDescent="0.45">
      <c r="A12">
        <v>9</v>
      </c>
      <c r="B12">
        <v>17109.598022460901</v>
      </c>
      <c r="C12">
        <v>1400874.07781982</v>
      </c>
      <c r="D12" s="1">
        <v>45492557.070453703</v>
      </c>
      <c r="E12" s="1">
        <v>317352795.94275802</v>
      </c>
      <c r="F12" s="1">
        <v>496001251.28447902</v>
      </c>
      <c r="G12">
        <v>4935582.8688964797</v>
      </c>
      <c r="H12" t="s">
        <v>15</v>
      </c>
      <c r="I12" t="s">
        <v>5</v>
      </c>
      <c r="J12" t="s">
        <v>6</v>
      </c>
    </row>
    <row r="13" spans="1:10" x14ac:dyDescent="0.45">
      <c r="A13">
        <v>10</v>
      </c>
      <c r="B13">
        <v>0</v>
      </c>
      <c r="C13">
        <v>1359.6541137695301</v>
      </c>
      <c r="D13">
        <v>10214.51171875</v>
      </c>
      <c r="E13">
        <v>583441.08758544899</v>
      </c>
      <c r="F13" s="1">
        <v>21735795.6443481</v>
      </c>
      <c r="G13">
        <v>15630.345336914001</v>
      </c>
      <c r="H13" t="s">
        <v>16</v>
      </c>
      <c r="I13" t="s">
        <v>5</v>
      </c>
      <c r="J13" t="s">
        <v>6</v>
      </c>
    </row>
    <row r="14" spans="1:10" x14ac:dyDescent="0.45">
      <c r="A14">
        <v>11</v>
      </c>
      <c r="B14">
        <v>27742.987670898401</v>
      </c>
      <c r="C14">
        <v>1259443.1684910101</v>
      </c>
      <c r="D14" s="1">
        <v>21959398.1336619</v>
      </c>
      <c r="E14" s="1">
        <v>414134480.98212498</v>
      </c>
      <c r="F14" s="1">
        <v>1661650875.9867699</v>
      </c>
      <c r="G14" s="1">
        <v>58587786.911476001</v>
      </c>
      <c r="H14" t="s">
        <v>17</v>
      </c>
      <c r="I14" t="s">
        <v>5</v>
      </c>
      <c r="J14" t="s">
        <v>6</v>
      </c>
    </row>
    <row r="15" spans="1:10" x14ac:dyDescent="0.45">
      <c r="A15">
        <v>12</v>
      </c>
      <c r="B15">
        <v>0</v>
      </c>
      <c r="C15">
        <v>1984.29797363281</v>
      </c>
      <c r="D15">
        <v>18024.911254882802</v>
      </c>
      <c r="E15">
        <v>1449841.7413212699</v>
      </c>
      <c r="F15" s="1">
        <v>80530375.340741694</v>
      </c>
      <c r="G15">
        <v>369701.21876699402</v>
      </c>
      <c r="H15" t="s">
        <v>18</v>
      </c>
      <c r="I15" t="s">
        <v>5</v>
      </c>
      <c r="J15" t="s">
        <v>6</v>
      </c>
    </row>
    <row r="16" spans="1:10" x14ac:dyDescent="0.45">
      <c r="A16">
        <v>13</v>
      </c>
      <c r="B16">
        <v>676.38629150390602</v>
      </c>
      <c r="C16">
        <v>10143.7673339843</v>
      </c>
      <c r="D16">
        <v>201067.30554199201</v>
      </c>
      <c r="E16">
        <v>5910465.6855124002</v>
      </c>
      <c r="F16" s="1">
        <v>115083485.36353099</v>
      </c>
      <c r="G16">
        <v>1530213.734375</v>
      </c>
      <c r="H16" t="s">
        <v>19</v>
      </c>
      <c r="I16" t="s">
        <v>5</v>
      </c>
      <c r="J16" t="s">
        <v>6</v>
      </c>
    </row>
    <row r="17" spans="1:10" x14ac:dyDescent="0.45">
      <c r="A17">
        <v>14</v>
      </c>
      <c r="B17">
        <v>3118.0315551757799</v>
      </c>
      <c r="C17">
        <v>32377.444885253899</v>
      </c>
      <c r="D17">
        <v>214777.82745361299</v>
      </c>
      <c r="E17">
        <v>2275735.4796111402</v>
      </c>
      <c r="F17" s="1">
        <v>19859615.4682119</v>
      </c>
      <c r="G17">
        <v>270323.48291015602</v>
      </c>
      <c r="H17" t="s">
        <v>20</v>
      </c>
      <c r="I17" t="s">
        <v>5</v>
      </c>
      <c r="J17" t="s">
        <v>6</v>
      </c>
    </row>
    <row r="18" spans="1:10" x14ac:dyDescent="0.45">
      <c r="A18">
        <v>15</v>
      </c>
      <c r="B18">
        <v>6865.1228027343705</v>
      </c>
      <c r="C18">
        <v>301764.55731201102</v>
      </c>
      <c r="D18">
        <v>2420304.7868633098</v>
      </c>
      <c r="E18" s="1">
        <v>37058783.062262297</v>
      </c>
      <c r="F18" s="1">
        <v>301982471.21252501</v>
      </c>
      <c r="G18" s="1">
        <v>22139139.066710699</v>
      </c>
      <c r="H18" t="s">
        <v>21</v>
      </c>
      <c r="I18" t="s">
        <v>5</v>
      </c>
      <c r="J18" t="s">
        <v>6</v>
      </c>
    </row>
    <row r="19" spans="1:10" x14ac:dyDescent="0.45">
      <c r="A19">
        <v>16</v>
      </c>
      <c r="B19">
        <v>0</v>
      </c>
      <c r="C19">
        <v>76002.923278808594</v>
      </c>
      <c r="D19">
        <v>684520.31811523403</v>
      </c>
      <c r="E19">
        <v>7472208.3659959901</v>
      </c>
      <c r="F19" s="1">
        <v>114907541.911483</v>
      </c>
      <c r="G19">
        <v>1539424.4294433501</v>
      </c>
      <c r="H19" t="s">
        <v>22</v>
      </c>
      <c r="I19" t="s">
        <v>5</v>
      </c>
      <c r="J19" t="s">
        <v>6</v>
      </c>
    </row>
    <row r="20" spans="1:10" x14ac:dyDescent="0.45">
      <c r="A20">
        <v>17</v>
      </c>
      <c r="B20">
        <v>673.54302978515602</v>
      </c>
      <c r="C20">
        <v>8917.0689086914008</v>
      </c>
      <c r="D20">
        <v>32397.523559570302</v>
      </c>
      <c r="E20">
        <v>565242.20899658196</v>
      </c>
      <c r="F20" s="1">
        <v>72921307.171564996</v>
      </c>
      <c r="G20">
        <v>586636.426733637</v>
      </c>
      <c r="H20" t="s">
        <v>23</v>
      </c>
      <c r="I20" t="s">
        <v>5</v>
      </c>
      <c r="J20" t="s">
        <v>6</v>
      </c>
    </row>
    <row r="21" spans="1:10" x14ac:dyDescent="0.45">
      <c r="A21">
        <v>18</v>
      </c>
      <c r="B21">
        <v>0</v>
      </c>
      <c r="C21">
        <v>3803.39135742187</v>
      </c>
      <c r="D21">
        <v>16478.423645019499</v>
      </c>
      <c r="E21">
        <v>488952.819197112</v>
      </c>
      <c r="F21">
        <v>2830751.6252034502</v>
      </c>
      <c r="G21">
        <v>149093.99932861299</v>
      </c>
      <c r="H21" t="s">
        <v>24</v>
      </c>
      <c r="I21" t="s">
        <v>5</v>
      </c>
      <c r="J21" t="s">
        <v>6</v>
      </c>
    </row>
    <row r="22" spans="1:10" x14ac:dyDescent="0.45">
      <c r="A22">
        <v>19</v>
      </c>
      <c r="B22">
        <v>0</v>
      </c>
      <c r="C22">
        <v>3405.9422607421802</v>
      </c>
      <c r="D22">
        <v>107604.758544921</v>
      </c>
      <c r="E22">
        <v>2247182.2103881799</v>
      </c>
      <c r="F22" s="1">
        <v>111666515.55552</v>
      </c>
      <c r="G22">
        <v>424007.96972656198</v>
      </c>
      <c r="H22" t="s">
        <v>25</v>
      </c>
      <c r="I22" t="s">
        <v>5</v>
      </c>
      <c r="J22" t="s">
        <v>6</v>
      </c>
    </row>
    <row r="23" spans="1:10" x14ac:dyDescent="0.45">
      <c r="A23">
        <v>20</v>
      </c>
      <c r="B23">
        <v>46884.287231445298</v>
      </c>
      <c r="C23">
        <v>1234596.1463623</v>
      </c>
      <c r="D23" s="1">
        <v>13704138.993774399</v>
      </c>
      <c r="E23" s="1">
        <v>219601197.02895799</v>
      </c>
      <c r="F23" s="1">
        <v>833933268.21024001</v>
      </c>
      <c r="G23" s="1">
        <v>21386603.450063098</v>
      </c>
      <c r="H23" t="s">
        <v>4</v>
      </c>
      <c r="I23" t="s">
        <v>26</v>
      </c>
      <c r="J23" t="s">
        <v>6</v>
      </c>
    </row>
    <row r="24" spans="1:10" x14ac:dyDescent="0.45">
      <c r="A24">
        <v>21</v>
      </c>
      <c r="B24">
        <v>0</v>
      </c>
      <c r="C24">
        <v>0</v>
      </c>
      <c r="D24">
        <v>38591.710388183499</v>
      </c>
      <c r="E24">
        <v>4600894.83807851</v>
      </c>
      <c r="F24" s="1">
        <v>115963428.27929001</v>
      </c>
      <c r="G24">
        <v>4413550.5389404297</v>
      </c>
      <c r="H24" t="s">
        <v>7</v>
      </c>
      <c r="I24" t="s">
        <v>26</v>
      </c>
      <c r="J24" t="s">
        <v>6</v>
      </c>
    </row>
    <row r="25" spans="1:10" x14ac:dyDescent="0.45">
      <c r="A25">
        <v>22</v>
      </c>
      <c r="B25">
        <v>0</v>
      </c>
      <c r="C25">
        <v>1372.3869018554601</v>
      </c>
      <c r="D25">
        <v>9554.5074462890607</v>
      </c>
      <c r="E25">
        <v>766975.56402587797</v>
      </c>
      <c r="F25">
        <v>1214103.7648315399</v>
      </c>
      <c r="G25">
        <v>0</v>
      </c>
      <c r="H25" t="s">
        <v>8</v>
      </c>
      <c r="I25" t="s">
        <v>26</v>
      </c>
      <c r="J25" t="s">
        <v>6</v>
      </c>
    </row>
    <row r="26" spans="1:10" x14ac:dyDescent="0.45">
      <c r="A26">
        <v>23</v>
      </c>
      <c r="B26">
        <v>0</v>
      </c>
      <c r="C26">
        <v>10600.224121093701</v>
      </c>
      <c r="D26">
        <v>123523.260540651</v>
      </c>
      <c r="E26">
        <v>5084906.7627407899</v>
      </c>
      <c r="F26" s="1">
        <v>99191240.143597707</v>
      </c>
      <c r="G26" s="1">
        <v>22442435.353506699</v>
      </c>
      <c r="H26" t="s">
        <v>9</v>
      </c>
      <c r="I26" t="s">
        <v>26</v>
      </c>
      <c r="J26" t="s">
        <v>6</v>
      </c>
    </row>
    <row r="27" spans="1:10" x14ac:dyDescent="0.45">
      <c r="A27">
        <v>24</v>
      </c>
      <c r="B27">
        <v>0</v>
      </c>
      <c r="C27">
        <v>0</v>
      </c>
      <c r="D27">
        <v>3412.4659423828102</v>
      </c>
      <c r="E27">
        <v>147169.008714144</v>
      </c>
      <c r="F27" s="1">
        <v>27875060.541862398</v>
      </c>
      <c r="G27">
        <v>114545.774274998</v>
      </c>
      <c r="H27" t="s">
        <v>10</v>
      </c>
      <c r="I27" t="s">
        <v>26</v>
      </c>
      <c r="J27" t="s">
        <v>6</v>
      </c>
    </row>
    <row r="28" spans="1:10" x14ac:dyDescent="0.45">
      <c r="A28">
        <v>25</v>
      </c>
      <c r="B28">
        <v>6833.6442871093705</v>
      </c>
      <c r="C28">
        <v>352134.24285888602</v>
      </c>
      <c r="D28">
        <v>3255070.38488338</v>
      </c>
      <c r="E28" s="1">
        <v>30965346.203033801</v>
      </c>
      <c r="F28" s="1">
        <v>92294540.592592195</v>
      </c>
      <c r="G28">
        <v>327737.27581787098</v>
      </c>
      <c r="H28" t="s">
        <v>11</v>
      </c>
      <c r="I28" t="s">
        <v>26</v>
      </c>
      <c r="J28" t="s">
        <v>6</v>
      </c>
    </row>
    <row r="29" spans="1:10" x14ac:dyDescent="0.45">
      <c r="A29">
        <v>26</v>
      </c>
      <c r="B29">
        <v>19961.722290039001</v>
      </c>
      <c r="C29">
        <v>686199.60302734305</v>
      </c>
      <c r="D29">
        <v>9231232.8948364202</v>
      </c>
      <c r="E29" s="1">
        <v>136247901.27752399</v>
      </c>
      <c r="F29" s="1">
        <v>393692692.94973803</v>
      </c>
      <c r="G29">
        <v>4543710.8837890597</v>
      </c>
      <c r="H29" t="s">
        <v>12</v>
      </c>
      <c r="I29" t="s">
        <v>26</v>
      </c>
      <c r="J29" t="s">
        <v>6</v>
      </c>
    </row>
    <row r="30" spans="1:10" x14ac:dyDescent="0.45">
      <c r="A30">
        <v>27</v>
      </c>
      <c r="B30">
        <v>0</v>
      </c>
      <c r="C30">
        <v>38036.4628295898</v>
      </c>
      <c r="D30">
        <v>772473.11114501895</v>
      </c>
      <c r="E30">
        <v>8971824.9865014106</v>
      </c>
      <c r="F30" s="1">
        <v>45765269.358385898</v>
      </c>
      <c r="G30">
        <v>729528.681640625</v>
      </c>
      <c r="H30" t="s">
        <v>13</v>
      </c>
      <c r="I30" t="s">
        <v>26</v>
      </c>
      <c r="J30" t="s">
        <v>6</v>
      </c>
    </row>
    <row r="31" spans="1:10" x14ac:dyDescent="0.45">
      <c r="A31">
        <v>28</v>
      </c>
      <c r="B31">
        <v>0</v>
      </c>
      <c r="C31">
        <v>18456.945678710901</v>
      </c>
      <c r="D31">
        <v>426291.53814697202</v>
      </c>
      <c r="E31" s="1">
        <v>11239090.630358599</v>
      </c>
      <c r="F31" s="1">
        <v>123180292.43768699</v>
      </c>
      <c r="G31">
        <v>2015781.2424397699</v>
      </c>
      <c r="H31" t="s">
        <v>14</v>
      </c>
      <c r="I31" t="s">
        <v>26</v>
      </c>
      <c r="J31" t="s">
        <v>6</v>
      </c>
    </row>
    <row r="32" spans="1:10" x14ac:dyDescent="0.45">
      <c r="A32">
        <v>29</v>
      </c>
      <c r="B32">
        <v>652.98126220703102</v>
      </c>
      <c r="C32">
        <v>84060.915161132798</v>
      </c>
      <c r="D32">
        <v>7694236.3663330004</v>
      </c>
      <c r="E32" s="1">
        <v>298253007.04273099</v>
      </c>
      <c r="F32" s="1">
        <v>549312037.77467406</v>
      </c>
      <c r="G32">
        <v>9856175.7622680608</v>
      </c>
      <c r="H32" t="s">
        <v>15</v>
      </c>
      <c r="I32" t="s">
        <v>26</v>
      </c>
      <c r="J32" t="s">
        <v>6</v>
      </c>
    </row>
    <row r="33" spans="1:10" x14ac:dyDescent="0.45">
      <c r="A33">
        <v>30</v>
      </c>
      <c r="B33">
        <v>0</v>
      </c>
      <c r="C33">
        <v>0</v>
      </c>
      <c r="D33">
        <v>8832.5983276367097</v>
      </c>
      <c r="E33">
        <v>470637.81768798799</v>
      </c>
      <c r="F33" s="1">
        <v>21768105.211486802</v>
      </c>
      <c r="G33">
        <v>98865.615600585894</v>
      </c>
      <c r="H33" t="s">
        <v>16</v>
      </c>
      <c r="I33" t="s">
        <v>26</v>
      </c>
      <c r="J33" t="s">
        <v>6</v>
      </c>
    </row>
    <row r="34" spans="1:10" x14ac:dyDescent="0.45">
      <c r="A34">
        <v>31</v>
      </c>
      <c r="B34">
        <v>17010.820983886701</v>
      </c>
      <c r="C34">
        <v>731555.52380371001</v>
      </c>
      <c r="D34" s="1">
        <v>14955796.144972101</v>
      </c>
      <c r="E34" s="1">
        <v>364729481.07920599</v>
      </c>
      <c r="F34" s="1">
        <v>1713193391.3310299</v>
      </c>
      <c r="G34" s="1">
        <v>63992493.270199001</v>
      </c>
      <c r="H34" t="s">
        <v>17</v>
      </c>
      <c r="I34" t="s">
        <v>26</v>
      </c>
      <c r="J34" t="s">
        <v>6</v>
      </c>
    </row>
    <row r="35" spans="1:10" x14ac:dyDescent="0.45">
      <c r="A35">
        <v>32</v>
      </c>
      <c r="B35">
        <v>0</v>
      </c>
      <c r="C35">
        <v>0</v>
      </c>
      <c r="D35">
        <v>2662.3983154296802</v>
      </c>
      <c r="E35">
        <v>681827.29524691706</v>
      </c>
      <c r="F35" s="1">
        <v>81260911.659266293</v>
      </c>
      <c r="G35">
        <v>424526.15722991299</v>
      </c>
      <c r="H35" t="s">
        <v>18</v>
      </c>
      <c r="I35" t="s">
        <v>26</v>
      </c>
      <c r="J35" t="s">
        <v>6</v>
      </c>
    </row>
    <row r="36" spans="1:10" x14ac:dyDescent="0.45">
      <c r="A36">
        <v>33</v>
      </c>
      <c r="B36">
        <v>0</v>
      </c>
      <c r="C36">
        <v>675.99053955078102</v>
      </c>
      <c r="D36">
        <v>43312.086059570298</v>
      </c>
      <c r="E36">
        <v>3342213.9944723598</v>
      </c>
      <c r="F36" s="1">
        <v>114696097.878729</v>
      </c>
      <c r="G36">
        <v>4653752.2927856399</v>
      </c>
      <c r="H36" t="s">
        <v>19</v>
      </c>
      <c r="I36" t="s">
        <v>26</v>
      </c>
      <c r="J36" t="s">
        <v>6</v>
      </c>
    </row>
    <row r="37" spans="1:10" x14ac:dyDescent="0.45">
      <c r="A37">
        <v>34</v>
      </c>
      <c r="B37">
        <v>1246.28833007812</v>
      </c>
      <c r="C37">
        <v>11216.633300781201</v>
      </c>
      <c r="D37">
        <v>132550.40740966701</v>
      </c>
      <c r="E37">
        <v>1949469.6515639301</v>
      </c>
      <c r="F37" s="1">
        <v>20225197.7987005</v>
      </c>
      <c r="G37">
        <v>336266.95532226498</v>
      </c>
      <c r="H37" t="s">
        <v>20</v>
      </c>
      <c r="I37" t="s">
        <v>26</v>
      </c>
      <c r="J37" t="s">
        <v>6</v>
      </c>
    </row>
    <row r="38" spans="1:10" x14ac:dyDescent="0.45">
      <c r="A38">
        <v>35</v>
      </c>
      <c r="B38">
        <v>3121.44116210937</v>
      </c>
      <c r="C38">
        <v>267960.45019531198</v>
      </c>
      <c r="D38">
        <v>2197123.4048658102</v>
      </c>
      <c r="E38" s="1">
        <v>34689865.609969698</v>
      </c>
      <c r="F38" s="1">
        <v>305125244.35386199</v>
      </c>
      <c r="G38" s="1">
        <v>21626012.548421402</v>
      </c>
      <c r="H38" t="s">
        <v>21</v>
      </c>
      <c r="I38" t="s">
        <v>26</v>
      </c>
      <c r="J38" t="s">
        <v>6</v>
      </c>
    </row>
    <row r="39" spans="1:10" x14ac:dyDescent="0.45">
      <c r="A39">
        <v>36</v>
      </c>
      <c r="B39">
        <v>0</v>
      </c>
      <c r="C39">
        <v>2692.0502319335901</v>
      </c>
      <c r="D39">
        <v>143224.070495605</v>
      </c>
      <c r="E39">
        <v>4996162.2154222596</v>
      </c>
      <c r="F39" s="1">
        <v>114459155.31437699</v>
      </c>
      <c r="G39">
        <v>5078464.2977905199</v>
      </c>
      <c r="H39" t="s">
        <v>22</v>
      </c>
      <c r="I39" t="s">
        <v>26</v>
      </c>
      <c r="J39" t="s">
        <v>6</v>
      </c>
    </row>
    <row r="40" spans="1:10" x14ac:dyDescent="0.45">
      <c r="A40">
        <v>37</v>
      </c>
      <c r="B40">
        <v>0</v>
      </c>
      <c r="C40">
        <v>5505.1267700195303</v>
      </c>
      <c r="D40">
        <v>21100.069824218699</v>
      </c>
      <c r="E40">
        <v>478956.28594970697</v>
      </c>
      <c r="F40" s="1">
        <v>73458187.789549097</v>
      </c>
      <c r="G40">
        <v>151424.670700252</v>
      </c>
      <c r="H40" t="s">
        <v>23</v>
      </c>
      <c r="I40" t="s">
        <v>26</v>
      </c>
      <c r="J40" t="s">
        <v>6</v>
      </c>
    </row>
    <row r="41" spans="1:10" x14ac:dyDescent="0.45">
      <c r="A41">
        <v>38</v>
      </c>
      <c r="B41">
        <v>0</v>
      </c>
      <c r="C41">
        <v>2542.2886962890602</v>
      </c>
      <c r="D41">
        <v>11400.5837402343</v>
      </c>
      <c r="E41">
        <v>461777.03086296498</v>
      </c>
      <c r="F41">
        <v>2815561.7173406798</v>
      </c>
      <c r="G41">
        <v>197798.638091442</v>
      </c>
      <c r="H41" t="s">
        <v>24</v>
      </c>
      <c r="I41" t="s">
        <v>26</v>
      </c>
      <c r="J41" t="s">
        <v>6</v>
      </c>
    </row>
    <row r="42" spans="1:10" x14ac:dyDescent="0.45">
      <c r="A42">
        <v>39</v>
      </c>
      <c r="B42">
        <v>0</v>
      </c>
      <c r="C42">
        <v>670.21618652343705</v>
      </c>
      <c r="D42">
        <v>35244.0663452148</v>
      </c>
      <c r="E42">
        <v>1486000.7932128899</v>
      </c>
      <c r="F42" s="1">
        <v>110560900.187722</v>
      </c>
      <c r="G42">
        <v>2365901.17297363</v>
      </c>
      <c r="H42" t="s">
        <v>25</v>
      </c>
      <c r="I42" t="s">
        <v>26</v>
      </c>
      <c r="J42" t="s">
        <v>6</v>
      </c>
    </row>
    <row r="43" spans="1:10" x14ac:dyDescent="0.45">
      <c r="A43">
        <v>40</v>
      </c>
      <c r="B43">
        <v>5707.2954711913999</v>
      </c>
      <c r="C43">
        <v>345279.67797851498</v>
      </c>
      <c r="D43">
        <v>6451550.30934723</v>
      </c>
      <c r="E43" s="1">
        <v>169457940.47861901</v>
      </c>
      <c r="F43" s="1">
        <v>885297114.71748495</v>
      </c>
      <c r="G43" s="1">
        <v>28349095.637728501</v>
      </c>
      <c r="H43" t="s">
        <v>4</v>
      </c>
      <c r="I43" t="s">
        <v>27</v>
      </c>
      <c r="J43" t="s">
        <v>6</v>
      </c>
    </row>
    <row r="44" spans="1:10" x14ac:dyDescent="0.45">
      <c r="A44">
        <v>41</v>
      </c>
      <c r="B44">
        <v>0</v>
      </c>
      <c r="C44">
        <v>663.43420410156205</v>
      </c>
      <c r="D44">
        <v>37945.279907226497</v>
      </c>
      <c r="E44">
        <v>4036935.0207567401</v>
      </c>
      <c r="F44" s="1">
        <v>116782748.735836</v>
      </c>
      <c r="G44">
        <v>4158172.8959932202</v>
      </c>
      <c r="H44" t="s">
        <v>7</v>
      </c>
      <c r="I44" t="s">
        <v>27</v>
      </c>
      <c r="J44" t="s">
        <v>6</v>
      </c>
    </row>
    <row r="45" spans="1:10" x14ac:dyDescent="0.45">
      <c r="A45">
        <v>42</v>
      </c>
      <c r="B45">
        <v>0</v>
      </c>
      <c r="C45">
        <v>685.78765869140602</v>
      </c>
      <c r="D45">
        <v>9568.2556152343695</v>
      </c>
      <c r="E45">
        <v>682419.25988769496</v>
      </c>
      <c r="F45">
        <v>1299332.92004394</v>
      </c>
      <c r="G45">
        <v>0</v>
      </c>
      <c r="H45" t="s">
        <v>8</v>
      </c>
      <c r="I45" t="s">
        <v>27</v>
      </c>
      <c r="J45" t="s">
        <v>6</v>
      </c>
    </row>
    <row r="46" spans="1:10" x14ac:dyDescent="0.45">
      <c r="A46">
        <v>43</v>
      </c>
      <c r="B46">
        <v>0</v>
      </c>
      <c r="C46">
        <v>2493.4976196288999</v>
      </c>
      <c r="D46">
        <v>45484.1483764648</v>
      </c>
      <c r="E46">
        <v>3283068.7795730801</v>
      </c>
      <c r="F46" s="1">
        <v>95006667.587675706</v>
      </c>
      <c r="G46" s="1">
        <v>28514991.7312622</v>
      </c>
      <c r="H46" t="s">
        <v>9</v>
      </c>
      <c r="I46" t="s">
        <v>27</v>
      </c>
      <c r="J46" t="s">
        <v>6</v>
      </c>
    </row>
    <row r="47" spans="1:10" x14ac:dyDescent="0.45">
      <c r="A47">
        <v>44</v>
      </c>
      <c r="B47">
        <v>0</v>
      </c>
      <c r="C47">
        <v>660.28887939453102</v>
      </c>
      <c r="D47">
        <v>4076.34375</v>
      </c>
      <c r="E47">
        <v>224797.89494078301</v>
      </c>
      <c r="F47" s="1">
        <v>27609684.427273098</v>
      </c>
      <c r="G47">
        <v>300968.83595066401</v>
      </c>
      <c r="H47" t="s">
        <v>10</v>
      </c>
      <c r="I47" t="s">
        <v>27</v>
      </c>
      <c r="J47" t="s">
        <v>6</v>
      </c>
    </row>
    <row r="48" spans="1:10" x14ac:dyDescent="0.45">
      <c r="A48">
        <v>45</v>
      </c>
      <c r="B48">
        <v>24774.434143066399</v>
      </c>
      <c r="C48">
        <v>547376.41308593703</v>
      </c>
      <c r="D48">
        <v>3586319.90400965</v>
      </c>
      <c r="E48" s="1">
        <v>30847329.346104201</v>
      </c>
      <c r="F48" s="1">
        <v>91836472.564204603</v>
      </c>
      <c r="G48">
        <v>359389.68192569498</v>
      </c>
      <c r="H48" t="s">
        <v>11</v>
      </c>
      <c r="I48" t="s">
        <v>27</v>
      </c>
      <c r="J48" t="s">
        <v>6</v>
      </c>
    </row>
    <row r="49" spans="1:10" x14ac:dyDescent="0.45">
      <c r="A49">
        <v>46</v>
      </c>
      <c r="B49">
        <v>646.44329833984295</v>
      </c>
      <c r="C49">
        <v>134445.442138671</v>
      </c>
      <c r="D49">
        <v>3871842.2045431598</v>
      </c>
      <c r="E49" s="1">
        <v>97775574.048537299</v>
      </c>
      <c r="F49" s="1">
        <v>434589361.39745998</v>
      </c>
      <c r="G49">
        <v>8049829.7952270498</v>
      </c>
      <c r="H49" t="s">
        <v>12</v>
      </c>
      <c r="I49" t="s">
        <v>27</v>
      </c>
      <c r="J49" t="s">
        <v>6</v>
      </c>
    </row>
    <row r="50" spans="1:10" x14ac:dyDescent="0.45">
      <c r="A50">
        <v>47</v>
      </c>
      <c r="B50">
        <v>0</v>
      </c>
      <c r="C50">
        <v>27441.890441894499</v>
      </c>
      <c r="D50">
        <v>473943.97821044899</v>
      </c>
      <c r="E50">
        <v>7294704.7208637297</v>
      </c>
      <c r="F50" s="1">
        <v>47627155.416748203</v>
      </c>
      <c r="G50">
        <v>853886.59423828102</v>
      </c>
      <c r="H50" t="s">
        <v>13</v>
      </c>
      <c r="I50" t="s">
        <v>27</v>
      </c>
      <c r="J50" t="s">
        <v>6</v>
      </c>
    </row>
    <row r="51" spans="1:10" x14ac:dyDescent="0.45">
      <c r="A51">
        <v>48</v>
      </c>
      <c r="B51">
        <v>0</v>
      </c>
      <c r="C51">
        <v>15916.6492919921</v>
      </c>
      <c r="D51">
        <v>316292.13489343901</v>
      </c>
      <c r="E51" s="1">
        <v>12177331.4599317</v>
      </c>
      <c r="F51" s="1">
        <v>122200721.053867</v>
      </c>
      <c r="G51">
        <v>2169651.4963266398</v>
      </c>
      <c r="H51" t="s">
        <v>14</v>
      </c>
      <c r="I51" t="s">
        <v>27</v>
      </c>
      <c r="J51" t="s">
        <v>6</v>
      </c>
    </row>
    <row r="52" spans="1:10" x14ac:dyDescent="0.45">
      <c r="A52">
        <v>49</v>
      </c>
      <c r="B52">
        <v>656.34100341796795</v>
      </c>
      <c r="C52">
        <v>49479.007873535098</v>
      </c>
      <c r="D52">
        <v>3272462.41625976</v>
      </c>
      <c r="E52" s="1">
        <v>220111487.81403199</v>
      </c>
      <c r="F52" s="1">
        <v>625726581.94746494</v>
      </c>
      <c r="G52" s="1">
        <v>16039503.3157958</v>
      </c>
      <c r="H52" t="s">
        <v>15</v>
      </c>
      <c r="I52" t="s">
        <v>27</v>
      </c>
      <c r="J52" t="s">
        <v>6</v>
      </c>
    </row>
    <row r="53" spans="1:10" x14ac:dyDescent="0.45">
      <c r="A53">
        <v>50</v>
      </c>
      <c r="B53">
        <v>0</v>
      </c>
      <c r="C53">
        <v>0</v>
      </c>
      <c r="D53">
        <v>9533.84765625</v>
      </c>
      <c r="E53">
        <v>397067.48895263602</v>
      </c>
      <c r="F53" s="1">
        <v>21788612.446228001</v>
      </c>
      <c r="G53">
        <v>151227.46026611299</v>
      </c>
      <c r="H53" t="s">
        <v>16</v>
      </c>
      <c r="I53" t="s">
        <v>27</v>
      </c>
      <c r="J53" t="s">
        <v>6</v>
      </c>
    </row>
    <row r="54" spans="1:10" x14ac:dyDescent="0.45">
      <c r="A54">
        <v>51</v>
      </c>
      <c r="B54">
        <v>2545.5072631835901</v>
      </c>
      <c r="C54">
        <v>181197.17706298799</v>
      </c>
      <c r="D54">
        <v>6004930.0010406999</v>
      </c>
      <c r="E54" s="1">
        <v>280685145.55628002</v>
      </c>
      <c r="F54" s="1">
        <v>1779936860.4677401</v>
      </c>
      <c r="G54" s="1">
        <v>90809049.460803702</v>
      </c>
      <c r="H54" t="s">
        <v>17</v>
      </c>
      <c r="I54" t="s">
        <v>27</v>
      </c>
      <c r="J54" t="s">
        <v>6</v>
      </c>
    </row>
    <row r="55" spans="1:10" x14ac:dyDescent="0.45">
      <c r="A55">
        <v>52</v>
      </c>
      <c r="B55">
        <v>0</v>
      </c>
      <c r="C55">
        <v>0</v>
      </c>
      <c r="D55">
        <v>1318.36608886718</v>
      </c>
      <c r="E55">
        <v>237574.09894253599</v>
      </c>
      <c r="F55" s="1">
        <v>79241209.024053097</v>
      </c>
      <c r="G55">
        <v>2889826.0209740698</v>
      </c>
      <c r="H55" t="s">
        <v>18</v>
      </c>
      <c r="I55" t="s">
        <v>27</v>
      </c>
      <c r="J55" t="s">
        <v>6</v>
      </c>
    </row>
    <row r="56" spans="1:10" x14ac:dyDescent="0.45">
      <c r="A56">
        <v>53</v>
      </c>
      <c r="B56">
        <v>0</v>
      </c>
      <c r="C56">
        <v>2033.0651245117101</v>
      </c>
      <c r="D56">
        <v>57528.9715576171</v>
      </c>
      <c r="E56">
        <v>3282863.6715547401</v>
      </c>
      <c r="F56" s="1">
        <v>114564459.475389</v>
      </c>
      <c r="G56">
        <v>4829167.05895996</v>
      </c>
      <c r="H56" t="s">
        <v>19</v>
      </c>
      <c r="I56" t="s">
        <v>27</v>
      </c>
      <c r="J56" t="s">
        <v>6</v>
      </c>
    </row>
    <row r="57" spans="1:10" x14ac:dyDescent="0.45">
      <c r="A57">
        <v>54</v>
      </c>
      <c r="B57">
        <v>0</v>
      </c>
      <c r="C57">
        <v>623.236328125</v>
      </c>
      <c r="D57">
        <v>49115.586425781199</v>
      </c>
      <c r="E57">
        <v>1524825.77171176</v>
      </c>
      <c r="F57" s="1">
        <v>20707678.161890101</v>
      </c>
      <c r="G57">
        <v>373704.97827148403</v>
      </c>
      <c r="H57" t="s">
        <v>20</v>
      </c>
      <c r="I57" t="s">
        <v>27</v>
      </c>
      <c r="J57" t="s">
        <v>6</v>
      </c>
    </row>
    <row r="58" spans="1:10" x14ac:dyDescent="0.45">
      <c r="A58">
        <v>55</v>
      </c>
      <c r="B58">
        <v>0</v>
      </c>
      <c r="C58">
        <v>74251.979980468706</v>
      </c>
      <c r="D58">
        <v>905056.23793322896</v>
      </c>
      <c r="E58" s="1">
        <v>27535878.846256498</v>
      </c>
      <c r="F58" s="1">
        <v>310274067.570436</v>
      </c>
      <c r="G58" s="1">
        <v>25120073.173869502</v>
      </c>
      <c r="H58" t="s">
        <v>21</v>
      </c>
      <c r="I58" t="s">
        <v>27</v>
      </c>
      <c r="J58" t="s">
        <v>6</v>
      </c>
    </row>
    <row r="59" spans="1:10" x14ac:dyDescent="0.45">
      <c r="A59">
        <v>56</v>
      </c>
      <c r="B59">
        <v>0</v>
      </c>
      <c r="C59">
        <v>1343.5468139648401</v>
      </c>
      <c r="D59">
        <v>135780.86810302699</v>
      </c>
      <c r="E59">
        <v>4822553.6093848096</v>
      </c>
      <c r="F59" s="1">
        <v>114143760.29242299</v>
      </c>
      <c r="G59">
        <v>5576259.6315917904</v>
      </c>
      <c r="H59" t="s">
        <v>22</v>
      </c>
      <c r="I59" t="s">
        <v>27</v>
      </c>
      <c r="J59" t="s">
        <v>6</v>
      </c>
    </row>
    <row r="60" spans="1:10" x14ac:dyDescent="0.45">
      <c r="A60">
        <v>57</v>
      </c>
      <c r="B60">
        <v>0</v>
      </c>
      <c r="C60">
        <v>3407.3379516601499</v>
      </c>
      <c r="D60">
        <v>18994.700988769499</v>
      </c>
      <c r="E60">
        <v>612660.55981445301</v>
      </c>
      <c r="F60" s="1">
        <v>73229763.440496907</v>
      </c>
      <c r="G60">
        <v>250347.90354147501</v>
      </c>
      <c r="H60" t="s">
        <v>23</v>
      </c>
      <c r="I60" t="s">
        <v>27</v>
      </c>
      <c r="J60" t="s">
        <v>6</v>
      </c>
    </row>
    <row r="61" spans="1:10" x14ac:dyDescent="0.45">
      <c r="A61">
        <v>58</v>
      </c>
      <c r="B61">
        <v>0</v>
      </c>
      <c r="C61">
        <v>1906.69348144531</v>
      </c>
      <c r="D61">
        <v>15175.7919921875</v>
      </c>
      <c r="E61">
        <v>471989.81358594698</v>
      </c>
      <c r="F61">
        <v>2853139.6694970201</v>
      </c>
      <c r="G61">
        <v>146868.29017501499</v>
      </c>
      <c r="H61" t="s">
        <v>24</v>
      </c>
      <c r="I61" t="s">
        <v>27</v>
      </c>
      <c r="J61" t="s">
        <v>6</v>
      </c>
    </row>
    <row r="62" spans="1:10" x14ac:dyDescent="0.45">
      <c r="A62">
        <v>59</v>
      </c>
      <c r="B62">
        <v>0</v>
      </c>
      <c r="C62">
        <v>670.55633544921795</v>
      </c>
      <c r="D62">
        <v>17045.001098632802</v>
      </c>
      <c r="E62">
        <v>1237070.6792602499</v>
      </c>
      <c r="F62" s="1">
        <v>109525665.48770399</v>
      </c>
      <c r="G62">
        <v>3668264.7120425901</v>
      </c>
      <c r="H62" t="s">
        <v>25</v>
      </c>
      <c r="I62" t="s">
        <v>27</v>
      </c>
      <c r="J62" t="s">
        <v>6</v>
      </c>
    </row>
    <row r="63" spans="1:10" x14ac:dyDescent="0.45">
      <c r="A63">
        <v>60</v>
      </c>
      <c r="B63">
        <v>634.77911376953102</v>
      </c>
      <c r="C63">
        <v>172252.76214599601</v>
      </c>
      <c r="D63">
        <v>3532979.7566097402</v>
      </c>
      <c r="E63" s="1">
        <v>125312058.014055</v>
      </c>
      <c r="F63" s="1">
        <v>928305564.52839506</v>
      </c>
      <c r="G63" s="1">
        <v>32583198.276309699</v>
      </c>
      <c r="H63" t="s">
        <v>4</v>
      </c>
      <c r="I63" t="s">
        <v>28</v>
      </c>
      <c r="J63" t="s">
        <v>6</v>
      </c>
    </row>
    <row r="64" spans="1:10" x14ac:dyDescent="0.45">
      <c r="A64">
        <v>61</v>
      </c>
      <c r="B64">
        <v>0</v>
      </c>
      <c r="C64">
        <v>0</v>
      </c>
      <c r="D64">
        <v>30593.5617065429</v>
      </c>
      <c r="E64">
        <v>2600453.5153140798</v>
      </c>
      <c r="F64" s="1">
        <v>115368540.824531</v>
      </c>
      <c r="G64">
        <v>7016877.4651460499</v>
      </c>
      <c r="H64" t="s">
        <v>7</v>
      </c>
      <c r="I64" t="s">
        <v>28</v>
      </c>
      <c r="J64" t="s">
        <v>6</v>
      </c>
    </row>
    <row r="65" spans="1:10" x14ac:dyDescent="0.45">
      <c r="A65">
        <v>62</v>
      </c>
      <c r="B65">
        <v>0</v>
      </c>
      <c r="C65">
        <v>1372.3869018554601</v>
      </c>
      <c r="D65">
        <v>3417.9647216796802</v>
      </c>
      <c r="E65">
        <v>348787.56616210903</v>
      </c>
      <c r="F65">
        <v>1633642.9592895501</v>
      </c>
      <c r="G65">
        <v>4785.3461303710901</v>
      </c>
      <c r="H65" t="s">
        <v>8</v>
      </c>
      <c r="I65" t="s">
        <v>28</v>
      </c>
      <c r="J65" t="s">
        <v>6</v>
      </c>
    </row>
    <row r="66" spans="1:10" x14ac:dyDescent="0.45">
      <c r="A66">
        <v>63</v>
      </c>
      <c r="B66">
        <v>0</v>
      </c>
      <c r="C66">
        <v>3741.9852294921802</v>
      </c>
      <c r="D66">
        <v>71094.241479013406</v>
      </c>
      <c r="E66">
        <v>4020873.4356904798</v>
      </c>
      <c r="F66" s="1">
        <v>98694498.719055593</v>
      </c>
      <c r="G66" s="1">
        <v>24062497.363052402</v>
      </c>
      <c r="H66" t="s">
        <v>9</v>
      </c>
      <c r="I66" t="s">
        <v>28</v>
      </c>
      <c r="J66" t="s">
        <v>6</v>
      </c>
    </row>
    <row r="67" spans="1:10" x14ac:dyDescent="0.45">
      <c r="A67">
        <v>64</v>
      </c>
      <c r="B67">
        <v>0</v>
      </c>
      <c r="C67">
        <v>0</v>
      </c>
      <c r="D67">
        <v>4771.4204711913999</v>
      </c>
      <c r="E67">
        <v>255811.072954723</v>
      </c>
      <c r="F67" s="1">
        <v>27658200.602146</v>
      </c>
      <c r="G67">
        <v>221404.69522202399</v>
      </c>
      <c r="H67" t="s">
        <v>10</v>
      </c>
      <c r="I67" t="s">
        <v>28</v>
      </c>
      <c r="J67" t="s">
        <v>6</v>
      </c>
    </row>
    <row r="68" spans="1:10" x14ac:dyDescent="0.45">
      <c r="A68">
        <v>65</v>
      </c>
      <c r="B68">
        <v>10636.981018066401</v>
      </c>
      <c r="C68">
        <v>416274.53387451102</v>
      </c>
      <c r="D68">
        <v>2913372.9002292999</v>
      </c>
      <c r="E68" s="1">
        <v>28231546.334895499</v>
      </c>
      <c r="F68" s="1">
        <v>95144343.721629605</v>
      </c>
      <c r="G68">
        <v>485487.871826171</v>
      </c>
      <c r="H68" t="s">
        <v>11</v>
      </c>
      <c r="I68" t="s">
        <v>28</v>
      </c>
      <c r="J68" t="s">
        <v>6</v>
      </c>
    </row>
    <row r="69" spans="1:10" x14ac:dyDescent="0.45">
      <c r="A69">
        <v>66</v>
      </c>
      <c r="B69">
        <v>1289.1349487304601</v>
      </c>
      <c r="C69">
        <v>244599.597595214</v>
      </c>
      <c r="D69">
        <v>3785557.3263875302</v>
      </c>
      <c r="E69" s="1">
        <v>82390833.769771993</v>
      </c>
      <c r="F69" s="1">
        <v>451175493.42260599</v>
      </c>
      <c r="G69">
        <v>6823926.0798950102</v>
      </c>
      <c r="H69" t="s">
        <v>12</v>
      </c>
      <c r="I69" t="s">
        <v>28</v>
      </c>
      <c r="J69" t="s">
        <v>6</v>
      </c>
    </row>
    <row r="70" spans="1:10" x14ac:dyDescent="0.45">
      <c r="A70">
        <v>67</v>
      </c>
      <c r="B70">
        <v>0</v>
      </c>
      <c r="C70">
        <v>54156.997741699197</v>
      </c>
      <c r="D70">
        <v>696929.010864257</v>
      </c>
      <c r="E70">
        <v>8282971.9101043101</v>
      </c>
      <c r="F70" s="1">
        <v>46465872.317656599</v>
      </c>
      <c r="G70">
        <v>777202.36413574195</v>
      </c>
      <c r="H70" t="s">
        <v>13</v>
      </c>
      <c r="I70" t="s">
        <v>28</v>
      </c>
      <c r="J70" t="s">
        <v>6</v>
      </c>
    </row>
    <row r="71" spans="1:10" x14ac:dyDescent="0.45">
      <c r="A71">
        <v>68</v>
      </c>
      <c r="B71">
        <v>0</v>
      </c>
      <c r="C71">
        <v>5109.3331909179597</v>
      </c>
      <c r="D71">
        <v>110166.338745117</v>
      </c>
      <c r="E71">
        <v>5510091.2782619102</v>
      </c>
      <c r="F71" s="1">
        <v>128756644.965978</v>
      </c>
      <c r="G71">
        <v>2497900.8781355298</v>
      </c>
      <c r="H71" t="s">
        <v>14</v>
      </c>
      <c r="I71" t="s">
        <v>28</v>
      </c>
      <c r="J71" t="s">
        <v>6</v>
      </c>
    </row>
    <row r="72" spans="1:10" x14ac:dyDescent="0.45">
      <c r="A72">
        <v>69</v>
      </c>
      <c r="B72">
        <v>660.70788574218705</v>
      </c>
      <c r="C72">
        <v>138601.225952148</v>
      </c>
      <c r="D72">
        <v>2491734.64453125</v>
      </c>
      <c r="E72" s="1">
        <v>160177532.68318301</v>
      </c>
      <c r="F72" s="1">
        <v>685052532.33142698</v>
      </c>
      <c r="G72" s="1">
        <v>17339109.249450602</v>
      </c>
      <c r="H72" t="s">
        <v>15</v>
      </c>
      <c r="I72" t="s">
        <v>28</v>
      </c>
      <c r="J72" t="s">
        <v>6</v>
      </c>
    </row>
    <row r="73" spans="1:10" x14ac:dyDescent="0.45">
      <c r="A73">
        <v>70</v>
      </c>
      <c r="B73">
        <v>0</v>
      </c>
      <c r="C73">
        <v>682.31280517578102</v>
      </c>
      <c r="D73">
        <v>7471.0166625976499</v>
      </c>
      <c r="E73">
        <v>531235.06188964797</v>
      </c>
      <c r="F73" s="1">
        <v>21646821.824707001</v>
      </c>
      <c r="G73">
        <v>160231.02703857399</v>
      </c>
      <c r="H73" t="s">
        <v>16</v>
      </c>
      <c r="I73" t="s">
        <v>28</v>
      </c>
      <c r="J73" t="s">
        <v>6</v>
      </c>
    </row>
    <row r="74" spans="1:10" x14ac:dyDescent="0.45">
      <c r="A74">
        <v>71</v>
      </c>
      <c r="B74">
        <v>3158.9075317382799</v>
      </c>
      <c r="C74">
        <v>171848.43261718701</v>
      </c>
      <c r="D74">
        <v>4300795.5050379103</v>
      </c>
      <c r="E74" s="1">
        <v>174290379.134525</v>
      </c>
      <c r="F74" s="1">
        <v>1892995238.02846</v>
      </c>
      <c r="G74" s="1">
        <v>85858308.162021995</v>
      </c>
      <c r="H74" t="s">
        <v>17</v>
      </c>
      <c r="I74" t="s">
        <v>28</v>
      </c>
      <c r="J74" t="s">
        <v>6</v>
      </c>
    </row>
    <row r="75" spans="1:10" x14ac:dyDescent="0.45">
      <c r="A75">
        <v>72</v>
      </c>
      <c r="B75">
        <v>0</v>
      </c>
      <c r="C75">
        <v>0</v>
      </c>
      <c r="D75">
        <v>658.23425292968705</v>
      </c>
      <c r="E75">
        <v>243166.51915330999</v>
      </c>
      <c r="F75" s="1">
        <v>80297687.496119097</v>
      </c>
      <c r="G75">
        <v>1828415.2605332299</v>
      </c>
      <c r="H75" t="s">
        <v>18</v>
      </c>
      <c r="I75" t="s">
        <v>28</v>
      </c>
      <c r="J75" t="s">
        <v>6</v>
      </c>
    </row>
    <row r="76" spans="1:10" x14ac:dyDescent="0.45">
      <c r="A76">
        <v>73</v>
      </c>
      <c r="B76">
        <v>0</v>
      </c>
      <c r="C76">
        <v>676.24810791015602</v>
      </c>
      <c r="D76">
        <v>58220.2332763671</v>
      </c>
      <c r="E76">
        <v>4149713.4224702702</v>
      </c>
      <c r="F76" s="1">
        <v>113720936.595751</v>
      </c>
      <c r="G76">
        <v>4806505.7429809496</v>
      </c>
      <c r="H76" t="s">
        <v>19</v>
      </c>
      <c r="I76" t="s">
        <v>28</v>
      </c>
      <c r="J76" t="s">
        <v>6</v>
      </c>
    </row>
    <row r="77" spans="1:10" x14ac:dyDescent="0.45">
      <c r="A77">
        <v>74</v>
      </c>
      <c r="B77">
        <v>0</v>
      </c>
      <c r="C77">
        <v>10595.560241699201</v>
      </c>
      <c r="D77">
        <v>158848.93009607599</v>
      </c>
      <c r="E77">
        <v>2180474.78881237</v>
      </c>
      <c r="F77" s="1">
        <v>20023782.6309532</v>
      </c>
      <c r="G77">
        <v>282245.82452392502</v>
      </c>
      <c r="H77" t="s">
        <v>20</v>
      </c>
      <c r="I77" t="s">
        <v>28</v>
      </c>
      <c r="J77" t="s">
        <v>6</v>
      </c>
    </row>
    <row r="78" spans="1:10" x14ac:dyDescent="0.45">
      <c r="A78">
        <v>75</v>
      </c>
      <c r="B78">
        <v>621.640869140625</v>
      </c>
      <c r="C78">
        <v>92072.334045410098</v>
      </c>
      <c r="D78">
        <v>1215251.5001632301</v>
      </c>
      <c r="E78" s="1">
        <v>27945540.304010801</v>
      </c>
      <c r="F78" s="1">
        <v>314021153.66403401</v>
      </c>
      <c r="G78" s="1">
        <v>20634688.365353499</v>
      </c>
      <c r="H78" t="s">
        <v>21</v>
      </c>
      <c r="I78" t="s">
        <v>28</v>
      </c>
      <c r="J78" t="s">
        <v>6</v>
      </c>
    </row>
    <row r="79" spans="1:10" x14ac:dyDescent="0.45">
      <c r="A79">
        <v>76</v>
      </c>
      <c r="B79">
        <v>0</v>
      </c>
      <c r="C79">
        <v>1344.24157714843</v>
      </c>
      <c r="D79">
        <v>102866.890930175</v>
      </c>
      <c r="E79">
        <v>4476591.86097172</v>
      </c>
      <c r="F79" s="1">
        <v>114370892.08643</v>
      </c>
      <c r="G79">
        <v>5728002.8684082003</v>
      </c>
      <c r="H79" t="s">
        <v>22</v>
      </c>
      <c r="I79" t="s">
        <v>28</v>
      </c>
      <c r="J79" t="s">
        <v>6</v>
      </c>
    </row>
    <row r="80" spans="1:10" x14ac:dyDescent="0.45">
      <c r="A80">
        <v>77</v>
      </c>
      <c r="B80">
        <v>0</v>
      </c>
      <c r="C80">
        <v>0</v>
      </c>
      <c r="D80">
        <v>16287.736999511701</v>
      </c>
      <c r="E80">
        <v>386562.38848876901</v>
      </c>
      <c r="F80" s="1">
        <v>73252360.362664193</v>
      </c>
      <c r="G80">
        <v>459963.45464082598</v>
      </c>
      <c r="H80" t="s">
        <v>23</v>
      </c>
      <c r="I80" t="s">
        <v>28</v>
      </c>
      <c r="J80" t="s">
        <v>6</v>
      </c>
    </row>
    <row r="81" spans="1:10" x14ac:dyDescent="0.45">
      <c r="A81">
        <v>78</v>
      </c>
      <c r="B81">
        <v>0</v>
      </c>
      <c r="C81">
        <v>3162.8181762695299</v>
      </c>
      <c r="D81">
        <v>18363.2033081054</v>
      </c>
      <c r="E81">
        <v>445719.110513844</v>
      </c>
      <c r="F81">
        <v>2864340.4426674</v>
      </c>
      <c r="G81">
        <v>157494.68406599399</v>
      </c>
      <c r="H81" t="s">
        <v>24</v>
      </c>
      <c r="I81" t="s">
        <v>28</v>
      </c>
      <c r="J81" t="s">
        <v>6</v>
      </c>
    </row>
    <row r="82" spans="1:10" x14ac:dyDescent="0.45">
      <c r="A82">
        <v>79</v>
      </c>
      <c r="B82">
        <v>0</v>
      </c>
      <c r="C82">
        <v>0</v>
      </c>
      <c r="D82">
        <v>14334.1632690429</v>
      </c>
      <c r="E82">
        <v>1097464.7462158201</v>
      </c>
      <c r="F82" s="1">
        <v>109688595.414461</v>
      </c>
      <c r="G82">
        <v>3648322.1124942498</v>
      </c>
      <c r="H82" t="s">
        <v>25</v>
      </c>
      <c r="I82" t="s">
        <v>28</v>
      </c>
      <c r="J82" t="s">
        <v>6</v>
      </c>
    </row>
    <row r="83" spans="1:10" x14ac:dyDescent="0.45">
      <c r="A83">
        <v>80</v>
      </c>
      <c r="B83">
        <v>6974.41552734375</v>
      </c>
      <c r="C83">
        <v>369053.182373046</v>
      </c>
      <c r="D83">
        <v>5650775.3402889399</v>
      </c>
      <c r="E83" s="1">
        <v>146823842.49404299</v>
      </c>
      <c r="F83" s="1">
        <v>918926277.31926799</v>
      </c>
      <c r="G83" s="1">
        <v>18129765.365129001</v>
      </c>
      <c r="H83" t="s">
        <v>4</v>
      </c>
      <c r="I83" t="s">
        <v>29</v>
      </c>
      <c r="J83" t="s">
        <v>6</v>
      </c>
    </row>
    <row r="84" spans="1:10" x14ac:dyDescent="0.45">
      <c r="A84">
        <v>81</v>
      </c>
      <c r="B84">
        <v>0</v>
      </c>
      <c r="C84">
        <v>662.03863525390602</v>
      </c>
      <c r="D84">
        <v>35264.891967773401</v>
      </c>
      <c r="E84">
        <v>3456645.85344262</v>
      </c>
      <c r="F84" s="1">
        <v>116341266.95612501</v>
      </c>
      <c r="G84">
        <v>5182625.6265265904</v>
      </c>
      <c r="H84" t="s">
        <v>7</v>
      </c>
      <c r="I84" t="s">
        <v>29</v>
      </c>
      <c r="J84" t="s">
        <v>6</v>
      </c>
    </row>
    <row r="85" spans="1:10" x14ac:dyDescent="0.45">
      <c r="A85">
        <v>82</v>
      </c>
      <c r="B85">
        <v>0</v>
      </c>
      <c r="C85">
        <v>1372.3869018554601</v>
      </c>
      <c r="D85">
        <v>6828.4766235351499</v>
      </c>
      <c r="E85">
        <v>555739.89874267497</v>
      </c>
      <c r="F85">
        <v>1427379.59936523</v>
      </c>
      <c r="G85">
        <v>685.861572265625</v>
      </c>
      <c r="H85" t="s">
        <v>8</v>
      </c>
      <c r="I85" t="s">
        <v>29</v>
      </c>
      <c r="J85" t="s">
        <v>6</v>
      </c>
    </row>
    <row r="86" spans="1:10" x14ac:dyDescent="0.45">
      <c r="A86">
        <v>83</v>
      </c>
      <c r="B86">
        <v>0</v>
      </c>
      <c r="C86">
        <v>2494.3362426757799</v>
      </c>
      <c r="D86">
        <v>77935.720666025198</v>
      </c>
      <c r="E86">
        <v>4938304.9385631997</v>
      </c>
      <c r="F86" s="1">
        <v>99225570.064973906</v>
      </c>
      <c r="G86" s="1">
        <v>22608400.684061199</v>
      </c>
      <c r="H86" t="s">
        <v>9</v>
      </c>
      <c r="I86" t="s">
        <v>29</v>
      </c>
      <c r="J86" t="s">
        <v>6</v>
      </c>
    </row>
    <row r="87" spans="1:10" x14ac:dyDescent="0.45">
      <c r="A87">
        <v>84</v>
      </c>
      <c r="B87">
        <v>0</v>
      </c>
      <c r="C87">
        <v>0</v>
      </c>
      <c r="D87">
        <v>7421.6935424804597</v>
      </c>
      <c r="E87">
        <v>305782.09853204398</v>
      </c>
      <c r="F87" s="1">
        <v>27562382.7070475</v>
      </c>
      <c r="G87">
        <v>264601.29167193198</v>
      </c>
      <c r="H87" t="s">
        <v>10</v>
      </c>
      <c r="I87" t="s">
        <v>29</v>
      </c>
      <c r="J87" t="s">
        <v>6</v>
      </c>
    </row>
    <row r="88" spans="1:10" x14ac:dyDescent="0.45">
      <c r="A88">
        <v>85</v>
      </c>
      <c r="B88">
        <v>28691.130004882802</v>
      </c>
      <c r="C88">
        <v>600708.50262451102</v>
      </c>
      <c r="D88">
        <v>3642274.7144514401</v>
      </c>
      <c r="E88" s="1">
        <v>29701230.2342689</v>
      </c>
      <c r="F88" s="1">
        <v>92973274.860390097</v>
      </c>
      <c r="G88">
        <v>255482.901733398</v>
      </c>
      <c r="H88" t="s">
        <v>11</v>
      </c>
      <c r="I88" t="s">
        <v>29</v>
      </c>
      <c r="J88" t="s">
        <v>6</v>
      </c>
    </row>
    <row r="89" spans="1:10" x14ac:dyDescent="0.45">
      <c r="A89">
        <v>86</v>
      </c>
      <c r="B89">
        <v>1941.4280395507801</v>
      </c>
      <c r="C89">
        <v>196529.06842041001</v>
      </c>
      <c r="D89">
        <v>3694734.35244954</v>
      </c>
      <c r="E89" s="1">
        <v>89028863.368417501</v>
      </c>
      <c r="F89" s="1">
        <v>445431195.78251803</v>
      </c>
      <c r="G89">
        <v>6068435.3313598596</v>
      </c>
      <c r="H89" t="s">
        <v>12</v>
      </c>
      <c r="I89" t="s">
        <v>29</v>
      </c>
      <c r="J89" t="s">
        <v>6</v>
      </c>
    </row>
    <row r="90" spans="1:10" x14ac:dyDescent="0.45">
      <c r="A90">
        <v>87</v>
      </c>
      <c r="B90">
        <v>0</v>
      </c>
      <c r="C90">
        <v>71750.304321289004</v>
      </c>
      <c r="D90">
        <v>684845.74114990199</v>
      </c>
      <c r="E90">
        <v>8678999.0484666992</v>
      </c>
      <c r="F90" s="1">
        <v>46263333.059909403</v>
      </c>
      <c r="G90">
        <v>578204.44665527297</v>
      </c>
      <c r="H90" t="s">
        <v>13</v>
      </c>
      <c r="I90" t="s">
        <v>29</v>
      </c>
      <c r="J90" t="s">
        <v>6</v>
      </c>
    </row>
    <row r="91" spans="1:10" x14ac:dyDescent="0.45">
      <c r="A91">
        <v>88</v>
      </c>
      <c r="B91">
        <v>0</v>
      </c>
      <c r="C91">
        <v>5757.4869995117097</v>
      </c>
      <c r="D91">
        <v>166744.22387695301</v>
      </c>
      <c r="E91">
        <v>5245614.6561724404</v>
      </c>
      <c r="F91" s="1">
        <v>128757365.27834401</v>
      </c>
      <c r="G91">
        <v>2704431.1489181202</v>
      </c>
      <c r="H91" t="s">
        <v>14</v>
      </c>
      <c r="I91" t="s">
        <v>29</v>
      </c>
      <c r="J91" t="s">
        <v>6</v>
      </c>
    </row>
    <row r="92" spans="1:10" x14ac:dyDescent="0.45">
      <c r="A92">
        <v>89</v>
      </c>
      <c r="B92">
        <v>19832.454711914001</v>
      </c>
      <c r="C92">
        <v>1036035.18182373</v>
      </c>
      <c r="D92" s="1">
        <v>29165371.9929199</v>
      </c>
      <c r="E92" s="1">
        <v>256301857.78163901</v>
      </c>
      <c r="F92" s="1">
        <v>569619837.34997499</v>
      </c>
      <c r="G92">
        <v>9057236.0813598596</v>
      </c>
      <c r="H92" t="s">
        <v>15</v>
      </c>
      <c r="I92" t="s">
        <v>29</v>
      </c>
      <c r="J92" t="s">
        <v>6</v>
      </c>
    </row>
    <row r="93" spans="1:10" x14ac:dyDescent="0.45">
      <c r="A93">
        <v>90</v>
      </c>
      <c r="B93">
        <v>0</v>
      </c>
      <c r="C93">
        <v>2031.22229003906</v>
      </c>
      <c r="D93">
        <v>13619.4462280273</v>
      </c>
      <c r="E93">
        <v>455290.59893798799</v>
      </c>
      <c r="F93" s="1">
        <v>21809475.932983398</v>
      </c>
      <c r="G93">
        <v>66024.042663574204</v>
      </c>
      <c r="H93" t="s">
        <v>16</v>
      </c>
      <c r="I93" t="s">
        <v>29</v>
      </c>
      <c r="J93" t="s">
        <v>6</v>
      </c>
    </row>
    <row r="94" spans="1:10" x14ac:dyDescent="0.45">
      <c r="A94">
        <v>91</v>
      </c>
      <c r="B94">
        <v>6328.8502197265598</v>
      </c>
      <c r="C94">
        <v>162012.55810546799</v>
      </c>
      <c r="D94">
        <v>3723109.93536592</v>
      </c>
      <c r="E94" s="1">
        <v>177074035.36111799</v>
      </c>
      <c r="F94" s="1">
        <v>1905289677.2070401</v>
      </c>
      <c r="G94" s="1">
        <v>71364564.258341193</v>
      </c>
      <c r="H94" t="s">
        <v>17</v>
      </c>
      <c r="I94" t="s">
        <v>29</v>
      </c>
      <c r="J94" t="s">
        <v>6</v>
      </c>
    </row>
    <row r="95" spans="1:10" x14ac:dyDescent="0.45">
      <c r="A95">
        <v>92</v>
      </c>
      <c r="B95">
        <v>0</v>
      </c>
      <c r="C95">
        <v>0</v>
      </c>
      <c r="D95">
        <v>10003.8513183593</v>
      </c>
      <c r="E95">
        <v>502093.729640826</v>
      </c>
      <c r="F95" s="1">
        <v>80855472.839017898</v>
      </c>
      <c r="G95">
        <v>1002357.09008142</v>
      </c>
      <c r="H95" t="s">
        <v>18</v>
      </c>
      <c r="I95" t="s">
        <v>29</v>
      </c>
      <c r="J95" t="s">
        <v>6</v>
      </c>
    </row>
    <row r="96" spans="1:10" x14ac:dyDescent="0.45">
      <c r="A96">
        <v>93</v>
      </c>
      <c r="B96">
        <v>0</v>
      </c>
      <c r="C96">
        <v>4738.7044067382803</v>
      </c>
      <c r="D96">
        <v>131978.77777099601</v>
      </c>
      <c r="E96">
        <v>4191743.16021728</v>
      </c>
      <c r="F96" s="1">
        <v>114582089.307772</v>
      </c>
      <c r="G96">
        <v>3825502.2924194299</v>
      </c>
      <c r="H96" t="s">
        <v>19</v>
      </c>
      <c r="I96" t="s">
        <v>29</v>
      </c>
      <c r="J96" t="s">
        <v>6</v>
      </c>
    </row>
    <row r="97" spans="1:10" x14ac:dyDescent="0.45">
      <c r="A97">
        <v>94</v>
      </c>
      <c r="B97">
        <v>0</v>
      </c>
      <c r="C97">
        <v>1246.28833007812</v>
      </c>
      <c r="D97">
        <v>69625.105773925694</v>
      </c>
      <c r="E97">
        <v>1500878.3562397</v>
      </c>
      <c r="F97" s="1">
        <v>20831776.214874301</v>
      </c>
      <c r="G97">
        <v>252421.76940917899</v>
      </c>
      <c r="H97" t="s">
        <v>20</v>
      </c>
      <c r="I97" t="s">
        <v>29</v>
      </c>
      <c r="J97" t="s">
        <v>6</v>
      </c>
    </row>
    <row r="98" spans="1:10" x14ac:dyDescent="0.45">
      <c r="A98">
        <v>95</v>
      </c>
      <c r="B98">
        <v>621.63494873046795</v>
      </c>
      <c r="C98">
        <v>103826.932189941</v>
      </c>
      <c r="D98">
        <v>1075575.2705078099</v>
      </c>
      <c r="E98" s="1">
        <v>26632958.701677099</v>
      </c>
      <c r="F98" s="1">
        <v>319451098.840433</v>
      </c>
      <c r="G98" s="1">
        <v>16645246.4287188</v>
      </c>
      <c r="H98" t="s">
        <v>21</v>
      </c>
      <c r="I98" t="s">
        <v>29</v>
      </c>
      <c r="J98" t="s">
        <v>6</v>
      </c>
    </row>
    <row r="99" spans="1:10" x14ac:dyDescent="0.45">
      <c r="A99">
        <v>96</v>
      </c>
      <c r="B99">
        <v>0</v>
      </c>
      <c r="C99">
        <v>5379.7584838867097</v>
      </c>
      <c r="D99">
        <v>157286.852111816</v>
      </c>
      <c r="E99">
        <v>5157213.0242256904</v>
      </c>
      <c r="F99" s="1">
        <v>113493771.332233</v>
      </c>
      <c r="G99">
        <v>5866046.9812621996</v>
      </c>
      <c r="H99" t="s">
        <v>22</v>
      </c>
      <c r="I99" t="s">
        <v>29</v>
      </c>
      <c r="J99" t="s">
        <v>6</v>
      </c>
    </row>
    <row r="100" spans="1:10" x14ac:dyDescent="0.45">
      <c r="A100">
        <v>97</v>
      </c>
      <c r="B100">
        <v>0</v>
      </c>
      <c r="C100">
        <v>6845.3533935546802</v>
      </c>
      <c r="D100">
        <v>36406.169128417903</v>
      </c>
      <c r="E100">
        <v>328377.711669921</v>
      </c>
      <c r="F100" s="1">
        <v>73470784.058694199</v>
      </c>
      <c r="G100">
        <v>272760.64990712999</v>
      </c>
      <c r="H100" t="s">
        <v>23</v>
      </c>
      <c r="I100" t="s">
        <v>29</v>
      </c>
      <c r="J100" t="s">
        <v>6</v>
      </c>
    </row>
    <row r="101" spans="1:10" x14ac:dyDescent="0.45">
      <c r="A101">
        <v>98</v>
      </c>
      <c r="B101">
        <v>0</v>
      </c>
      <c r="C101">
        <v>2532.6770629882799</v>
      </c>
      <c r="D101">
        <v>17086.935302734299</v>
      </c>
      <c r="E101">
        <v>477054.64860791899</v>
      </c>
      <c r="F101">
        <v>2908065.1711748899</v>
      </c>
      <c r="G101">
        <v>84340.826583084403</v>
      </c>
      <c r="H101" t="s">
        <v>24</v>
      </c>
      <c r="I101" t="s">
        <v>29</v>
      </c>
      <c r="J101" t="s">
        <v>6</v>
      </c>
    </row>
    <row r="102" spans="1:10" x14ac:dyDescent="0.45">
      <c r="A102">
        <v>99</v>
      </c>
      <c r="B102">
        <v>0</v>
      </c>
      <c r="C102">
        <v>2064.5385131835901</v>
      </c>
      <c r="D102">
        <v>35479.715209960901</v>
      </c>
      <c r="E102">
        <v>1382739.4423217699</v>
      </c>
      <c r="F102" s="1">
        <v>111097420.990371</v>
      </c>
      <c r="G102">
        <v>1931011.7500251301</v>
      </c>
      <c r="H102" t="s">
        <v>25</v>
      </c>
      <c r="I102" t="s">
        <v>29</v>
      </c>
      <c r="J102" t="s">
        <v>6</v>
      </c>
    </row>
    <row r="103" spans="1:10" x14ac:dyDescent="0.45">
      <c r="A103">
        <v>100</v>
      </c>
      <c r="B103">
        <v>16485.598937988201</v>
      </c>
      <c r="C103">
        <v>691187.81781005801</v>
      </c>
      <c r="D103">
        <v>8238885.2664809199</v>
      </c>
      <c r="E103" s="1">
        <v>177247446.797434</v>
      </c>
      <c r="F103" s="1">
        <v>895167148.55172205</v>
      </c>
      <c r="G103">
        <v>8545534.0842450298</v>
      </c>
      <c r="H103" t="s">
        <v>4</v>
      </c>
      <c r="I103" t="s">
        <v>30</v>
      </c>
      <c r="J103" t="s">
        <v>6</v>
      </c>
    </row>
    <row r="104" spans="1:10" x14ac:dyDescent="0.45">
      <c r="A104">
        <v>101</v>
      </c>
      <c r="B104">
        <v>0</v>
      </c>
      <c r="C104">
        <v>1328.0808715820301</v>
      </c>
      <c r="D104">
        <v>71598.517377307304</v>
      </c>
      <c r="E104">
        <v>4307849.1052035401</v>
      </c>
      <c r="F104" s="1">
        <v>119449122.4544</v>
      </c>
      <c r="G104">
        <v>1186567.2088450701</v>
      </c>
      <c r="H104" t="s">
        <v>7</v>
      </c>
      <c r="I104" t="s">
        <v>30</v>
      </c>
      <c r="J104" t="s">
        <v>6</v>
      </c>
    </row>
    <row r="105" spans="1:10" x14ac:dyDescent="0.45">
      <c r="A105">
        <v>102</v>
      </c>
      <c r="B105">
        <v>0</v>
      </c>
      <c r="C105">
        <v>1372.3869018554601</v>
      </c>
      <c r="D105">
        <v>13632.958374023399</v>
      </c>
      <c r="E105">
        <v>740924.28521728504</v>
      </c>
      <c r="F105">
        <v>1236076.5927124</v>
      </c>
      <c r="G105">
        <v>0</v>
      </c>
      <c r="H105" t="s">
        <v>8</v>
      </c>
      <c r="I105" t="s">
        <v>30</v>
      </c>
      <c r="J105" t="s">
        <v>6</v>
      </c>
    </row>
    <row r="106" spans="1:10" x14ac:dyDescent="0.45">
      <c r="A106">
        <v>103</v>
      </c>
      <c r="B106">
        <v>0</v>
      </c>
      <c r="C106">
        <v>1249.5696411132801</v>
      </c>
      <c r="D106">
        <v>94147.938805673606</v>
      </c>
      <c r="E106">
        <v>5959689.5064706802</v>
      </c>
      <c r="F106" s="1">
        <v>107983977.41478699</v>
      </c>
      <c r="G106" s="1">
        <v>12813641.314801799</v>
      </c>
      <c r="H106" t="s">
        <v>9</v>
      </c>
      <c r="I106" t="s">
        <v>30</v>
      </c>
      <c r="J106" t="s">
        <v>6</v>
      </c>
    </row>
    <row r="107" spans="1:10" x14ac:dyDescent="0.45">
      <c r="A107">
        <v>104</v>
      </c>
      <c r="B107">
        <v>0</v>
      </c>
      <c r="C107">
        <v>1319.7064819335901</v>
      </c>
      <c r="D107">
        <v>11479.847290039001</v>
      </c>
      <c r="E107">
        <v>301752.17945604498</v>
      </c>
      <c r="F107" s="1">
        <v>27778925.5254119</v>
      </c>
      <c r="G107">
        <v>46710.532154038301</v>
      </c>
      <c r="H107" t="s">
        <v>10</v>
      </c>
      <c r="I107" t="s">
        <v>30</v>
      </c>
      <c r="J107" t="s">
        <v>6</v>
      </c>
    </row>
    <row r="108" spans="1:10" x14ac:dyDescent="0.45">
      <c r="A108">
        <v>105</v>
      </c>
      <c r="B108">
        <v>1255.98156738281</v>
      </c>
      <c r="C108">
        <v>38174.58984375</v>
      </c>
      <c r="D108">
        <v>1197562.5467641701</v>
      </c>
      <c r="E108" s="1">
        <v>23224894.7437727</v>
      </c>
      <c r="F108" s="1">
        <v>102588145.449725</v>
      </c>
      <c r="G108">
        <v>151629.031799316</v>
      </c>
      <c r="H108" t="s">
        <v>11</v>
      </c>
      <c r="I108" t="s">
        <v>30</v>
      </c>
      <c r="J108" t="s">
        <v>6</v>
      </c>
    </row>
    <row r="109" spans="1:10" x14ac:dyDescent="0.45">
      <c r="A109">
        <v>106</v>
      </c>
      <c r="B109">
        <v>12886.0664672851</v>
      </c>
      <c r="C109">
        <v>569101.43988037098</v>
      </c>
      <c r="D109">
        <v>5914698.6671925196</v>
      </c>
      <c r="E109" s="1">
        <v>104943523.346222</v>
      </c>
      <c r="F109" s="1">
        <v>429168462.89872199</v>
      </c>
      <c r="G109">
        <v>3813026.91271972</v>
      </c>
      <c r="H109" t="s">
        <v>12</v>
      </c>
      <c r="I109" t="s">
        <v>30</v>
      </c>
      <c r="J109" t="s">
        <v>6</v>
      </c>
    </row>
    <row r="110" spans="1:10" x14ac:dyDescent="0.45">
      <c r="A110">
        <v>107</v>
      </c>
      <c r="B110">
        <v>0</v>
      </c>
      <c r="C110">
        <v>24363.590393066399</v>
      </c>
      <c r="D110">
        <v>596130.74029541004</v>
      </c>
      <c r="E110">
        <v>7016078.3590056701</v>
      </c>
      <c r="F110" s="1">
        <v>48243250.411968097</v>
      </c>
      <c r="G110">
        <v>397309.49884033197</v>
      </c>
      <c r="H110" t="s">
        <v>13</v>
      </c>
      <c r="I110" t="s">
        <v>30</v>
      </c>
      <c r="J110" t="s">
        <v>6</v>
      </c>
    </row>
    <row r="111" spans="1:10" x14ac:dyDescent="0.45">
      <c r="A111">
        <v>108</v>
      </c>
      <c r="B111">
        <v>0</v>
      </c>
      <c r="C111">
        <v>13400.8249511718</v>
      </c>
      <c r="D111">
        <v>277312.575805664</v>
      </c>
      <c r="E111">
        <v>5824779.37099298</v>
      </c>
      <c r="F111" s="1">
        <v>129948377.95987301</v>
      </c>
      <c r="G111">
        <v>816042.06268861005</v>
      </c>
      <c r="H111" t="s">
        <v>14</v>
      </c>
      <c r="I111" t="s">
        <v>30</v>
      </c>
      <c r="J111" t="s">
        <v>6</v>
      </c>
    </row>
    <row r="112" spans="1:10" x14ac:dyDescent="0.45">
      <c r="A112">
        <v>109</v>
      </c>
      <c r="B112">
        <v>11906.8516845703</v>
      </c>
      <c r="C112">
        <v>881549.41644287098</v>
      </c>
      <c r="D112" s="1">
        <v>34695856.742086202</v>
      </c>
      <c r="E112" s="1">
        <v>262455913.49389899</v>
      </c>
      <c r="F112" s="1">
        <v>564544250.58087897</v>
      </c>
      <c r="G112">
        <v>2610693.7574383901</v>
      </c>
      <c r="H112" t="s">
        <v>15</v>
      </c>
      <c r="I112" t="s">
        <v>30</v>
      </c>
      <c r="J112" t="s">
        <v>6</v>
      </c>
    </row>
    <row r="113" spans="1:10" x14ac:dyDescent="0.45">
      <c r="A113">
        <v>110</v>
      </c>
      <c r="B113">
        <v>0</v>
      </c>
      <c r="C113">
        <v>3393.33740234375</v>
      </c>
      <c r="D113">
        <v>21750.823608398401</v>
      </c>
      <c r="E113">
        <v>435307.07769775297</v>
      </c>
      <c r="F113" s="1">
        <v>21868931.894897401</v>
      </c>
      <c r="G113">
        <v>17058.109497070302</v>
      </c>
      <c r="H113" t="s">
        <v>16</v>
      </c>
      <c r="I113" t="s">
        <v>30</v>
      </c>
      <c r="J113" t="s">
        <v>6</v>
      </c>
    </row>
    <row r="114" spans="1:10" x14ac:dyDescent="0.45">
      <c r="A114">
        <v>111</v>
      </c>
      <c r="B114">
        <v>3796.5439453125</v>
      </c>
      <c r="C114">
        <v>226724.179077148</v>
      </c>
      <c r="D114">
        <v>4048059.8010758902</v>
      </c>
      <c r="E114" s="1">
        <v>174610868.370561</v>
      </c>
      <c r="F114" s="1">
        <v>1942629580.0065899</v>
      </c>
      <c r="G114" s="1">
        <v>36100699.268938102</v>
      </c>
      <c r="H114" t="s">
        <v>17</v>
      </c>
      <c r="I114" t="s">
        <v>30</v>
      </c>
      <c r="J114" t="s">
        <v>6</v>
      </c>
    </row>
    <row r="115" spans="1:10" x14ac:dyDescent="0.45">
      <c r="A115">
        <v>112</v>
      </c>
      <c r="B115">
        <v>0</v>
      </c>
      <c r="C115">
        <v>0</v>
      </c>
      <c r="D115">
        <v>15991.6552734375</v>
      </c>
      <c r="E115">
        <v>624852.358556889</v>
      </c>
      <c r="F115" s="1">
        <v>81360363.016669706</v>
      </c>
      <c r="G115">
        <v>368720.479558488</v>
      </c>
      <c r="H115" t="s">
        <v>18</v>
      </c>
      <c r="I115" t="s">
        <v>30</v>
      </c>
      <c r="J115" t="s">
        <v>6</v>
      </c>
    </row>
    <row r="116" spans="1:10" x14ac:dyDescent="0.45">
      <c r="A116">
        <v>113</v>
      </c>
      <c r="B116">
        <v>0</v>
      </c>
      <c r="C116">
        <v>17606.081848144499</v>
      </c>
      <c r="D116">
        <v>213272.45166015599</v>
      </c>
      <c r="E116">
        <v>4346960.8864401402</v>
      </c>
      <c r="F116" s="1">
        <v>117543838.25824501</v>
      </c>
      <c r="G116">
        <v>614374.56439208903</v>
      </c>
      <c r="H116" t="s">
        <v>19</v>
      </c>
      <c r="I116" t="s">
        <v>30</v>
      </c>
      <c r="J116" t="s">
        <v>6</v>
      </c>
    </row>
    <row r="117" spans="1:10" x14ac:dyDescent="0.45">
      <c r="A117">
        <v>114</v>
      </c>
      <c r="B117">
        <v>0</v>
      </c>
      <c r="C117">
        <v>0</v>
      </c>
      <c r="D117">
        <v>56577.520690917903</v>
      </c>
      <c r="E117">
        <v>1326596.04509109</v>
      </c>
      <c r="F117" s="1">
        <v>21124125.979819302</v>
      </c>
      <c r="G117">
        <v>148648.189025878</v>
      </c>
      <c r="H117" t="s">
        <v>20</v>
      </c>
      <c r="I117" t="s">
        <v>30</v>
      </c>
      <c r="J117" t="s">
        <v>6</v>
      </c>
    </row>
    <row r="118" spans="1:10" x14ac:dyDescent="0.45">
      <c r="A118">
        <v>115</v>
      </c>
      <c r="B118">
        <v>1243.92944335937</v>
      </c>
      <c r="C118">
        <v>113867.574096679</v>
      </c>
      <c r="D118">
        <v>1198121.27706394</v>
      </c>
      <c r="E118" s="1">
        <v>24607653.680450499</v>
      </c>
      <c r="F118" s="1">
        <v>326072399.89418101</v>
      </c>
      <c r="G118" s="1">
        <v>11916041.453240801</v>
      </c>
      <c r="H118" t="s">
        <v>21</v>
      </c>
      <c r="I118" t="s">
        <v>30</v>
      </c>
      <c r="J118" t="s">
        <v>6</v>
      </c>
    </row>
    <row r="119" spans="1:10" x14ac:dyDescent="0.45">
      <c r="A119">
        <v>116</v>
      </c>
      <c r="B119">
        <v>0</v>
      </c>
      <c r="C119">
        <v>24880.231201171799</v>
      </c>
      <c r="D119">
        <v>368283.795471191</v>
      </c>
      <c r="E119">
        <v>6356917.58663808</v>
      </c>
      <c r="F119" s="1">
        <v>116469307.29985</v>
      </c>
      <c r="G119">
        <v>1460309.03515625</v>
      </c>
      <c r="H119" t="s">
        <v>22</v>
      </c>
      <c r="I119" t="s">
        <v>30</v>
      </c>
      <c r="J119" t="s">
        <v>6</v>
      </c>
    </row>
    <row r="120" spans="1:10" x14ac:dyDescent="0.45">
      <c r="A120">
        <v>117</v>
      </c>
      <c r="B120">
        <v>673.54302978515602</v>
      </c>
      <c r="C120">
        <v>10235.8465576171</v>
      </c>
      <c r="D120">
        <v>51829.765258788997</v>
      </c>
      <c r="E120">
        <v>414017.07061791501</v>
      </c>
      <c r="F120" s="1">
        <v>73542674.171720594</v>
      </c>
      <c r="G120">
        <v>95743.545608580302</v>
      </c>
      <c r="H120" t="s">
        <v>23</v>
      </c>
      <c r="I120" t="s">
        <v>30</v>
      </c>
      <c r="J120" t="s">
        <v>6</v>
      </c>
    </row>
    <row r="121" spans="1:10" x14ac:dyDescent="0.45">
      <c r="A121">
        <v>118</v>
      </c>
      <c r="B121">
        <v>0</v>
      </c>
      <c r="C121">
        <v>0</v>
      </c>
      <c r="D121">
        <v>5705.6177978515598</v>
      </c>
      <c r="E121">
        <v>300126.93302360899</v>
      </c>
      <c r="F121">
        <v>3076183.2317167302</v>
      </c>
      <c r="G121">
        <v>107064.47619341601</v>
      </c>
      <c r="H121" t="s">
        <v>24</v>
      </c>
      <c r="I121" t="s">
        <v>30</v>
      </c>
      <c r="J121" t="s">
        <v>6</v>
      </c>
    </row>
    <row r="122" spans="1:10" x14ac:dyDescent="0.45">
      <c r="A122">
        <v>119</v>
      </c>
      <c r="B122">
        <v>0</v>
      </c>
      <c r="C122">
        <v>1348.1821899414001</v>
      </c>
      <c r="D122">
        <v>79856.955749511704</v>
      </c>
      <c r="E122">
        <v>1583232.2299804599</v>
      </c>
      <c r="F122" s="1">
        <v>112463021.33158199</v>
      </c>
      <c r="G122">
        <v>321257.73693847598</v>
      </c>
      <c r="H122" t="s">
        <v>25</v>
      </c>
      <c r="I122" t="s">
        <v>30</v>
      </c>
      <c r="J122" t="s">
        <v>6</v>
      </c>
    </row>
    <row r="123" spans="1:10" x14ac:dyDescent="0.45">
      <c r="A123">
        <v>120</v>
      </c>
      <c r="B123">
        <v>18984.1962890625</v>
      </c>
      <c r="C123">
        <v>467828.429870605</v>
      </c>
      <c r="D123">
        <v>4927983.5206437605</v>
      </c>
      <c r="E123" s="1">
        <v>160130026.34247899</v>
      </c>
      <c r="F123" s="1">
        <v>907538283.62891698</v>
      </c>
      <c r="G123" s="1">
        <v>16823581.998429999</v>
      </c>
      <c r="H123" t="s">
        <v>4</v>
      </c>
      <c r="I123" t="s">
        <v>31</v>
      </c>
      <c r="J123" t="s">
        <v>6</v>
      </c>
    </row>
    <row r="124" spans="1:10" x14ac:dyDescent="0.45">
      <c r="A124">
        <v>121</v>
      </c>
      <c r="B124">
        <v>0</v>
      </c>
      <c r="C124">
        <v>3323.2008056640602</v>
      </c>
      <c r="D124">
        <v>83983.9169921875</v>
      </c>
      <c r="E124">
        <v>6018462.6366763804</v>
      </c>
      <c r="F124" s="1">
        <v>116791108.475749</v>
      </c>
      <c r="G124">
        <v>2119587.1364746001</v>
      </c>
      <c r="H124" t="s">
        <v>7</v>
      </c>
      <c r="I124" t="s">
        <v>31</v>
      </c>
      <c r="J124" t="s">
        <v>6</v>
      </c>
    </row>
    <row r="125" spans="1:10" x14ac:dyDescent="0.45">
      <c r="A125">
        <v>122</v>
      </c>
      <c r="B125">
        <v>0</v>
      </c>
      <c r="C125">
        <v>685.78765869140602</v>
      </c>
      <c r="D125">
        <v>12280.3096313476</v>
      </c>
      <c r="E125">
        <v>752424.30548095703</v>
      </c>
      <c r="F125">
        <v>1226615.8204345701</v>
      </c>
      <c r="G125">
        <v>0</v>
      </c>
      <c r="H125" t="s">
        <v>8</v>
      </c>
      <c r="I125" t="s">
        <v>31</v>
      </c>
      <c r="J125" t="s">
        <v>6</v>
      </c>
    </row>
    <row r="126" spans="1:10" x14ac:dyDescent="0.45">
      <c r="A126">
        <v>123</v>
      </c>
      <c r="B126">
        <v>0</v>
      </c>
      <c r="C126">
        <v>0</v>
      </c>
      <c r="D126">
        <v>37416.2763671875</v>
      </c>
      <c r="E126">
        <v>3932682.7815061002</v>
      </c>
      <c r="F126" s="1">
        <v>98275244.261637807</v>
      </c>
      <c r="G126" s="1">
        <v>24607362.424995899</v>
      </c>
      <c r="H126" t="s">
        <v>9</v>
      </c>
      <c r="I126" t="s">
        <v>31</v>
      </c>
      <c r="J126" t="s">
        <v>6</v>
      </c>
    </row>
    <row r="127" spans="1:10" x14ac:dyDescent="0.45">
      <c r="A127">
        <v>124</v>
      </c>
      <c r="B127">
        <v>0</v>
      </c>
      <c r="C127">
        <v>0</v>
      </c>
      <c r="D127">
        <v>3445.95825195312</v>
      </c>
      <c r="E127">
        <v>159716.97683201201</v>
      </c>
      <c r="F127" s="1">
        <v>27835946.639109101</v>
      </c>
      <c r="G127">
        <v>141078.216600844</v>
      </c>
      <c r="H127" t="s">
        <v>10</v>
      </c>
      <c r="I127" t="s">
        <v>31</v>
      </c>
      <c r="J127" t="s">
        <v>6</v>
      </c>
    </row>
    <row r="128" spans="1:10" x14ac:dyDescent="0.45">
      <c r="A128">
        <v>125</v>
      </c>
      <c r="B128">
        <v>6215.9734497070303</v>
      </c>
      <c r="C128">
        <v>179085.73724365199</v>
      </c>
      <c r="D128">
        <v>2003052.2904402099</v>
      </c>
      <c r="E128" s="1">
        <v>25900953.421786901</v>
      </c>
      <c r="F128" s="1">
        <v>98826615.658345699</v>
      </c>
      <c r="G128">
        <v>285739.26220703102</v>
      </c>
      <c r="H128" t="s">
        <v>11</v>
      </c>
      <c r="I128" t="s">
        <v>31</v>
      </c>
      <c r="J128" t="s">
        <v>6</v>
      </c>
    </row>
    <row r="129" spans="1:10" x14ac:dyDescent="0.45">
      <c r="A129">
        <v>126</v>
      </c>
      <c r="B129">
        <v>644.10363769531205</v>
      </c>
      <c r="C129">
        <v>172046.148376464</v>
      </c>
      <c r="D129">
        <v>3481606.4107275801</v>
      </c>
      <c r="E129" s="1">
        <v>102342695.474667</v>
      </c>
      <c r="F129" s="1">
        <v>433315343.64478499</v>
      </c>
      <c r="G129">
        <v>5109363.5490112295</v>
      </c>
      <c r="H129" t="s">
        <v>12</v>
      </c>
      <c r="I129" t="s">
        <v>31</v>
      </c>
      <c r="J129" t="s">
        <v>6</v>
      </c>
    </row>
    <row r="130" spans="1:10" x14ac:dyDescent="0.45">
      <c r="A130">
        <v>127</v>
      </c>
      <c r="B130">
        <v>0</v>
      </c>
      <c r="C130">
        <v>6235.8451538085901</v>
      </c>
      <c r="D130">
        <v>588093.02520751895</v>
      </c>
      <c r="E130">
        <v>7331007.6837304197</v>
      </c>
      <c r="F130" s="1">
        <v>47780907.693932801</v>
      </c>
      <c r="G130">
        <v>570888.35247802699</v>
      </c>
      <c r="H130" t="s">
        <v>13</v>
      </c>
      <c r="I130" t="s">
        <v>31</v>
      </c>
      <c r="J130" t="s">
        <v>6</v>
      </c>
    </row>
    <row r="131" spans="1:10" x14ac:dyDescent="0.45">
      <c r="A131">
        <v>128</v>
      </c>
      <c r="B131">
        <v>0</v>
      </c>
      <c r="C131">
        <v>7016.2399902343705</v>
      </c>
      <c r="D131">
        <v>88477.281860351504</v>
      </c>
      <c r="E131">
        <v>5945719.4088675603</v>
      </c>
      <c r="F131" s="1">
        <v>129448492.78035</v>
      </c>
      <c r="G131">
        <v>1390207.08324237</v>
      </c>
      <c r="H131" t="s">
        <v>14</v>
      </c>
      <c r="I131" t="s">
        <v>31</v>
      </c>
      <c r="J131" t="s">
        <v>6</v>
      </c>
    </row>
    <row r="132" spans="1:10" x14ac:dyDescent="0.45">
      <c r="A132">
        <v>129</v>
      </c>
      <c r="B132">
        <v>1317.14038085937</v>
      </c>
      <c r="C132">
        <v>440272.14349365199</v>
      </c>
      <c r="D132" s="1">
        <v>18624901.095092699</v>
      </c>
      <c r="E132" s="1">
        <v>259335217.70486999</v>
      </c>
      <c r="F132" s="1">
        <v>578429110.91777205</v>
      </c>
      <c r="G132">
        <v>8369351.8408203097</v>
      </c>
      <c r="H132" t="s">
        <v>15</v>
      </c>
      <c r="I132" t="s">
        <v>31</v>
      </c>
      <c r="J132" t="s">
        <v>6</v>
      </c>
    </row>
    <row r="133" spans="1:10" x14ac:dyDescent="0.45">
      <c r="A133">
        <v>130</v>
      </c>
      <c r="B133">
        <v>0</v>
      </c>
      <c r="C133">
        <v>3393.33740234375</v>
      </c>
      <c r="D133">
        <v>29263.437011718699</v>
      </c>
      <c r="E133">
        <v>533253.79626464797</v>
      </c>
      <c r="F133" s="1">
        <v>21774413.2225952</v>
      </c>
      <c r="G133">
        <v>6117.4498291015598</v>
      </c>
      <c r="H133" t="s">
        <v>16</v>
      </c>
      <c r="I133" t="s">
        <v>31</v>
      </c>
      <c r="J133" t="s">
        <v>6</v>
      </c>
    </row>
    <row r="134" spans="1:10" x14ac:dyDescent="0.45">
      <c r="A134">
        <v>131</v>
      </c>
      <c r="B134">
        <v>1905.57666015625</v>
      </c>
      <c r="C134">
        <v>110297.98168945299</v>
      </c>
      <c r="D134">
        <v>2506221.4389909301</v>
      </c>
      <c r="E134" s="1">
        <v>124373736.45817401</v>
      </c>
      <c r="F134" s="1">
        <v>1966890562.6587801</v>
      </c>
      <c r="G134" s="1">
        <v>63737004.055900298</v>
      </c>
      <c r="H134" t="s">
        <v>17</v>
      </c>
      <c r="I134" t="s">
        <v>31</v>
      </c>
      <c r="J134" t="s">
        <v>6</v>
      </c>
    </row>
    <row r="135" spans="1:10" x14ac:dyDescent="0.45">
      <c r="A135">
        <v>132</v>
      </c>
      <c r="B135">
        <v>0</v>
      </c>
      <c r="C135">
        <v>0</v>
      </c>
      <c r="D135">
        <v>3330.1239624023401</v>
      </c>
      <c r="E135">
        <v>606851.16642180795</v>
      </c>
      <c r="F135" s="1">
        <v>81310889.6835116</v>
      </c>
      <c r="G135">
        <v>448856.536162731</v>
      </c>
      <c r="H135" t="s">
        <v>18</v>
      </c>
      <c r="I135" t="s">
        <v>31</v>
      </c>
      <c r="J135" t="s">
        <v>6</v>
      </c>
    </row>
    <row r="136" spans="1:10" x14ac:dyDescent="0.45">
      <c r="A136">
        <v>133</v>
      </c>
      <c r="B136">
        <v>676.38629150390602</v>
      </c>
      <c r="C136">
        <v>22339.128479003899</v>
      </c>
      <c r="D136">
        <v>228933.43536376901</v>
      </c>
      <c r="E136">
        <v>5307489.7605856499</v>
      </c>
      <c r="F136" s="1">
        <v>116142400.530645</v>
      </c>
      <c r="G136">
        <v>1034213.0012207</v>
      </c>
      <c r="H136" t="s">
        <v>19</v>
      </c>
      <c r="I136" t="s">
        <v>31</v>
      </c>
      <c r="J136" t="s">
        <v>6</v>
      </c>
    </row>
    <row r="137" spans="1:10" x14ac:dyDescent="0.45">
      <c r="A137">
        <v>134</v>
      </c>
      <c r="B137">
        <v>0</v>
      </c>
      <c r="C137">
        <v>623.14416503906205</v>
      </c>
      <c r="D137">
        <v>56602.757202148401</v>
      </c>
      <c r="E137">
        <v>1399534.7490421</v>
      </c>
      <c r="F137" s="1">
        <v>20872833.1274308</v>
      </c>
      <c r="G137">
        <v>326353.95678710903</v>
      </c>
      <c r="H137" t="s">
        <v>20</v>
      </c>
      <c r="I137" t="s">
        <v>31</v>
      </c>
      <c r="J137" t="s">
        <v>6</v>
      </c>
    </row>
    <row r="138" spans="1:10" x14ac:dyDescent="0.45">
      <c r="A138">
        <v>135</v>
      </c>
      <c r="B138">
        <v>0</v>
      </c>
      <c r="C138">
        <v>68011.349609375</v>
      </c>
      <c r="D138">
        <v>938897.08764648403</v>
      </c>
      <c r="E138" s="1">
        <v>22135758.604993802</v>
      </c>
      <c r="F138" s="1">
        <v>322241772.51249498</v>
      </c>
      <c r="G138" s="1">
        <v>18524888.253731001</v>
      </c>
      <c r="H138" t="s">
        <v>21</v>
      </c>
      <c r="I138" t="s">
        <v>31</v>
      </c>
      <c r="J138" t="s">
        <v>6</v>
      </c>
    </row>
    <row r="139" spans="1:10" x14ac:dyDescent="0.45">
      <c r="A139">
        <v>136</v>
      </c>
      <c r="B139">
        <v>1346.4264526367101</v>
      </c>
      <c r="C139">
        <v>41020.152160644502</v>
      </c>
      <c r="D139">
        <v>440205.95831298799</v>
      </c>
      <c r="E139">
        <v>7334085.7096117204</v>
      </c>
      <c r="F139" s="1">
        <v>115039395.05480599</v>
      </c>
      <c r="G139">
        <v>1823644.64697265</v>
      </c>
      <c r="H139" t="s">
        <v>22</v>
      </c>
      <c r="I139" t="s">
        <v>31</v>
      </c>
      <c r="J139" t="s">
        <v>6</v>
      </c>
    </row>
    <row r="140" spans="1:10" x14ac:dyDescent="0.45">
      <c r="A140">
        <v>137</v>
      </c>
      <c r="B140">
        <v>673.54302978515602</v>
      </c>
      <c r="C140">
        <v>7504.60205078125</v>
      </c>
      <c r="D140">
        <v>26413.279418945302</v>
      </c>
      <c r="E140">
        <v>312676.48394799302</v>
      </c>
      <c r="F140" s="1">
        <v>73618795.7666803</v>
      </c>
      <c r="G140">
        <v>149110.26766548899</v>
      </c>
      <c r="H140" t="s">
        <v>23</v>
      </c>
      <c r="I140" t="s">
        <v>31</v>
      </c>
      <c r="J140" t="s">
        <v>6</v>
      </c>
    </row>
    <row r="141" spans="1:10" x14ac:dyDescent="0.45">
      <c r="A141">
        <v>138</v>
      </c>
      <c r="B141">
        <v>0</v>
      </c>
      <c r="C141">
        <v>0</v>
      </c>
      <c r="D141">
        <v>8866.65673828125</v>
      </c>
      <c r="E141">
        <v>373600.706216969</v>
      </c>
      <c r="F141">
        <v>2955252.5760926399</v>
      </c>
      <c r="G141">
        <v>151360.319683718</v>
      </c>
      <c r="H141" t="s">
        <v>24</v>
      </c>
      <c r="I141" t="s">
        <v>31</v>
      </c>
      <c r="J141" t="s">
        <v>6</v>
      </c>
    </row>
    <row r="142" spans="1:10" x14ac:dyDescent="0.45">
      <c r="A142">
        <v>139</v>
      </c>
      <c r="B142">
        <v>0</v>
      </c>
      <c r="C142">
        <v>1356.9671020507801</v>
      </c>
      <c r="D142">
        <v>85340.096374511704</v>
      </c>
      <c r="E142">
        <v>1679099.71411132</v>
      </c>
      <c r="F142" s="1">
        <v>112358639.501748</v>
      </c>
      <c r="G142">
        <v>324280.15710449201</v>
      </c>
      <c r="H142" t="s">
        <v>25</v>
      </c>
      <c r="I142" t="s">
        <v>31</v>
      </c>
      <c r="J142" t="s">
        <v>6</v>
      </c>
    </row>
    <row r="143" spans="1:10" x14ac:dyDescent="0.45">
      <c r="A143">
        <v>140</v>
      </c>
      <c r="B143">
        <v>376309.40795898403</v>
      </c>
      <c r="C143">
        <v>3703398.4019165002</v>
      </c>
      <c r="D143" s="1">
        <v>19999810.128565598</v>
      </c>
      <c r="E143" s="1">
        <v>202535911.46720099</v>
      </c>
      <c r="F143" s="1">
        <v>845117764.36818302</v>
      </c>
      <c r="G143" s="1">
        <v>18173494.342804998</v>
      </c>
      <c r="H143" t="s">
        <v>4</v>
      </c>
      <c r="I143" t="s">
        <v>32</v>
      </c>
      <c r="J143" t="s">
        <v>6</v>
      </c>
    </row>
    <row r="144" spans="1:10" x14ac:dyDescent="0.45">
      <c r="A144">
        <v>141</v>
      </c>
      <c r="B144">
        <v>0</v>
      </c>
      <c r="C144">
        <v>9319.6861572265607</v>
      </c>
      <c r="D144">
        <v>260468.095753389</v>
      </c>
      <c r="E144">
        <v>6600060.3420010395</v>
      </c>
      <c r="F144" s="1">
        <v>116025224.992359</v>
      </c>
      <c r="G144">
        <v>2121392.25042724</v>
      </c>
      <c r="H144" t="s">
        <v>7</v>
      </c>
      <c r="I144" t="s">
        <v>32</v>
      </c>
      <c r="J144" t="s">
        <v>6</v>
      </c>
    </row>
    <row r="145" spans="1:10" x14ac:dyDescent="0.45">
      <c r="A145">
        <v>142</v>
      </c>
      <c r="B145">
        <v>0</v>
      </c>
      <c r="C145">
        <v>685.78765869140602</v>
      </c>
      <c r="D145">
        <v>7513.9123535156205</v>
      </c>
      <c r="E145">
        <v>606079.81219482399</v>
      </c>
      <c r="F145">
        <v>1377044.4689941399</v>
      </c>
      <c r="G145">
        <v>682.24200439453102</v>
      </c>
      <c r="H145" t="s">
        <v>8</v>
      </c>
      <c r="I145" t="s">
        <v>32</v>
      </c>
      <c r="J145" t="s">
        <v>6</v>
      </c>
    </row>
    <row r="146" spans="1:10" x14ac:dyDescent="0.45">
      <c r="A146">
        <v>143</v>
      </c>
      <c r="B146">
        <v>0</v>
      </c>
      <c r="C146">
        <v>8117.5288696288999</v>
      </c>
      <c r="D146">
        <v>175305.25978955999</v>
      </c>
      <c r="E146">
        <v>5488860.9466088302</v>
      </c>
      <c r="F146" s="1">
        <v>102273830.43267</v>
      </c>
      <c r="G146" s="1">
        <v>18906591.576568902</v>
      </c>
      <c r="H146" t="s">
        <v>9</v>
      </c>
      <c r="I146" t="s">
        <v>32</v>
      </c>
      <c r="J146" t="s">
        <v>6</v>
      </c>
    </row>
    <row r="147" spans="1:10" x14ac:dyDescent="0.45">
      <c r="A147">
        <v>144</v>
      </c>
      <c r="B147">
        <v>0</v>
      </c>
      <c r="C147">
        <v>660.28887939453102</v>
      </c>
      <c r="D147">
        <v>12075.3914794921</v>
      </c>
      <c r="E147">
        <v>257199.898256788</v>
      </c>
      <c r="F147" s="1">
        <v>27807169.387839802</v>
      </c>
      <c r="G147">
        <v>63082.824338426697</v>
      </c>
      <c r="H147" t="s">
        <v>10</v>
      </c>
      <c r="I147" t="s">
        <v>32</v>
      </c>
      <c r="J147" t="s">
        <v>6</v>
      </c>
    </row>
    <row r="148" spans="1:10" x14ac:dyDescent="0.45">
      <c r="A148">
        <v>145</v>
      </c>
      <c r="B148">
        <v>60120.513427734302</v>
      </c>
      <c r="C148">
        <v>885451.07271225797</v>
      </c>
      <c r="D148">
        <v>4096329.2283480698</v>
      </c>
      <c r="E148" s="1">
        <v>30770990.721487202</v>
      </c>
      <c r="F148" s="1">
        <v>91169683.912661493</v>
      </c>
      <c r="G148">
        <v>219086.894836425</v>
      </c>
      <c r="H148" t="s">
        <v>11</v>
      </c>
      <c r="I148" t="s">
        <v>32</v>
      </c>
      <c r="J148" t="s">
        <v>6</v>
      </c>
    </row>
    <row r="149" spans="1:10" x14ac:dyDescent="0.45">
      <c r="A149">
        <v>146</v>
      </c>
      <c r="B149">
        <v>150173.011108398</v>
      </c>
      <c r="C149">
        <v>1663679.81536865</v>
      </c>
      <c r="D149">
        <v>9750959.8867560793</v>
      </c>
      <c r="E149" s="1">
        <v>104238535.041042</v>
      </c>
      <c r="F149" s="1">
        <v>422526638.24508101</v>
      </c>
      <c r="G149">
        <v>6091713.3318481399</v>
      </c>
      <c r="H149" t="s">
        <v>12</v>
      </c>
      <c r="I149" t="s">
        <v>32</v>
      </c>
      <c r="J149" t="s">
        <v>6</v>
      </c>
    </row>
    <row r="150" spans="1:10" x14ac:dyDescent="0.45">
      <c r="A150">
        <v>147</v>
      </c>
      <c r="B150">
        <v>5607.53466796875</v>
      </c>
      <c r="C150">
        <v>131017.931884765</v>
      </c>
      <c r="D150">
        <v>1018764.19091796</v>
      </c>
      <c r="E150">
        <v>8296185.8797846697</v>
      </c>
      <c r="F150" s="1">
        <v>46296199.805739902</v>
      </c>
      <c r="G150">
        <v>529357.25750732399</v>
      </c>
      <c r="H150" t="s">
        <v>13</v>
      </c>
      <c r="I150" t="s">
        <v>32</v>
      </c>
      <c r="J150" t="s">
        <v>6</v>
      </c>
    </row>
    <row r="151" spans="1:10" x14ac:dyDescent="0.45">
      <c r="A151">
        <v>148</v>
      </c>
      <c r="B151">
        <v>0</v>
      </c>
      <c r="C151">
        <v>6386.5992431640598</v>
      </c>
      <c r="D151">
        <v>121927.535223029</v>
      </c>
      <c r="E151">
        <v>5359851.7990241498</v>
      </c>
      <c r="F151" s="1">
        <v>129531297.180888</v>
      </c>
      <c r="G151">
        <v>1860449.6799323501</v>
      </c>
      <c r="H151" t="s">
        <v>14</v>
      </c>
      <c r="I151" t="s">
        <v>32</v>
      </c>
      <c r="J151" t="s">
        <v>6</v>
      </c>
    </row>
    <row r="152" spans="1:10" x14ac:dyDescent="0.45">
      <c r="A152">
        <v>149</v>
      </c>
      <c r="B152">
        <v>38823.969238281199</v>
      </c>
      <c r="C152">
        <v>2460609.5817871001</v>
      </c>
      <c r="D152" s="1">
        <v>58558018.852497101</v>
      </c>
      <c r="E152" s="1">
        <v>276161010.68235898</v>
      </c>
      <c r="F152" s="1">
        <v>521700409.22224599</v>
      </c>
      <c r="G152">
        <v>6281298.5343017504</v>
      </c>
      <c r="H152" t="s">
        <v>15</v>
      </c>
      <c r="I152" t="s">
        <v>32</v>
      </c>
      <c r="J152" t="s">
        <v>6</v>
      </c>
    </row>
    <row r="153" spans="1:10" x14ac:dyDescent="0.45">
      <c r="A153">
        <v>150</v>
      </c>
      <c r="B153">
        <v>0</v>
      </c>
      <c r="C153">
        <v>1350.5700073242101</v>
      </c>
      <c r="D153">
        <v>17680.308166503899</v>
      </c>
      <c r="E153">
        <v>650061.45397949195</v>
      </c>
      <c r="F153" s="1">
        <v>21613430.412353501</v>
      </c>
      <c r="G153">
        <v>63918.498596191399</v>
      </c>
      <c r="H153" t="s">
        <v>16</v>
      </c>
      <c r="I153" t="s">
        <v>32</v>
      </c>
      <c r="J153" t="s">
        <v>6</v>
      </c>
    </row>
    <row r="154" spans="1:10" x14ac:dyDescent="0.45">
      <c r="A154">
        <v>151</v>
      </c>
      <c r="B154">
        <v>30876.599121093699</v>
      </c>
      <c r="C154">
        <v>605996.23173110001</v>
      </c>
      <c r="D154">
        <v>7406902.9332071897</v>
      </c>
      <c r="E154" s="1">
        <v>167694957.32690701</v>
      </c>
      <c r="F154" s="1">
        <v>1919219528.1860001</v>
      </c>
      <c r="G154" s="1">
        <v>62661466.893225797</v>
      </c>
      <c r="H154" t="s">
        <v>17</v>
      </c>
      <c r="I154" t="s">
        <v>32</v>
      </c>
      <c r="J154" t="s">
        <v>6</v>
      </c>
    </row>
    <row r="155" spans="1:10" x14ac:dyDescent="0.45">
      <c r="A155">
        <v>152</v>
      </c>
      <c r="B155">
        <v>0</v>
      </c>
      <c r="C155">
        <v>0</v>
      </c>
      <c r="D155">
        <v>9982.8411865234302</v>
      </c>
      <c r="E155">
        <v>682539.849339384</v>
      </c>
      <c r="F155" s="1">
        <v>81237135.177844197</v>
      </c>
      <c r="G155">
        <v>440269.64168844698</v>
      </c>
      <c r="H155" t="s">
        <v>18</v>
      </c>
      <c r="I155" t="s">
        <v>32</v>
      </c>
      <c r="J155" t="s">
        <v>6</v>
      </c>
    </row>
    <row r="156" spans="1:10" x14ac:dyDescent="0.45">
      <c r="A156">
        <v>153</v>
      </c>
      <c r="B156">
        <v>678.75494384765602</v>
      </c>
      <c r="C156">
        <v>11502.9422607421</v>
      </c>
      <c r="D156">
        <v>152265.32055664001</v>
      </c>
      <c r="E156">
        <v>5350784.0015524402</v>
      </c>
      <c r="F156" s="1">
        <v>115168883.646429</v>
      </c>
      <c r="G156">
        <v>2051937.5768432601</v>
      </c>
      <c r="H156" t="s">
        <v>19</v>
      </c>
      <c r="I156" t="s">
        <v>32</v>
      </c>
      <c r="J156" t="s">
        <v>6</v>
      </c>
    </row>
    <row r="157" spans="1:10" x14ac:dyDescent="0.45">
      <c r="A157">
        <v>154</v>
      </c>
      <c r="B157">
        <v>0</v>
      </c>
      <c r="C157">
        <v>6845.0196533203098</v>
      </c>
      <c r="D157">
        <v>165569.80759851701</v>
      </c>
      <c r="E157">
        <v>1768337.64261163</v>
      </c>
      <c r="F157" s="1">
        <v>20463358.998955701</v>
      </c>
      <c r="G157">
        <v>251836.265808105</v>
      </c>
      <c r="H157" t="s">
        <v>20</v>
      </c>
      <c r="I157" t="s">
        <v>32</v>
      </c>
      <c r="J157" t="s">
        <v>6</v>
      </c>
    </row>
    <row r="158" spans="1:10" x14ac:dyDescent="0.45">
      <c r="A158">
        <v>155</v>
      </c>
      <c r="B158">
        <v>28048.809997558499</v>
      </c>
      <c r="C158">
        <v>491686.06414794899</v>
      </c>
      <c r="D158">
        <v>2550467.54475983</v>
      </c>
      <c r="E158" s="1">
        <v>27771843.172725901</v>
      </c>
      <c r="F158" s="1">
        <v>316062990.58659297</v>
      </c>
      <c r="G158" s="1">
        <v>17004291.630251601</v>
      </c>
      <c r="H158" t="s">
        <v>21</v>
      </c>
      <c r="I158" t="s">
        <v>32</v>
      </c>
      <c r="J158" t="s">
        <v>6</v>
      </c>
    </row>
    <row r="159" spans="1:10" x14ac:dyDescent="0.45">
      <c r="A159">
        <v>156</v>
      </c>
      <c r="B159">
        <v>4035.7233276367101</v>
      </c>
      <c r="C159">
        <v>108937.155395507</v>
      </c>
      <c r="D159">
        <v>930082.02935264399</v>
      </c>
      <c r="E159">
        <v>7855989.7073586797</v>
      </c>
      <c r="F159" s="1">
        <v>114447451.70226701</v>
      </c>
      <c r="G159">
        <v>1333201.63061523</v>
      </c>
      <c r="H159" t="s">
        <v>22</v>
      </c>
      <c r="I159" t="s">
        <v>32</v>
      </c>
      <c r="J159" t="s">
        <v>6</v>
      </c>
    </row>
    <row r="160" spans="1:10" x14ac:dyDescent="0.45">
      <c r="A160">
        <v>157</v>
      </c>
      <c r="B160">
        <v>0</v>
      </c>
      <c r="C160">
        <v>4768.58154296875</v>
      </c>
      <c r="D160">
        <v>23680.505187988201</v>
      </c>
      <c r="E160">
        <v>400488.340452904</v>
      </c>
      <c r="F160" s="1">
        <v>73507889.218728706</v>
      </c>
      <c r="G160">
        <v>178347.29688074399</v>
      </c>
      <c r="H160" t="s">
        <v>23</v>
      </c>
      <c r="I160" t="s">
        <v>32</v>
      </c>
      <c r="J160" t="s">
        <v>6</v>
      </c>
    </row>
    <row r="161" spans="1:10" x14ac:dyDescent="0.45">
      <c r="A161">
        <v>158</v>
      </c>
      <c r="B161">
        <v>0</v>
      </c>
      <c r="C161">
        <v>635.563232421875</v>
      </c>
      <c r="D161">
        <v>16459.237915039001</v>
      </c>
      <c r="E161">
        <v>500254.38358513301</v>
      </c>
      <c r="F161">
        <v>2901303.6404847298</v>
      </c>
      <c r="G161">
        <v>70427.433514284596</v>
      </c>
      <c r="H161" t="s">
        <v>24</v>
      </c>
      <c r="I161" t="s">
        <v>32</v>
      </c>
      <c r="J161" t="s">
        <v>6</v>
      </c>
    </row>
    <row r="162" spans="1:10" x14ac:dyDescent="0.45">
      <c r="A162">
        <v>159</v>
      </c>
      <c r="B162">
        <v>0</v>
      </c>
      <c r="C162">
        <v>2719.14770507812</v>
      </c>
      <c r="D162">
        <v>34664.359924316399</v>
      </c>
      <c r="E162">
        <v>1531381.11358642</v>
      </c>
      <c r="F162" s="1">
        <v>110704283.288858</v>
      </c>
      <c r="G162">
        <v>2175668.52636718</v>
      </c>
      <c r="H162" t="s">
        <v>25</v>
      </c>
      <c r="I162" t="s">
        <v>32</v>
      </c>
      <c r="J162" t="s">
        <v>6</v>
      </c>
    </row>
    <row r="163" spans="1:10" x14ac:dyDescent="0.45">
      <c r="A163">
        <v>160</v>
      </c>
      <c r="B163">
        <v>101447.422912597</v>
      </c>
      <c r="C163">
        <v>2292179.8668212802</v>
      </c>
      <c r="D163" s="1">
        <v>21440639.796783999</v>
      </c>
      <c r="E163" s="1">
        <v>246185056.44771501</v>
      </c>
      <c r="F163" s="1">
        <v>800170804.11714196</v>
      </c>
      <c r="G163" s="1">
        <v>19716560.465255398</v>
      </c>
      <c r="H163" t="s">
        <v>4</v>
      </c>
      <c r="I163" t="s">
        <v>33</v>
      </c>
      <c r="J163" t="s">
        <v>6</v>
      </c>
    </row>
    <row r="164" spans="1:10" x14ac:dyDescent="0.45">
      <c r="A164">
        <v>161</v>
      </c>
      <c r="B164">
        <v>0</v>
      </c>
      <c r="C164">
        <v>5983.2030639648401</v>
      </c>
      <c r="D164">
        <v>168234.792114257</v>
      </c>
      <c r="E164">
        <v>6687353.7590018399</v>
      </c>
      <c r="F164" s="1">
        <v>115840993.32640199</v>
      </c>
      <c r="G164">
        <v>2313900.28611557</v>
      </c>
      <c r="H164" t="s">
        <v>7</v>
      </c>
      <c r="I164" t="s">
        <v>33</v>
      </c>
      <c r="J164" t="s">
        <v>6</v>
      </c>
    </row>
    <row r="165" spans="1:10" x14ac:dyDescent="0.45">
      <c r="A165">
        <v>162</v>
      </c>
      <c r="B165">
        <v>0</v>
      </c>
      <c r="C165">
        <v>1372.3869018554601</v>
      </c>
      <c r="D165">
        <v>7512.4981689453098</v>
      </c>
      <c r="E165">
        <v>670786.99035644496</v>
      </c>
      <c r="F165">
        <v>1311648.5571289</v>
      </c>
      <c r="G165">
        <v>685.79064941406205</v>
      </c>
      <c r="H165" t="s">
        <v>8</v>
      </c>
      <c r="I165" t="s">
        <v>33</v>
      </c>
      <c r="J165" t="s">
        <v>6</v>
      </c>
    </row>
    <row r="166" spans="1:10" x14ac:dyDescent="0.45">
      <c r="A166">
        <v>163</v>
      </c>
      <c r="B166">
        <v>0</v>
      </c>
      <c r="C166">
        <v>622.91668701171795</v>
      </c>
      <c r="D166">
        <v>110312.965074726</v>
      </c>
      <c r="E166">
        <v>4512298.5706626698</v>
      </c>
      <c r="F166" s="1">
        <v>98759753.026045695</v>
      </c>
      <c r="G166" s="1">
        <v>23469718.266036902</v>
      </c>
      <c r="H166" t="s">
        <v>9</v>
      </c>
      <c r="I166" t="s">
        <v>33</v>
      </c>
      <c r="J166" t="s">
        <v>6</v>
      </c>
    </row>
    <row r="167" spans="1:10" x14ac:dyDescent="0.45">
      <c r="A167">
        <v>164</v>
      </c>
      <c r="B167">
        <v>0</v>
      </c>
      <c r="C167">
        <v>0</v>
      </c>
      <c r="D167">
        <v>6026.2782592773401</v>
      </c>
      <c r="E167">
        <v>246991.32077158001</v>
      </c>
      <c r="F167" s="1">
        <v>27791288.2903102</v>
      </c>
      <c r="G167">
        <v>95881.901452876002</v>
      </c>
      <c r="H167" t="s">
        <v>10</v>
      </c>
      <c r="I167" t="s">
        <v>33</v>
      </c>
      <c r="J167" t="s">
        <v>6</v>
      </c>
    </row>
    <row r="168" spans="1:10" x14ac:dyDescent="0.45">
      <c r="A168">
        <v>165</v>
      </c>
      <c r="B168">
        <v>21879.3712768554</v>
      </c>
      <c r="C168">
        <v>639536.01995849598</v>
      </c>
      <c r="D168">
        <v>3606852.6397164101</v>
      </c>
      <c r="E168" s="1">
        <v>32482287.768642701</v>
      </c>
      <c r="F168" s="1">
        <v>90251517.814447597</v>
      </c>
      <c r="G168">
        <v>199588.72943115199</v>
      </c>
      <c r="H168" t="s">
        <v>11</v>
      </c>
      <c r="I168" t="s">
        <v>33</v>
      </c>
      <c r="J168" t="s">
        <v>6</v>
      </c>
    </row>
    <row r="169" spans="1:10" x14ac:dyDescent="0.45">
      <c r="A169">
        <v>166</v>
      </c>
      <c r="B169">
        <v>86900.630493164004</v>
      </c>
      <c r="C169">
        <v>1701790.30822753</v>
      </c>
      <c r="D169" s="1">
        <v>13324396.7862668</v>
      </c>
      <c r="E169" s="1">
        <v>128504160.401879</v>
      </c>
      <c r="F169" s="1">
        <v>395995136.476677</v>
      </c>
      <c r="G169">
        <v>4809314.72766113</v>
      </c>
      <c r="H169" t="s">
        <v>12</v>
      </c>
      <c r="I169" t="s">
        <v>33</v>
      </c>
      <c r="J169" t="s">
        <v>6</v>
      </c>
    </row>
    <row r="170" spans="1:10" x14ac:dyDescent="0.45">
      <c r="A170">
        <v>167</v>
      </c>
      <c r="B170">
        <v>624.19720458984295</v>
      </c>
      <c r="C170">
        <v>139115.10052490199</v>
      </c>
      <c r="D170">
        <v>1002187.2982788</v>
      </c>
      <c r="E170" s="1">
        <v>10118135.967713101</v>
      </c>
      <c r="F170" s="1">
        <v>44456788.664954998</v>
      </c>
      <c r="G170">
        <v>560281.37182617094</v>
      </c>
      <c r="H170" t="s">
        <v>13</v>
      </c>
      <c r="I170" t="s">
        <v>33</v>
      </c>
      <c r="J170" t="s">
        <v>6</v>
      </c>
    </row>
    <row r="171" spans="1:10" x14ac:dyDescent="0.45">
      <c r="A171">
        <v>168</v>
      </c>
      <c r="B171">
        <v>636.55163574218705</v>
      </c>
      <c r="C171">
        <v>11565.2255859375</v>
      </c>
      <c r="D171">
        <v>265436.85529138899</v>
      </c>
      <c r="E171">
        <v>8010901.8884037901</v>
      </c>
      <c r="F171" s="1">
        <v>126328539.192709</v>
      </c>
      <c r="G171">
        <v>2262833.0806856002</v>
      </c>
      <c r="H171" t="s">
        <v>14</v>
      </c>
      <c r="I171" t="s">
        <v>33</v>
      </c>
      <c r="J171" t="s">
        <v>6</v>
      </c>
    </row>
    <row r="172" spans="1:10" x14ac:dyDescent="0.45">
      <c r="A172">
        <v>169</v>
      </c>
      <c r="B172">
        <v>11866.6202392578</v>
      </c>
      <c r="C172">
        <v>983848.41064453102</v>
      </c>
      <c r="D172" s="1">
        <v>29880663.451232899</v>
      </c>
      <c r="E172" s="1">
        <v>298903217.88623703</v>
      </c>
      <c r="F172" s="1">
        <v>529114904.74514103</v>
      </c>
      <c r="G172">
        <v>6305669.7289349698</v>
      </c>
      <c r="H172" t="s">
        <v>15</v>
      </c>
      <c r="I172" t="s">
        <v>33</v>
      </c>
      <c r="J172" t="s">
        <v>6</v>
      </c>
    </row>
    <row r="173" spans="1:10" x14ac:dyDescent="0.45">
      <c r="A173">
        <v>170</v>
      </c>
      <c r="B173">
        <v>0</v>
      </c>
      <c r="C173">
        <v>0</v>
      </c>
      <c r="D173">
        <v>13614.9357910156</v>
      </c>
      <c r="E173">
        <v>531228.46325683501</v>
      </c>
      <c r="F173" s="1">
        <v>21664011.719909601</v>
      </c>
      <c r="G173">
        <v>137586.124145507</v>
      </c>
      <c r="H173" t="s">
        <v>16</v>
      </c>
      <c r="I173" t="s">
        <v>33</v>
      </c>
      <c r="J173" t="s">
        <v>6</v>
      </c>
    </row>
    <row r="174" spans="1:10" x14ac:dyDescent="0.45">
      <c r="A174">
        <v>171</v>
      </c>
      <c r="B174">
        <v>29555.749694824201</v>
      </c>
      <c r="C174">
        <v>684327.66528320301</v>
      </c>
      <c r="D174" s="1">
        <v>10715582.889547599</v>
      </c>
      <c r="E174" s="1">
        <v>295489419.23136401</v>
      </c>
      <c r="F174" s="1">
        <v>1783348774.99577</v>
      </c>
      <c r="G174" s="1">
        <v>67352067.638534203</v>
      </c>
      <c r="H174" t="s">
        <v>17</v>
      </c>
      <c r="I174" t="s">
        <v>33</v>
      </c>
      <c r="J174" t="s">
        <v>6</v>
      </c>
    </row>
    <row r="175" spans="1:10" x14ac:dyDescent="0.45">
      <c r="A175">
        <v>172</v>
      </c>
      <c r="B175">
        <v>0</v>
      </c>
      <c r="C175">
        <v>0</v>
      </c>
      <c r="D175">
        <v>1993.5350952148401</v>
      </c>
      <c r="E175">
        <v>728533.15755064704</v>
      </c>
      <c r="F175" s="1">
        <v>81048456.350450397</v>
      </c>
      <c r="G175">
        <v>590944.46696226799</v>
      </c>
      <c r="H175" t="s">
        <v>18</v>
      </c>
      <c r="I175" t="s">
        <v>33</v>
      </c>
      <c r="J175" t="s">
        <v>6</v>
      </c>
    </row>
    <row r="176" spans="1:10" x14ac:dyDescent="0.45">
      <c r="A176">
        <v>173</v>
      </c>
      <c r="B176">
        <v>0</v>
      </c>
      <c r="C176">
        <v>4733.9778442382803</v>
      </c>
      <c r="D176">
        <v>118460.310424804</v>
      </c>
      <c r="E176">
        <v>5311508.4541891599</v>
      </c>
      <c r="F176" s="1">
        <v>115225962.932806</v>
      </c>
      <c r="G176">
        <v>2075386.5673217699</v>
      </c>
      <c r="H176" t="s">
        <v>19</v>
      </c>
      <c r="I176" t="s">
        <v>33</v>
      </c>
      <c r="J176" t="s">
        <v>6</v>
      </c>
    </row>
    <row r="177" spans="1:10" x14ac:dyDescent="0.45">
      <c r="A177">
        <v>174</v>
      </c>
      <c r="B177">
        <v>0</v>
      </c>
      <c r="C177">
        <v>14330.049499511701</v>
      </c>
      <c r="D177">
        <v>150022.599712775</v>
      </c>
      <c r="E177">
        <v>2189934.35845995</v>
      </c>
      <c r="F177" s="1">
        <v>19988286.855189901</v>
      </c>
      <c r="G177">
        <v>313373.87176513602</v>
      </c>
      <c r="H177" t="s">
        <v>20</v>
      </c>
      <c r="I177" t="s">
        <v>33</v>
      </c>
      <c r="J177" t="s">
        <v>6</v>
      </c>
    </row>
    <row r="178" spans="1:10" x14ac:dyDescent="0.45">
      <c r="A178">
        <v>175</v>
      </c>
      <c r="B178">
        <v>8715.1897583007794</v>
      </c>
      <c r="C178">
        <v>275876.59887695301</v>
      </c>
      <c r="D178">
        <v>2257907.8752582599</v>
      </c>
      <c r="E178" s="1">
        <v>38903459.289023697</v>
      </c>
      <c r="F178" s="1">
        <v>303531384.16688401</v>
      </c>
      <c r="G178" s="1">
        <v>18931984.688674498</v>
      </c>
      <c r="H178" t="s">
        <v>21</v>
      </c>
      <c r="I178" t="s">
        <v>33</v>
      </c>
      <c r="J178" t="s">
        <v>6</v>
      </c>
    </row>
    <row r="179" spans="1:10" x14ac:dyDescent="0.45">
      <c r="A179">
        <v>176</v>
      </c>
      <c r="B179">
        <v>670.92529296875</v>
      </c>
      <c r="C179">
        <v>28917.6935424804</v>
      </c>
      <c r="D179">
        <v>469813.18707275297</v>
      </c>
      <c r="E179">
        <v>6840633.4927538102</v>
      </c>
      <c r="F179" s="1">
        <v>115397104.25500201</v>
      </c>
      <c r="G179">
        <v>1942558.3946533201</v>
      </c>
      <c r="H179" t="s">
        <v>22</v>
      </c>
      <c r="I179" t="s">
        <v>33</v>
      </c>
      <c r="J179" t="s">
        <v>6</v>
      </c>
    </row>
    <row r="180" spans="1:10" x14ac:dyDescent="0.45">
      <c r="A180">
        <v>177</v>
      </c>
      <c r="B180">
        <v>0</v>
      </c>
      <c r="C180">
        <v>7520.8158569335901</v>
      </c>
      <c r="D180">
        <v>38406.945739745999</v>
      </c>
      <c r="E180">
        <v>446474.19132103998</v>
      </c>
      <c r="F180" s="1">
        <v>73438037.958502993</v>
      </c>
      <c r="G180">
        <v>184734.03137254799</v>
      </c>
      <c r="H180" t="s">
        <v>23</v>
      </c>
      <c r="I180" t="s">
        <v>33</v>
      </c>
      <c r="J180" t="s">
        <v>6</v>
      </c>
    </row>
    <row r="181" spans="1:10" x14ac:dyDescent="0.45">
      <c r="A181">
        <v>178</v>
      </c>
      <c r="B181">
        <v>0</v>
      </c>
      <c r="C181">
        <v>630.55706787109295</v>
      </c>
      <c r="D181">
        <v>16445.6834716796</v>
      </c>
      <c r="E181">
        <v>510774.339944996</v>
      </c>
      <c r="F181">
        <v>2864151.3989375001</v>
      </c>
      <c r="G181">
        <v>97078.279309560705</v>
      </c>
      <c r="H181" t="s">
        <v>24</v>
      </c>
      <c r="I181" t="s">
        <v>33</v>
      </c>
      <c r="J181" t="s">
        <v>6</v>
      </c>
    </row>
    <row r="182" spans="1:10" x14ac:dyDescent="0.45">
      <c r="A182">
        <v>179</v>
      </c>
      <c r="B182">
        <v>0</v>
      </c>
      <c r="C182">
        <v>670.55633544921795</v>
      </c>
      <c r="D182">
        <v>43577.412475585901</v>
      </c>
      <c r="E182">
        <v>1805161.7647704999</v>
      </c>
      <c r="F182" s="1">
        <v>110562439.35593501</v>
      </c>
      <c r="G182">
        <v>2036867.34692382</v>
      </c>
      <c r="H182" t="s">
        <v>25</v>
      </c>
      <c r="I182" t="s">
        <v>33</v>
      </c>
      <c r="J182" t="s">
        <v>6</v>
      </c>
    </row>
    <row r="183" spans="1:10" x14ac:dyDescent="0.45">
      <c r="A183">
        <v>180</v>
      </c>
      <c r="B183">
        <v>10167.802734375</v>
      </c>
      <c r="C183">
        <v>532216.65399169899</v>
      </c>
      <c r="D183">
        <v>9722258.5819594394</v>
      </c>
      <c r="E183" s="1">
        <v>170664685.11831301</v>
      </c>
      <c r="F183" s="1">
        <v>870043929.08900201</v>
      </c>
      <c r="G183" s="1">
        <v>38933430.870628603</v>
      </c>
      <c r="H183" t="s">
        <v>4</v>
      </c>
      <c r="I183" t="s">
        <v>34</v>
      </c>
      <c r="J183" t="s">
        <v>6</v>
      </c>
    </row>
    <row r="184" spans="1:10" x14ac:dyDescent="0.45">
      <c r="A184">
        <v>181</v>
      </c>
      <c r="B184">
        <v>0</v>
      </c>
      <c r="C184">
        <v>664.03961181640602</v>
      </c>
      <c r="D184">
        <v>49295.902526855403</v>
      </c>
      <c r="E184">
        <v>4988415.5426997095</v>
      </c>
      <c r="F184" s="1">
        <v>114809566.373441</v>
      </c>
      <c r="G184">
        <v>5168523.5084178196</v>
      </c>
      <c r="H184" t="s">
        <v>7</v>
      </c>
      <c r="I184" t="s">
        <v>34</v>
      </c>
      <c r="J184" t="s">
        <v>6</v>
      </c>
    </row>
    <row r="185" spans="1:10" x14ac:dyDescent="0.45">
      <c r="A185">
        <v>182</v>
      </c>
      <c r="B185">
        <v>0</v>
      </c>
      <c r="C185">
        <v>1372.3869018554601</v>
      </c>
      <c r="D185">
        <v>4775.7451782226499</v>
      </c>
      <c r="E185">
        <v>687737.33038329997</v>
      </c>
      <c r="F185">
        <v>1294691.65203857</v>
      </c>
      <c r="G185">
        <v>3429.1087036132799</v>
      </c>
      <c r="H185" t="s">
        <v>8</v>
      </c>
      <c r="I185" t="s">
        <v>34</v>
      </c>
      <c r="J185" t="s">
        <v>6</v>
      </c>
    </row>
    <row r="186" spans="1:10" x14ac:dyDescent="0.45">
      <c r="A186">
        <v>183</v>
      </c>
      <c r="B186">
        <v>0</v>
      </c>
      <c r="C186">
        <v>0</v>
      </c>
      <c r="D186">
        <v>37406.2313842773</v>
      </c>
      <c r="E186">
        <v>3221460.8098309599</v>
      </c>
      <c r="F186" s="1">
        <v>92383406.649661496</v>
      </c>
      <c r="G186" s="1">
        <v>31210432.053630199</v>
      </c>
      <c r="H186" t="s">
        <v>9</v>
      </c>
      <c r="I186" t="s">
        <v>34</v>
      </c>
      <c r="J186" t="s">
        <v>6</v>
      </c>
    </row>
    <row r="187" spans="1:10" x14ac:dyDescent="0.45">
      <c r="A187">
        <v>184</v>
      </c>
      <c r="B187">
        <v>0</v>
      </c>
      <c r="C187">
        <v>660.28887939453102</v>
      </c>
      <c r="D187">
        <v>8707.6857299804597</v>
      </c>
      <c r="E187">
        <v>157332.52092644101</v>
      </c>
      <c r="F187" s="1">
        <v>27793219.247046102</v>
      </c>
      <c r="G187">
        <v>180268.04821202799</v>
      </c>
      <c r="H187" t="s">
        <v>10</v>
      </c>
      <c r="I187" t="s">
        <v>34</v>
      </c>
      <c r="J187" t="s">
        <v>6</v>
      </c>
    </row>
    <row r="188" spans="1:10" x14ac:dyDescent="0.45">
      <c r="A188">
        <v>185</v>
      </c>
      <c r="B188">
        <v>14292.576965332</v>
      </c>
      <c r="C188">
        <v>376696.44091796799</v>
      </c>
      <c r="D188">
        <v>2622686.8370162598</v>
      </c>
      <c r="E188" s="1">
        <v>27296452.433755301</v>
      </c>
      <c r="F188" s="1">
        <v>96540056.711190403</v>
      </c>
      <c r="G188">
        <v>351477.34362792899</v>
      </c>
      <c r="H188" t="s">
        <v>11</v>
      </c>
      <c r="I188" t="s">
        <v>34</v>
      </c>
      <c r="J188" t="s">
        <v>6</v>
      </c>
    </row>
    <row r="189" spans="1:10" x14ac:dyDescent="0.45">
      <c r="A189">
        <v>186</v>
      </c>
      <c r="B189">
        <v>18025.7473144531</v>
      </c>
      <c r="C189">
        <v>1045733.8685302699</v>
      </c>
      <c r="D189" s="1">
        <v>14360047.415085001</v>
      </c>
      <c r="E189" s="1">
        <v>132003275.215085</v>
      </c>
      <c r="F189" s="1">
        <v>390601789.037094</v>
      </c>
      <c r="G189">
        <v>6392828.0480957003</v>
      </c>
      <c r="H189" t="s">
        <v>12</v>
      </c>
      <c r="I189" t="s">
        <v>34</v>
      </c>
      <c r="J189" t="s">
        <v>6</v>
      </c>
    </row>
    <row r="190" spans="1:10" x14ac:dyDescent="0.45">
      <c r="A190">
        <v>187</v>
      </c>
      <c r="B190">
        <v>0</v>
      </c>
      <c r="C190">
        <v>16861.753051757802</v>
      </c>
      <c r="D190">
        <v>629645.86395263602</v>
      </c>
      <c r="E190">
        <v>6992481.3539407104</v>
      </c>
      <c r="F190" s="1">
        <v>47138089.753947102</v>
      </c>
      <c r="G190">
        <v>1500053.8756103499</v>
      </c>
      <c r="H190" t="s">
        <v>13</v>
      </c>
      <c r="I190" t="s">
        <v>34</v>
      </c>
      <c r="J190" t="s">
        <v>6</v>
      </c>
    </row>
    <row r="191" spans="1:10" x14ac:dyDescent="0.45">
      <c r="A191">
        <v>188</v>
      </c>
      <c r="B191">
        <v>0</v>
      </c>
      <c r="C191">
        <v>12110.0929565429</v>
      </c>
      <c r="D191">
        <v>211891.01275634699</v>
      </c>
      <c r="E191">
        <v>6918952.0440781498</v>
      </c>
      <c r="F191" s="1">
        <v>126980154.474232</v>
      </c>
      <c r="G191">
        <v>2756805.1702878401</v>
      </c>
      <c r="H191" t="s">
        <v>14</v>
      </c>
      <c r="I191" t="s">
        <v>34</v>
      </c>
      <c r="J191" t="s">
        <v>6</v>
      </c>
    </row>
    <row r="192" spans="1:10" x14ac:dyDescent="0.45">
      <c r="A192">
        <v>189</v>
      </c>
      <c r="B192">
        <v>656.34100341796795</v>
      </c>
      <c r="C192">
        <v>77680.808410644502</v>
      </c>
      <c r="D192" s="1">
        <v>14450784.90625</v>
      </c>
      <c r="E192" s="1">
        <v>314646131.69064897</v>
      </c>
      <c r="F192" s="1">
        <v>523252094.96776801</v>
      </c>
      <c r="G192" s="1">
        <v>12772822.128349001</v>
      </c>
      <c r="H192" t="s">
        <v>15</v>
      </c>
      <c r="I192" t="s">
        <v>34</v>
      </c>
      <c r="J192" t="s">
        <v>6</v>
      </c>
    </row>
    <row r="193" spans="1:10" x14ac:dyDescent="0.45">
      <c r="A193">
        <v>190</v>
      </c>
      <c r="B193">
        <v>0</v>
      </c>
      <c r="C193">
        <v>1355.54150390625</v>
      </c>
      <c r="D193">
        <v>4775.6516723632803</v>
      </c>
      <c r="E193">
        <v>304266.60308837797</v>
      </c>
      <c r="F193" s="1">
        <v>21805479.492797799</v>
      </c>
      <c r="G193">
        <v>230563.95404052699</v>
      </c>
      <c r="H193" t="s">
        <v>16</v>
      </c>
      <c r="I193" t="s">
        <v>34</v>
      </c>
      <c r="J193" t="s">
        <v>6</v>
      </c>
    </row>
    <row r="194" spans="1:10" x14ac:dyDescent="0.45">
      <c r="A194">
        <v>191</v>
      </c>
      <c r="B194">
        <v>6946.7267456054597</v>
      </c>
      <c r="C194">
        <v>223069.939392089</v>
      </c>
      <c r="D194">
        <v>5097845.6347335503</v>
      </c>
      <c r="E194" s="1">
        <v>173102344.39965099</v>
      </c>
      <c r="F194" s="1">
        <v>1881118844.84694</v>
      </c>
      <c r="G194" s="1">
        <v>98070676.622725099</v>
      </c>
      <c r="H194" t="s">
        <v>17</v>
      </c>
      <c r="I194" t="s">
        <v>34</v>
      </c>
      <c r="J194" t="s">
        <v>6</v>
      </c>
    </row>
    <row r="195" spans="1:10" x14ac:dyDescent="0.45">
      <c r="A195">
        <v>192</v>
      </c>
      <c r="B195">
        <v>0</v>
      </c>
      <c r="C195">
        <v>0</v>
      </c>
      <c r="D195">
        <v>2662.5467529296802</v>
      </c>
      <c r="E195">
        <v>446063.82567521598</v>
      </c>
      <c r="F195" s="1">
        <v>79922732.101477697</v>
      </c>
      <c r="G195">
        <v>1998469.0361526699</v>
      </c>
      <c r="H195" t="s">
        <v>18</v>
      </c>
      <c r="I195" t="s">
        <v>34</v>
      </c>
      <c r="J195" t="s">
        <v>6</v>
      </c>
    </row>
    <row r="196" spans="1:10" x14ac:dyDescent="0.45">
      <c r="A196">
        <v>193</v>
      </c>
      <c r="B196">
        <v>0</v>
      </c>
      <c r="C196">
        <v>1356.35205078125</v>
      </c>
      <c r="D196">
        <v>48061.258361816399</v>
      </c>
      <c r="E196">
        <v>3213329.9571339302</v>
      </c>
      <c r="F196" s="1">
        <v>114803211.359366</v>
      </c>
      <c r="G196">
        <v>4670093.3156738197</v>
      </c>
      <c r="H196" t="s">
        <v>19</v>
      </c>
      <c r="I196" t="s">
        <v>34</v>
      </c>
      <c r="J196" t="s">
        <v>6</v>
      </c>
    </row>
    <row r="197" spans="1:10" x14ac:dyDescent="0.45">
      <c r="A197">
        <v>194</v>
      </c>
      <c r="B197">
        <v>0</v>
      </c>
      <c r="C197">
        <v>3116.7962646484302</v>
      </c>
      <c r="D197">
        <v>77177.797546386704</v>
      </c>
      <c r="E197">
        <v>1416592.34080882</v>
      </c>
      <c r="F197" s="1">
        <v>20454165.956196301</v>
      </c>
      <c r="G197">
        <v>704894.84381103504</v>
      </c>
      <c r="H197" t="s">
        <v>20</v>
      </c>
      <c r="I197" t="s">
        <v>34</v>
      </c>
      <c r="J197" t="s">
        <v>6</v>
      </c>
    </row>
    <row r="198" spans="1:10" x14ac:dyDescent="0.45">
      <c r="A198">
        <v>195</v>
      </c>
      <c r="B198">
        <v>0</v>
      </c>
      <c r="C198">
        <v>80419.010253906206</v>
      </c>
      <c r="D198">
        <v>1133483.3247324</v>
      </c>
      <c r="E198" s="1">
        <v>23928022.802467</v>
      </c>
      <c r="F198" s="1">
        <v>312030675.94015902</v>
      </c>
      <c r="G198" s="1">
        <v>26736726.730863899</v>
      </c>
      <c r="H198" t="s">
        <v>21</v>
      </c>
      <c r="I198" t="s">
        <v>34</v>
      </c>
      <c r="J198" t="s">
        <v>6</v>
      </c>
    </row>
    <row r="199" spans="1:10" x14ac:dyDescent="0.45">
      <c r="A199">
        <v>196</v>
      </c>
      <c r="B199">
        <v>0</v>
      </c>
      <c r="C199">
        <v>7395.9243774413999</v>
      </c>
      <c r="D199">
        <v>182141.96215820301</v>
      </c>
      <c r="E199">
        <v>4911193.4849994704</v>
      </c>
      <c r="F199" s="1">
        <v>114930213.84948701</v>
      </c>
      <c r="G199">
        <v>4648752.72729492</v>
      </c>
      <c r="H199" t="s">
        <v>22</v>
      </c>
      <c r="I199" t="s">
        <v>34</v>
      </c>
      <c r="J199" t="s">
        <v>6</v>
      </c>
    </row>
    <row r="200" spans="1:10" x14ac:dyDescent="0.45">
      <c r="A200">
        <v>197</v>
      </c>
      <c r="B200">
        <v>673.54302978515602</v>
      </c>
      <c r="C200">
        <v>4077.84350585937</v>
      </c>
      <c r="D200">
        <v>36457.856811523401</v>
      </c>
      <c r="E200">
        <v>404194.78021431703</v>
      </c>
      <c r="F200" s="1">
        <v>73246400.571566701</v>
      </c>
      <c r="G200">
        <v>423369.347665106</v>
      </c>
      <c r="H200" t="s">
        <v>23</v>
      </c>
      <c r="I200" t="s">
        <v>34</v>
      </c>
      <c r="J200" t="s">
        <v>6</v>
      </c>
    </row>
    <row r="201" spans="1:10" x14ac:dyDescent="0.45">
      <c r="A201">
        <v>198</v>
      </c>
      <c r="B201">
        <v>0</v>
      </c>
      <c r="C201">
        <v>0</v>
      </c>
      <c r="D201">
        <v>9494.2896118164008</v>
      </c>
      <c r="E201">
        <v>380385.09466552699</v>
      </c>
      <c r="F201">
        <v>2880360.2889792002</v>
      </c>
      <c r="G201">
        <v>218840.58547506799</v>
      </c>
      <c r="H201" t="s">
        <v>24</v>
      </c>
      <c r="I201" t="s">
        <v>34</v>
      </c>
      <c r="J201" t="s">
        <v>6</v>
      </c>
    </row>
    <row r="202" spans="1:10" x14ac:dyDescent="0.45">
      <c r="A202">
        <v>199</v>
      </c>
      <c r="B202">
        <v>0</v>
      </c>
      <c r="C202">
        <v>0</v>
      </c>
      <c r="D202">
        <v>21719.370605468699</v>
      </c>
      <c r="E202">
        <v>1138303.13275146</v>
      </c>
      <c r="F202" s="1">
        <v>109756063.76181901</v>
      </c>
      <c r="G202">
        <v>3532630.1712646401</v>
      </c>
      <c r="H202" t="s">
        <v>25</v>
      </c>
      <c r="I202" t="s">
        <v>34</v>
      </c>
      <c r="J202" t="s">
        <v>6</v>
      </c>
    </row>
    <row r="203" spans="1:10" x14ac:dyDescent="0.45">
      <c r="A203">
        <v>200</v>
      </c>
      <c r="B203">
        <v>55799.938232421802</v>
      </c>
      <c r="C203">
        <v>1523852.63989257</v>
      </c>
      <c r="D203" s="1">
        <v>13988759.632788301</v>
      </c>
      <c r="E203" s="1">
        <v>213999835.156293</v>
      </c>
      <c r="F203" s="1">
        <v>838663469.23613703</v>
      </c>
      <c r="G203" s="1">
        <v>21674971.513286699</v>
      </c>
      <c r="H203" t="s">
        <v>4</v>
      </c>
      <c r="I203" t="s">
        <v>35</v>
      </c>
      <c r="J203" t="s">
        <v>6</v>
      </c>
    </row>
    <row r="204" spans="1:10" x14ac:dyDescent="0.45">
      <c r="A204">
        <v>201</v>
      </c>
      <c r="B204">
        <v>0</v>
      </c>
      <c r="C204">
        <v>1328.0808715820301</v>
      </c>
      <c r="D204">
        <v>49641.8175482058</v>
      </c>
      <c r="E204">
        <v>4740279.1186451605</v>
      </c>
      <c r="F204" s="1">
        <v>115803177.18239599</v>
      </c>
      <c r="G204">
        <v>4422039.1672363197</v>
      </c>
      <c r="H204" t="s">
        <v>7</v>
      </c>
      <c r="I204" t="s">
        <v>35</v>
      </c>
      <c r="J204" t="s">
        <v>6</v>
      </c>
    </row>
    <row r="205" spans="1:10" x14ac:dyDescent="0.45">
      <c r="A205">
        <v>202</v>
      </c>
      <c r="B205">
        <v>0</v>
      </c>
      <c r="C205">
        <v>685.78765869140602</v>
      </c>
      <c r="D205">
        <v>6139.4122314453098</v>
      </c>
      <c r="E205">
        <v>725191.90264892497</v>
      </c>
      <c r="F205">
        <v>1259989.1206664999</v>
      </c>
      <c r="G205">
        <v>0</v>
      </c>
      <c r="H205" t="s">
        <v>8</v>
      </c>
      <c r="I205" t="s">
        <v>35</v>
      </c>
      <c r="J205" t="s">
        <v>6</v>
      </c>
    </row>
    <row r="206" spans="1:10" x14ac:dyDescent="0.45">
      <c r="A206">
        <v>203</v>
      </c>
      <c r="B206">
        <v>0</v>
      </c>
      <c r="C206">
        <v>2496.7571411132799</v>
      </c>
      <c r="D206">
        <v>105391.463830087</v>
      </c>
      <c r="E206">
        <v>5646058.5991591504</v>
      </c>
      <c r="F206" s="1">
        <v>100557831.137109</v>
      </c>
      <c r="G206" s="1">
        <v>20540927.787267499</v>
      </c>
      <c r="H206" t="s">
        <v>9</v>
      </c>
      <c r="I206" t="s">
        <v>35</v>
      </c>
      <c r="J206" t="s">
        <v>6</v>
      </c>
    </row>
    <row r="207" spans="1:10" x14ac:dyDescent="0.45">
      <c r="A207">
        <v>204</v>
      </c>
      <c r="B207">
        <v>0</v>
      </c>
      <c r="C207">
        <v>660.28887939453102</v>
      </c>
      <c r="D207">
        <v>4763.3256225585901</v>
      </c>
      <c r="E207">
        <v>157638.24961081101</v>
      </c>
      <c r="F207" s="1">
        <v>27676787.506856699</v>
      </c>
      <c r="G207">
        <v>300338.41982445802</v>
      </c>
      <c r="H207" t="s">
        <v>10</v>
      </c>
      <c r="I207" t="s">
        <v>35</v>
      </c>
      <c r="J207" t="s">
        <v>6</v>
      </c>
    </row>
    <row r="208" spans="1:10" x14ac:dyDescent="0.45">
      <c r="A208">
        <v>205</v>
      </c>
      <c r="B208">
        <v>41573.820556640603</v>
      </c>
      <c r="C208">
        <v>796421.42962646403</v>
      </c>
      <c r="D208">
        <v>3796366.8759504701</v>
      </c>
      <c r="E208" s="1">
        <v>28889778.3707004</v>
      </c>
      <c r="F208" s="1">
        <v>93474681.9459434</v>
      </c>
      <c r="G208">
        <v>202839.9006958</v>
      </c>
      <c r="H208" t="s">
        <v>11</v>
      </c>
      <c r="I208" t="s">
        <v>35</v>
      </c>
      <c r="J208" t="s">
        <v>6</v>
      </c>
    </row>
    <row r="209" spans="1:10" x14ac:dyDescent="0.45">
      <c r="A209">
        <v>206</v>
      </c>
      <c r="B209">
        <v>14785.2440185546</v>
      </c>
      <c r="C209">
        <v>956992.75097656203</v>
      </c>
      <c r="D209" s="1">
        <v>10427868.944287499</v>
      </c>
      <c r="E209" s="1">
        <v>122360740.494908</v>
      </c>
      <c r="F209" s="1">
        <v>403751440.37650597</v>
      </c>
      <c r="G209">
        <v>6909871.5205078097</v>
      </c>
      <c r="H209" t="s">
        <v>12</v>
      </c>
      <c r="I209" t="s">
        <v>35</v>
      </c>
      <c r="J209" t="s">
        <v>6</v>
      </c>
    </row>
    <row r="210" spans="1:10" x14ac:dyDescent="0.45">
      <c r="A210">
        <v>207</v>
      </c>
      <c r="B210">
        <v>626.99475097656205</v>
      </c>
      <c r="C210">
        <v>112365.604003906</v>
      </c>
      <c r="D210">
        <v>982845.60858154297</v>
      </c>
      <c r="E210">
        <v>8637532.3304584492</v>
      </c>
      <c r="F210" s="1">
        <v>45714702.480188198</v>
      </c>
      <c r="G210">
        <v>829059.58251953102</v>
      </c>
      <c r="H210" t="s">
        <v>13</v>
      </c>
      <c r="I210" t="s">
        <v>35</v>
      </c>
      <c r="J210" t="s">
        <v>6</v>
      </c>
    </row>
    <row r="211" spans="1:10" x14ac:dyDescent="0.45">
      <c r="A211">
        <v>208</v>
      </c>
      <c r="B211">
        <v>636.55163574218705</v>
      </c>
      <c r="C211">
        <v>28721.919067382802</v>
      </c>
      <c r="D211">
        <v>261701.89386560701</v>
      </c>
      <c r="E211">
        <v>6625844.4133446701</v>
      </c>
      <c r="F211" s="1">
        <v>126834576.49738701</v>
      </c>
      <c r="G211">
        <v>3128431.5190108898</v>
      </c>
      <c r="H211" t="s">
        <v>14</v>
      </c>
      <c r="I211" t="s">
        <v>35</v>
      </c>
      <c r="J211" t="s">
        <v>6</v>
      </c>
    </row>
    <row r="212" spans="1:10" x14ac:dyDescent="0.45">
      <c r="A212">
        <v>209</v>
      </c>
      <c r="B212">
        <v>655.275146484375</v>
      </c>
      <c r="C212">
        <v>392965.19775390602</v>
      </c>
      <c r="D212" s="1">
        <v>27371298.7495935</v>
      </c>
      <c r="E212" s="1">
        <v>284287741.07893401</v>
      </c>
      <c r="F212" s="1">
        <v>541637148.75194001</v>
      </c>
      <c r="G212" s="1">
        <v>11510361.7890625</v>
      </c>
      <c r="H212" t="s">
        <v>15</v>
      </c>
      <c r="I212" t="s">
        <v>35</v>
      </c>
      <c r="J212" t="s">
        <v>6</v>
      </c>
    </row>
    <row r="213" spans="1:10" x14ac:dyDescent="0.45">
      <c r="A213">
        <v>210</v>
      </c>
      <c r="B213">
        <v>0</v>
      </c>
      <c r="C213">
        <v>677.34130859375</v>
      </c>
      <c r="D213">
        <v>7482.6102905273401</v>
      </c>
      <c r="E213">
        <v>328739.75317382801</v>
      </c>
      <c r="F213" s="1">
        <v>21790683.7926635</v>
      </c>
      <c r="G213">
        <v>218857.745666503</v>
      </c>
      <c r="H213" t="s">
        <v>16</v>
      </c>
      <c r="I213" t="s">
        <v>35</v>
      </c>
      <c r="J213" t="s">
        <v>6</v>
      </c>
    </row>
    <row r="214" spans="1:10" x14ac:dyDescent="0.45">
      <c r="A214">
        <v>211</v>
      </c>
      <c r="B214">
        <v>23344.0810546875</v>
      </c>
      <c r="C214">
        <v>507401.76965332002</v>
      </c>
      <c r="D214">
        <v>6900624.7665979704</v>
      </c>
      <c r="E214" s="1">
        <v>186672337.20633399</v>
      </c>
      <c r="F214" s="1">
        <v>1878410932.5957401</v>
      </c>
      <c r="G214" s="1">
        <v>85105087.750809401</v>
      </c>
      <c r="H214" t="s">
        <v>17</v>
      </c>
      <c r="I214" t="s">
        <v>35</v>
      </c>
      <c r="J214" t="s">
        <v>6</v>
      </c>
    </row>
    <row r="215" spans="1:10" x14ac:dyDescent="0.45">
      <c r="A215">
        <v>212</v>
      </c>
      <c r="B215">
        <v>0</v>
      </c>
      <c r="C215">
        <v>0</v>
      </c>
      <c r="D215">
        <v>6651.2243041992097</v>
      </c>
      <c r="E215">
        <v>581431.59534313704</v>
      </c>
      <c r="F215" s="1">
        <v>80010368.628234297</v>
      </c>
      <c r="G215">
        <v>1771476.0621768699</v>
      </c>
      <c r="H215" t="s">
        <v>18</v>
      </c>
      <c r="I215" t="s">
        <v>35</v>
      </c>
      <c r="J215" t="s">
        <v>6</v>
      </c>
    </row>
    <row r="216" spans="1:10" x14ac:dyDescent="0.45">
      <c r="A216">
        <v>213</v>
      </c>
      <c r="B216">
        <v>0</v>
      </c>
      <c r="C216">
        <v>1354.21704101562</v>
      </c>
      <c r="D216">
        <v>90710.859985351504</v>
      </c>
      <c r="E216">
        <v>3415092.0599365202</v>
      </c>
      <c r="F216" s="1">
        <v>114319282.852449</v>
      </c>
      <c r="G216">
        <v>4909612.2531738197</v>
      </c>
      <c r="H216" t="s">
        <v>19</v>
      </c>
      <c r="I216" t="s">
        <v>35</v>
      </c>
      <c r="J216" t="s">
        <v>6</v>
      </c>
    </row>
    <row r="217" spans="1:10" x14ac:dyDescent="0.45">
      <c r="A217">
        <v>214</v>
      </c>
      <c r="B217">
        <v>0</v>
      </c>
      <c r="C217">
        <v>6847.8709716796802</v>
      </c>
      <c r="D217">
        <v>125618.122680664</v>
      </c>
      <c r="E217">
        <v>1555211.9399931</v>
      </c>
      <c r="F217" s="1">
        <v>20504459.195268899</v>
      </c>
      <c r="G217">
        <v>463810.60571288998</v>
      </c>
      <c r="H217" t="s">
        <v>20</v>
      </c>
      <c r="I217" t="s">
        <v>35</v>
      </c>
      <c r="J217" t="s">
        <v>6</v>
      </c>
    </row>
    <row r="218" spans="1:10" x14ac:dyDescent="0.45">
      <c r="A218">
        <v>215</v>
      </c>
      <c r="B218">
        <v>11857.8796386718</v>
      </c>
      <c r="C218">
        <v>273552.48474121001</v>
      </c>
      <c r="D218">
        <v>1801037.12322998</v>
      </c>
      <c r="E218" s="1">
        <v>31398319.777280301</v>
      </c>
      <c r="F218" s="1">
        <v>310575817.45108402</v>
      </c>
      <c r="G218" s="1">
        <v>19848743.092501499</v>
      </c>
      <c r="H218" t="s">
        <v>21</v>
      </c>
      <c r="I218" t="s">
        <v>35</v>
      </c>
      <c r="J218" t="s">
        <v>6</v>
      </c>
    </row>
    <row r="219" spans="1:10" x14ac:dyDescent="0.45">
      <c r="A219">
        <v>216</v>
      </c>
      <c r="B219">
        <v>0</v>
      </c>
      <c r="C219">
        <v>10081.7830200195</v>
      </c>
      <c r="D219">
        <v>256806.65222167899</v>
      </c>
      <c r="E219">
        <v>5921233.8470406299</v>
      </c>
      <c r="F219" s="1">
        <v>113414736.65651301</v>
      </c>
      <c r="G219">
        <v>5076839.0095214797</v>
      </c>
      <c r="H219" t="s">
        <v>22</v>
      </c>
      <c r="I219" t="s">
        <v>35</v>
      </c>
      <c r="J219" t="s">
        <v>6</v>
      </c>
    </row>
    <row r="220" spans="1:10" x14ac:dyDescent="0.45">
      <c r="A220">
        <v>217</v>
      </c>
      <c r="B220">
        <v>0</v>
      </c>
      <c r="C220">
        <v>4745.1375122070303</v>
      </c>
      <c r="D220">
        <v>24420.857482910102</v>
      </c>
      <c r="E220">
        <v>386712.33610791899</v>
      </c>
      <c r="F220" s="1">
        <v>73139401.329391599</v>
      </c>
      <c r="G220">
        <v>559894.28229860705</v>
      </c>
      <c r="H220" t="s">
        <v>23</v>
      </c>
      <c r="I220" t="s">
        <v>35</v>
      </c>
      <c r="J220" t="s">
        <v>6</v>
      </c>
    </row>
    <row r="221" spans="1:10" x14ac:dyDescent="0.45">
      <c r="A221">
        <v>218</v>
      </c>
      <c r="B221">
        <v>0</v>
      </c>
      <c r="C221">
        <v>1271.13024902343</v>
      </c>
      <c r="D221">
        <v>7600.0665283203098</v>
      </c>
      <c r="E221">
        <v>429228.25766960502</v>
      </c>
      <c r="F221">
        <v>2866974.0398411099</v>
      </c>
      <c r="G221">
        <v>184006.76444355</v>
      </c>
      <c r="H221" t="s">
        <v>24</v>
      </c>
      <c r="I221" t="s">
        <v>35</v>
      </c>
      <c r="J221" t="s">
        <v>6</v>
      </c>
    </row>
    <row r="222" spans="1:10" x14ac:dyDescent="0.45">
      <c r="A222">
        <v>219</v>
      </c>
      <c r="B222">
        <v>0</v>
      </c>
      <c r="C222">
        <v>1360.4735717773401</v>
      </c>
      <c r="D222">
        <v>20437.649902343699</v>
      </c>
      <c r="E222">
        <v>1220089.1006469701</v>
      </c>
      <c r="F222" s="1">
        <v>110074171.461382</v>
      </c>
      <c r="G222">
        <v>3132657.7509377799</v>
      </c>
      <c r="H222" t="s">
        <v>25</v>
      </c>
      <c r="I222" t="s">
        <v>35</v>
      </c>
      <c r="J222" t="s">
        <v>6</v>
      </c>
    </row>
    <row r="223" spans="1:10" x14ac:dyDescent="0.45">
      <c r="A223">
        <v>220</v>
      </c>
      <c r="B223">
        <v>107958.76171875</v>
      </c>
      <c r="C223">
        <v>2938117.7222290002</v>
      </c>
      <c r="D223" s="1">
        <v>27056530.517598201</v>
      </c>
      <c r="E223" s="1">
        <v>250435454.19676</v>
      </c>
      <c r="F223" s="1">
        <v>794523556.39870501</v>
      </c>
      <c r="G223" s="1">
        <v>14845070.519618999</v>
      </c>
      <c r="H223" t="s">
        <v>4</v>
      </c>
      <c r="I223" t="s">
        <v>36</v>
      </c>
      <c r="J223" t="s">
        <v>6</v>
      </c>
    </row>
    <row r="224" spans="1:10" x14ac:dyDescent="0.45">
      <c r="A224">
        <v>221</v>
      </c>
      <c r="B224">
        <v>0</v>
      </c>
      <c r="C224">
        <v>1334.67785644531</v>
      </c>
      <c r="D224">
        <v>53270.3251342773</v>
      </c>
      <c r="E224">
        <v>5329116.83463086</v>
      </c>
      <c r="F224" s="1">
        <v>116527374.259267</v>
      </c>
      <c r="G224">
        <v>3105369.2698093699</v>
      </c>
      <c r="H224" t="s">
        <v>7</v>
      </c>
      <c r="I224" t="s">
        <v>36</v>
      </c>
      <c r="J224" t="s">
        <v>6</v>
      </c>
    </row>
    <row r="225" spans="1:10" x14ac:dyDescent="0.45">
      <c r="A225">
        <v>222</v>
      </c>
      <c r="B225">
        <v>0</v>
      </c>
      <c r="C225">
        <v>1372.3869018554601</v>
      </c>
      <c r="D225">
        <v>2736.9993896484302</v>
      </c>
      <c r="E225">
        <v>682127.62744140602</v>
      </c>
      <c r="F225">
        <v>1303715.3529663</v>
      </c>
      <c r="G225">
        <v>2053.8565063476499</v>
      </c>
      <c r="H225" t="s">
        <v>8</v>
      </c>
      <c r="I225" t="s">
        <v>36</v>
      </c>
      <c r="J225" t="s">
        <v>6</v>
      </c>
    </row>
    <row r="226" spans="1:10" x14ac:dyDescent="0.45">
      <c r="A226">
        <v>223</v>
      </c>
      <c r="B226">
        <v>0</v>
      </c>
      <c r="C226">
        <v>4992.1638793945303</v>
      </c>
      <c r="D226">
        <v>189033.49749755801</v>
      </c>
      <c r="E226">
        <v>5789071.7800951097</v>
      </c>
      <c r="F226" s="1">
        <v>102934867.419367</v>
      </c>
      <c r="G226" s="1">
        <v>17934740.883667201</v>
      </c>
      <c r="H226" t="s">
        <v>9</v>
      </c>
      <c r="I226" t="s">
        <v>36</v>
      </c>
      <c r="J226" t="s">
        <v>6</v>
      </c>
    </row>
    <row r="227" spans="1:10" x14ac:dyDescent="0.45">
      <c r="A227">
        <v>224</v>
      </c>
      <c r="B227">
        <v>0</v>
      </c>
      <c r="C227">
        <v>0</v>
      </c>
      <c r="D227">
        <v>4733.703125</v>
      </c>
      <c r="E227">
        <v>162135.31101576801</v>
      </c>
      <c r="F227" s="1">
        <v>27893358.950729299</v>
      </c>
      <c r="G227">
        <v>79959.825923904704</v>
      </c>
      <c r="H227" t="s">
        <v>10</v>
      </c>
      <c r="I227" t="s">
        <v>36</v>
      </c>
      <c r="J227" t="s">
        <v>6</v>
      </c>
    </row>
    <row r="228" spans="1:10" x14ac:dyDescent="0.45">
      <c r="A228">
        <v>225</v>
      </c>
      <c r="B228">
        <v>55444.213073730403</v>
      </c>
      <c r="C228">
        <v>1090335.0535017401</v>
      </c>
      <c r="D228">
        <v>5376750.2566269804</v>
      </c>
      <c r="E228" s="1">
        <v>37280468.875191003</v>
      </c>
      <c r="F228" s="1">
        <v>83220749.595897704</v>
      </c>
      <c r="G228">
        <v>177914.349182128</v>
      </c>
      <c r="H228" t="s">
        <v>11</v>
      </c>
      <c r="I228" t="s">
        <v>36</v>
      </c>
      <c r="J228" t="s">
        <v>6</v>
      </c>
    </row>
    <row r="229" spans="1:10" x14ac:dyDescent="0.45">
      <c r="A229">
        <v>226</v>
      </c>
      <c r="B229">
        <v>24431.622741699201</v>
      </c>
      <c r="C229">
        <v>955301.66931152297</v>
      </c>
      <c r="D229" s="1">
        <v>10877288.1338687</v>
      </c>
      <c r="E229" s="1">
        <v>122346438.147506</v>
      </c>
      <c r="F229" s="1">
        <v>404508909.58571798</v>
      </c>
      <c r="G229">
        <v>5709330.1720580999</v>
      </c>
      <c r="H229" t="s">
        <v>12</v>
      </c>
      <c r="I229" t="s">
        <v>36</v>
      </c>
      <c r="J229" t="s">
        <v>6</v>
      </c>
    </row>
    <row r="230" spans="1:10" x14ac:dyDescent="0.45">
      <c r="A230">
        <v>227</v>
      </c>
      <c r="B230">
        <v>48108.373596191399</v>
      </c>
      <c r="C230">
        <v>546507.10687255801</v>
      </c>
      <c r="D230">
        <v>1769192.0829467699</v>
      </c>
      <c r="E230" s="1">
        <v>11562336.074650699</v>
      </c>
      <c r="F230" s="1">
        <v>41805341.891940698</v>
      </c>
      <c r="G230">
        <v>545647.070495605</v>
      </c>
      <c r="H230" t="s">
        <v>13</v>
      </c>
      <c r="I230" t="s">
        <v>36</v>
      </c>
      <c r="J230" t="s">
        <v>6</v>
      </c>
    </row>
    <row r="231" spans="1:10" x14ac:dyDescent="0.45">
      <c r="A231">
        <v>228</v>
      </c>
      <c r="B231">
        <v>636.55163574218705</v>
      </c>
      <c r="C231">
        <v>61097.485107421802</v>
      </c>
      <c r="D231">
        <v>650519.44818426296</v>
      </c>
      <c r="E231" s="1">
        <v>11539542.085238799</v>
      </c>
      <c r="F231" s="1">
        <v>123583491.41537499</v>
      </c>
      <c r="G231">
        <v>1044625.80876943</v>
      </c>
      <c r="H231" t="s">
        <v>14</v>
      </c>
      <c r="I231" t="s">
        <v>36</v>
      </c>
      <c r="J231" t="s">
        <v>6</v>
      </c>
    </row>
    <row r="232" spans="1:10" x14ac:dyDescent="0.45">
      <c r="A232">
        <v>229</v>
      </c>
      <c r="B232">
        <v>5934.7458496093705</v>
      </c>
      <c r="C232">
        <v>535014.10858154297</v>
      </c>
      <c r="D232" s="1">
        <v>24716765.106384199</v>
      </c>
      <c r="E232" s="1">
        <v>308846174.40341699</v>
      </c>
      <c r="F232" s="1">
        <v>523979487.99577099</v>
      </c>
      <c r="G232">
        <v>7116794.4824261796</v>
      </c>
      <c r="H232" t="s">
        <v>15</v>
      </c>
      <c r="I232" t="s">
        <v>36</v>
      </c>
      <c r="J232" t="s">
        <v>6</v>
      </c>
    </row>
    <row r="233" spans="1:10" x14ac:dyDescent="0.45">
      <c r="A233">
        <v>230</v>
      </c>
      <c r="B233">
        <v>0</v>
      </c>
      <c r="C233">
        <v>1359.6541137695301</v>
      </c>
      <c r="D233">
        <v>9513.1937255859302</v>
      </c>
      <c r="E233">
        <v>420293.350708007</v>
      </c>
      <c r="F233" s="1">
        <v>21736638.327209398</v>
      </c>
      <c r="G233">
        <v>178636.717346191</v>
      </c>
      <c r="H233" t="s">
        <v>16</v>
      </c>
      <c r="I233" t="s">
        <v>36</v>
      </c>
      <c r="J233" t="s">
        <v>6</v>
      </c>
    </row>
    <row r="234" spans="1:10" x14ac:dyDescent="0.45">
      <c r="A234">
        <v>231</v>
      </c>
      <c r="B234">
        <v>51675.1043701171</v>
      </c>
      <c r="C234">
        <v>1826091.5434831199</v>
      </c>
      <c r="D234" s="1">
        <v>20236883.586975802</v>
      </c>
      <c r="E234" s="1">
        <v>398828367.58518201</v>
      </c>
      <c r="F234" s="1">
        <v>1688843579.5778501</v>
      </c>
      <c r="G234" s="1">
        <v>47833130.772328503</v>
      </c>
      <c r="H234" t="s">
        <v>17</v>
      </c>
      <c r="I234" t="s">
        <v>36</v>
      </c>
      <c r="J234" t="s">
        <v>6</v>
      </c>
    </row>
    <row r="235" spans="1:10" x14ac:dyDescent="0.45">
      <c r="A235">
        <v>232</v>
      </c>
      <c r="B235">
        <v>0</v>
      </c>
      <c r="C235">
        <v>0</v>
      </c>
      <c r="D235">
        <v>5324.0157470703098</v>
      </c>
      <c r="E235">
        <v>606014.16068905103</v>
      </c>
      <c r="F235" s="1">
        <v>81397642.318542406</v>
      </c>
      <c r="G235">
        <v>360947.01507999102</v>
      </c>
      <c r="H235" t="s">
        <v>18</v>
      </c>
      <c r="I235" t="s">
        <v>36</v>
      </c>
      <c r="J235" t="s">
        <v>6</v>
      </c>
    </row>
    <row r="236" spans="1:10" x14ac:dyDescent="0.45">
      <c r="A236">
        <v>233</v>
      </c>
      <c r="B236">
        <v>0</v>
      </c>
      <c r="C236">
        <v>10823.5313720703</v>
      </c>
      <c r="D236">
        <v>128595.728088378</v>
      </c>
      <c r="E236">
        <v>4180559.0495411502</v>
      </c>
      <c r="F236" s="1">
        <v>114762446.15617999</v>
      </c>
      <c r="G236">
        <v>3653627.77740478</v>
      </c>
      <c r="H236" t="s">
        <v>19</v>
      </c>
      <c r="I236" t="s">
        <v>36</v>
      </c>
      <c r="J236" t="s">
        <v>6</v>
      </c>
    </row>
    <row r="237" spans="1:10" x14ac:dyDescent="0.45">
      <c r="A237">
        <v>234</v>
      </c>
      <c r="B237">
        <v>0</v>
      </c>
      <c r="C237">
        <v>19917.559997558499</v>
      </c>
      <c r="D237">
        <v>248249.213623046</v>
      </c>
      <c r="E237">
        <v>2210717.79255945</v>
      </c>
      <c r="F237" s="1">
        <v>19942678.522023801</v>
      </c>
      <c r="G237">
        <v>234384.646423339</v>
      </c>
      <c r="H237" t="s">
        <v>20</v>
      </c>
      <c r="I237" t="s">
        <v>36</v>
      </c>
      <c r="J237" t="s">
        <v>6</v>
      </c>
    </row>
    <row r="238" spans="1:10" x14ac:dyDescent="0.45">
      <c r="A238">
        <v>235</v>
      </c>
      <c r="B238">
        <v>28078.7577514648</v>
      </c>
      <c r="C238">
        <v>423837.02478027297</v>
      </c>
      <c r="D238">
        <v>2451262.72791269</v>
      </c>
      <c r="E238" s="1">
        <v>39877136.6340985</v>
      </c>
      <c r="F238" s="1">
        <v>302635295.57283902</v>
      </c>
      <c r="G238" s="1">
        <v>18493717.0910943</v>
      </c>
      <c r="H238" t="s">
        <v>21</v>
      </c>
      <c r="I238" t="s">
        <v>36</v>
      </c>
      <c r="J238" t="s">
        <v>6</v>
      </c>
    </row>
    <row r="239" spans="1:10" x14ac:dyDescent="0.45">
      <c r="A239">
        <v>236</v>
      </c>
      <c r="B239">
        <v>671.29364013671795</v>
      </c>
      <c r="C239">
        <v>41682.511962890603</v>
      </c>
      <c r="D239">
        <v>438900.255493164</v>
      </c>
      <c r="E239">
        <v>6928107.9936054302</v>
      </c>
      <c r="F239" s="1">
        <v>113485275.067871</v>
      </c>
      <c r="G239">
        <v>3785060.8257446201</v>
      </c>
      <c r="H239" t="s">
        <v>22</v>
      </c>
      <c r="I239" t="s">
        <v>36</v>
      </c>
      <c r="J239" t="s">
        <v>6</v>
      </c>
    </row>
    <row r="240" spans="1:10" x14ac:dyDescent="0.45">
      <c r="A240">
        <v>237</v>
      </c>
      <c r="B240">
        <v>0</v>
      </c>
      <c r="C240">
        <v>2756.83837890625</v>
      </c>
      <c r="D240">
        <v>23784.0411987304</v>
      </c>
      <c r="E240">
        <v>321456.002794931</v>
      </c>
      <c r="F240" s="1">
        <v>73366982.058411598</v>
      </c>
      <c r="G240">
        <v>400195.00200913299</v>
      </c>
      <c r="H240" t="s">
        <v>23</v>
      </c>
      <c r="I240" t="s">
        <v>36</v>
      </c>
      <c r="J240" t="s">
        <v>6</v>
      </c>
    </row>
    <row r="241" spans="1:10" x14ac:dyDescent="0.45">
      <c r="A241">
        <v>238</v>
      </c>
      <c r="B241">
        <v>0</v>
      </c>
      <c r="C241">
        <v>1271.15844726562</v>
      </c>
      <c r="D241">
        <v>23437.6942138671</v>
      </c>
      <c r="E241">
        <v>564091.835375497</v>
      </c>
      <c r="F241">
        <v>2773926.9254174298</v>
      </c>
      <c r="G241">
        <v>126352.64527755399</v>
      </c>
      <c r="H241" t="s">
        <v>24</v>
      </c>
      <c r="I241" t="s">
        <v>36</v>
      </c>
      <c r="J241" t="s">
        <v>6</v>
      </c>
    </row>
    <row r="242" spans="1:10" x14ac:dyDescent="0.45">
      <c r="A242">
        <v>239</v>
      </c>
      <c r="B242">
        <v>0</v>
      </c>
      <c r="C242">
        <v>670.55633544921795</v>
      </c>
      <c r="D242">
        <v>18972.366821289001</v>
      </c>
      <c r="E242">
        <v>1179981.6318969701</v>
      </c>
      <c r="F242" s="1">
        <v>110253423.446996</v>
      </c>
      <c r="G242">
        <v>2995668.4343907898</v>
      </c>
      <c r="H242" t="s">
        <v>25</v>
      </c>
      <c r="I242" t="s">
        <v>36</v>
      </c>
      <c r="J242" t="s">
        <v>6</v>
      </c>
    </row>
    <row r="243" spans="1:10" x14ac:dyDescent="0.45">
      <c r="A243">
        <v>240</v>
      </c>
      <c r="B243">
        <v>37541.748291015603</v>
      </c>
      <c r="C243">
        <v>1774957.8095703099</v>
      </c>
      <c r="D243" s="1">
        <v>20051762.793600801</v>
      </c>
      <c r="E243" s="1">
        <v>230309766.693528</v>
      </c>
      <c r="F243" s="1">
        <v>808436009.89699304</v>
      </c>
      <c r="G243" s="1">
        <v>29296649.174645901</v>
      </c>
      <c r="H243" t="s">
        <v>4</v>
      </c>
      <c r="I243" t="s">
        <v>37</v>
      </c>
      <c r="J243" t="s">
        <v>6</v>
      </c>
    </row>
    <row r="244" spans="1:10" x14ac:dyDescent="0.45">
      <c r="A244">
        <v>241</v>
      </c>
      <c r="B244">
        <v>0</v>
      </c>
      <c r="C244">
        <v>667.16314697265602</v>
      </c>
      <c r="D244">
        <v>49271.959228515603</v>
      </c>
      <c r="E244">
        <v>4479995.7742288001</v>
      </c>
      <c r="F244" s="1">
        <v>116053822.57751501</v>
      </c>
      <c r="G244">
        <v>4432707.8925781203</v>
      </c>
      <c r="H244" t="s">
        <v>7</v>
      </c>
      <c r="I244" t="s">
        <v>37</v>
      </c>
      <c r="J244" t="s">
        <v>6</v>
      </c>
    </row>
    <row r="245" spans="1:10" x14ac:dyDescent="0.45">
      <c r="A245">
        <v>242</v>
      </c>
      <c r="B245">
        <v>0</v>
      </c>
      <c r="C245">
        <v>685.78765869140602</v>
      </c>
      <c r="D245">
        <v>4785.2512817382803</v>
      </c>
      <c r="E245">
        <v>684337.21582031203</v>
      </c>
      <c r="F245">
        <v>1298081.58422851</v>
      </c>
      <c r="G245">
        <v>4116.3842163085901</v>
      </c>
      <c r="H245" t="s">
        <v>8</v>
      </c>
      <c r="I245" t="s">
        <v>37</v>
      </c>
      <c r="J245" t="s">
        <v>6</v>
      </c>
    </row>
    <row r="246" spans="1:10" x14ac:dyDescent="0.45">
      <c r="A246">
        <v>243</v>
      </c>
      <c r="B246">
        <v>0</v>
      </c>
      <c r="C246">
        <v>622.91668701171795</v>
      </c>
      <c r="D246">
        <v>79182.834045410098</v>
      </c>
      <c r="E246">
        <v>3381557.8009854099</v>
      </c>
      <c r="F246" s="1">
        <v>93825758.754436105</v>
      </c>
      <c r="G246" s="1">
        <v>29565583.438352998</v>
      </c>
      <c r="H246" t="s">
        <v>9</v>
      </c>
      <c r="I246" t="s">
        <v>37</v>
      </c>
      <c r="J246" t="s">
        <v>6</v>
      </c>
    </row>
    <row r="247" spans="1:10" x14ac:dyDescent="0.45">
      <c r="A247">
        <v>244</v>
      </c>
      <c r="B247">
        <v>0</v>
      </c>
      <c r="C247">
        <v>660.28887939453102</v>
      </c>
      <c r="D247">
        <v>4739.3845825195303</v>
      </c>
      <c r="E247">
        <v>223812.24464087299</v>
      </c>
      <c r="F247" s="1">
        <v>27673532.411950201</v>
      </c>
      <c r="G247">
        <v>237443.46074099001</v>
      </c>
      <c r="H247" t="s">
        <v>10</v>
      </c>
      <c r="I247" t="s">
        <v>37</v>
      </c>
      <c r="J247" t="s">
        <v>6</v>
      </c>
    </row>
    <row r="248" spans="1:10" x14ac:dyDescent="0.45">
      <c r="A248">
        <v>245</v>
      </c>
      <c r="B248">
        <v>3755.0370483398401</v>
      </c>
      <c r="C248">
        <v>407102.53741455002</v>
      </c>
      <c r="D248">
        <v>4611264.9736837903</v>
      </c>
      <c r="E248" s="1">
        <v>39681374.080681197</v>
      </c>
      <c r="F248" s="1">
        <v>82095238.673080295</v>
      </c>
      <c r="G248">
        <v>402927.041564941</v>
      </c>
      <c r="H248" t="s">
        <v>11</v>
      </c>
      <c r="I248" t="s">
        <v>37</v>
      </c>
      <c r="J248" t="s">
        <v>6</v>
      </c>
    </row>
    <row r="249" spans="1:10" x14ac:dyDescent="0.45">
      <c r="A249">
        <v>246</v>
      </c>
      <c r="B249">
        <v>1923.5244750976501</v>
      </c>
      <c r="C249">
        <v>191539.27386474601</v>
      </c>
      <c r="D249">
        <v>6708159.6396522596</v>
      </c>
      <c r="E249" s="1">
        <v>98574310.8528983</v>
      </c>
      <c r="F249" s="1">
        <v>427666494.99287701</v>
      </c>
      <c r="G249" s="1">
        <v>11279271.0474372</v>
      </c>
      <c r="H249" t="s">
        <v>12</v>
      </c>
      <c r="I249" t="s">
        <v>37</v>
      </c>
      <c r="J249" t="s">
        <v>6</v>
      </c>
    </row>
    <row r="250" spans="1:10" x14ac:dyDescent="0.45">
      <c r="A250">
        <v>247</v>
      </c>
      <c r="B250">
        <v>5628.0966186523401</v>
      </c>
      <c r="C250">
        <v>253610.38128662101</v>
      </c>
      <c r="D250">
        <v>1454257.6283569301</v>
      </c>
      <c r="E250" s="1">
        <v>11178810.021317501</v>
      </c>
      <c r="F250" s="1">
        <v>42720736.935935497</v>
      </c>
      <c r="G250">
        <v>664089.53698730399</v>
      </c>
      <c r="H250" t="s">
        <v>13</v>
      </c>
      <c r="I250" t="s">
        <v>37</v>
      </c>
      <c r="J250" t="s">
        <v>6</v>
      </c>
    </row>
    <row r="251" spans="1:10" x14ac:dyDescent="0.45">
      <c r="A251">
        <v>248</v>
      </c>
      <c r="B251">
        <v>635.62530517578102</v>
      </c>
      <c r="C251">
        <v>47080.4765014648</v>
      </c>
      <c r="D251">
        <v>702551.97908169602</v>
      </c>
      <c r="E251" s="1">
        <v>15711854.466674799</v>
      </c>
      <c r="F251" s="1">
        <v>118365289.12976199</v>
      </c>
      <c r="G251">
        <v>2052501.1169857199</v>
      </c>
      <c r="H251" t="s">
        <v>14</v>
      </c>
      <c r="I251" t="s">
        <v>37</v>
      </c>
      <c r="J251" t="s">
        <v>6</v>
      </c>
    </row>
    <row r="252" spans="1:10" x14ac:dyDescent="0.45">
      <c r="A252">
        <v>249</v>
      </c>
      <c r="B252">
        <v>0</v>
      </c>
      <c r="C252">
        <v>99646.903625488194</v>
      </c>
      <c r="D252" s="1">
        <v>13251751.6217041</v>
      </c>
      <c r="E252" s="1">
        <v>218421262.04218701</v>
      </c>
      <c r="F252" s="1">
        <v>608705299.90717602</v>
      </c>
      <c r="G252" s="1">
        <v>24722210.367736802</v>
      </c>
      <c r="H252" t="s">
        <v>15</v>
      </c>
      <c r="I252" t="s">
        <v>37</v>
      </c>
      <c r="J252" t="s">
        <v>6</v>
      </c>
    </row>
    <row r="253" spans="1:10" x14ac:dyDescent="0.45">
      <c r="A253">
        <v>250</v>
      </c>
      <c r="B253">
        <v>0</v>
      </c>
      <c r="C253">
        <v>682.31280517578102</v>
      </c>
      <c r="D253">
        <v>13613.5819702148</v>
      </c>
      <c r="E253">
        <v>471341.06475830002</v>
      </c>
      <c r="F253" s="1">
        <v>21754502.837951601</v>
      </c>
      <c r="G253">
        <v>106301.445617675</v>
      </c>
      <c r="H253" t="s">
        <v>16</v>
      </c>
      <c r="I253" t="s">
        <v>37</v>
      </c>
      <c r="J253" t="s">
        <v>6</v>
      </c>
    </row>
    <row r="254" spans="1:10" x14ac:dyDescent="0.45">
      <c r="A254">
        <v>251</v>
      </c>
      <c r="B254">
        <v>15754.769226074201</v>
      </c>
      <c r="C254">
        <v>937587.15490722598</v>
      </c>
      <c r="D254" s="1">
        <v>17486158.4084264</v>
      </c>
      <c r="E254" s="1">
        <v>383342069.29592699</v>
      </c>
      <c r="F254" s="1">
        <v>1672810455.07042</v>
      </c>
      <c r="G254" s="1">
        <v>83027703.471280396</v>
      </c>
      <c r="H254" t="s">
        <v>17</v>
      </c>
      <c r="I254" t="s">
        <v>37</v>
      </c>
      <c r="J254" t="s">
        <v>6</v>
      </c>
    </row>
    <row r="255" spans="1:10" x14ac:dyDescent="0.45">
      <c r="A255">
        <v>252</v>
      </c>
      <c r="B255">
        <v>0</v>
      </c>
      <c r="C255">
        <v>0</v>
      </c>
      <c r="D255">
        <v>1316.5375366210901</v>
      </c>
      <c r="E255">
        <v>426366.178726974</v>
      </c>
      <c r="F255" s="1">
        <v>80849495.006700903</v>
      </c>
      <c r="G255">
        <v>1092749.7870940501</v>
      </c>
      <c r="H255" t="s">
        <v>18</v>
      </c>
      <c r="I255" t="s">
        <v>37</v>
      </c>
      <c r="J255" t="s">
        <v>6</v>
      </c>
    </row>
    <row r="256" spans="1:10" x14ac:dyDescent="0.45">
      <c r="A256">
        <v>253</v>
      </c>
      <c r="B256">
        <v>0</v>
      </c>
      <c r="C256">
        <v>4061.7587890625</v>
      </c>
      <c r="D256">
        <v>92756.362792968706</v>
      </c>
      <c r="E256">
        <v>3811829.8580932599</v>
      </c>
      <c r="F256" s="1">
        <v>114625445.22000299</v>
      </c>
      <c r="G256">
        <v>4201959.0429077102</v>
      </c>
      <c r="H256" t="s">
        <v>19</v>
      </c>
      <c r="I256" t="s">
        <v>37</v>
      </c>
      <c r="J256" t="s">
        <v>6</v>
      </c>
    </row>
    <row r="257" spans="1:10" x14ac:dyDescent="0.45">
      <c r="A257">
        <v>254</v>
      </c>
      <c r="B257">
        <v>0</v>
      </c>
      <c r="C257">
        <v>15564.674133300699</v>
      </c>
      <c r="D257">
        <v>187909.134155273</v>
      </c>
      <c r="E257">
        <v>2253078.0216971599</v>
      </c>
      <c r="F257" s="1">
        <v>19883002.915933002</v>
      </c>
      <c r="G257">
        <v>316392.98870849598</v>
      </c>
      <c r="H257" t="s">
        <v>20</v>
      </c>
      <c r="I257" t="s">
        <v>37</v>
      </c>
      <c r="J257" t="s">
        <v>6</v>
      </c>
    </row>
    <row r="258" spans="1:10" x14ac:dyDescent="0.45">
      <c r="A258">
        <v>255</v>
      </c>
      <c r="B258">
        <v>2491.0064086913999</v>
      </c>
      <c r="C258">
        <v>124065.716186523</v>
      </c>
      <c r="D258">
        <v>1578494.5685127999</v>
      </c>
      <c r="E258" s="1">
        <v>41434170.415487602</v>
      </c>
      <c r="F258" s="1">
        <v>296257365.15656197</v>
      </c>
      <c r="G258" s="1">
        <v>24512740.945318401</v>
      </c>
      <c r="H258" t="s">
        <v>21</v>
      </c>
      <c r="I258" t="s">
        <v>37</v>
      </c>
      <c r="J258" t="s">
        <v>6</v>
      </c>
    </row>
    <row r="259" spans="1:10" x14ac:dyDescent="0.45">
      <c r="A259">
        <v>256</v>
      </c>
      <c r="B259">
        <v>0</v>
      </c>
      <c r="C259">
        <v>9411.9235229492097</v>
      </c>
      <c r="D259">
        <v>198954.88372802699</v>
      </c>
      <c r="E259">
        <v>5657086.2172188498</v>
      </c>
      <c r="F259" s="1">
        <v>114411968.428058</v>
      </c>
      <c r="G259">
        <v>4402276.4957885696</v>
      </c>
      <c r="H259" t="s">
        <v>22</v>
      </c>
      <c r="I259" t="s">
        <v>37</v>
      </c>
      <c r="J259" t="s">
        <v>6</v>
      </c>
    </row>
    <row r="260" spans="1:10" x14ac:dyDescent="0.45">
      <c r="A260">
        <v>257</v>
      </c>
      <c r="B260">
        <v>0</v>
      </c>
      <c r="C260">
        <v>6187.6163330078098</v>
      </c>
      <c r="D260">
        <v>27171.588684081999</v>
      </c>
      <c r="E260">
        <v>512992.72979736299</v>
      </c>
      <c r="F260" s="1">
        <v>73327381.673424795</v>
      </c>
      <c r="G260">
        <v>241440.334554036</v>
      </c>
      <c r="H260" t="s">
        <v>23</v>
      </c>
      <c r="I260" t="s">
        <v>37</v>
      </c>
      <c r="J260" t="s">
        <v>6</v>
      </c>
    </row>
    <row r="261" spans="1:10" x14ac:dyDescent="0.45">
      <c r="A261">
        <v>258</v>
      </c>
      <c r="B261">
        <v>0</v>
      </c>
      <c r="C261">
        <v>6341.3876953125</v>
      </c>
      <c r="D261">
        <v>32926.086608886697</v>
      </c>
      <c r="E261">
        <v>631731.92820183199</v>
      </c>
      <c r="F261">
        <v>2759283.2571121501</v>
      </c>
      <c r="G261">
        <v>58797.5991134344</v>
      </c>
      <c r="H261" t="s">
        <v>24</v>
      </c>
      <c r="I261" t="s">
        <v>37</v>
      </c>
      <c r="J261" t="s">
        <v>6</v>
      </c>
    </row>
    <row r="262" spans="1:10" x14ac:dyDescent="0.45">
      <c r="A262">
        <v>259</v>
      </c>
      <c r="B262">
        <v>0</v>
      </c>
      <c r="C262">
        <v>688.42083740234295</v>
      </c>
      <c r="D262">
        <v>22641.0341186523</v>
      </c>
      <c r="E262">
        <v>1490462.45214843</v>
      </c>
      <c r="F262" s="1">
        <v>111043363.863626</v>
      </c>
      <c r="G262">
        <v>1891560.6657104399</v>
      </c>
      <c r="H262" t="s">
        <v>25</v>
      </c>
      <c r="I262" t="s">
        <v>37</v>
      </c>
      <c r="J262" t="s">
        <v>6</v>
      </c>
    </row>
    <row r="263" spans="1:10" x14ac:dyDescent="0.45">
      <c r="A263">
        <v>260</v>
      </c>
      <c r="B263">
        <v>12051.568725585899</v>
      </c>
      <c r="C263">
        <v>1068864.87884521</v>
      </c>
      <c r="D263" s="1">
        <v>24419993.221821599</v>
      </c>
      <c r="E263" s="1">
        <v>265952804.55896801</v>
      </c>
      <c r="F263" s="1">
        <v>772644684.592345</v>
      </c>
      <c r="G263" s="1">
        <v>25808289.295924202</v>
      </c>
      <c r="H263" t="s">
        <v>4</v>
      </c>
      <c r="I263" t="s">
        <v>38</v>
      </c>
      <c r="J263" t="s">
        <v>6</v>
      </c>
    </row>
    <row r="264" spans="1:10" x14ac:dyDescent="0.45">
      <c r="A264">
        <v>261</v>
      </c>
      <c r="B264">
        <v>0</v>
      </c>
      <c r="C264">
        <v>1330.38415527343</v>
      </c>
      <c r="D264">
        <v>61230.578918457002</v>
      </c>
      <c r="E264">
        <v>5410157.0183725301</v>
      </c>
      <c r="F264" s="1">
        <v>116324621.764585</v>
      </c>
      <c r="G264">
        <v>3219125.6206665002</v>
      </c>
      <c r="H264" t="s">
        <v>7</v>
      </c>
      <c r="I264" t="s">
        <v>38</v>
      </c>
      <c r="J264" t="s">
        <v>6</v>
      </c>
    </row>
    <row r="265" spans="1:10" x14ac:dyDescent="0.45">
      <c r="A265">
        <v>262</v>
      </c>
      <c r="B265">
        <v>0</v>
      </c>
      <c r="C265">
        <v>685.78765869140602</v>
      </c>
      <c r="D265">
        <v>8191.3552246093705</v>
      </c>
      <c r="E265">
        <v>756075.12670898403</v>
      </c>
      <c r="F265">
        <v>1225682.2863159101</v>
      </c>
      <c r="G265">
        <v>1371.6672973632801</v>
      </c>
      <c r="H265" t="s">
        <v>8</v>
      </c>
      <c r="I265" t="s">
        <v>38</v>
      </c>
      <c r="J265" t="s">
        <v>6</v>
      </c>
    </row>
    <row r="266" spans="1:10" x14ac:dyDescent="0.45">
      <c r="A266">
        <v>263</v>
      </c>
      <c r="B266">
        <v>0</v>
      </c>
      <c r="C266">
        <v>0</v>
      </c>
      <c r="D266">
        <v>84775.380859375</v>
      </c>
      <c r="E266">
        <v>3744486.1509308401</v>
      </c>
      <c r="F266" s="1">
        <v>96110843.573604301</v>
      </c>
      <c r="G266" s="1">
        <v>26912600.639112499</v>
      </c>
      <c r="H266" t="s">
        <v>9</v>
      </c>
      <c r="I266" t="s">
        <v>38</v>
      </c>
      <c r="J266" t="s">
        <v>6</v>
      </c>
    </row>
    <row r="267" spans="1:10" x14ac:dyDescent="0.45">
      <c r="A267">
        <v>264</v>
      </c>
      <c r="B267">
        <v>0</v>
      </c>
      <c r="C267">
        <v>0</v>
      </c>
      <c r="D267">
        <v>2763.7240600585901</v>
      </c>
      <c r="E267">
        <v>222866.85386053301</v>
      </c>
      <c r="F267" s="1">
        <v>27485377.995659299</v>
      </c>
      <c r="G267">
        <v>429179.21721406799</v>
      </c>
      <c r="H267" t="s">
        <v>10</v>
      </c>
      <c r="I267" t="s">
        <v>38</v>
      </c>
      <c r="J267" t="s">
        <v>6</v>
      </c>
    </row>
    <row r="268" spans="1:10" x14ac:dyDescent="0.45">
      <c r="A268">
        <v>265</v>
      </c>
      <c r="B268">
        <v>24818.175170898401</v>
      </c>
      <c r="C268">
        <v>744831.70440673805</v>
      </c>
      <c r="D268">
        <v>5424488.9367431598</v>
      </c>
      <c r="E268" s="1">
        <v>40918499.7463644</v>
      </c>
      <c r="F268" s="1">
        <v>79869077.574794397</v>
      </c>
      <c r="G268">
        <v>219946.20599365199</v>
      </c>
      <c r="H268" t="s">
        <v>11</v>
      </c>
      <c r="I268" t="s">
        <v>38</v>
      </c>
      <c r="J268" t="s">
        <v>6</v>
      </c>
    </row>
    <row r="269" spans="1:10" x14ac:dyDescent="0.45">
      <c r="A269">
        <v>266</v>
      </c>
      <c r="B269">
        <v>645.25695800781205</v>
      </c>
      <c r="C269">
        <v>171121.85272216701</v>
      </c>
      <c r="D269" s="1">
        <v>11357035.032250701</v>
      </c>
      <c r="E269" s="1">
        <v>124632547.72709499</v>
      </c>
      <c r="F269" s="1">
        <v>399380192.40082097</v>
      </c>
      <c r="G269">
        <v>8880157.0613580402</v>
      </c>
      <c r="H269" t="s">
        <v>12</v>
      </c>
      <c r="I269" t="s">
        <v>38</v>
      </c>
      <c r="J269" t="s">
        <v>6</v>
      </c>
    </row>
    <row r="270" spans="1:10" x14ac:dyDescent="0.45">
      <c r="A270">
        <v>267</v>
      </c>
      <c r="B270">
        <v>0</v>
      </c>
      <c r="C270">
        <v>126196.463623046</v>
      </c>
      <c r="D270">
        <v>1445650.3137207001</v>
      </c>
      <c r="E270" s="1">
        <v>11313292.1089953</v>
      </c>
      <c r="F270" s="1">
        <v>42537879.682852402</v>
      </c>
      <c r="G270">
        <v>854114.03131103504</v>
      </c>
      <c r="H270" t="s">
        <v>13</v>
      </c>
      <c r="I270" t="s">
        <v>38</v>
      </c>
      <c r="J270" t="s">
        <v>6</v>
      </c>
    </row>
    <row r="271" spans="1:10" x14ac:dyDescent="0.45">
      <c r="A271">
        <v>268</v>
      </c>
      <c r="B271">
        <v>0</v>
      </c>
      <c r="C271">
        <v>33694.264160156199</v>
      </c>
      <c r="D271">
        <v>687419.32564194605</v>
      </c>
      <c r="E271" s="1">
        <v>16012310.612650299</v>
      </c>
      <c r="F271" s="1">
        <v>118486233.46427</v>
      </c>
      <c r="G271">
        <v>1660255.12758908</v>
      </c>
      <c r="H271" t="s">
        <v>14</v>
      </c>
      <c r="I271" t="s">
        <v>38</v>
      </c>
      <c r="J271" t="s">
        <v>6</v>
      </c>
    </row>
    <row r="272" spans="1:10" x14ac:dyDescent="0.45">
      <c r="A272">
        <v>269</v>
      </c>
      <c r="B272">
        <v>0</v>
      </c>
      <c r="C272">
        <v>97053.941101074204</v>
      </c>
      <c r="D272" s="1">
        <v>13802709.927429199</v>
      </c>
      <c r="E272" s="1">
        <v>212006884.25532001</v>
      </c>
      <c r="F272" s="1">
        <v>616003123.30250299</v>
      </c>
      <c r="G272" s="1">
        <v>23290399.416076601</v>
      </c>
      <c r="H272" t="s">
        <v>15</v>
      </c>
      <c r="I272" t="s">
        <v>38</v>
      </c>
      <c r="J272" t="s">
        <v>6</v>
      </c>
    </row>
    <row r="273" spans="1:10" x14ac:dyDescent="0.45">
      <c r="A273">
        <v>270</v>
      </c>
      <c r="B273">
        <v>0</v>
      </c>
      <c r="C273">
        <v>3402.3352661132799</v>
      </c>
      <c r="D273">
        <v>19027.2501831054</v>
      </c>
      <c r="E273">
        <v>632493.588989257</v>
      </c>
      <c r="F273" s="1">
        <v>21649979.616149899</v>
      </c>
      <c r="G273">
        <v>41538.452514648401</v>
      </c>
      <c r="H273" t="s">
        <v>16</v>
      </c>
      <c r="I273" t="s">
        <v>38</v>
      </c>
      <c r="J273" t="s">
        <v>6</v>
      </c>
    </row>
    <row r="274" spans="1:10" x14ac:dyDescent="0.45">
      <c r="A274">
        <v>271</v>
      </c>
      <c r="B274">
        <v>10752.233764648399</v>
      </c>
      <c r="C274">
        <v>787423.42388916004</v>
      </c>
      <c r="D274" s="1">
        <v>20475500.1736129</v>
      </c>
      <c r="E274" s="1">
        <v>480386335.72759998</v>
      </c>
      <c r="F274" s="1">
        <v>1589478588.33922</v>
      </c>
      <c r="G274" s="1">
        <v>66481128.272103302</v>
      </c>
      <c r="H274" t="s">
        <v>17</v>
      </c>
      <c r="I274" t="s">
        <v>38</v>
      </c>
      <c r="J274" t="s">
        <v>6</v>
      </c>
    </row>
    <row r="275" spans="1:10" x14ac:dyDescent="0.45">
      <c r="A275">
        <v>272</v>
      </c>
      <c r="B275">
        <v>0</v>
      </c>
      <c r="C275">
        <v>0</v>
      </c>
      <c r="D275">
        <v>1984.5557250976501</v>
      </c>
      <c r="E275">
        <v>846332.353254969</v>
      </c>
      <c r="F275" s="1">
        <v>80339207.715734303</v>
      </c>
      <c r="G275">
        <v>1182402.88534414</v>
      </c>
      <c r="H275" t="s">
        <v>18</v>
      </c>
      <c r="I275" t="s">
        <v>38</v>
      </c>
      <c r="J275" t="s">
        <v>6</v>
      </c>
    </row>
    <row r="276" spans="1:10" x14ac:dyDescent="0.45">
      <c r="A276">
        <v>273</v>
      </c>
      <c r="B276">
        <v>0</v>
      </c>
      <c r="C276">
        <v>10154.682189941401</v>
      </c>
      <c r="D276">
        <v>154367.220336914</v>
      </c>
      <c r="E276">
        <v>4987956.9609508999</v>
      </c>
      <c r="F276" s="1">
        <v>115012599.86269</v>
      </c>
      <c r="G276">
        <v>2570973.51641845</v>
      </c>
      <c r="H276" t="s">
        <v>19</v>
      </c>
      <c r="I276" t="s">
        <v>38</v>
      </c>
      <c r="J276" t="s">
        <v>6</v>
      </c>
    </row>
    <row r="277" spans="1:10" x14ac:dyDescent="0.45">
      <c r="A277">
        <v>274</v>
      </c>
      <c r="B277">
        <v>0</v>
      </c>
      <c r="C277">
        <v>2493.4895629882799</v>
      </c>
      <c r="D277">
        <v>104526.656555175</v>
      </c>
      <c r="E277">
        <v>1980905.9834396001</v>
      </c>
      <c r="F277" s="1">
        <v>20119869.380828001</v>
      </c>
      <c r="G277">
        <v>448152.22424148797</v>
      </c>
      <c r="H277" t="s">
        <v>20</v>
      </c>
      <c r="I277" t="s">
        <v>38</v>
      </c>
      <c r="J277" t="s">
        <v>6</v>
      </c>
    </row>
    <row r="278" spans="1:10" x14ac:dyDescent="0.45">
      <c r="A278">
        <v>275</v>
      </c>
      <c r="B278">
        <v>0</v>
      </c>
      <c r="C278">
        <v>42380.094238281199</v>
      </c>
      <c r="D278">
        <v>1441112.2087806801</v>
      </c>
      <c r="E278" s="1">
        <v>42413369.403362602</v>
      </c>
      <c r="F278" s="1">
        <v>298071926.54859197</v>
      </c>
      <c r="G278" s="1">
        <v>21940539.553502701</v>
      </c>
      <c r="H278" t="s">
        <v>21</v>
      </c>
      <c r="I278" t="s">
        <v>38</v>
      </c>
      <c r="J278" t="s">
        <v>6</v>
      </c>
    </row>
    <row r="279" spans="1:10" x14ac:dyDescent="0.45">
      <c r="A279">
        <v>276</v>
      </c>
      <c r="B279">
        <v>0</v>
      </c>
      <c r="C279">
        <v>25562.0663452148</v>
      </c>
      <c r="D279">
        <v>393875.26715087797</v>
      </c>
      <c r="E279">
        <v>6578576.3073828602</v>
      </c>
      <c r="F279" s="1">
        <v>114436692.477116</v>
      </c>
      <c r="G279">
        <v>3244991.83032226</v>
      </c>
      <c r="H279" t="s">
        <v>22</v>
      </c>
      <c r="I279" t="s">
        <v>38</v>
      </c>
      <c r="J279" t="s">
        <v>6</v>
      </c>
    </row>
    <row r="280" spans="1:10" x14ac:dyDescent="0.45">
      <c r="A280">
        <v>277</v>
      </c>
      <c r="B280">
        <v>0</v>
      </c>
      <c r="C280">
        <v>6899.2146606445303</v>
      </c>
      <c r="D280">
        <v>21732.1044311523</v>
      </c>
      <c r="E280">
        <v>717982.17738348199</v>
      </c>
      <c r="F280" s="1">
        <v>73084188.171406299</v>
      </c>
      <c r="G280">
        <v>284372.27491167799</v>
      </c>
      <c r="H280" t="s">
        <v>23</v>
      </c>
      <c r="I280" t="s">
        <v>38</v>
      </c>
      <c r="J280" t="s">
        <v>6</v>
      </c>
    </row>
    <row r="281" spans="1:10" x14ac:dyDescent="0.45">
      <c r="A281">
        <v>278</v>
      </c>
      <c r="B281">
        <v>0</v>
      </c>
      <c r="C281">
        <v>5707.9631347656205</v>
      </c>
      <c r="D281">
        <v>22153.113403320302</v>
      </c>
      <c r="E281">
        <v>625189.89103142195</v>
      </c>
      <c r="F281">
        <v>2735365.6830872698</v>
      </c>
      <c r="G281">
        <v>100663.60807483101</v>
      </c>
      <c r="H281" t="s">
        <v>24</v>
      </c>
      <c r="I281" t="s">
        <v>38</v>
      </c>
      <c r="J281" t="s">
        <v>6</v>
      </c>
    </row>
    <row r="282" spans="1:10" x14ac:dyDescent="0.45">
      <c r="A282">
        <v>279</v>
      </c>
      <c r="B282">
        <v>0</v>
      </c>
      <c r="C282">
        <v>3413.1635131835901</v>
      </c>
      <c r="D282">
        <v>50610.000488281199</v>
      </c>
      <c r="E282">
        <v>2293410.5485839802</v>
      </c>
      <c r="F282" s="1">
        <v>111010154.81266101</v>
      </c>
      <c r="G282">
        <v>1091127.91119384</v>
      </c>
      <c r="H282" t="s">
        <v>25</v>
      </c>
      <c r="I282" t="s">
        <v>38</v>
      </c>
      <c r="J282" t="s">
        <v>6</v>
      </c>
    </row>
    <row r="283" spans="1:10" x14ac:dyDescent="0.45">
      <c r="A283">
        <v>280</v>
      </c>
      <c r="B283">
        <v>42577.968139648401</v>
      </c>
      <c r="C283">
        <v>1578036.4711303699</v>
      </c>
      <c r="D283" s="1">
        <v>20239353.981384199</v>
      </c>
      <c r="E283" s="1">
        <v>240746997.783223</v>
      </c>
      <c r="F283" s="1">
        <v>802074838.34091604</v>
      </c>
      <c r="G283" s="1">
        <v>25224883.571835902</v>
      </c>
      <c r="H283" t="s">
        <v>4</v>
      </c>
      <c r="I283" t="s">
        <v>39</v>
      </c>
      <c r="J283" t="s">
        <v>6</v>
      </c>
    </row>
    <row r="284" spans="1:10" x14ac:dyDescent="0.45">
      <c r="A284">
        <v>281</v>
      </c>
      <c r="B284">
        <v>0</v>
      </c>
      <c r="C284">
        <v>3331.9719848632799</v>
      </c>
      <c r="D284">
        <v>86493.305461808704</v>
      </c>
      <c r="E284">
        <v>5251735.7041865299</v>
      </c>
      <c r="F284" s="1">
        <v>114837081.106139</v>
      </c>
      <c r="G284">
        <v>4837823.2789256303</v>
      </c>
      <c r="H284" t="s">
        <v>7</v>
      </c>
      <c r="I284" t="s">
        <v>39</v>
      </c>
      <c r="J284" t="s">
        <v>6</v>
      </c>
    </row>
    <row r="285" spans="1:10" x14ac:dyDescent="0.45">
      <c r="A285">
        <v>282</v>
      </c>
      <c r="B285">
        <v>0</v>
      </c>
      <c r="C285">
        <v>1372.3869018554601</v>
      </c>
      <c r="D285">
        <v>6146.6474609375</v>
      </c>
      <c r="E285">
        <v>697981.44714355399</v>
      </c>
      <c r="F285">
        <v>1285818.4692382801</v>
      </c>
      <c r="G285">
        <v>687.2724609375</v>
      </c>
      <c r="H285" t="s">
        <v>8</v>
      </c>
      <c r="I285" t="s">
        <v>39</v>
      </c>
      <c r="J285" t="s">
        <v>6</v>
      </c>
    </row>
    <row r="286" spans="1:10" x14ac:dyDescent="0.45">
      <c r="A286">
        <v>283</v>
      </c>
      <c r="B286">
        <v>0</v>
      </c>
      <c r="C286">
        <v>1248.2337036132801</v>
      </c>
      <c r="D286">
        <v>180028.405278463</v>
      </c>
      <c r="E286">
        <v>4512847.2762518097</v>
      </c>
      <c r="F286" s="1">
        <v>94784416.265707999</v>
      </c>
      <c r="G286" s="1">
        <v>27374165.563565101</v>
      </c>
      <c r="H286" t="s">
        <v>9</v>
      </c>
      <c r="I286" t="s">
        <v>39</v>
      </c>
      <c r="J286" t="s">
        <v>6</v>
      </c>
    </row>
    <row r="287" spans="1:10" x14ac:dyDescent="0.45">
      <c r="A287">
        <v>284</v>
      </c>
      <c r="B287">
        <v>0</v>
      </c>
      <c r="C287">
        <v>660.28887939453102</v>
      </c>
      <c r="D287">
        <v>6117.1911010742097</v>
      </c>
      <c r="E287">
        <v>247683.76078886099</v>
      </c>
      <c r="F287" s="1">
        <v>27385585.937284</v>
      </c>
      <c r="G287">
        <v>500140.61274055002</v>
      </c>
      <c r="H287" t="s">
        <v>10</v>
      </c>
      <c r="I287" t="s">
        <v>39</v>
      </c>
      <c r="J287" t="s">
        <v>6</v>
      </c>
    </row>
    <row r="288" spans="1:10" x14ac:dyDescent="0.45">
      <c r="A288">
        <v>285</v>
      </c>
      <c r="B288">
        <v>67262.362487792896</v>
      </c>
      <c r="C288">
        <v>931612.952114449</v>
      </c>
      <c r="D288">
        <v>4928048.4695530301</v>
      </c>
      <c r="E288" s="1">
        <v>34446382.1642906</v>
      </c>
      <c r="F288" s="1">
        <v>86584977.660647407</v>
      </c>
      <c r="G288">
        <v>243378.734380026</v>
      </c>
      <c r="H288" t="s">
        <v>11</v>
      </c>
      <c r="I288" t="s">
        <v>39</v>
      </c>
      <c r="J288" t="s">
        <v>6</v>
      </c>
    </row>
    <row r="289" spans="1:10" x14ac:dyDescent="0.45">
      <c r="A289">
        <v>286</v>
      </c>
      <c r="B289">
        <v>3842.0032958984302</v>
      </c>
      <c r="C289">
        <v>534379.64331054594</v>
      </c>
      <c r="D289" s="1">
        <v>12458517.2820298</v>
      </c>
      <c r="E289" s="1">
        <v>122935093.44208001</v>
      </c>
      <c r="F289" s="1">
        <v>399962714.072043</v>
      </c>
      <c r="G289">
        <v>8527152.8884454407</v>
      </c>
      <c r="H289" t="s">
        <v>12</v>
      </c>
      <c r="I289" t="s">
        <v>39</v>
      </c>
      <c r="J289" t="s">
        <v>6</v>
      </c>
    </row>
    <row r="290" spans="1:10" x14ac:dyDescent="0.45">
      <c r="A290">
        <v>287</v>
      </c>
      <c r="B290">
        <v>2503.3991088867101</v>
      </c>
      <c r="C290">
        <v>158061.09887695301</v>
      </c>
      <c r="D290">
        <v>1451002.9042968701</v>
      </c>
      <c r="E290" s="1">
        <v>10004486.904822201</v>
      </c>
      <c r="F290" s="1">
        <v>43694985.123231597</v>
      </c>
      <c r="G290">
        <v>966093.17016601504</v>
      </c>
      <c r="H290" t="s">
        <v>13</v>
      </c>
      <c r="I290" t="s">
        <v>39</v>
      </c>
      <c r="J290" t="s">
        <v>6</v>
      </c>
    </row>
    <row r="291" spans="1:10" x14ac:dyDescent="0.45">
      <c r="A291">
        <v>288</v>
      </c>
      <c r="B291">
        <v>636.55163574218705</v>
      </c>
      <c r="C291">
        <v>29273.732421875</v>
      </c>
      <c r="D291">
        <v>585923.54704182898</v>
      </c>
      <c r="E291" s="1">
        <v>10895025.335398899</v>
      </c>
      <c r="F291" s="1">
        <v>121019442.60288</v>
      </c>
      <c r="G291">
        <v>4349611.0249325</v>
      </c>
      <c r="H291" t="s">
        <v>14</v>
      </c>
      <c r="I291" t="s">
        <v>39</v>
      </c>
      <c r="J291" t="s">
        <v>6</v>
      </c>
    </row>
    <row r="292" spans="1:10" x14ac:dyDescent="0.45">
      <c r="A292">
        <v>289</v>
      </c>
      <c r="B292">
        <v>4637.2623291015598</v>
      </c>
      <c r="C292">
        <v>563790.15374755801</v>
      </c>
      <c r="D292" s="1">
        <v>29203395.4001045</v>
      </c>
      <c r="E292" s="1">
        <v>256545887.62321699</v>
      </c>
      <c r="F292" s="1">
        <v>561180837.01534402</v>
      </c>
      <c r="G292" s="1">
        <v>17701623.3876874</v>
      </c>
      <c r="H292" t="s">
        <v>15</v>
      </c>
      <c r="I292" t="s">
        <v>39</v>
      </c>
      <c r="J292" t="s">
        <v>6</v>
      </c>
    </row>
    <row r="293" spans="1:10" x14ac:dyDescent="0.45">
      <c r="A293">
        <v>290</v>
      </c>
      <c r="B293">
        <v>0</v>
      </c>
      <c r="C293">
        <v>2042.64733886718</v>
      </c>
      <c r="D293">
        <v>16997.505676269499</v>
      </c>
      <c r="E293">
        <v>547188.09948730399</v>
      </c>
      <c r="F293" s="1">
        <v>21616205.509887598</v>
      </c>
      <c r="G293">
        <v>164007.48071289001</v>
      </c>
      <c r="H293" t="s">
        <v>16</v>
      </c>
      <c r="I293" t="s">
        <v>39</v>
      </c>
      <c r="J293" t="s">
        <v>6</v>
      </c>
    </row>
    <row r="294" spans="1:10" x14ac:dyDescent="0.45">
      <c r="A294">
        <v>291</v>
      </c>
      <c r="B294">
        <v>19593.358215331999</v>
      </c>
      <c r="C294">
        <v>608084.37753642898</v>
      </c>
      <c r="D294" s="1">
        <v>13581944.439604601</v>
      </c>
      <c r="E294" s="1">
        <v>294832462.75668103</v>
      </c>
      <c r="F294" s="1">
        <v>1751553718.9500699</v>
      </c>
      <c r="G294" s="1">
        <v>97023924.288087294</v>
      </c>
      <c r="H294" t="s">
        <v>17</v>
      </c>
      <c r="I294" t="s">
        <v>39</v>
      </c>
      <c r="J294" t="s">
        <v>6</v>
      </c>
    </row>
    <row r="295" spans="1:10" x14ac:dyDescent="0.45">
      <c r="A295">
        <v>292</v>
      </c>
      <c r="B295">
        <v>0</v>
      </c>
      <c r="C295">
        <v>0</v>
      </c>
      <c r="D295">
        <v>5992.70849609375</v>
      </c>
      <c r="E295">
        <v>350961.07038741698</v>
      </c>
      <c r="F295" s="1">
        <v>79034615.039587304</v>
      </c>
      <c r="G295">
        <v>2978358.69158768</v>
      </c>
      <c r="H295" t="s">
        <v>18</v>
      </c>
      <c r="I295" t="s">
        <v>39</v>
      </c>
      <c r="J295" t="s">
        <v>6</v>
      </c>
    </row>
    <row r="296" spans="1:10" x14ac:dyDescent="0.45">
      <c r="A296">
        <v>293</v>
      </c>
      <c r="B296">
        <v>0</v>
      </c>
      <c r="C296">
        <v>6093.9310913085901</v>
      </c>
      <c r="D296">
        <v>130672.929077148</v>
      </c>
      <c r="E296">
        <v>4645487.5570334001</v>
      </c>
      <c r="F296" s="1">
        <v>112785367.026861</v>
      </c>
      <c r="G296">
        <v>5168430.7985229399</v>
      </c>
      <c r="H296" t="s">
        <v>19</v>
      </c>
      <c r="I296" t="s">
        <v>39</v>
      </c>
      <c r="J296" t="s">
        <v>6</v>
      </c>
    </row>
    <row r="297" spans="1:10" x14ac:dyDescent="0.45">
      <c r="A297">
        <v>294</v>
      </c>
      <c r="B297">
        <v>623.14416503906205</v>
      </c>
      <c r="C297">
        <v>9954.5458374023401</v>
      </c>
      <c r="D297">
        <v>146997.93497888901</v>
      </c>
      <c r="E297">
        <v>1809708.6839688099</v>
      </c>
      <c r="F297" s="1">
        <v>20130092.3867977</v>
      </c>
      <c r="G297">
        <v>558571.03887939395</v>
      </c>
      <c r="H297" t="s">
        <v>20</v>
      </c>
      <c r="I297" t="s">
        <v>39</v>
      </c>
      <c r="J297" t="s">
        <v>6</v>
      </c>
    </row>
    <row r="298" spans="1:10" x14ac:dyDescent="0.45">
      <c r="A298">
        <v>295</v>
      </c>
      <c r="B298">
        <v>624.29296875</v>
      </c>
      <c r="C298">
        <v>114068.112976074</v>
      </c>
      <c r="D298">
        <v>1754553.2256519899</v>
      </c>
      <c r="E298" s="1">
        <v>31240248.344135799</v>
      </c>
      <c r="F298" s="1">
        <v>305001690.69830501</v>
      </c>
      <c r="G298" s="1">
        <v>25798143.1344386</v>
      </c>
      <c r="H298" t="s">
        <v>21</v>
      </c>
      <c r="I298" t="s">
        <v>39</v>
      </c>
      <c r="J298" t="s">
        <v>6</v>
      </c>
    </row>
    <row r="299" spans="1:10" x14ac:dyDescent="0.45">
      <c r="A299">
        <v>296</v>
      </c>
      <c r="B299">
        <v>0</v>
      </c>
      <c r="C299">
        <v>14112.805297851501</v>
      </c>
      <c r="D299">
        <v>340776.88641357399</v>
      </c>
      <c r="E299">
        <v>6429447.9339281199</v>
      </c>
      <c r="F299" s="1">
        <v>113337626.35520899</v>
      </c>
      <c r="G299">
        <v>4557733.9674682599</v>
      </c>
      <c r="H299" t="s">
        <v>22</v>
      </c>
      <c r="I299" t="s">
        <v>39</v>
      </c>
      <c r="J299" t="s">
        <v>6</v>
      </c>
    </row>
    <row r="300" spans="1:10" x14ac:dyDescent="0.45">
      <c r="A300">
        <v>297</v>
      </c>
      <c r="B300">
        <v>0</v>
      </c>
      <c r="C300">
        <v>8939.2932128906195</v>
      </c>
      <c r="D300">
        <v>36444.732116699197</v>
      </c>
      <c r="E300">
        <v>501577.42741651298</v>
      </c>
      <c r="F300" s="1">
        <v>72748320.465453804</v>
      </c>
      <c r="G300">
        <v>819892.02459333802</v>
      </c>
      <c r="H300" t="s">
        <v>23</v>
      </c>
      <c r="I300" t="s">
        <v>39</v>
      </c>
      <c r="J300" t="s">
        <v>6</v>
      </c>
    </row>
    <row r="301" spans="1:10" x14ac:dyDescent="0.45">
      <c r="A301">
        <v>298</v>
      </c>
      <c r="B301">
        <v>0</v>
      </c>
      <c r="C301">
        <v>3798.3532104492101</v>
      </c>
      <c r="D301">
        <v>12030.825500488199</v>
      </c>
      <c r="E301">
        <v>512522.89048210502</v>
      </c>
      <c r="F301">
        <v>2758668.2695755302</v>
      </c>
      <c r="G301">
        <v>202059.91996304301</v>
      </c>
      <c r="H301" t="s">
        <v>24</v>
      </c>
      <c r="I301" t="s">
        <v>39</v>
      </c>
      <c r="J301" t="s">
        <v>6</v>
      </c>
    </row>
    <row r="302" spans="1:10" x14ac:dyDescent="0.45">
      <c r="A302">
        <v>299</v>
      </c>
      <c r="B302">
        <v>0</v>
      </c>
      <c r="C302">
        <v>4736.5948486328098</v>
      </c>
      <c r="D302">
        <v>58605.972045898401</v>
      </c>
      <c r="E302">
        <v>2134518.9270629799</v>
      </c>
      <c r="F302" s="1">
        <v>110944780.481176</v>
      </c>
      <c r="G302">
        <v>1306074.4613073</v>
      </c>
      <c r="H302" t="s">
        <v>25</v>
      </c>
      <c r="I302" t="s">
        <v>39</v>
      </c>
      <c r="J302" t="s">
        <v>6</v>
      </c>
    </row>
    <row r="303" spans="1:10" x14ac:dyDescent="0.45">
      <c r="A303">
        <v>300</v>
      </c>
      <c r="B303">
        <v>243305.97186279201</v>
      </c>
      <c r="C303">
        <v>6701904.2074508304</v>
      </c>
      <c r="D303" s="1">
        <v>46457350.890031099</v>
      </c>
      <c r="E303" s="1">
        <v>300201876.56112999</v>
      </c>
      <c r="F303" s="1">
        <v>723088869.34357703</v>
      </c>
      <c r="G303" s="1">
        <v>13213381.142578101</v>
      </c>
      <c r="H303" t="s">
        <v>4</v>
      </c>
      <c r="I303" t="s">
        <v>40</v>
      </c>
      <c r="J303" t="s">
        <v>6</v>
      </c>
    </row>
    <row r="304" spans="1:10" x14ac:dyDescent="0.45">
      <c r="A304">
        <v>301</v>
      </c>
      <c r="B304">
        <v>0</v>
      </c>
      <c r="C304">
        <v>44616.489868163997</v>
      </c>
      <c r="D304">
        <v>809854.21121419198</v>
      </c>
      <c r="E304">
        <v>8842135.2585966196</v>
      </c>
      <c r="F304" s="1">
        <v>114455083.89999899</v>
      </c>
      <c r="G304">
        <v>864775.50701904297</v>
      </c>
      <c r="H304" t="s">
        <v>7</v>
      </c>
      <c r="I304" t="s">
        <v>40</v>
      </c>
      <c r="J304" t="s">
        <v>6</v>
      </c>
    </row>
    <row r="305" spans="1:10" x14ac:dyDescent="0.45">
      <c r="A305">
        <v>302</v>
      </c>
      <c r="B305">
        <v>0</v>
      </c>
      <c r="C305">
        <v>685.78765869140602</v>
      </c>
      <c r="D305">
        <v>13632.29296875</v>
      </c>
      <c r="E305">
        <v>678165.608520507</v>
      </c>
      <c r="F305">
        <v>1298836.7252807601</v>
      </c>
      <c r="G305">
        <v>685.80877685546795</v>
      </c>
      <c r="H305" t="s">
        <v>8</v>
      </c>
      <c r="I305" t="s">
        <v>40</v>
      </c>
      <c r="J305" t="s">
        <v>6</v>
      </c>
    </row>
    <row r="306" spans="1:10" x14ac:dyDescent="0.45">
      <c r="A306">
        <v>303</v>
      </c>
      <c r="B306">
        <v>0</v>
      </c>
      <c r="C306">
        <v>11853.403015136701</v>
      </c>
      <c r="D306">
        <v>349509.604943368</v>
      </c>
      <c r="E306">
        <v>6418724.8457519496</v>
      </c>
      <c r="F306" s="1">
        <v>101365984.427127</v>
      </c>
      <c r="G306" s="1">
        <v>18706633.463669199</v>
      </c>
      <c r="H306" t="s">
        <v>9</v>
      </c>
      <c r="I306" t="s">
        <v>40</v>
      </c>
      <c r="J306" t="s">
        <v>6</v>
      </c>
    </row>
    <row r="307" spans="1:10" x14ac:dyDescent="0.45">
      <c r="A307">
        <v>304</v>
      </c>
      <c r="B307">
        <v>0</v>
      </c>
      <c r="C307">
        <v>660.28887939453102</v>
      </c>
      <c r="D307">
        <v>18791.8612060546</v>
      </c>
      <c r="E307">
        <v>462762.119611912</v>
      </c>
      <c r="F307" s="1">
        <v>27517341.748027701</v>
      </c>
      <c r="G307">
        <v>140631.77306889501</v>
      </c>
      <c r="H307" t="s">
        <v>10</v>
      </c>
      <c r="I307" t="s">
        <v>40</v>
      </c>
      <c r="J307" t="s">
        <v>6</v>
      </c>
    </row>
    <row r="308" spans="1:10" x14ac:dyDescent="0.45">
      <c r="A308">
        <v>305</v>
      </c>
      <c r="B308">
        <v>109291.456176757</v>
      </c>
      <c r="C308">
        <v>1804310.1308943201</v>
      </c>
      <c r="D308">
        <v>7456426.1614540201</v>
      </c>
      <c r="E308" s="1">
        <v>39923905.238014102</v>
      </c>
      <c r="F308" s="1">
        <v>77789777.590515599</v>
      </c>
      <c r="G308">
        <v>117951.766418457</v>
      </c>
      <c r="H308" t="s">
        <v>11</v>
      </c>
      <c r="I308" t="s">
        <v>40</v>
      </c>
      <c r="J308" t="s">
        <v>6</v>
      </c>
    </row>
    <row r="309" spans="1:10" x14ac:dyDescent="0.45">
      <c r="A309">
        <v>306</v>
      </c>
      <c r="B309">
        <v>159043.452880859</v>
      </c>
      <c r="C309">
        <v>4146445.0831394498</v>
      </c>
      <c r="D309" s="1">
        <v>24264194.860054702</v>
      </c>
      <c r="E309" s="1">
        <v>144835774.26414099</v>
      </c>
      <c r="F309" s="1">
        <v>366240633.32867903</v>
      </c>
      <c r="G309">
        <v>4775608.3423095699</v>
      </c>
      <c r="H309" t="s">
        <v>12</v>
      </c>
      <c r="I309" t="s">
        <v>40</v>
      </c>
      <c r="J309" t="s">
        <v>6</v>
      </c>
    </row>
    <row r="310" spans="1:10" x14ac:dyDescent="0.45">
      <c r="A310">
        <v>307</v>
      </c>
      <c r="B310">
        <v>106759.21527099601</v>
      </c>
      <c r="C310">
        <v>916344.34582519496</v>
      </c>
      <c r="D310">
        <v>2662914.7971681999</v>
      </c>
      <c r="E310" s="1">
        <v>12431738.104367901</v>
      </c>
      <c r="F310" s="1">
        <v>39812577.324759901</v>
      </c>
      <c r="G310">
        <v>346798.81311035098</v>
      </c>
      <c r="H310" t="s">
        <v>13</v>
      </c>
      <c r="I310" t="s">
        <v>40</v>
      </c>
      <c r="J310" t="s">
        <v>6</v>
      </c>
    </row>
    <row r="311" spans="1:10" x14ac:dyDescent="0.45">
      <c r="A311">
        <v>308</v>
      </c>
      <c r="B311">
        <v>1906.6135864257801</v>
      </c>
      <c r="C311">
        <v>132289.20593261701</v>
      </c>
      <c r="D311">
        <v>1042820.42071605</v>
      </c>
      <c r="E311" s="1">
        <v>15600772.8701791</v>
      </c>
      <c r="F311" s="1">
        <v>117906236.16123401</v>
      </c>
      <c r="G311">
        <v>2195887.5226627099</v>
      </c>
      <c r="H311" t="s">
        <v>14</v>
      </c>
      <c r="I311" t="s">
        <v>40</v>
      </c>
      <c r="J311" t="s">
        <v>6</v>
      </c>
    </row>
    <row r="312" spans="1:10" x14ac:dyDescent="0.45">
      <c r="A312">
        <v>309</v>
      </c>
      <c r="B312">
        <v>51395.844055175701</v>
      </c>
      <c r="C312">
        <v>6008288.4056396401</v>
      </c>
      <c r="D312" s="1">
        <v>85455065.036783099</v>
      </c>
      <c r="E312" s="1">
        <v>295076935.92561197</v>
      </c>
      <c r="F312" s="1">
        <v>473735009.04306</v>
      </c>
      <c r="G312">
        <v>4873476.5872802697</v>
      </c>
      <c r="H312" t="s">
        <v>15</v>
      </c>
      <c r="I312" t="s">
        <v>40</v>
      </c>
      <c r="J312" t="s">
        <v>6</v>
      </c>
    </row>
    <row r="313" spans="1:10" x14ac:dyDescent="0.45">
      <c r="A313">
        <v>310</v>
      </c>
      <c r="B313">
        <v>0</v>
      </c>
      <c r="C313">
        <v>3391.4046630859302</v>
      </c>
      <c r="D313">
        <v>34608.771667480403</v>
      </c>
      <c r="E313">
        <v>639252.63500976504</v>
      </c>
      <c r="F313" s="1">
        <v>21593451.100036599</v>
      </c>
      <c r="G313">
        <v>75737.331726074204</v>
      </c>
      <c r="H313" t="s">
        <v>16</v>
      </c>
      <c r="I313" t="s">
        <v>40</v>
      </c>
      <c r="J313" t="s">
        <v>6</v>
      </c>
    </row>
    <row r="314" spans="1:10" x14ac:dyDescent="0.45">
      <c r="A314">
        <v>311</v>
      </c>
      <c r="B314">
        <v>197925.713623046</v>
      </c>
      <c r="C314">
        <v>4298997.7917221896</v>
      </c>
      <c r="D314" s="1">
        <v>27966255.7841557</v>
      </c>
      <c r="E314" s="1">
        <v>419569931.66633803</v>
      </c>
      <c r="F314" s="1">
        <v>1656244555.9862199</v>
      </c>
      <c r="G314" s="1">
        <v>49342061.228136003</v>
      </c>
      <c r="H314" t="s">
        <v>17</v>
      </c>
      <c r="I314" t="s">
        <v>40</v>
      </c>
      <c r="J314" t="s">
        <v>6</v>
      </c>
    </row>
    <row r="315" spans="1:10" x14ac:dyDescent="0.45">
      <c r="A315">
        <v>312</v>
      </c>
      <c r="B315">
        <v>0</v>
      </c>
      <c r="C315">
        <v>1326.09240722656</v>
      </c>
      <c r="D315">
        <v>23367.848999023401</v>
      </c>
      <c r="E315">
        <v>928570.26992809796</v>
      </c>
      <c r="F315" s="1">
        <v>80928809.065842003</v>
      </c>
      <c r="G315">
        <v>487854.23288215097</v>
      </c>
      <c r="H315" t="s">
        <v>18</v>
      </c>
      <c r="I315" t="s">
        <v>40</v>
      </c>
      <c r="J315" t="s">
        <v>6</v>
      </c>
    </row>
    <row r="316" spans="1:10" x14ac:dyDescent="0.45">
      <c r="A316">
        <v>313</v>
      </c>
      <c r="B316">
        <v>0</v>
      </c>
      <c r="C316">
        <v>35172.285217285098</v>
      </c>
      <c r="D316">
        <v>272103.60205078102</v>
      </c>
      <c r="E316">
        <v>5595601.1750753904</v>
      </c>
      <c r="F316" s="1">
        <v>112879554.885748</v>
      </c>
      <c r="G316">
        <v>3953620.2944946201</v>
      </c>
      <c r="H316" t="s">
        <v>19</v>
      </c>
      <c r="I316" t="s">
        <v>40</v>
      </c>
      <c r="J316" t="s">
        <v>6</v>
      </c>
    </row>
    <row r="317" spans="1:10" x14ac:dyDescent="0.45">
      <c r="A317">
        <v>314</v>
      </c>
      <c r="B317">
        <v>8091.2268676757803</v>
      </c>
      <c r="C317">
        <v>125050.53240966699</v>
      </c>
      <c r="D317">
        <v>636548.45499841997</v>
      </c>
      <c r="E317">
        <v>2920603.6486952798</v>
      </c>
      <c r="F317" s="1">
        <v>18796534.561536599</v>
      </c>
      <c r="G317">
        <v>169119.310119628</v>
      </c>
      <c r="H317" t="s">
        <v>20</v>
      </c>
      <c r="I317" t="s">
        <v>40</v>
      </c>
      <c r="J317" t="s">
        <v>6</v>
      </c>
    </row>
    <row r="318" spans="1:10" x14ac:dyDescent="0.45">
      <c r="A318">
        <v>315</v>
      </c>
      <c r="B318">
        <v>90395.759155273394</v>
      </c>
      <c r="C318">
        <v>1094067.8599152199</v>
      </c>
      <c r="D318">
        <v>4641116.9360519098</v>
      </c>
      <c r="E318" s="1">
        <v>44342057.962605298</v>
      </c>
      <c r="F318" s="1">
        <v>302299426.17628199</v>
      </c>
      <c r="G318" s="1">
        <v>11442263.1144662</v>
      </c>
      <c r="H318" t="s">
        <v>21</v>
      </c>
      <c r="I318" t="s">
        <v>40</v>
      </c>
      <c r="J318" t="s">
        <v>6</v>
      </c>
    </row>
    <row r="319" spans="1:10" x14ac:dyDescent="0.45">
      <c r="A319">
        <v>316</v>
      </c>
      <c r="B319">
        <v>2017.4016723632801</v>
      </c>
      <c r="C319">
        <v>199652.08441162101</v>
      </c>
      <c r="D319">
        <v>1996283.2733711901</v>
      </c>
      <c r="E319">
        <v>7680040.4764626902</v>
      </c>
      <c r="F319" s="1">
        <v>110460544.78912</v>
      </c>
      <c r="G319">
        <v>4341159.9232788002</v>
      </c>
      <c r="H319" t="s">
        <v>22</v>
      </c>
      <c r="I319" t="s">
        <v>40</v>
      </c>
      <c r="J319" t="s">
        <v>6</v>
      </c>
    </row>
    <row r="320" spans="1:10" x14ac:dyDescent="0.45">
      <c r="A320">
        <v>317</v>
      </c>
      <c r="B320">
        <v>1346.8185424804601</v>
      </c>
      <c r="C320">
        <v>14240.2937011718</v>
      </c>
      <c r="D320">
        <v>68565.182861328096</v>
      </c>
      <c r="E320">
        <v>627691.41901089496</v>
      </c>
      <c r="F320" s="1">
        <v>72864253.998660505</v>
      </c>
      <c r="G320">
        <v>539076.23001685005</v>
      </c>
      <c r="H320" t="s">
        <v>23</v>
      </c>
      <c r="I320" t="s">
        <v>40</v>
      </c>
      <c r="J320" t="s">
        <v>6</v>
      </c>
    </row>
    <row r="321" spans="1:10" x14ac:dyDescent="0.45">
      <c r="A321">
        <v>318</v>
      </c>
      <c r="B321">
        <v>0</v>
      </c>
      <c r="C321">
        <v>4431.7493286132803</v>
      </c>
      <c r="D321">
        <v>22171.140197753899</v>
      </c>
      <c r="E321">
        <v>558206.68126172805</v>
      </c>
      <c r="F321">
        <v>2804336.0182358599</v>
      </c>
      <c r="G321">
        <v>99934.669707653506</v>
      </c>
      <c r="H321" t="s">
        <v>24</v>
      </c>
      <c r="I321" t="s">
        <v>40</v>
      </c>
      <c r="J321" t="s">
        <v>6</v>
      </c>
    </row>
    <row r="322" spans="1:10" x14ac:dyDescent="0.45">
      <c r="A322">
        <v>319</v>
      </c>
      <c r="B322">
        <v>0</v>
      </c>
      <c r="C322">
        <v>4716.6022949218705</v>
      </c>
      <c r="D322">
        <v>114716.47192382799</v>
      </c>
      <c r="E322">
        <v>2715464.0692749</v>
      </c>
      <c r="F322" s="1">
        <v>110621288.836587</v>
      </c>
      <c r="G322">
        <v>992530.45635986305</v>
      </c>
      <c r="H322" t="s">
        <v>25</v>
      </c>
      <c r="I322" t="s">
        <v>40</v>
      </c>
      <c r="J322" t="s">
        <v>6</v>
      </c>
    </row>
    <row r="323" spans="1:10" x14ac:dyDescent="0.45">
      <c r="A323">
        <v>320</v>
      </c>
      <c r="B323">
        <v>381269.30175781198</v>
      </c>
      <c r="C323">
        <v>7025336.0050513102</v>
      </c>
      <c r="D323" s="1">
        <v>46881990.894497</v>
      </c>
      <c r="E323" s="1">
        <v>287105184.88582599</v>
      </c>
      <c r="F323" s="1">
        <v>734734359.93197203</v>
      </c>
      <c r="G323" s="1">
        <v>13778547.0975258</v>
      </c>
      <c r="H323" t="s">
        <v>4</v>
      </c>
      <c r="I323" t="s">
        <v>41</v>
      </c>
      <c r="J323" t="s">
        <v>6</v>
      </c>
    </row>
    <row r="324" spans="1:10" x14ac:dyDescent="0.45">
      <c r="A324">
        <v>321</v>
      </c>
      <c r="B324">
        <v>0</v>
      </c>
      <c r="C324">
        <v>19301.8701171875</v>
      </c>
      <c r="D324">
        <v>353736.207754337</v>
      </c>
      <c r="E324">
        <v>9075573.3849812802</v>
      </c>
      <c r="F324" s="1">
        <v>113671851.57498699</v>
      </c>
      <c r="G324">
        <v>1896002.32885742</v>
      </c>
      <c r="H324" t="s">
        <v>7</v>
      </c>
      <c r="I324" t="s">
        <v>41</v>
      </c>
      <c r="J324" t="s">
        <v>6</v>
      </c>
    </row>
    <row r="325" spans="1:10" x14ac:dyDescent="0.45">
      <c r="A325">
        <v>322</v>
      </c>
      <c r="B325">
        <v>0</v>
      </c>
      <c r="C325">
        <v>1372.3869018554601</v>
      </c>
      <c r="D325">
        <v>11597.238708495999</v>
      </c>
      <c r="E325">
        <v>754469.29638671805</v>
      </c>
      <c r="F325">
        <v>1224567.30120849</v>
      </c>
      <c r="G325">
        <v>0</v>
      </c>
      <c r="H325" t="s">
        <v>8</v>
      </c>
      <c r="I325" t="s">
        <v>41</v>
      </c>
      <c r="J325" t="s">
        <v>6</v>
      </c>
    </row>
    <row r="326" spans="1:10" x14ac:dyDescent="0.45">
      <c r="A326">
        <v>323</v>
      </c>
      <c r="B326">
        <v>0</v>
      </c>
      <c r="C326">
        <v>22467.061340331999</v>
      </c>
      <c r="D326">
        <v>432359.73829393502</v>
      </c>
      <c r="E326">
        <v>6552246.9374789298</v>
      </c>
      <c r="F326" s="1">
        <v>106435008.131769</v>
      </c>
      <c r="G326" s="1">
        <v>13410623.8756244</v>
      </c>
      <c r="H326" t="s">
        <v>9</v>
      </c>
      <c r="I326" t="s">
        <v>41</v>
      </c>
      <c r="J326" t="s">
        <v>6</v>
      </c>
    </row>
    <row r="327" spans="1:10" x14ac:dyDescent="0.45">
      <c r="A327">
        <v>324</v>
      </c>
      <c r="B327">
        <v>0</v>
      </c>
      <c r="C327">
        <v>2002.0593872070301</v>
      </c>
      <c r="D327">
        <v>66291.8397827148</v>
      </c>
      <c r="E327">
        <v>557943.20670309605</v>
      </c>
      <c r="F327" s="1">
        <v>27472220.998879999</v>
      </c>
      <c r="G327">
        <v>41729.686040900699</v>
      </c>
      <c r="H327" t="s">
        <v>10</v>
      </c>
      <c r="I327" t="s">
        <v>41</v>
      </c>
      <c r="J327" t="s">
        <v>6</v>
      </c>
    </row>
    <row r="328" spans="1:10" x14ac:dyDescent="0.45">
      <c r="A328">
        <v>325</v>
      </c>
      <c r="B328">
        <v>104545.91778564399</v>
      </c>
      <c r="C328">
        <v>1499161.4292796401</v>
      </c>
      <c r="D328">
        <v>7052608.00790512</v>
      </c>
      <c r="E328" s="1">
        <v>43244194.3754327</v>
      </c>
      <c r="F328" s="1">
        <v>75260229.507906497</v>
      </c>
      <c r="G328">
        <v>40923.105163574197</v>
      </c>
      <c r="H328" t="s">
        <v>11</v>
      </c>
      <c r="I328" t="s">
        <v>41</v>
      </c>
      <c r="J328" t="s">
        <v>6</v>
      </c>
    </row>
    <row r="329" spans="1:10" x14ac:dyDescent="0.45">
      <c r="A329">
        <v>326</v>
      </c>
      <c r="B329">
        <v>202853.258361816</v>
      </c>
      <c r="C329">
        <v>4645081.97824491</v>
      </c>
      <c r="D329" s="1">
        <v>27226061.364559401</v>
      </c>
      <c r="E329" s="1">
        <v>155582278.587966</v>
      </c>
      <c r="F329" s="1">
        <v>353120464.90153301</v>
      </c>
      <c r="G329">
        <v>3644959.2405395498</v>
      </c>
      <c r="H329" t="s">
        <v>12</v>
      </c>
      <c r="I329" t="s">
        <v>41</v>
      </c>
      <c r="J329" t="s">
        <v>6</v>
      </c>
    </row>
    <row r="330" spans="1:10" x14ac:dyDescent="0.45">
      <c r="A330">
        <v>327</v>
      </c>
      <c r="B330">
        <v>2500.8886108398401</v>
      </c>
      <c r="C330">
        <v>274038.78369140602</v>
      </c>
      <c r="D330">
        <v>1662673.1854248</v>
      </c>
      <c r="E330" s="1">
        <v>13697567.7814261</v>
      </c>
      <c r="F330" s="1">
        <v>40086044.460616998</v>
      </c>
      <c r="G330">
        <v>554307.50073242094</v>
      </c>
      <c r="H330" t="s">
        <v>13</v>
      </c>
      <c r="I330" t="s">
        <v>41</v>
      </c>
      <c r="J330" t="s">
        <v>6</v>
      </c>
    </row>
    <row r="331" spans="1:10" x14ac:dyDescent="0.45">
      <c r="A331">
        <v>328</v>
      </c>
      <c r="B331">
        <v>1907.31604003906</v>
      </c>
      <c r="C331">
        <v>76337.99609375</v>
      </c>
      <c r="D331">
        <v>920375.67951779801</v>
      </c>
      <c r="E331" s="1">
        <v>12636819.736239299</v>
      </c>
      <c r="F331" s="1">
        <v>121293339.44788399</v>
      </c>
      <c r="G331">
        <v>1951132.6185357701</v>
      </c>
      <c r="H331" t="s">
        <v>14</v>
      </c>
      <c r="I331" t="s">
        <v>41</v>
      </c>
      <c r="J331" t="s">
        <v>6</v>
      </c>
    </row>
    <row r="332" spans="1:10" x14ac:dyDescent="0.45">
      <c r="A332">
        <v>329</v>
      </c>
      <c r="B332">
        <v>30351.752624511701</v>
      </c>
      <c r="C332">
        <v>4051828.4790039002</v>
      </c>
      <c r="D332" s="1">
        <v>62991665.544942699</v>
      </c>
      <c r="E332" s="1">
        <v>315467278.44119501</v>
      </c>
      <c r="F332" s="1">
        <v>478359919.71170002</v>
      </c>
      <c r="G332">
        <v>4299126.9129638597</v>
      </c>
      <c r="H332" t="s">
        <v>15</v>
      </c>
      <c r="I332" t="s">
        <v>41</v>
      </c>
      <c r="J332" t="s">
        <v>6</v>
      </c>
    </row>
    <row r="333" spans="1:10" x14ac:dyDescent="0.45">
      <c r="A333">
        <v>330</v>
      </c>
      <c r="B333">
        <v>0</v>
      </c>
      <c r="C333">
        <v>3391.4046630859302</v>
      </c>
      <c r="D333">
        <v>31236.496459960901</v>
      </c>
      <c r="E333">
        <v>614416.25573730399</v>
      </c>
      <c r="F333" s="1">
        <v>21666722.368774399</v>
      </c>
      <c r="G333">
        <v>30674.717468261701</v>
      </c>
      <c r="H333" t="s">
        <v>16</v>
      </c>
      <c r="I333" t="s">
        <v>41</v>
      </c>
      <c r="J333" t="s">
        <v>6</v>
      </c>
    </row>
    <row r="334" spans="1:10" x14ac:dyDescent="0.45">
      <c r="A334">
        <v>331</v>
      </c>
      <c r="B334">
        <v>66803.510864257798</v>
      </c>
      <c r="C334">
        <v>2222390.0111500402</v>
      </c>
      <c r="D334" s="1">
        <v>23773479.450999498</v>
      </c>
      <c r="E334" s="1">
        <v>467561022.06379598</v>
      </c>
      <c r="F334" s="1">
        <v>1598723964.21789</v>
      </c>
      <c r="G334" s="1">
        <v>65272068.915492602</v>
      </c>
      <c r="H334" t="s">
        <v>17</v>
      </c>
      <c r="I334" t="s">
        <v>41</v>
      </c>
      <c r="J334" t="s">
        <v>6</v>
      </c>
    </row>
    <row r="335" spans="1:10" x14ac:dyDescent="0.45">
      <c r="A335">
        <v>332</v>
      </c>
      <c r="B335">
        <v>0</v>
      </c>
      <c r="C335">
        <v>0</v>
      </c>
      <c r="D335">
        <v>17344.337219238201</v>
      </c>
      <c r="E335">
        <v>1241402.2013142901</v>
      </c>
      <c r="F335" s="1">
        <v>80884114.800409704</v>
      </c>
      <c r="G335">
        <v>227066.17111529101</v>
      </c>
      <c r="H335" t="s">
        <v>18</v>
      </c>
      <c r="I335" t="s">
        <v>41</v>
      </c>
      <c r="J335" t="s">
        <v>6</v>
      </c>
    </row>
    <row r="336" spans="1:10" x14ac:dyDescent="0.45">
      <c r="A336">
        <v>333</v>
      </c>
      <c r="B336">
        <v>676.38629150390602</v>
      </c>
      <c r="C336">
        <v>28419.344787597602</v>
      </c>
      <c r="D336">
        <v>230154.14666748</v>
      </c>
      <c r="E336">
        <v>6590673.3546408201</v>
      </c>
      <c r="F336" s="1">
        <v>113631478.04517201</v>
      </c>
      <c r="G336">
        <v>2254650.9650268499</v>
      </c>
      <c r="H336" t="s">
        <v>19</v>
      </c>
      <c r="I336" t="s">
        <v>41</v>
      </c>
      <c r="J336" t="s">
        <v>6</v>
      </c>
    </row>
    <row r="337" spans="1:10" x14ac:dyDescent="0.45">
      <c r="A337">
        <v>334</v>
      </c>
      <c r="B337">
        <v>0</v>
      </c>
      <c r="C337">
        <v>8066.0371704101499</v>
      </c>
      <c r="D337">
        <v>166548.37133789001</v>
      </c>
      <c r="E337">
        <v>2384030.2161020301</v>
      </c>
      <c r="F337" s="1">
        <v>19709545.9083567</v>
      </c>
      <c r="G337">
        <v>387757.20166015602</v>
      </c>
      <c r="H337" t="s">
        <v>20</v>
      </c>
      <c r="I337" t="s">
        <v>41</v>
      </c>
      <c r="J337" t="s">
        <v>6</v>
      </c>
    </row>
    <row r="338" spans="1:10" x14ac:dyDescent="0.45">
      <c r="A338">
        <v>335</v>
      </c>
      <c r="B338">
        <v>24935.934265136701</v>
      </c>
      <c r="C338">
        <v>444028.72265625</v>
      </c>
      <c r="D338">
        <v>3034574.6887836498</v>
      </c>
      <c r="E338" s="1">
        <v>55137827.551652901</v>
      </c>
      <c r="F338" s="1">
        <v>291747606.13927501</v>
      </c>
      <c r="G338" s="1">
        <v>13520354.7718424</v>
      </c>
      <c r="H338" t="s">
        <v>21</v>
      </c>
      <c r="I338" t="s">
        <v>41</v>
      </c>
      <c r="J338" t="s">
        <v>6</v>
      </c>
    </row>
    <row r="339" spans="1:10" x14ac:dyDescent="0.45">
      <c r="A339">
        <v>336</v>
      </c>
      <c r="B339">
        <v>1344.45703125</v>
      </c>
      <c r="C339">
        <v>154606.93981933501</v>
      </c>
      <c r="D339">
        <v>1608808.87450645</v>
      </c>
      <c r="E339">
        <v>8710000.0702126902</v>
      </c>
      <c r="F339" s="1">
        <v>110692460.113278</v>
      </c>
      <c r="G339">
        <v>3512477.4934692299</v>
      </c>
      <c r="H339" t="s">
        <v>22</v>
      </c>
      <c r="I339" t="s">
        <v>41</v>
      </c>
      <c r="J339" t="s">
        <v>6</v>
      </c>
    </row>
    <row r="340" spans="1:10" x14ac:dyDescent="0.45">
      <c r="A340">
        <v>337</v>
      </c>
      <c r="B340">
        <v>1346.8185424804601</v>
      </c>
      <c r="C340">
        <v>12932.5651855468</v>
      </c>
      <c r="D340">
        <v>59891.7117919921</v>
      </c>
      <c r="E340">
        <v>717575.10040713998</v>
      </c>
      <c r="F340" s="1">
        <v>73220265.818414405</v>
      </c>
      <c r="G340">
        <v>103161.928451717</v>
      </c>
      <c r="H340" t="s">
        <v>23</v>
      </c>
      <c r="I340" t="s">
        <v>41</v>
      </c>
      <c r="J340" t="s">
        <v>6</v>
      </c>
    </row>
    <row r="341" spans="1:10" x14ac:dyDescent="0.45">
      <c r="A341">
        <v>338</v>
      </c>
      <c r="B341">
        <v>0</v>
      </c>
      <c r="C341">
        <v>5700.7390136718705</v>
      </c>
      <c r="D341">
        <v>21516.224182128899</v>
      </c>
      <c r="E341">
        <v>608777.75224154606</v>
      </c>
      <c r="F341">
        <v>2800080.7035914999</v>
      </c>
      <c r="G341">
        <v>53004.839702770703</v>
      </c>
      <c r="H341" t="s">
        <v>24</v>
      </c>
      <c r="I341" t="s">
        <v>41</v>
      </c>
      <c r="J341" t="s">
        <v>6</v>
      </c>
    </row>
    <row r="342" spans="1:10" x14ac:dyDescent="0.45">
      <c r="A342">
        <v>339</v>
      </c>
      <c r="B342">
        <v>0</v>
      </c>
      <c r="C342">
        <v>6098.1782836913999</v>
      </c>
      <c r="D342">
        <v>100832.203125</v>
      </c>
      <c r="E342">
        <v>3029885.8854980399</v>
      </c>
      <c r="F342" s="1">
        <v>110865217.82322</v>
      </c>
      <c r="G342">
        <v>446682.34631347598</v>
      </c>
      <c r="H342" t="s">
        <v>25</v>
      </c>
      <c r="I342" t="s">
        <v>41</v>
      </c>
      <c r="J342" t="s">
        <v>6</v>
      </c>
    </row>
    <row r="343" spans="1:10" x14ac:dyDescent="0.45">
      <c r="A343">
        <v>340</v>
      </c>
      <c r="B343">
        <v>265633.151123046</v>
      </c>
      <c r="C343">
        <v>4496527.8234140398</v>
      </c>
      <c r="D343" s="1">
        <v>35475393.009597301</v>
      </c>
      <c r="E343" s="1">
        <v>266470040.932661</v>
      </c>
      <c r="F343" s="1">
        <v>762065818.724051</v>
      </c>
      <c r="G343" s="1">
        <v>21133274.475783601</v>
      </c>
      <c r="H343" t="s">
        <v>4</v>
      </c>
      <c r="I343" t="s">
        <v>42</v>
      </c>
      <c r="J343" t="s">
        <v>6</v>
      </c>
    </row>
    <row r="344" spans="1:10" x14ac:dyDescent="0.45">
      <c r="A344">
        <v>341</v>
      </c>
      <c r="B344">
        <v>0</v>
      </c>
      <c r="C344">
        <v>0</v>
      </c>
      <c r="D344">
        <v>55931.170156680797</v>
      </c>
      <c r="E344">
        <v>4914220.3162205098</v>
      </c>
      <c r="F344" s="1">
        <v>115450058.61842901</v>
      </c>
      <c r="G344">
        <v>4596255.2618918</v>
      </c>
      <c r="H344" t="s">
        <v>7</v>
      </c>
      <c r="I344" t="s">
        <v>42</v>
      </c>
      <c r="J344" t="s">
        <v>6</v>
      </c>
    </row>
    <row r="345" spans="1:10" x14ac:dyDescent="0.45">
      <c r="A345">
        <v>342</v>
      </c>
      <c r="B345">
        <v>0</v>
      </c>
      <c r="C345">
        <v>1372.3869018554601</v>
      </c>
      <c r="D345">
        <v>5475.8500366210901</v>
      </c>
      <c r="E345">
        <v>706864.55023193301</v>
      </c>
      <c r="F345">
        <v>1278293.43603515</v>
      </c>
      <c r="G345">
        <v>0</v>
      </c>
      <c r="H345" t="s">
        <v>8</v>
      </c>
      <c r="I345" t="s">
        <v>42</v>
      </c>
      <c r="J345" t="s">
        <v>6</v>
      </c>
    </row>
    <row r="346" spans="1:10" x14ac:dyDescent="0.45">
      <c r="A346">
        <v>343</v>
      </c>
      <c r="B346">
        <v>623.74743652343705</v>
      </c>
      <c r="C346">
        <v>24329.3153076171</v>
      </c>
      <c r="D346">
        <v>248247.90566358299</v>
      </c>
      <c r="E346">
        <v>6570388.4268784402</v>
      </c>
      <c r="F346" s="1">
        <v>94100211.225694999</v>
      </c>
      <c r="G346" s="1">
        <v>25908905.123525798</v>
      </c>
      <c r="H346" t="s">
        <v>9</v>
      </c>
      <c r="I346" t="s">
        <v>42</v>
      </c>
      <c r="J346" t="s">
        <v>6</v>
      </c>
    </row>
    <row r="347" spans="1:10" x14ac:dyDescent="0.45">
      <c r="A347">
        <v>344</v>
      </c>
      <c r="B347">
        <v>0</v>
      </c>
      <c r="C347">
        <v>1319.7219848632801</v>
      </c>
      <c r="D347">
        <v>6818.4140625</v>
      </c>
      <c r="E347">
        <v>360664.04435843602</v>
      </c>
      <c r="F347" s="1">
        <v>27719515.7032145</v>
      </c>
      <c r="G347">
        <v>51869.907173665299</v>
      </c>
      <c r="H347" t="s">
        <v>10</v>
      </c>
      <c r="I347" t="s">
        <v>42</v>
      </c>
      <c r="J347" t="s">
        <v>6</v>
      </c>
    </row>
    <row r="348" spans="1:10" x14ac:dyDescent="0.45">
      <c r="A348">
        <v>345</v>
      </c>
      <c r="B348">
        <v>10600.463500976501</v>
      </c>
      <c r="C348">
        <v>524270.40718491498</v>
      </c>
      <c r="D348">
        <v>3958265.1453706599</v>
      </c>
      <c r="E348" s="1">
        <v>35089428.991588801</v>
      </c>
      <c r="F348" s="1">
        <v>87298672.241955802</v>
      </c>
      <c r="G348">
        <v>320425.09387207002</v>
      </c>
      <c r="H348" t="s">
        <v>11</v>
      </c>
      <c r="I348" t="s">
        <v>42</v>
      </c>
      <c r="J348" t="s">
        <v>6</v>
      </c>
    </row>
    <row r="349" spans="1:10" x14ac:dyDescent="0.45">
      <c r="A349">
        <v>346</v>
      </c>
      <c r="B349">
        <v>179061.66662597601</v>
      </c>
      <c r="C349">
        <v>3699386.75387824</v>
      </c>
      <c r="D349" s="1">
        <v>24103686.213895101</v>
      </c>
      <c r="E349" s="1">
        <v>160710630.18244299</v>
      </c>
      <c r="F349" s="1">
        <v>350928204.53779501</v>
      </c>
      <c r="G349">
        <v>4800729.9765672795</v>
      </c>
      <c r="H349" t="s">
        <v>12</v>
      </c>
      <c r="I349" t="s">
        <v>42</v>
      </c>
      <c r="J349" t="s">
        <v>6</v>
      </c>
    </row>
    <row r="350" spans="1:10" x14ac:dyDescent="0.45">
      <c r="A350">
        <v>347</v>
      </c>
      <c r="B350">
        <v>8120.2926635742097</v>
      </c>
      <c r="C350">
        <v>261669.21136474601</v>
      </c>
      <c r="D350">
        <v>1229827.3499755799</v>
      </c>
      <c r="E350" s="1">
        <v>10908245.9182107</v>
      </c>
      <c r="F350" s="1">
        <v>43230416.340250798</v>
      </c>
      <c r="G350">
        <v>638853.48803710903</v>
      </c>
      <c r="H350" t="s">
        <v>13</v>
      </c>
      <c r="I350" t="s">
        <v>42</v>
      </c>
      <c r="J350" t="s">
        <v>6</v>
      </c>
    </row>
    <row r="351" spans="1:10" x14ac:dyDescent="0.45">
      <c r="A351">
        <v>348</v>
      </c>
      <c r="B351">
        <v>0</v>
      </c>
      <c r="C351">
        <v>43256.341247558499</v>
      </c>
      <c r="D351">
        <v>695691.50170635094</v>
      </c>
      <c r="E351" s="1">
        <v>12031958.9797222</v>
      </c>
      <c r="F351" s="1">
        <v>121565266.23483901</v>
      </c>
      <c r="G351">
        <v>2543739.7367960601</v>
      </c>
      <c r="H351" t="s">
        <v>14</v>
      </c>
      <c r="I351" t="s">
        <v>42</v>
      </c>
      <c r="J351" t="s">
        <v>6</v>
      </c>
    </row>
    <row r="352" spans="1:10" x14ac:dyDescent="0.45">
      <c r="A352">
        <v>349</v>
      </c>
      <c r="B352">
        <v>30989.453796386701</v>
      </c>
      <c r="C352">
        <v>1426108.8036499</v>
      </c>
      <c r="D352" s="1">
        <v>36237724.913900197</v>
      </c>
      <c r="E352" s="1">
        <v>328034796.623537</v>
      </c>
      <c r="F352" s="1">
        <v>490198618.08995497</v>
      </c>
      <c r="G352">
        <v>9271932.9575906191</v>
      </c>
      <c r="H352" t="s">
        <v>15</v>
      </c>
      <c r="I352" t="s">
        <v>42</v>
      </c>
      <c r="J352" t="s">
        <v>6</v>
      </c>
    </row>
    <row r="353" spans="1:10" x14ac:dyDescent="0.45">
      <c r="A353">
        <v>350</v>
      </c>
      <c r="B353">
        <v>0</v>
      </c>
      <c r="C353">
        <v>0</v>
      </c>
      <c r="D353">
        <v>7503.8961791992097</v>
      </c>
      <c r="E353">
        <v>406565.02911376901</v>
      </c>
      <c r="F353" s="1">
        <v>21781750.4882202</v>
      </c>
      <c r="G353">
        <v>150621.82958984299</v>
      </c>
      <c r="H353" t="s">
        <v>16</v>
      </c>
      <c r="I353" t="s">
        <v>42</v>
      </c>
      <c r="J353" t="s">
        <v>6</v>
      </c>
    </row>
    <row r="354" spans="1:10" x14ac:dyDescent="0.45">
      <c r="A354">
        <v>351</v>
      </c>
      <c r="B354">
        <v>23978.732849120999</v>
      </c>
      <c r="C354">
        <v>957422.59244887403</v>
      </c>
      <c r="D354" s="1">
        <v>13903097.771475499</v>
      </c>
      <c r="E354" s="1">
        <v>406833149.82169002</v>
      </c>
      <c r="F354" s="1">
        <v>1655145985.71346</v>
      </c>
      <c r="G354" s="1">
        <v>80756093.538267806</v>
      </c>
      <c r="H354" t="s">
        <v>17</v>
      </c>
      <c r="I354" t="s">
        <v>42</v>
      </c>
      <c r="J354" t="s">
        <v>6</v>
      </c>
    </row>
    <row r="355" spans="1:10" x14ac:dyDescent="0.45">
      <c r="A355">
        <v>352</v>
      </c>
      <c r="B355">
        <v>0</v>
      </c>
      <c r="C355">
        <v>0</v>
      </c>
      <c r="D355">
        <v>7986.0855102538999</v>
      </c>
      <c r="E355">
        <v>1140724.11148657</v>
      </c>
      <c r="F355" s="1">
        <v>80604054.936313197</v>
      </c>
      <c r="G355">
        <v>617162.37674847699</v>
      </c>
      <c r="H355" t="s">
        <v>18</v>
      </c>
      <c r="I355" t="s">
        <v>42</v>
      </c>
      <c r="J355" t="s">
        <v>6</v>
      </c>
    </row>
    <row r="356" spans="1:10" x14ac:dyDescent="0.45">
      <c r="A356">
        <v>353</v>
      </c>
      <c r="B356">
        <v>0</v>
      </c>
      <c r="C356">
        <v>3382.4163818359302</v>
      </c>
      <c r="D356">
        <v>105619.525878906</v>
      </c>
      <c r="E356">
        <v>3911780.88064371</v>
      </c>
      <c r="F356" s="1">
        <v>113576999.208561</v>
      </c>
      <c r="G356">
        <v>5138270.2111205999</v>
      </c>
      <c r="H356" t="s">
        <v>19</v>
      </c>
      <c r="I356" t="s">
        <v>42</v>
      </c>
      <c r="J356" t="s">
        <v>6</v>
      </c>
    </row>
    <row r="357" spans="1:10" x14ac:dyDescent="0.45">
      <c r="A357">
        <v>354</v>
      </c>
      <c r="B357">
        <v>0</v>
      </c>
      <c r="C357">
        <v>3109.5224609375</v>
      </c>
      <c r="D357">
        <v>115660.889709472</v>
      </c>
      <c r="E357">
        <v>1937232.36704843</v>
      </c>
      <c r="F357" s="1">
        <v>20202850.806055401</v>
      </c>
      <c r="G357">
        <v>397094.14935302699</v>
      </c>
      <c r="H357" t="s">
        <v>20</v>
      </c>
      <c r="I357" t="s">
        <v>42</v>
      </c>
      <c r="J357" t="s">
        <v>6</v>
      </c>
    </row>
    <row r="358" spans="1:10" x14ac:dyDescent="0.45">
      <c r="A358">
        <v>355</v>
      </c>
      <c r="B358">
        <v>3740.6541748046802</v>
      </c>
      <c r="C358">
        <v>241554.573364257</v>
      </c>
      <c r="D358">
        <v>2039432.21112802</v>
      </c>
      <c r="E358" s="1">
        <v>38107794.220543399</v>
      </c>
      <c r="F358" s="1">
        <v>305012032.30141097</v>
      </c>
      <c r="G358" s="1">
        <v>18504773.847853899</v>
      </c>
      <c r="H358" t="s">
        <v>21</v>
      </c>
      <c r="I358" t="s">
        <v>42</v>
      </c>
      <c r="J358" t="s">
        <v>6</v>
      </c>
    </row>
    <row r="359" spans="1:10" x14ac:dyDescent="0.45">
      <c r="A359">
        <v>356</v>
      </c>
      <c r="B359">
        <v>673.5478515625</v>
      </c>
      <c r="C359">
        <v>18165.763671875</v>
      </c>
      <c r="D359">
        <v>203984.46544883499</v>
      </c>
      <c r="E359">
        <v>5169531.8403320303</v>
      </c>
      <c r="F359" s="1">
        <v>112743235.35005599</v>
      </c>
      <c r="G359">
        <v>6544106.9809570303</v>
      </c>
      <c r="H359" t="s">
        <v>22</v>
      </c>
      <c r="I359" t="s">
        <v>42</v>
      </c>
      <c r="J359" t="s">
        <v>6</v>
      </c>
    </row>
    <row r="360" spans="1:10" x14ac:dyDescent="0.45">
      <c r="A360">
        <v>357</v>
      </c>
      <c r="B360">
        <v>1346.8185424804601</v>
      </c>
      <c r="C360">
        <v>12260.686828613199</v>
      </c>
      <c r="D360">
        <v>40425.614990234302</v>
      </c>
      <c r="E360">
        <v>633815.66024217696</v>
      </c>
      <c r="F360" s="1">
        <v>73313134.164528504</v>
      </c>
      <c r="G360">
        <v>114190.99766127599</v>
      </c>
      <c r="H360" t="s">
        <v>23</v>
      </c>
      <c r="I360" t="s">
        <v>42</v>
      </c>
      <c r="J360" t="s">
        <v>6</v>
      </c>
    </row>
    <row r="361" spans="1:10" x14ac:dyDescent="0.45">
      <c r="A361">
        <v>358</v>
      </c>
      <c r="B361">
        <v>0</v>
      </c>
      <c r="C361">
        <v>3167.79614257812</v>
      </c>
      <c r="D361">
        <v>11393.264038085899</v>
      </c>
      <c r="E361">
        <v>455528.27031202102</v>
      </c>
      <c r="F361">
        <v>2905211.51145091</v>
      </c>
      <c r="G361">
        <v>113779.416788018</v>
      </c>
      <c r="H361" t="s">
        <v>24</v>
      </c>
      <c r="I361" t="s">
        <v>42</v>
      </c>
      <c r="J361" t="s">
        <v>6</v>
      </c>
    </row>
    <row r="362" spans="1:10" x14ac:dyDescent="0.45">
      <c r="A362">
        <v>359</v>
      </c>
      <c r="B362">
        <v>0</v>
      </c>
      <c r="C362">
        <v>0</v>
      </c>
      <c r="D362">
        <v>51533.130249023401</v>
      </c>
      <c r="E362">
        <v>1646221.3944091699</v>
      </c>
      <c r="F362" s="1">
        <v>109960281.810342</v>
      </c>
      <c r="G362">
        <v>2790680.1014404199</v>
      </c>
      <c r="H362" t="s">
        <v>25</v>
      </c>
      <c r="I362" t="s">
        <v>42</v>
      </c>
      <c r="J362" t="s">
        <v>6</v>
      </c>
    </row>
    <row r="363" spans="1:10" x14ac:dyDescent="0.45">
      <c r="A363">
        <v>360</v>
      </c>
      <c r="B363">
        <v>94781.970031738194</v>
      </c>
      <c r="C363">
        <v>3423643.6702411701</v>
      </c>
      <c r="D363" s="1">
        <v>34613021.304000303</v>
      </c>
      <c r="E363" s="1">
        <v>293422250.529827</v>
      </c>
      <c r="F363" s="1">
        <v>734462250.88919306</v>
      </c>
      <c r="G363" s="1">
        <v>23890739.7533358</v>
      </c>
      <c r="H363" t="s">
        <v>4</v>
      </c>
      <c r="I363" t="s">
        <v>43</v>
      </c>
      <c r="J363" t="s">
        <v>6</v>
      </c>
    </row>
    <row r="364" spans="1:10" x14ac:dyDescent="0.45">
      <c r="A364">
        <v>361</v>
      </c>
      <c r="B364">
        <v>0</v>
      </c>
      <c r="C364">
        <v>1998.55004882812</v>
      </c>
      <c r="D364">
        <v>53275.999572753899</v>
      </c>
      <c r="E364">
        <v>4444923.5081834896</v>
      </c>
      <c r="F364" s="1">
        <v>115609241.81872401</v>
      </c>
      <c r="G364">
        <v>4907025.4901683098</v>
      </c>
      <c r="H364" t="s">
        <v>7</v>
      </c>
      <c r="I364" t="s">
        <v>43</v>
      </c>
      <c r="J364" t="s">
        <v>6</v>
      </c>
    </row>
    <row r="365" spans="1:10" x14ac:dyDescent="0.45">
      <c r="A365">
        <v>362</v>
      </c>
      <c r="B365">
        <v>0</v>
      </c>
      <c r="C365">
        <v>1372.3869018554601</v>
      </c>
      <c r="D365">
        <v>8871.1168212890607</v>
      </c>
      <c r="E365">
        <v>676058.76171875</v>
      </c>
      <c r="F365">
        <v>1305018.1489868099</v>
      </c>
      <c r="G365">
        <v>685.80877685546795</v>
      </c>
      <c r="H365" t="s">
        <v>8</v>
      </c>
      <c r="I365" t="s">
        <v>43</v>
      </c>
      <c r="J365" t="s">
        <v>6</v>
      </c>
    </row>
    <row r="366" spans="1:10" x14ac:dyDescent="0.45">
      <c r="A366">
        <v>363</v>
      </c>
      <c r="B366">
        <v>0</v>
      </c>
      <c r="C366">
        <v>2493.47631835937</v>
      </c>
      <c r="D366">
        <v>138452.197960947</v>
      </c>
      <c r="E366">
        <v>4759776.5675288104</v>
      </c>
      <c r="F366" s="1">
        <v>92381254.291617602</v>
      </c>
      <c r="G366" s="1">
        <v>29570729.2110813</v>
      </c>
      <c r="H366" t="s">
        <v>9</v>
      </c>
      <c r="I366" t="s">
        <v>43</v>
      </c>
      <c r="J366" t="s">
        <v>6</v>
      </c>
    </row>
    <row r="367" spans="1:10" x14ac:dyDescent="0.45">
      <c r="A367">
        <v>364</v>
      </c>
      <c r="B367">
        <v>0</v>
      </c>
      <c r="C367">
        <v>660.28887939453102</v>
      </c>
      <c r="D367">
        <v>22239.5841674804</v>
      </c>
      <c r="E367">
        <v>501891.87961928401</v>
      </c>
      <c r="F367" s="1">
        <v>27526043.654165201</v>
      </c>
      <c r="G367">
        <v>89352.383962593798</v>
      </c>
      <c r="H367" t="s">
        <v>10</v>
      </c>
      <c r="I367" t="s">
        <v>43</v>
      </c>
      <c r="J367" t="s">
        <v>6</v>
      </c>
    </row>
    <row r="368" spans="1:10" x14ac:dyDescent="0.45">
      <c r="A368">
        <v>365</v>
      </c>
      <c r="B368">
        <v>78069.950012207002</v>
      </c>
      <c r="C368">
        <v>1157327.3379980901</v>
      </c>
      <c r="D368">
        <v>5574802.5193670504</v>
      </c>
      <c r="E368" s="1">
        <v>39818046.216200396</v>
      </c>
      <c r="F368" s="1">
        <v>80398544.660471693</v>
      </c>
      <c r="G368">
        <v>174871.65942382801</v>
      </c>
      <c r="H368" t="s">
        <v>11</v>
      </c>
      <c r="I368" t="s">
        <v>43</v>
      </c>
      <c r="J368" t="s">
        <v>6</v>
      </c>
    </row>
    <row r="369" spans="1:10" x14ac:dyDescent="0.45">
      <c r="A369">
        <v>366</v>
      </c>
      <c r="B369">
        <v>96936.650085449204</v>
      </c>
      <c r="C369">
        <v>3353768.21312303</v>
      </c>
      <c r="D369" s="1">
        <v>22685233.2256907</v>
      </c>
      <c r="E369" s="1">
        <v>161985908.51506999</v>
      </c>
      <c r="F369" s="1">
        <v>350804364.070131</v>
      </c>
      <c r="G369">
        <v>5495488.6571044903</v>
      </c>
      <c r="H369" t="s">
        <v>12</v>
      </c>
      <c r="I369" t="s">
        <v>43</v>
      </c>
      <c r="J369" t="s">
        <v>6</v>
      </c>
    </row>
    <row r="370" spans="1:10" x14ac:dyDescent="0.45">
      <c r="A370">
        <v>367</v>
      </c>
      <c r="B370">
        <v>44943.3593139648</v>
      </c>
      <c r="C370">
        <v>428848.67974853498</v>
      </c>
      <c r="D370">
        <v>1570082.74151611</v>
      </c>
      <c r="E370" s="1">
        <v>10932887.3312569</v>
      </c>
      <c r="F370" s="1">
        <v>42694625.3486524</v>
      </c>
      <c r="G370">
        <v>605745.14001464797</v>
      </c>
      <c r="H370" t="s">
        <v>13</v>
      </c>
      <c r="I370" t="s">
        <v>43</v>
      </c>
      <c r="J370" t="s">
        <v>6</v>
      </c>
    </row>
    <row r="371" spans="1:10" x14ac:dyDescent="0.45">
      <c r="A371">
        <v>368</v>
      </c>
      <c r="B371">
        <v>1271.5420532226501</v>
      </c>
      <c r="C371">
        <v>69932.262451171802</v>
      </c>
      <c r="D371">
        <v>799679.34475696005</v>
      </c>
      <c r="E371" s="1">
        <v>13317623.524468301</v>
      </c>
      <c r="F371" s="1">
        <v>119351660.318235</v>
      </c>
      <c r="G371">
        <v>3339745.8023466198</v>
      </c>
      <c r="H371" t="s">
        <v>14</v>
      </c>
      <c r="I371" t="s">
        <v>43</v>
      </c>
      <c r="J371" t="s">
        <v>6</v>
      </c>
    </row>
    <row r="372" spans="1:10" x14ac:dyDescent="0.45">
      <c r="A372">
        <v>369</v>
      </c>
      <c r="B372">
        <v>7257.5882568359302</v>
      </c>
      <c r="C372">
        <v>796475.42083740199</v>
      </c>
      <c r="D372" s="1">
        <v>27398106.444641098</v>
      </c>
      <c r="E372" s="1">
        <v>331336044.645087</v>
      </c>
      <c r="F372" s="1">
        <v>496117583.094262</v>
      </c>
      <c r="G372">
        <v>9544703.6493451297</v>
      </c>
      <c r="H372" t="s">
        <v>15</v>
      </c>
      <c r="I372" t="s">
        <v>43</v>
      </c>
      <c r="J372" t="s">
        <v>6</v>
      </c>
    </row>
    <row r="373" spans="1:10" x14ac:dyDescent="0.45">
      <c r="A373">
        <v>370</v>
      </c>
      <c r="B373">
        <v>0</v>
      </c>
      <c r="C373">
        <v>1359.6541137695301</v>
      </c>
      <c r="D373">
        <v>10912.941711425699</v>
      </c>
      <c r="E373">
        <v>452075.959716796</v>
      </c>
      <c r="F373" s="1">
        <v>21842580.391906701</v>
      </c>
      <c r="G373">
        <v>39512.295654296802</v>
      </c>
      <c r="H373" t="s">
        <v>16</v>
      </c>
      <c r="I373" t="s">
        <v>43</v>
      </c>
      <c r="J373" t="s">
        <v>6</v>
      </c>
    </row>
    <row r="374" spans="1:10" x14ac:dyDescent="0.45">
      <c r="A374">
        <v>371</v>
      </c>
      <c r="B374">
        <v>23965.667297363201</v>
      </c>
      <c r="C374">
        <v>1074049.68244868</v>
      </c>
      <c r="D374" s="1">
        <v>14784543.8622075</v>
      </c>
      <c r="E374" s="1">
        <v>370094710.04047501</v>
      </c>
      <c r="F374" s="1">
        <v>1673384784.50986</v>
      </c>
      <c r="G374" s="1">
        <v>98257674.407905996</v>
      </c>
      <c r="H374" t="s">
        <v>17</v>
      </c>
      <c r="I374" t="s">
        <v>43</v>
      </c>
      <c r="J374" t="s">
        <v>6</v>
      </c>
    </row>
    <row r="375" spans="1:10" x14ac:dyDescent="0.45">
      <c r="A375">
        <v>372</v>
      </c>
      <c r="B375">
        <v>0</v>
      </c>
      <c r="C375">
        <v>0</v>
      </c>
      <c r="D375">
        <v>10010.2346191406</v>
      </c>
      <c r="E375">
        <v>858396.16381883796</v>
      </c>
      <c r="F375" s="1">
        <v>80562674.941339403</v>
      </c>
      <c r="G375">
        <v>938846.17028114398</v>
      </c>
      <c r="H375" t="s">
        <v>18</v>
      </c>
      <c r="I375" t="s">
        <v>43</v>
      </c>
      <c r="J375" t="s">
        <v>6</v>
      </c>
    </row>
    <row r="376" spans="1:10" x14ac:dyDescent="0.45">
      <c r="A376">
        <v>373</v>
      </c>
      <c r="B376">
        <v>0</v>
      </c>
      <c r="C376">
        <v>10156.142211914001</v>
      </c>
      <c r="D376">
        <v>167205.291748046</v>
      </c>
      <c r="E376">
        <v>4121998.2657319899</v>
      </c>
      <c r="F376" s="1">
        <v>114987004.94072101</v>
      </c>
      <c r="G376">
        <v>3449687.6021728502</v>
      </c>
      <c r="H376" t="s">
        <v>19</v>
      </c>
      <c r="I376" t="s">
        <v>43</v>
      </c>
      <c r="J376" t="s">
        <v>6</v>
      </c>
    </row>
    <row r="377" spans="1:10" x14ac:dyDescent="0.45">
      <c r="A377">
        <v>374</v>
      </c>
      <c r="B377">
        <v>2495.65893554687</v>
      </c>
      <c r="C377">
        <v>19909.892700195302</v>
      </c>
      <c r="D377">
        <v>199781.18186609601</v>
      </c>
      <c r="E377">
        <v>2152381.7607314098</v>
      </c>
      <c r="F377" s="1">
        <v>20046358.143958401</v>
      </c>
      <c r="G377">
        <v>235021.096435546</v>
      </c>
      <c r="H377" t="s">
        <v>20</v>
      </c>
      <c r="I377" t="s">
        <v>43</v>
      </c>
      <c r="J377" t="s">
        <v>6</v>
      </c>
    </row>
    <row r="378" spans="1:10" x14ac:dyDescent="0.45">
      <c r="A378">
        <v>375</v>
      </c>
      <c r="B378">
        <v>4357.6402587890598</v>
      </c>
      <c r="C378">
        <v>314749.57574462797</v>
      </c>
      <c r="D378">
        <v>2239594.3730191099</v>
      </c>
      <c r="E378" s="1">
        <v>33891197.129537404</v>
      </c>
      <c r="F378" s="1">
        <v>305927277.79082501</v>
      </c>
      <c r="G378" s="1">
        <v>21532151.299090602</v>
      </c>
      <c r="H378" t="s">
        <v>21</v>
      </c>
      <c r="I378" t="s">
        <v>43</v>
      </c>
      <c r="J378" t="s">
        <v>6</v>
      </c>
    </row>
    <row r="379" spans="1:10" x14ac:dyDescent="0.45">
      <c r="A379">
        <v>376</v>
      </c>
      <c r="B379">
        <v>671.99426269531205</v>
      </c>
      <c r="C379">
        <v>35624.743957519502</v>
      </c>
      <c r="D379">
        <v>254059.68951416001</v>
      </c>
      <c r="E379">
        <v>4680764.9986060001</v>
      </c>
      <c r="F379" s="1">
        <v>113766737.729252</v>
      </c>
      <c r="G379">
        <v>5941838.7927246001</v>
      </c>
      <c r="H379" t="s">
        <v>22</v>
      </c>
      <c r="I379" t="s">
        <v>43</v>
      </c>
      <c r="J379" t="s">
        <v>6</v>
      </c>
    </row>
    <row r="380" spans="1:10" x14ac:dyDescent="0.45">
      <c r="A380">
        <v>377</v>
      </c>
      <c r="B380">
        <v>2014.1327514648401</v>
      </c>
      <c r="C380">
        <v>9489.0588378906195</v>
      </c>
      <c r="D380">
        <v>49924.656799316399</v>
      </c>
      <c r="E380">
        <v>533584.40137101698</v>
      </c>
      <c r="F380" s="1">
        <v>73414936.554977998</v>
      </c>
      <c r="G380">
        <v>105225.13805553901</v>
      </c>
      <c r="H380" t="s">
        <v>23</v>
      </c>
      <c r="I380" t="s">
        <v>43</v>
      </c>
      <c r="J380" t="s">
        <v>6</v>
      </c>
    </row>
    <row r="381" spans="1:10" x14ac:dyDescent="0.45">
      <c r="A381">
        <v>378</v>
      </c>
      <c r="B381">
        <v>0</v>
      </c>
      <c r="C381">
        <v>1271.13024902343</v>
      </c>
      <c r="D381">
        <v>10747.820983886701</v>
      </c>
      <c r="E381">
        <v>437754.76459554001</v>
      </c>
      <c r="F381">
        <v>2874050.7180506</v>
      </c>
      <c r="G381">
        <v>165255.824852558</v>
      </c>
      <c r="H381" t="s">
        <v>24</v>
      </c>
      <c r="I381" t="s">
        <v>43</v>
      </c>
      <c r="J381" t="s">
        <v>6</v>
      </c>
    </row>
    <row r="382" spans="1:10" x14ac:dyDescent="0.45">
      <c r="A382">
        <v>379</v>
      </c>
      <c r="B382">
        <v>0</v>
      </c>
      <c r="C382">
        <v>3379.8467407226499</v>
      </c>
      <c r="D382">
        <v>90745.260314941406</v>
      </c>
      <c r="E382">
        <v>1920064.91723632</v>
      </c>
      <c r="F382" s="1">
        <v>111161714.294168</v>
      </c>
      <c r="G382">
        <v>1272812.11798095</v>
      </c>
      <c r="H382" t="s">
        <v>25</v>
      </c>
      <c r="I382" t="s">
        <v>43</v>
      </c>
      <c r="J382" t="s">
        <v>6</v>
      </c>
    </row>
    <row r="383" spans="1:10" x14ac:dyDescent="0.45">
      <c r="A383">
        <v>380</v>
      </c>
      <c r="B383">
        <v>200986.780639648</v>
      </c>
      <c r="C383">
        <v>6737677.4593350198</v>
      </c>
      <c r="D383" s="1">
        <v>41346139.819658801</v>
      </c>
      <c r="E383" s="1">
        <v>243948202.54735601</v>
      </c>
      <c r="F383" s="1">
        <v>772605518.24393702</v>
      </c>
      <c r="G383" s="1">
        <v>25068163.265703201</v>
      </c>
      <c r="H383" t="s">
        <v>4</v>
      </c>
      <c r="I383" t="s">
        <v>44</v>
      </c>
      <c r="J383" t="s">
        <v>6</v>
      </c>
    </row>
    <row r="384" spans="1:10" x14ac:dyDescent="0.45">
      <c r="A384">
        <v>381</v>
      </c>
      <c r="B384">
        <v>0</v>
      </c>
      <c r="C384">
        <v>8664.5180053710901</v>
      </c>
      <c r="D384">
        <v>199442.60981062299</v>
      </c>
      <c r="E384">
        <v>6605678.4072988397</v>
      </c>
      <c r="F384" s="1">
        <v>112923410.5659</v>
      </c>
      <c r="G384">
        <v>5279269.2656831602</v>
      </c>
      <c r="H384" t="s">
        <v>7</v>
      </c>
      <c r="I384" t="s">
        <v>44</v>
      </c>
      <c r="J384" t="s">
        <v>6</v>
      </c>
    </row>
    <row r="385" spans="1:10" x14ac:dyDescent="0.45">
      <c r="A385">
        <v>382</v>
      </c>
      <c r="B385">
        <v>0</v>
      </c>
      <c r="C385">
        <v>2052.7769165038999</v>
      </c>
      <c r="D385">
        <v>10238.774963378901</v>
      </c>
      <c r="E385">
        <v>653019.61480712797</v>
      </c>
      <c r="F385">
        <v>1326007.78405761</v>
      </c>
      <c r="G385">
        <v>687.2724609375</v>
      </c>
      <c r="H385" t="s">
        <v>8</v>
      </c>
      <c r="I385" t="s">
        <v>44</v>
      </c>
      <c r="J385" t="s">
        <v>6</v>
      </c>
    </row>
    <row r="386" spans="1:10" x14ac:dyDescent="0.45">
      <c r="A386">
        <v>383</v>
      </c>
      <c r="B386">
        <v>0</v>
      </c>
      <c r="C386">
        <v>6237.2469482421802</v>
      </c>
      <c r="D386">
        <v>228984.68526563401</v>
      </c>
      <c r="E386">
        <v>5024756.5723166</v>
      </c>
      <c r="F386" s="1">
        <v>97212438.164348498</v>
      </c>
      <c r="G386" s="1">
        <v>24380289.075628001</v>
      </c>
      <c r="H386" t="s">
        <v>9</v>
      </c>
      <c r="I386" t="s">
        <v>44</v>
      </c>
      <c r="J386" t="s">
        <v>6</v>
      </c>
    </row>
    <row r="387" spans="1:10" x14ac:dyDescent="0.45">
      <c r="A387">
        <v>384</v>
      </c>
      <c r="B387">
        <v>0</v>
      </c>
      <c r="C387">
        <v>660.28887939453102</v>
      </c>
      <c r="D387">
        <v>16235.533752441401</v>
      </c>
      <c r="E387">
        <v>593063.83664000197</v>
      </c>
      <c r="F387" s="1">
        <v>27417017.5724025</v>
      </c>
      <c r="G387">
        <v>113210.559119609</v>
      </c>
      <c r="H387" t="s">
        <v>10</v>
      </c>
      <c r="I387" t="s">
        <v>44</v>
      </c>
      <c r="J387" t="s">
        <v>6</v>
      </c>
    </row>
    <row r="388" spans="1:10" x14ac:dyDescent="0.45">
      <c r="A388">
        <v>385</v>
      </c>
      <c r="B388">
        <v>168838.406433105</v>
      </c>
      <c r="C388">
        <v>1812603.2787059101</v>
      </c>
      <c r="D388">
        <v>7113190.9358369699</v>
      </c>
      <c r="E388" s="1">
        <v>39842292.084464498</v>
      </c>
      <c r="F388" s="1">
        <v>78194164.682649493</v>
      </c>
      <c r="G388">
        <v>70572.955383300694</v>
      </c>
      <c r="H388" t="s">
        <v>11</v>
      </c>
      <c r="I388" t="s">
        <v>44</v>
      </c>
      <c r="J388" t="s">
        <v>6</v>
      </c>
    </row>
    <row r="389" spans="1:10" x14ac:dyDescent="0.45">
      <c r="A389">
        <v>386</v>
      </c>
      <c r="B389">
        <v>73787.0164794921</v>
      </c>
      <c r="C389">
        <v>3078918.2026316901</v>
      </c>
      <c r="D389" s="1">
        <v>21250720.533294301</v>
      </c>
      <c r="E389" s="1">
        <v>121112565.7157</v>
      </c>
      <c r="F389" s="1">
        <v>391902700.62652701</v>
      </c>
      <c r="G389">
        <v>7003007.23657226</v>
      </c>
      <c r="H389" t="s">
        <v>12</v>
      </c>
      <c r="I389" t="s">
        <v>44</v>
      </c>
      <c r="J389" t="s">
        <v>6</v>
      </c>
    </row>
    <row r="390" spans="1:10" x14ac:dyDescent="0.45">
      <c r="A390">
        <v>387</v>
      </c>
      <c r="B390">
        <v>89293.566528320298</v>
      </c>
      <c r="C390">
        <v>727857.93286132801</v>
      </c>
      <c r="D390">
        <v>2027732.9866943299</v>
      </c>
      <c r="E390" s="1">
        <v>11464478.543171201</v>
      </c>
      <c r="F390" s="1">
        <v>41495087.850666299</v>
      </c>
      <c r="G390">
        <v>472681.72058105399</v>
      </c>
      <c r="H390" t="s">
        <v>13</v>
      </c>
      <c r="I390" t="s">
        <v>44</v>
      </c>
      <c r="J390" t="s">
        <v>6</v>
      </c>
    </row>
    <row r="391" spans="1:10" x14ac:dyDescent="0.45">
      <c r="A391">
        <v>388</v>
      </c>
      <c r="B391">
        <v>1271.5420532226501</v>
      </c>
      <c r="C391">
        <v>132862.12402343701</v>
      </c>
      <c r="D391">
        <v>1011711.35775744</v>
      </c>
      <c r="E391" s="1">
        <v>13496834.545565</v>
      </c>
      <c r="F391" s="1">
        <v>119023830.355262</v>
      </c>
      <c r="G391">
        <v>3213402.8696499602</v>
      </c>
      <c r="H391" t="s">
        <v>14</v>
      </c>
      <c r="I391" t="s">
        <v>44</v>
      </c>
      <c r="J391" t="s">
        <v>6</v>
      </c>
    </row>
    <row r="392" spans="1:10" x14ac:dyDescent="0.45">
      <c r="A392">
        <v>389</v>
      </c>
      <c r="B392">
        <v>28312.926269531199</v>
      </c>
      <c r="C392">
        <v>2245128.9745483398</v>
      </c>
      <c r="D392" s="1">
        <v>47287359.206176698</v>
      </c>
      <c r="E392" s="1">
        <v>285581413.28331202</v>
      </c>
      <c r="F392" s="1">
        <v>517318389.35825098</v>
      </c>
      <c r="G392" s="1">
        <v>12739567.093872</v>
      </c>
      <c r="H392" t="s">
        <v>15</v>
      </c>
      <c r="I392" t="s">
        <v>44</v>
      </c>
      <c r="J392" t="s">
        <v>6</v>
      </c>
    </row>
    <row r="393" spans="1:10" x14ac:dyDescent="0.45">
      <c r="A393">
        <v>390</v>
      </c>
      <c r="B393">
        <v>0</v>
      </c>
      <c r="C393">
        <v>2715.8760375976499</v>
      </c>
      <c r="D393">
        <v>33334.378295898401</v>
      </c>
      <c r="E393">
        <v>528982.94354248</v>
      </c>
      <c r="F393" s="1">
        <v>21728273.126037501</v>
      </c>
      <c r="G393">
        <v>53134.919189453103</v>
      </c>
      <c r="H393" t="s">
        <v>16</v>
      </c>
      <c r="I393" t="s">
        <v>44</v>
      </c>
      <c r="J393" t="s">
        <v>6</v>
      </c>
    </row>
    <row r="394" spans="1:10" x14ac:dyDescent="0.45">
      <c r="A394">
        <v>391</v>
      </c>
      <c r="B394">
        <v>104444.899475097</v>
      </c>
      <c r="C394">
        <v>2891558.16709487</v>
      </c>
      <c r="D394" s="1">
        <v>26407797.0413923</v>
      </c>
      <c r="E394" s="1">
        <v>432691107.17045498</v>
      </c>
      <c r="F394" s="1">
        <v>1611924150.1293299</v>
      </c>
      <c r="G394" s="1">
        <v>83600670.762445599</v>
      </c>
      <c r="H394" t="s">
        <v>17</v>
      </c>
      <c r="I394" t="s">
        <v>44</v>
      </c>
      <c r="J394" t="s">
        <v>6</v>
      </c>
    </row>
    <row r="395" spans="1:10" x14ac:dyDescent="0.45">
      <c r="A395">
        <v>392</v>
      </c>
      <c r="B395">
        <v>0</v>
      </c>
      <c r="C395">
        <v>0</v>
      </c>
      <c r="D395">
        <v>8863.4556561638292</v>
      </c>
      <c r="E395">
        <v>1054874.7081959399</v>
      </c>
      <c r="F395" s="1">
        <v>80354111.123583198</v>
      </c>
      <c r="G395">
        <v>952078.22262321902</v>
      </c>
      <c r="H395" t="s">
        <v>18</v>
      </c>
      <c r="I395" t="s">
        <v>44</v>
      </c>
      <c r="J395" t="s">
        <v>6</v>
      </c>
    </row>
    <row r="396" spans="1:10" x14ac:dyDescent="0.45">
      <c r="A396">
        <v>393</v>
      </c>
      <c r="B396">
        <v>0</v>
      </c>
      <c r="C396">
        <v>16245.198547363199</v>
      </c>
      <c r="D396">
        <v>213347.92669677699</v>
      </c>
      <c r="E396">
        <v>4480091.6535168197</v>
      </c>
      <c r="F396" s="1">
        <v>113826545.402729</v>
      </c>
      <c r="G396">
        <v>4199822.0610961895</v>
      </c>
      <c r="H396" t="s">
        <v>19</v>
      </c>
      <c r="I396" t="s">
        <v>44</v>
      </c>
      <c r="J396" t="s">
        <v>6</v>
      </c>
    </row>
    <row r="397" spans="1:10" x14ac:dyDescent="0.45">
      <c r="A397">
        <v>394</v>
      </c>
      <c r="B397">
        <v>1870.0379028320301</v>
      </c>
      <c r="C397">
        <v>41707.840881347598</v>
      </c>
      <c r="D397">
        <v>347327.54087488499</v>
      </c>
      <c r="E397">
        <v>2158902.7905653999</v>
      </c>
      <c r="F397" s="1">
        <v>19788015.802173801</v>
      </c>
      <c r="G397">
        <v>318123.72222900297</v>
      </c>
      <c r="H397" t="s">
        <v>20</v>
      </c>
      <c r="I397" t="s">
        <v>44</v>
      </c>
      <c r="J397" t="s">
        <v>6</v>
      </c>
    </row>
    <row r="398" spans="1:10" x14ac:dyDescent="0.45">
      <c r="A398">
        <v>395</v>
      </c>
      <c r="B398">
        <v>39905.961486816399</v>
      </c>
      <c r="C398">
        <v>674910.14086914004</v>
      </c>
      <c r="D398">
        <v>2984043.11066679</v>
      </c>
      <c r="E398" s="1">
        <v>38907555.215752997</v>
      </c>
      <c r="F398" s="1">
        <v>303021250.88518399</v>
      </c>
      <c r="G398" s="1">
        <v>18281662.4945166</v>
      </c>
      <c r="H398" t="s">
        <v>21</v>
      </c>
      <c r="I398" t="s">
        <v>44</v>
      </c>
      <c r="J398" t="s">
        <v>6</v>
      </c>
    </row>
    <row r="399" spans="1:10" x14ac:dyDescent="0.45">
      <c r="A399">
        <v>396</v>
      </c>
      <c r="B399">
        <v>671.29364013671795</v>
      </c>
      <c r="C399">
        <v>37663.860168457002</v>
      </c>
      <c r="D399">
        <v>404838.97619102302</v>
      </c>
      <c r="E399">
        <v>6717945.7411649805</v>
      </c>
      <c r="F399" s="1">
        <v>111396851.892033</v>
      </c>
      <c r="G399">
        <v>6121726.1851196196</v>
      </c>
      <c r="H399" t="s">
        <v>22</v>
      </c>
      <c r="I399" t="s">
        <v>44</v>
      </c>
      <c r="J399" t="s">
        <v>6</v>
      </c>
    </row>
    <row r="400" spans="1:10" x14ac:dyDescent="0.45">
      <c r="A400">
        <v>397</v>
      </c>
      <c r="B400">
        <v>673.54302978515602</v>
      </c>
      <c r="C400">
        <v>14250.6267089843</v>
      </c>
      <c r="D400">
        <v>57719.640928739602</v>
      </c>
      <c r="E400">
        <v>668268.54208984296</v>
      </c>
      <c r="F400" s="1">
        <v>73288405.144357204</v>
      </c>
      <c r="G400">
        <v>85856.445678710894</v>
      </c>
      <c r="H400" t="s">
        <v>23</v>
      </c>
      <c r="I400" t="s">
        <v>44</v>
      </c>
      <c r="J400" t="s">
        <v>6</v>
      </c>
    </row>
    <row r="401" spans="1:10" x14ac:dyDescent="0.45">
      <c r="A401">
        <v>398</v>
      </c>
      <c r="B401">
        <v>0</v>
      </c>
      <c r="C401">
        <v>2522.21875</v>
      </c>
      <c r="D401">
        <v>9500.8226928710901</v>
      </c>
      <c r="E401">
        <v>426511.070963062</v>
      </c>
      <c r="F401">
        <v>2852088.3988558901</v>
      </c>
      <c r="G401">
        <v>198457.74746979299</v>
      </c>
      <c r="H401" t="s">
        <v>24</v>
      </c>
      <c r="I401" t="s">
        <v>44</v>
      </c>
      <c r="J401" t="s">
        <v>6</v>
      </c>
    </row>
    <row r="402" spans="1:10" x14ac:dyDescent="0.45">
      <c r="A402">
        <v>399</v>
      </c>
      <c r="B402">
        <v>0</v>
      </c>
      <c r="C402">
        <v>8823.4844970703107</v>
      </c>
      <c r="D402">
        <v>139059.206420898</v>
      </c>
      <c r="E402">
        <v>2237428.3367919899</v>
      </c>
      <c r="F402" s="1">
        <v>110419257.84657501</v>
      </c>
      <c r="G402">
        <v>1644147.5621553301</v>
      </c>
      <c r="H402" t="s">
        <v>25</v>
      </c>
      <c r="I402" t="s">
        <v>44</v>
      </c>
      <c r="J402" t="s">
        <v>6</v>
      </c>
    </row>
    <row r="403" spans="1:10" x14ac:dyDescent="0.45">
      <c r="A403">
        <v>400</v>
      </c>
      <c r="B403">
        <v>240306.73565673799</v>
      </c>
      <c r="C403">
        <v>7863876.1674981797</v>
      </c>
      <c r="D403" s="1">
        <v>47896651.636693597</v>
      </c>
      <c r="E403" s="1">
        <v>292687211.38013399</v>
      </c>
      <c r="F403" s="1">
        <v>723162766.63510394</v>
      </c>
      <c r="G403" s="1">
        <v>18055875.561542999</v>
      </c>
      <c r="H403" t="s">
        <v>4</v>
      </c>
      <c r="I403" t="s">
        <v>45</v>
      </c>
      <c r="J403" t="s">
        <v>6</v>
      </c>
    </row>
    <row r="404" spans="1:10" x14ac:dyDescent="0.45">
      <c r="A404">
        <v>401</v>
      </c>
      <c r="B404">
        <v>0</v>
      </c>
      <c r="C404">
        <v>18664.9611206054</v>
      </c>
      <c r="D404">
        <v>324176.91834333801</v>
      </c>
      <c r="E404">
        <v>8679498.8115246296</v>
      </c>
      <c r="F404" s="1">
        <v>113957882.300043</v>
      </c>
      <c r="G404">
        <v>2036242.3756663599</v>
      </c>
      <c r="H404" t="s">
        <v>7</v>
      </c>
      <c r="I404" t="s">
        <v>45</v>
      </c>
      <c r="J404" t="s">
        <v>6</v>
      </c>
    </row>
    <row r="405" spans="1:10" x14ac:dyDescent="0.45">
      <c r="A405">
        <v>402</v>
      </c>
      <c r="B405">
        <v>0</v>
      </c>
      <c r="C405">
        <v>1372.3869018554601</v>
      </c>
      <c r="D405">
        <v>9544.4882202148401</v>
      </c>
      <c r="E405">
        <v>704023.93939208903</v>
      </c>
      <c r="F405">
        <v>1276378.1362304599</v>
      </c>
      <c r="G405">
        <v>687.2724609375</v>
      </c>
      <c r="H405" t="s">
        <v>8</v>
      </c>
      <c r="I405" t="s">
        <v>45</v>
      </c>
      <c r="J405" t="s">
        <v>6</v>
      </c>
    </row>
    <row r="406" spans="1:10" x14ac:dyDescent="0.45">
      <c r="A406">
        <v>403</v>
      </c>
      <c r="B406">
        <v>0</v>
      </c>
      <c r="C406">
        <v>19957.095275878899</v>
      </c>
      <c r="D406">
        <v>333111.649865243</v>
      </c>
      <c r="E406">
        <v>8539574.3397508804</v>
      </c>
      <c r="F406" s="1">
        <v>106666162.862399</v>
      </c>
      <c r="G406" s="1">
        <v>11293899.7972153</v>
      </c>
      <c r="H406" t="s">
        <v>9</v>
      </c>
      <c r="I406" t="s">
        <v>45</v>
      </c>
      <c r="J406" t="s">
        <v>6</v>
      </c>
    </row>
    <row r="407" spans="1:10" x14ac:dyDescent="0.45">
      <c r="A407">
        <v>404</v>
      </c>
      <c r="B407">
        <v>0</v>
      </c>
      <c r="C407">
        <v>660.28887939453102</v>
      </c>
      <c r="D407">
        <v>5431.7350463867097</v>
      </c>
      <c r="E407">
        <v>329011.16444378998</v>
      </c>
      <c r="F407" s="1">
        <v>27693033.5686552</v>
      </c>
      <c r="G407">
        <v>112051.033769196</v>
      </c>
      <c r="H407" t="s">
        <v>10</v>
      </c>
      <c r="I407" t="s">
        <v>45</v>
      </c>
      <c r="J407" t="s">
        <v>6</v>
      </c>
    </row>
    <row r="408" spans="1:10" x14ac:dyDescent="0.45">
      <c r="A408">
        <v>405</v>
      </c>
      <c r="B408">
        <v>55196.126647949197</v>
      </c>
      <c r="C408">
        <v>1337458.30605732</v>
      </c>
      <c r="D408">
        <v>6821376.2025694596</v>
      </c>
      <c r="E408" s="1">
        <v>45641943.334199697</v>
      </c>
      <c r="F408" s="1">
        <v>73277032.683630094</v>
      </c>
      <c r="G408">
        <v>68655.6903686523</v>
      </c>
      <c r="H408" t="s">
        <v>11</v>
      </c>
      <c r="I408" t="s">
        <v>45</v>
      </c>
      <c r="J408" t="s">
        <v>6</v>
      </c>
    </row>
    <row r="409" spans="1:10" x14ac:dyDescent="0.45">
      <c r="A409">
        <v>406</v>
      </c>
      <c r="B409">
        <v>136797.730651855</v>
      </c>
      <c r="C409">
        <v>4362562.8911391301</v>
      </c>
      <c r="D409" s="1">
        <v>25332144.813389901</v>
      </c>
      <c r="E409" s="1">
        <v>144211143.77658501</v>
      </c>
      <c r="F409" s="1">
        <v>365519816.48357397</v>
      </c>
      <c r="G409">
        <v>4859233.6358642504</v>
      </c>
      <c r="H409" t="s">
        <v>12</v>
      </c>
      <c r="I409" t="s">
        <v>45</v>
      </c>
      <c r="J409" t="s">
        <v>6</v>
      </c>
    </row>
    <row r="410" spans="1:10" x14ac:dyDescent="0.45">
      <c r="A410">
        <v>407</v>
      </c>
      <c r="B410">
        <v>10618.7393188476</v>
      </c>
      <c r="C410">
        <v>299091.47009277297</v>
      </c>
      <c r="D410">
        <v>1763655.78228759</v>
      </c>
      <c r="E410" s="1">
        <v>12751703.6289632</v>
      </c>
      <c r="F410" s="1">
        <v>40951582.189251803</v>
      </c>
      <c r="G410">
        <v>500480.79058837797</v>
      </c>
      <c r="H410" t="s">
        <v>13</v>
      </c>
      <c r="I410" t="s">
        <v>45</v>
      </c>
      <c r="J410" t="s">
        <v>6</v>
      </c>
    </row>
    <row r="411" spans="1:10" x14ac:dyDescent="0.45">
      <c r="A411">
        <v>408</v>
      </c>
      <c r="B411">
        <v>634.99041748046795</v>
      </c>
      <c r="C411">
        <v>83917.195068359302</v>
      </c>
      <c r="D411">
        <v>889019.28905483999</v>
      </c>
      <c r="E411" s="1">
        <v>15380222.45073</v>
      </c>
      <c r="F411" s="1">
        <v>116502770.000066</v>
      </c>
      <c r="G411">
        <v>4023348.8689745101</v>
      </c>
      <c r="H411" t="s">
        <v>14</v>
      </c>
      <c r="I411" t="s">
        <v>45</v>
      </c>
      <c r="J411" t="s">
        <v>6</v>
      </c>
    </row>
    <row r="412" spans="1:10" x14ac:dyDescent="0.45">
      <c r="A412">
        <v>409</v>
      </c>
      <c r="B412">
        <v>55407.853149413997</v>
      </c>
      <c r="C412">
        <v>1668376.8917846601</v>
      </c>
      <c r="D412" s="1">
        <v>43705345.040649399</v>
      </c>
      <c r="E412" s="1">
        <v>315171992.64319497</v>
      </c>
      <c r="F412" s="1">
        <v>497543855.40126902</v>
      </c>
      <c r="G412">
        <v>7055193.0123822298</v>
      </c>
      <c r="H412" t="s">
        <v>15</v>
      </c>
      <c r="I412" t="s">
        <v>45</v>
      </c>
      <c r="J412" t="s">
        <v>6</v>
      </c>
    </row>
    <row r="413" spans="1:10" x14ac:dyDescent="0.45">
      <c r="A413">
        <v>410</v>
      </c>
      <c r="B413">
        <v>0</v>
      </c>
      <c r="C413">
        <v>2715.8760375976499</v>
      </c>
      <c r="D413">
        <v>33299.493896484302</v>
      </c>
      <c r="E413">
        <v>496045.62646484299</v>
      </c>
      <c r="F413" s="1">
        <v>21793263.045288</v>
      </c>
      <c r="G413">
        <v>21117.2014160156</v>
      </c>
      <c r="H413" t="s">
        <v>16</v>
      </c>
      <c r="I413" t="s">
        <v>45</v>
      </c>
      <c r="J413" t="s">
        <v>6</v>
      </c>
    </row>
    <row r="414" spans="1:10" x14ac:dyDescent="0.45">
      <c r="A414">
        <v>411</v>
      </c>
      <c r="B414">
        <v>61618.402160644502</v>
      </c>
      <c r="C414">
        <v>2358438.4330173801</v>
      </c>
      <c r="D414" s="1">
        <v>29175176.145497698</v>
      </c>
      <c r="E414" s="1">
        <v>481907212.28908598</v>
      </c>
      <c r="F414" s="1">
        <v>1589010613.1896901</v>
      </c>
      <c r="G414" s="1">
        <v>55106669.71074</v>
      </c>
      <c r="H414" t="s">
        <v>17</v>
      </c>
      <c r="I414" t="s">
        <v>45</v>
      </c>
      <c r="J414" t="s">
        <v>6</v>
      </c>
    </row>
    <row r="415" spans="1:10" x14ac:dyDescent="0.45">
      <c r="A415">
        <v>412</v>
      </c>
      <c r="B415">
        <v>0</v>
      </c>
      <c r="C415">
        <v>0</v>
      </c>
      <c r="D415">
        <v>10666.0089111328</v>
      </c>
      <c r="E415">
        <v>1196435.1499693601</v>
      </c>
      <c r="F415" s="1">
        <v>80589624.172973603</v>
      </c>
      <c r="G415">
        <v>573202.17820446496</v>
      </c>
      <c r="H415" t="s">
        <v>18</v>
      </c>
      <c r="I415" t="s">
        <v>45</v>
      </c>
      <c r="J415" t="s">
        <v>6</v>
      </c>
    </row>
    <row r="416" spans="1:10" x14ac:dyDescent="0.45">
      <c r="A416">
        <v>413</v>
      </c>
      <c r="B416">
        <v>0</v>
      </c>
      <c r="C416">
        <v>41288.794433593699</v>
      </c>
      <c r="D416">
        <v>398165.65020751901</v>
      </c>
      <c r="E416">
        <v>5632505.9952047896</v>
      </c>
      <c r="F416" s="1">
        <v>114642545.499945</v>
      </c>
      <c r="G416">
        <v>2021546.3027954099</v>
      </c>
      <c r="H416" t="s">
        <v>19</v>
      </c>
      <c r="I416" t="s">
        <v>45</v>
      </c>
      <c r="J416" t="s">
        <v>6</v>
      </c>
    </row>
    <row r="417" spans="1:10" x14ac:dyDescent="0.45">
      <c r="A417">
        <v>414</v>
      </c>
      <c r="B417">
        <v>0</v>
      </c>
      <c r="C417">
        <v>17396.141662597602</v>
      </c>
      <c r="D417">
        <v>229375.820495605</v>
      </c>
      <c r="E417">
        <v>2499923.5969080301</v>
      </c>
      <c r="F417" s="1">
        <v>19641398.339318302</v>
      </c>
      <c r="G417">
        <v>267853.83624267502</v>
      </c>
      <c r="H417" t="s">
        <v>20</v>
      </c>
      <c r="I417" t="s">
        <v>45</v>
      </c>
      <c r="J417" t="s">
        <v>6</v>
      </c>
    </row>
    <row r="418" spans="1:10" x14ac:dyDescent="0.45">
      <c r="A418">
        <v>415</v>
      </c>
      <c r="B418">
        <v>14324.356750488199</v>
      </c>
      <c r="C418">
        <v>556738.48834228504</v>
      </c>
      <c r="D418">
        <v>3461091.8968223399</v>
      </c>
      <c r="E418" s="1">
        <v>52450736.235895596</v>
      </c>
      <c r="F418" s="1">
        <v>295695993.20841002</v>
      </c>
      <c r="G418" s="1">
        <v>11730443.6222548</v>
      </c>
      <c r="H418" t="s">
        <v>21</v>
      </c>
      <c r="I418" t="s">
        <v>45</v>
      </c>
      <c r="J418" t="s">
        <v>6</v>
      </c>
    </row>
    <row r="419" spans="1:10" x14ac:dyDescent="0.45">
      <c r="A419">
        <v>416</v>
      </c>
      <c r="B419">
        <v>4712.1302490234302</v>
      </c>
      <c r="C419">
        <v>61205.704345703103</v>
      </c>
      <c r="D419">
        <v>611022.92840049602</v>
      </c>
      <c r="E419">
        <v>8340067.1425393503</v>
      </c>
      <c r="F419" s="1">
        <v>111869155.64465</v>
      </c>
      <c r="G419">
        <v>3793534.39813232</v>
      </c>
      <c r="H419" t="s">
        <v>22</v>
      </c>
      <c r="I419" t="s">
        <v>45</v>
      </c>
      <c r="J419" t="s">
        <v>6</v>
      </c>
    </row>
    <row r="420" spans="1:10" x14ac:dyDescent="0.45">
      <c r="A420">
        <v>417</v>
      </c>
      <c r="B420">
        <v>0</v>
      </c>
      <c r="C420">
        <v>12887.012512207</v>
      </c>
      <c r="D420">
        <v>56484.5986328125</v>
      </c>
      <c r="E420">
        <v>562390.19692622102</v>
      </c>
      <c r="F420" s="1">
        <v>73346827.390478194</v>
      </c>
      <c r="G420">
        <v>136584.744243786</v>
      </c>
      <c r="H420" t="s">
        <v>23</v>
      </c>
      <c r="I420" t="s">
        <v>45</v>
      </c>
      <c r="J420" t="s">
        <v>6</v>
      </c>
    </row>
    <row r="421" spans="1:10" x14ac:dyDescent="0.45">
      <c r="A421">
        <v>418</v>
      </c>
      <c r="B421">
        <v>0</v>
      </c>
      <c r="C421">
        <v>3798.3609008788999</v>
      </c>
      <c r="D421">
        <v>28474.025024414001</v>
      </c>
      <c r="E421">
        <v>577613.17607374</v>
      </c>
      <c r="F421">
        <v>2805548.8777394001</v>
      </c>
      <c r="G421">
        <v>73645.818993183202</v>
      </c>
      <c r="H421" t="s">
        <v>24</v>
      </c>
      <c r="I421" t="s">
        <v>45</v>
      </c>
      <c r="J421" t="s">
        <v>6</v>
      </c>
    </row>
    <row r="422" spans="1:10" x14ac:dyDescent="0.45">
      <c r="A422">
        <v>419</v>
      </c>
      <c r="B422">
        <v>0</v>
      </c>
      <c r="C422">
        <v>3397.67211914062</v>
      </c>
      <c r="D422">
        <v>125851.60217285099</v>
      </c>
      <c r="E422">
        <v>2248816.0790405199</v>
      </c>
      <c r="F422" s="1">
        <v>111449566.43766101</v>
      </c>
      <c r="G422">
        <v>621084.64544677699</v>
      </c>
      <c r="H422" t="s">
        <v>25</v>
      </c>
      <c r="I422" t="s">
        <v>45</v>
      </c>
      <c r="J422" t="s">
        <v>6</v>
      </c>
    </row>
    <row r="423" spans="1:10" x14ac:dyDescent="0.45">
      <c r="A423">
        <v>420</v>
      </c>
      <c r="B423">
        <v>381324.601745605</v>
      </c>
      <c r="C423">
        <v>9485432.9075042102</v>
      </c>
      <c r="D423" s="1">
        <v>59365151.758382797</v>
      </c>
      <c r="E423" s="1">
        <v>270078445.32139498</v>
      </c>
      <c r="F423" s="1">
        <v>734558799.58164203</v>
      </c>
      <c r="G423" s="1">
        <v>16037533.945960401</v>
      </c>
      <c r="H423" t="s">
        <v>4</v>
      </c>
      <c r="I423" t="s">
        <v>46</v>
      </c>
      <c r="J423" t="s">
        <v>6</v>
      </c>
    </row>
    <row r="424" spans="1:10" x14ac:dyDescent="0.45">
      <c r="A424">
        <v>421</v>
      </c>
      <c r="B424">
        <v>0</v>
      </c>
      <c r="C424">
        <v>1334.29638671875</v>
      </c>
      <c r="D424">
        <v>44000.660766601497</v>
      </c>
      <c r="E424">
        <v>3841602.3561762702</v>
      </c>
      <c r="F424" s="1">
        <v>116518072.546547</v>
      </c>
      <c r="G424">
        <v>4611455.5068208501</v>
      </c>
      <c r="H424" t="s">
        <v>7</v>
      </c>
      <c r="I424" t="s">
        <v>46</v>
      </c>
      <c r="J424" t="s">
        <v>6</v>
      </c>
    </row>
    <row r="425" spans="1:10" x14ac:dyDescent="0.45">
      <c r="A425">
        <v>422</v>
      </c>
      <c r="B425">
        <v>0</v>
      </c>
      <c r="C425">
        <v>0</v>
      </c>
      <c r="D425">
        <v>4793.3109741210901</v>
      </c>
      <c r="E425">
        <v>669626.92370605399</v>
      </c>
      <c r="F425">
        <v>1316903.7927246001</v>
      </c>
      <c r="G425">
        <v>682.19580078125</v>
      </c>
      <c r="H425" t="s">
        <v>8</v>
      </c>
      <c r="I425" t="s">
        <v>46</v>
      </c>
      <c r="J425" t="s">
        <v>6</v>
      </c>
    </row>
    <row r="426" spans="1:10" x14ac:dyDescent="0.45">
      <c r="A426">
        <v>423</v>
      </c>
      <c r="B426">
        <v>0</v>
      </c>
      <c r="C426">
        <v>9981.5271606445294</v>
      </c>
      <c r="D426">
        <v>293145.84987098799</v>
      </c>
      <c r="E426">
        <v>6993530.6189778596</v>
      </c>
      <c r="F426" s="1">
        <v>98313540.782784194</v>
      </c>
      <c r="G426" s="1">
        <v>21242506.9657133</v>
      </c>
      <c r="H426" t="s">
        <v>9</v>
      </c>
      <c r="I426" t="s">
        <v>46</v>
      </c>
      <c r="J426" t="s">
        <v>6</v>
      </c>
    </row>
    <row r="427" spans="1:10" x14ac:dyDescent="0.45">
      <c r="A427">
        <v>424</v>
      </c>
      <c r="B427">
        <v>0</v>
      </c>
      <c r="C427">
        <v>0</v>
      </c>
      <c r="D427">
        <v>5356.7808227538999</v>
      </c>
      <c r="E427">
        <v>193273.893845502</v>
      </c>
      <c r="F427" s="1">
        <v>27830532.755918398</v>
      </c>
      <c r="G427">
        <v>111024.36020723201</v>
      </c>
      <c r="H427" t="s">
        <v>10</v>
      </c>
      <c r="I427" t="s">
        <v>46</v>
      </c>
      <c r="J427" t="s">
        <v>6</v>
      </c>
    </row>
    <row r="428" spans="1:10" x14ac:dyDescent="0.45">
      <c r="A428">
        <v>425</v>
      </c>
      <c r="B428">
        <v>89585.927856445298</v>
      </c>
      <c r="C428">
        <v>1391528.8217627399</v>
      </c>
      <c r="D428">
        <v>7290645.3080106797</v>
      </c>
      <c r="E428" s="1">
        <v>40379037.452576801</v>
      </c>
      <c r="F428" s="1">
        <v>77950734.888869494</v>
      </c>
      <c r="G428">
        <v>100129.944396972</v>
      </c>
      <c r="H428" t="s">
        <v>11</v>
      </c>
      <c r="I428" t="s">
        <v>46</v>
      </c>
      <c r="J428" t="s">
        <v>6</v>
      </c>
    </row>
    <row r="429" spans="1:10" x14ac:dyDescent="0.45">
      <c r="A429">
        <v>426</v>
      </c>
      <c r="B429">
        <v>211462.62524414001</v>
      </c>
      <c r="C429">
        <v>4750733.2179634804</v>
      </c>
      <c r="D429" s="1">
        <v>28294578.803392101</v>
      </c>
      <c r="E429" s="1">
        <v>141290643.92993301</v>
      </c>
      <c r="F429" s="1">
        <v>365482658.46829498</v>
      </c>
      <c r="G429">
        <v>4391622.2863769503</v>
      </c>
      <c r="H429" t="s">
        <v>12</v>
      </c>
      <c r="I429" t="s">
        <v>46</v>
      </c>
      <c r="J429" t="s">
        <v>6</v>
      </c>
    </row>
    <row r="430" spans="1:10" x14ac:dyDescent="0.45">
      <c r="A430">
        <v>427</v>
      </c>
      <c r="B430">
        <v>67434.6825561523</v>
      </c>
      <c r="C430">
        <v>579167.67663574195</v>
      </c>
      <c r="D430">
        <v>2052794.8967895501</v>
      </c>
      <c r="E430" s="1">
        <v>11580899.1295678</v>
      </c>
      <c r="F430" s="1">
        <v>41659881.874499202</v>
      </c>
      <c r="G430">
        <v>336954.34045410098</v>
      </c>
      <c r="H430" t="s">
        <v>13</v>
      </c>
      <c r="I430" t="s">
        <v>46</v>
      </c>
      <c r="J430" t="s">
        <v>6</v>
      </c>
    </row>
    <row r="431" spans="1:10" x14ac:dyDescent="0.45">
      <c r="A431">
        <v>428</v>
      </c>
      <c r="B431">
        <v>1271.5420532226501</v>
      </c>
      <c r="C431">
        <v>101746.112060546</v>
      </c>
      <c r="D431">
        <v>1067636.3537329501</v>
      </c>
      <c r="E431" s="1">
        <v>15009571.7207301</v>
      </c>
      <c r="F431" s="1">
        <v>119443383.525157</v>
      </c>
      <c r="G431">
        <v>1256303.5405768801</v>
      </c>
      <c r="H431" t="s">
        <v>14</v>
      </c>
      <c r="I431" t="s">
        <v>46</v>
      </c>
      <c r="J431" t="s">
        <v>6</v>
      </c>
    </row>
    <row r="432" spans="1:10" x14ac:dyDescent="0.45">
      <c r="A432">
        <v>429</v>
      </c>
      <c r="B432">
        <v>3295.5928344726499</v>
      </c>
      <c r="C432">
        <v>241901.05895996001</v>
      </c>
      <c r="D432">
        <v>6781892.3831176702</v>
      </c>
      <c r="E432" s="1">
        <v>283432749.317846</v>
      </c>
      <c r="F432" s="1">
        <v>563188046.03202796</v>
      </c>
      <c r="G432" s="1">
        <v>11552286.457643701</v>
      </c>
      <c r="H432" t="s">
        <v>15</v>
      </c>
      <c r="I432" t="s">
        <v>46</v>
      </c>
      <c r="J432" t="s">
        <v>6</v>
      </c>
    </row>
    <row r="433" spans="1:10" x14ac:dyDescent="0.45">
      <c r="A433">
        <v>430</v>
      </c>
      <c r="B433">
        <v>0</v>
      </c>
      <c r="C433">
        <v>0</v>
      </c>
      <c r="D433">
        <v>10886.473449707</v>
      </c>
      <c r="E433">
        <v>399887.50561523403</v>
      </c>
      <c r="F433" s="1">
        <v>21892100.106017999</v>
      </c>
      <c r="G433">
        <v>43567.158020019502</v>
      </c>
      <c r="H433" t="s">
        <v>16</v>
      </c>
      <c r="I433" t="s">
        <v>46</v>
      </c>
      <c r="J433" t="s">
        <v>6</v>
      </c>
    </row>
    <row r="434" spans="1:10" x14ac:dyDescent="0.45">
      <c r="A434">
        <v>431</v>
      </c>
      <c r="B434">
        <v>117038.592529296</v>
      </c>
      <c r="C434">
        <v>3707807.2523339302</v>
      </c>
      <c r="D434" s="1">
        <v>34757029.452010997</v>
      </c>
      <c r="E434" s="1">
        <v>425613909.24696201</v>
      </c>
      <c r="F434" s="1">
        <v>1650379125.4117</v>
      </c>
      <c r="G434" s="1">
        <v>43044818.214650497</v>
      </c>
      <c r="H434" t="s">
        <v>17</v>
      </c>
      <c r="I434" t="s">
        <v>46</v>
      </c>
      <c r="J434" t="s">
        <v>6</v>
      </c>
    </row>
    <row r="435" spans="1:10" x14ac:dyDescent="0.45">
      <c r="A435">
        <v>432</v>
      </c>
      <c r="B435">
        <v>0</v>
      </c>
      <c r="C435">
        <v>0</v>
      </c>
      <c r="D435">
        <v>1327.06848144531</v>
      </c>
      <c r="E435">
        <v>558795.534036075</v>
      </c>
      <c r="F435" s="1">
        <v>81274995.614445403</v>
      </c>
      <c r="G435">
        <v>534809.29309560696</v>
      </c>
      <c r="H435" t="s">
        <v>18</v>
      </c>
      <c r="I435" t="s">
        <v>46</v>
      </c>
      <c r="J435" t="s">
        <v>6</v>
      </c>
    </row>
    <row r="436" spans="1:10" x14ac:dyDescent="0.45">
      <c r="A436">
        <v>433</v>
      </c>
      <c r="B436">
        <v>0</v>
      </c>
      <c r="C436">
        <v>4740.5248413085901</v>
      </c>
      <c r="D436">
        <v>119122.63928222599</v>
      </c>
      <c r="E436">
        <v>4292592.6537149996</v>
      </c>
      <c r="F436" s="1">
        <v>115697462.789799</v>
      </c>
      <c r="G436">
        <v>2622133.63494873</v>
      </c>
      <c r="H436" t="s">
        <v>19</v>
      </c>
      <c r="I436" t="s">
        <v>46</v>
      </c>
      <c r="J436" t="s">
        <v>6</v>
      </c>
    </row>
    <row r="437" spans="1:10" x14ac:dyDescent="0.45">
      <c r="A437">
        <v>434</v>
      </c>
      <c r="B437">
        <v>1243.04907226562</v>
      </c>
      <c r="C437">
        <v>56590.192443847598</v>
      </c>
      <c r="D437">
        <v>364887.46508788998</v>
      </c>
      <c r="E437">
        <v>2399956.8841519202</v>
      </c>
      <c r="F437" s="1">
        <v>19749972.194896702</v>
      </c>
      <c r="G437">
        <v>83297.948974609302</v>
      </c>
      <c r="H437" t="s">
        <v>20</v>
      </c>
      <c r="I437" t="s">
        <v>46</v>
      </c>
      <c r="J437" t="s">
        <v>6</v>
      </c>
    </row>
    <row r="438" spans="1:10" x14ac:dyDescent="0.45">
      <c r="A438">
        <v>435</v>
      </c>
      <c r="B438">
        <v>21813.688964843699</v>
      </c>
      <c r="C438">
        <v>462381.58673095697</v>
      </c>
      <c r="D438">
        <v>2256379.2739408598</v>
      </c>
      <c r="E438" s="1">
        <v>33571112.383620299</v>
      </c>
      <c r="F438" s="1">
        <v>311585935.81291199</v>
      </c>
      <c r="G438" s="1">
        <v>16011705.0623066</v>
      </c>
      <c r="H438" t="s">
        <v>21</v>
      </c>
      <c r="I438" t="s">
        <v>46</v>
      </c>
      <c r="J438" t="s">
        <v>6</v>
      </c>
    </row>
    <row r="439" spans="1:10" x14ac:dyDescent="0.45">
      <c r="A439">
        <v>436</v>
      </c>
      <c r="B439">
        <v>1346.55725097656</v>
      </c>
      <c r="C439">
        <v>26230.689941406199</v>
      </c>
      <c r="D439">
        <v>210376.52508544899</v>
      </c>
      <c r="E439">
        <v>4735792.2996163098</v>
      </c>
      <c r="F439" s="1">
        <v>114834330.086384</v>
      </c>
      <c r="G439">
        <v>4871621.7900390597</v>
      </c>
      <c r="H439" t="s">
        <v>22</v>
      </c>
      <c r="I439" t="s">
        <v>46</v>
      </c>
      <c r="J439" t="s">
        <v>6</v>
      </c>
    </row>
    <row r="440" spans="1:10" x14ac:dyDescent="0.45">
      <c r="A440">
        <v>437</v>
      </c>
      <c r="B440">
        <v>0</v>
      </c>
      <c r="C440">
        <v>1360.51696777343</v>
      </c>
      <c r="D440">
        <v>26410.6542358398</v>
      </c>
      <c r="E440">
        <v>379354.61528775003</v>
      </c>
      <c r="F440" s="1">
        <v>73533018.004487395</v>
      </c>
      <c r="G440">
        <v>175030.15181453899</v>
      </c>
      <c r="H440" t="s">
        <v>23</v>
      </c>
      <c r="I440" t="s">
        <v>46</v>
      </c>
      <c r="J440" t="s">
        <v>6</v>
      </c>
    </row>
    <row r="441" spans="1:10" x14ac:dyDescent="0.45">
      <c r="A441">
        <v>438</v>
      </c>
      <c r="B441">
        <v>630.55133056640602</v>
      </c>
      <c r="C441">
        <v>12030.479309082</v>
      </c>
      <c r="D441">
        <v>51290.3496495863</v>
      </c>
      <c r="E441">
        <v>643026.79255442903</v>
      </c>
      <c r="F441">
        <v>2733492.7243132899</v>
      </c>
      <c r="G441">
        <v>48609.361574659102</v>
      </c>
      <c r="H441" t="s">
        <v>24</v>
      </c>
      <c r="I441" t="s">
        <v>46</v>
      </c>
      <c r="J441" t="s">
        <v>6</v>
      </c>
    </row>
    <row r="442" spans="1:10" x14ac:dyDescent="0.45">
      <c r="A442">
        <v>439</v>
      </c>
      <c r="B442">
        <v>0</v>
      </c>
      <c r="C442">
        <v>0</v>
      </c>
      <c r="D442">
        <v>21748.666015625</v>
      </c>
      <c r="E442">
        <v>1417426.8585204999</v>
      </c>
      <c r="F442" s="1">
        <v>111774368.859231</v>
      </c>
      <c r="G442">
        <v>1235172.0526733301</v>
      </c>
      <c r="H442" t="s">
        <v>25</v>
      </c>
      <c r="I442" t="s">
        <v>46</v>
      </c>
      <c r="J442" t="s">
        <v>6</v>
      </c>
    </row>
    <row r="443" spans="1:10" x14ac:dyDescent="0.45">
      <c r="A443">
        <v>440</v>
      </c>
      <c r="B443">
        <v>462781.09967040998</v>
      </c>
      <c r="C443">
        <v>9585687.6611172501</v>
      </c>
      <c r="D443" s="1">
        <v>62561318.270315997</v>
      </c>
      <c r="E443" s="1">
        <v>289820268.42141801</v>
      </c>
      <c r="F443" s="1">
        <v>715024040.37566304</v>
      </c>
      <c r="G443" s="1">
        <v>12452592.2884447</v>
      </c>
      <c r="H443" t="s">
        <v>4</v>
      </c>
      <c r="I443" t="s">
        <v>47</v>
      </c>
      <c r="J443" t="s">
        <v>6</v>
      </c>
    </row>
    <row r="444" spans="1:10" x14ac:dyDescent="0.45">
      <c r="A444">
        <v>441</v>
      </c>
      <c r="B444">
        <v>0</v>
      </c>
      <c r="C444">
        <v>4658.0787353515598</v>
      </c>
      <c r="D444">
        <v>126515.3046875</v>
      </c>
      <c r="E444">
        <v>5667100.1512534898</v>
      </c>
      <c r="F444" s="1">
        <v>114776142.051321</v>
      </c>
      <c r="G444">
        <v>4442049.7807006799</v>
      </c>
      <c r="H444" t="s">
        <v>7</v>
      </c>
      <c r="I444" t="s">
        <v>47</v>
      </c>
      <c r="J444" t="s">
        <v>6</v>
      </c>
    </row>
    <row r="445" spans="1:10" x14ac:dyDescent="0.45">
      <c r="A445">
        <v>442</v>
      </c>
      <c r="B445">
        <v>0</v>
      </c>
      <c r="C445">
        <v>685.78765869140602</v>
      </c>
      <c r="D445">
        <v>8193.705078125</v>
      </c>
      <c r="E445">
        <v>669218.70263671805</v>
      </c>
      <c r="F445">
        <v>1313220.75537109</v>
      </c>
      <c r="G445">
        <v>687.2724609375</v>
      </c>
      <c r="H445" t="s">
        <v>8</v>
      </c>
      <c r="I445" t="s">
        <v>47</v>
      </c>
      <c r="J445" t="s">
        <v>6</v>
      </c>
    </row>
    <row r="446" spans="1:10" x14ac:dyDescent="0.45">
      <c r="A446">
        <v>443</v>
      </c>
      <c r="B446">
        <v>0</v>
      </c>
      <c r="C446">
        <v>14970.993713378901</v>
      </c>
      <c r="D446">
        <v>312678.96934192098</v>
      </c>
      <c r="E446">
        <v>7581651.2752520395</v>
      </c>
      <c r="F446" s="1">
        <v>100622961.865674</v>
      </c>
      <c r="G446" s="1">
        <v>18320442.640524901</v>
      </c>
      <c r="H446" t="s">
        <v>9</v>
      </c>
      <c r="I446" t="s">
        <v>47</v>
      </c>
      <c r="J446" t="s">
        <v>6</v>
      </c>
    </row>
    <row r="447" spans="1:10" x14ac:dyDescent="0.45">
      <c r="A447">
        <v>444</v>
      </c>
      <c r="B447">
        <v>0</v>
      </c>
      <c r="C447">
        <v>660.28887939453102</v>
      </c>
      <c r="D447">
        <v>22139.584106445302</v>
      </c>
      <c r="E447">
        <v>350030.33850935299</v>
      </c>
      <c r="F447" s="1">
        <v>27713677.574091099</v>
      </c>
      <c r="G447">
        <v>53680.005207615199</v>
      </c>
      <c r="H447" t="s">
        <v>10</v>
      </c>
      <c r="I447" t="s">
        <v>47</v>
      </c>
      <c r="J447" t="s">
        <v>6</v>
      </c>
    </row>
    <row r="448" spans="1:10" x14ac:dyDescent="0.45">
      <c r="A448">
        <v>445</v>
      </c>
      <c r="B448">
        <v>69031.597045898394</v>
      </c>
      <c r="C448">
        <v>1263412.3401953599</v>
      </c>
      <c r="D448">
        <v>6240722.1883207401</v>
      </c>
      <c r="E448" s="1">
        <v>37734764.478215903</v>
      </c>
      <c r="F448" s="1">
        <v>81789291.8390605</v>
      </c>
      <c r="G448">
        <v>104439.900634765</v>
      </c>
      <c r="H448" t="s">
        <v>11</v>
      </c>
      <c r="I448" t="s">
        <v>47</v>
      </c>
      <c r="J448" t="s">
        <v>6</v>
      </c>
    </row>
    <row r="449" spans="1:10" x14ac:dyDescent="0.45">
      <c r="A449">
        <v>446</v>
      </c>
      <c r="B449">
        <v>329598.29589843698</v>
      </c>
      <c r="C449">
        <v>5999016.4199168403</v>
      </c>
      <c r="D449" s="1">
        <v>35150086.348925501</v>
      </c>
      <c r="E449" s="1">
        <v>160710384.45224401</v>
      </c>
      <c r="F449" s="1">
        <v>339163992.88807303</v>
      </c>
      <c r="G449">
        <v>3068620.92614746</v>
      </c>
      <c r="H449" t="s">
        <v>12</v>
      </c>
      <c r="I449" t="s">
        <v>47</v>
      </c>
      <c r="J449" t="s">
        <v>6</v>
      </c>
    </row>
    <row r="450" spans="1:10" x14ac:dyDescent="0.45">
      <c r="A450">
        <v>447</v>
      </c>
      <c r="B450">
        <v>103613.736206054</v>
      </c>
      <c r="C450">
        <v>739912.86456298805</v>
      </c>
      <c r="D450">
        <v>2347004.7321777302</v>
      </c>
      <c r="E450" s="1">
        <v>11339597.0755447</v>
      </c>
      <c r="F450" s="1">
        <v>41396549.485834301</v>
      </c>
      <c r="G450">
        <v>350454.706176757</v>
      </c>
      <c r="H450" t="s">
        <v>13</v>
      </c>
      <c r="I450" t="s">
        <v>47</v>
      </c>
      <c r="J450" t="s">
        <v>6</v>
      </c>
    </row>
    <row r="451" spans="1:10" x14ac:dyDescent="0.45">
      <c r="A451">
        <v>448</v>
      </c>
      <c r="B451">
        <v>1271.5420532226501</v>
      </c>
      <c r="C451">
        <v>107455.769409179</v>
      </c>
      <c r="D451">
        <v>1154291.1212921699</v>
      </c>
      <c r="E451" s="1">
        <v>15564171.561692599</v>
      </c>
      <c r="F451" s="1">
        <v>118431195.430049</v>
      </c>
      <c r="G451">
        <v>1621527.3698146399</v>
      </c>
      <c r="H451" t="s">
        <v>14</v>
      </c>
      <c r="I451" t="s">
        <v>47</v>
      </c>
      <c r="J451" t="s">
        <v>6</v>
      </c>
    </row>
    <row r="452" spans="1:10" x14ac:dyDescent="0.45">
      <c r="A452">
        <v>449</v>
      </c>
      <c r="B452">
        <v>10555.2694702148</v>
      </c>
      <c r="C452">
        <v>541728.76000976504</v>
      </c>
      <c r="D452" s="1">
        <v>16857819.307739198</v>
      </c>
      <c r="E452" s="1">
        <v>296231532.67829001</v>
      </c>
      <c r="F452" s="1">
        <v>542935905.74189794</v>
      </c>
      <c r="G452">
        <v>8622629.0850219708</v>
      </c>
      <c r="H452" t="s">
        <v>15</v>
      </c>
      <c r="I452" t="s">
        <v>47</v>
      </c>
      <c r="J452" t="s">
        <v>6</v>
      </c>
    </row>
    <row r="453" spans="1:10" x14ac:dyDescent="0.45">
      <c r="A453">
        <v>450</v>
      </c>
      <c r="B453">
        <v>0</v>
      </c>
      <c r="C453">
        <v>1360.3345336914001</v>
      </c>
      <c r="D453">
        <v>15636.3292236328</v>
      </c>
      <c r="E453">
        <v>429883.14971923799</v>
      </c>
      <c r="F453" s="1">
        <v>21832057.470336899</v>
      </c>
      <c r="G453">
        <v>67503.959289550694</v>
      </c>
      <c r="H453" t="s">
        <v>16</v>
      </c>
      <c r="I453" t="s">
        <v>47</v>
      </c>
      <c r="J453" t="s">
        <v>6</v>
      </c>
    </row>
    <row r="454" spans="1:10" x14ac:dyDescent="0.45">
      <c r="A454">
        <v>451</v>
      </c>
      <c r="B454">
        <v>139024.57641601501</v>
      </c>
      <c r="C454">
        <v>2985067.7917372701</v>
      </c>
      <c r="D454" s="1">
        <v>30526250.306994598</v>
      </c>
      <c r="E454" s="1">
        <v>423574795.94744003</v>
      </c>
      <c r="F454" s="1">
        <v>1656992106.99665</v>
      </c>
      <c r="G454" s="1">
        <v>43402482.550955698</v>
      </c>
      <c r="H454" t="s">
        <v>17</v>
      </c>
      <c r="I454" t="s">
        <v>47</v>
      </c>
      <c r="J454" t="s">
        <v>6</v>
      </c>
    </row>
    <row r="455" spans="1:10" x14ac:dyDescent="0.45">
      <c r="A455">
        <v>452</v>
      </c>
      <c r="B455">
        <v>0</v>
      </c>
      <c r="C455">
        <v>0</v>
      </c>
      <c r="D455">
        <v>5990.5784301757803</v>
      </c>
      <c r="E455">
        <v>736147.87736241904</v>
      </c>
      <c r="F455" s="1">
        <v>81216750.930948406</v>
      </c>
      <c r="G455">
        <v>411038.123317583</v>
      </c>
      <c r="H455" t="s">
        <v>18</v>
      </c>
      <c r="I455" t="s">
        <v>47</v>
      </c>
      <c r="J455" t="s">
        <v>6</v>
      </c>
    </row>
    <row r="456" spans="1:10" x14ac:dyDescent="0.45">
      <c r="A456">
        <v>453</v>
      </c>
      <c r="B456">
        <v>0</v>
      </c>
      <c r="C456">
        <v>2707.21484375</v>
      </c>
      <c r="D456">
        <v>119150.958374023</v>
      </c>
      <c r="E456">
        <v>4582305.9858664097</v>
      </c>
      <c r="F456" s="1">
        <v>114095266.67841101</v>
      </c>
      <c r="G456">
        <v>3936621.4050903302</v>
      </c>
      <c r="H456" t="s">
        <v>19</v>
      </c>
      <c r="I456" t="s">
        <v>47</v>
      </c>
      <c r="J456" t="s">
        <v>6</v>
      </c>
    </row>
    <row r="457" spans="1:10" x14ac:dyDescent="0.45">
      <c r="A457">
        <v>454</v>
      </c>
      <c r="B457">
        <v>4352.6737060546802</v>
      </c>
      <c r="C457">
        <v>93223.334472656206</v>
      </c>
      <c r="D457">
        <v>520960.85546875</v>
      </c>
      <c r="E457">
        <v>2580864.7605880401</v>
      </c>
      <c r="F457" s="1">
        <v>19380100.341043599</v>
      </c>
      <c r="G457">
        <v>76445.769348144502</v>
      </c>
      <c r="H457" t="s">
        <v>20</v>
      </c>
      <c r="I457" t="s">
        <v>47</v>
      </c>
      <c r="J457" t="s">
        <v>6</v>
      </c>
    </row>
    <row r="458" spans="1:10" x14ac:dyDescent="0.45">
      <c r="A458">
        <v>455</v>
      </c>
      <c r="B458">
        <v>48618.543518066399</v>
      </c>
      <c r="C458">
        <v>648666.92867527297</v>
      </c>
      <c r="D458">
        <v>3127821.1862579901</v>
      </c>
      <c r="E458" s="1">
        <v>32698518.7270617</v>
      </c>
      <c r="F458" s="1">
        <v>313837450.80766398</v>
      </c>
      <c r="G458" s="1">
        <v>13548251.6152985</v>
      </c>
      <c r="H458" t="s">
        <v>21</v>
      </c>
      <c r="I458" t="s">
        <v>47</v>
      </c>
      <c r="J458" t="s">
        <v>6</v>
      </c>
    </row>
    <row r="459" spans="1:10" x14ac:dyDescent="0.45">
      <c r="A459">
        <v>456</v>
      </c>
      <c r="B459">
        <v>0</v>
      </c>
      <c r="C459">
        <v>16815.140319824201</v>
      </c>
      <c r="D459">
        <v>285620.39355468698</v>
      </c>
      <c r="E459">
        <v>6269205.3803392602</v>
      </c>
      <c r="F459" s="1">
        <v>113593840.561874</v>
      </c>
      <c r="G459">
        <v>4514216.4722290002</v>
      </c>
      <c r="H459" t="s">
        <v>22</v>
      </c>
      <c r="I459" t="s">
        <v>47</v>
      </c>
      <c r="J459" t="s">
        <v>6</v>
      </c>
    </row>
    <row r="460" spans="1:10" x14ac:dyDescent="0.45">
      <c r="A460">
        <v>457</v>
      </c>
      <c r="B460">
        <v>673.54302978515602</v>
      </c>
      <c r="C460">
        <v>13644.1348876953</v>
      </c>
      <c r="D460">
        <v>44471.746704101497</v>
      </c>
      <c r="E460">
        <v>475963.31697974098</v>
      </c>
      <c r="F460" s="1">
        <v>73472442.298955396</v>
      </c>
      <c r="G460">
        <v>107978.902236519</v>
      </c>
      <c r="H460" t="s">
        <v>23</v>
      </c>
      <c r="I460" t="s">
        <v>47</v>
      </c>
      <c r="J460" t="s">
        <v>6</v>
      </c>
    </row>
    <row r="461" spans="1:10" x14ac:dyDescent="0.45">
      <c r="A461">
        <v>458</v>
      </c>
      <c r="B461">
        <v>1266.11645507812</v>
      </c>
      <c r="C461">
        <v>7597.3306884765598</v>
      </c>
      <c r="D461">
        <v>53192.226297535599</v>
      </c>
      <c r="E461">
        <v>612892.55829336098</v>
      </c>
      <c r="F461">
        <v>2793175.6495239199</v>
      </c>
      <c r="G461">
        <v>20956.377473240202</v>
      </c>
      <c r="H461" t="s">
        <v>24</v>
      </c>
      <c r="I461" t="s">
        <v>47</v>
      </c>
      <c r="J461" t="s">
        <v>6</v>
      </c>
    </row>
    <row r="462" spans="1:10" x14ac:dyDescent="0.45">
      <c r="A462">
        <v>459</v>
      </c>
      <c r="B462">
        <v>0</v>
      </c>
      <c r="C462">
        <v>2711.7169799804601</v>
      </c>
      <c r="D462">
        <v>57749.303955078103</v>
      </c>
      <c r="E462">
        <v>2011514.25219726</v>
      </c>
      <c r="F462" s="1">
        <v>111190533.194253</v>
      </c>
      <c r="G462">
        <v>1186207.96905517</v>
      </c>
      <c r="H462" t="s">
        <v>25</v>
      </c>
      <c r="I462" t="s">
        <v>47</v>
      </c>
      <c r="J462" t="s">
        <v>6</v>
      </c>
    </row>
    <row r="463" spans="1:10" x14ac:dyDescent="0.45">
      <c r="A463">
        <v>460</v>
      </c>
      <c r="B463">
        <v>159336.86840820301</v>
      </c>
      <c r="C463">
        <v>4746272.6546951504</v>
      </c>
      <c r="D463" s="1">
        <v>38618221.810597301</v>
      </c>
      <c r="E463" s="1">
        <v>313603088.05528998</v>
      </c>
      <c r="F463" s="1">
        <v>708877479.47115004</v>
      </c>
      <c r="G463" s="1">
        <v>23902289.256489102</v>
      </c>
      <c r="H463" t="s">
        <v>4</v>
      </c>
      <c r="I463" t="s">
        <v>48</v>
      </c>
      <c r="J463" t="s">
        <v>6</v>
      </c>
    </row>
    <row r="464" spans="1:10" x14ac:dyDescent="0.45">
      <c r="A464">
        <v>461</v>
      </c>
      <c r="B464">
        <v>0</v>
      </c>
      <c r="C464">
        <v>2001.384765625</v>
      </c>
      <c r="D464">
        <v>78594.1786499023</v>
      </c>
      <c r="E464">
        <v>5646407.42423095</v>
      </c>
      <c r="F464" s="1">
        <v>115663103.06765001</v>
      </c>
      <c r="G464">
        <v>3626359.3114013602</v>
      </c>
      <c r="H464" t="s">
        <v>7</v>
      </c>
      <c r="I464" t="s">
        <v>48</v>
      </c>
      <c r="J464" t="s">
        <v>6</v>
      </c>
    </row>
    <row r="465" spans="1:10" x14ac:dyDescent="0.45">
      <c r="A465">
        <v>462</v>
      </c>
      <c r="B465">
        <v>0</v>
      </c>
      <c r="C465">
        <v>1372.3869018554601</v>
      </c>
      <c r="D465">
        <v>4787.5677490234302</v>
      </c>
      <c r="E465">
        <v>671539.28582763602</v>
      </c>
      <c r="F465">
        <v>1314306.9827270501</v>
      </c>
      <c r="G465">
        <v>0</v>
      </c>
      <c r="H465" t="s">
        <v>8</v>
      </c>
      <c r="I465" t="s">
        <v>48</v>
      </c>
      <c r="J465" t="s">
        <v>6</v>
      </c>
    </row>
    <row r="466" spans="1:10" x14ac:dyDescent="0.45">
      <c r="A466">
        <v>463</v>
      </c>
      <c r="B466">
        <v>0</v>
      </c>
      <c r="C466">
        <v>4992.9514770507803</v>
      </c>
      <c r="D466">
        <v>167817.947998046</v>
      </c>
      <c r="E466">
        <v>5538598.4048294304</v>
      </c>
      <c r="F466" s="1">
        <v>95967845.1457275</v>
      </c>
      <c r="G466" s="1">
        <v>25173451.294475</v>
      </c>
      <c r="H466" t="s">
        <v>9</v>
      </c>
      <c r="I466" t="s">
        <v>48</v>
      </c>
      <c r="J466" t="s">
        <v>6</v>
      </c>
    </row>
    <row r="467" spans="1:10" x14ac:dyDescent="0.45">
      <c r="A467">
        <v>464</v>
      </c>
      <c r="B467">
        <v>0</v>
      </c>
      <c r="C467">
        <v>0</v>
      </c>
      <c r="D467">
        <v>4044.5330200195299</v>
      </c>
      <c r="E467">
        <v>239538.078267654</v>
      </c>
      <c r="F467" s="1">
        <v>27777016.508744501</v>
      </c>
      <c r="G467">
        <v>119588.670761766</v>
      </c>
      <c r="H467" t="s">
        <v>10</v>
      </c>
      <c r="I467" t="s">
        <v>48</v>
      </c>
      <c r="J467" t="s">
        <v>6</v>
      </c>
    </row>
    <row r="468" spans="1:10" x14ac:dyDescent="0.45">
      <c r="A468">
        <v>465</v>
      </c>
      <c r="B468">
        <v>13692.930358886701</v>
      </c>
      <c r="C468">
        <v>421265.13118393801</v>
      </c>
      <c r="D468">
        <v>3613512.6504305899</v>
      </c>
      <c r="E468" s="1">
        <v>35686400.719395697</v>
      </c>
      <c r="F468" s="1">
        <v>87225894.913935095</v>
      </c>
      <c r="G468">
        <v>240895.99816894499</v>
      </c>
      <c r="H468" t="s">
        <v>11</v>
      </c>
      <c r="I468" t="s">
        <v>48</v>
      </c>
      <c r="J468" t="s">
        <v>6</v>
      </c>
    </row>
    <row r="469" spans="1:10" x14ac:dyDescent="0.45">
      <c r="A469">
        <v>466</v>
      </c>
      <c r="B469">
        <v>19272.0744018554</v>
      </c>
      <c r="C469">
        <v>1517100.7775984199</v>
      </c>
      <c r="D469" s="1">
        <v>17227369.519373901</v>
      </c>
      <c r="E469" s="1">
        <v>159307681.49952501</v>
      </c>
      <c r="F469" s="1">
        <v>362098097.95816898</v>
      </c>
      <c r="G469">
        <v>4252177.5021362295</v>
      </c>
      <c r="H469" t="s">
        <v>12</v>
      </c>
      <c r="I469" t="s">
        <v>48</v>
      </c>
      <c r="J469" t="s">
        <v>6</v>
      </c>
    </row>
    <row r="470" spans="1:10" x14ac:dyDescent="0.45">
      <c r="A470">
        <v>467</v>
      </c>
      <c r="B470">
        <v>624.79461669921795</v>
      </c>
      <c r="C470">
        <v>58124.6776733398</v>
      </c>
      <c r="D470">
        <v>1072067.2671508701</v>
      </c>
      <c r="E470" s="1">
        <v>10796582.3510218</v>
      </c>
      <c r="F470" s="1">
        <v>43553510.701568201</v>
      </c>
      <c r="G470">
        <v>796222.80847167899</v>
      </c>
      <c r="H470" t="s">
        <v>13</v>
      </c>
      <c r="I470" t="s">
        <v>48</v>
      </c>
      <c r="J470" t="s">
        <v>6</v>
      </c>
    </row>
    <row r="471" spans="1:10" x14ac:dyDescent="0.45">
      <c r="A471">
        <v>468</v>
      </c>
      <c r="B471">
        <v>0</v>
      </c>
      <c r="C471">
        <v>50238.853027343699</v>
      </c>
      <c r="D471">
        <v>824871.27991488599</v>
      </c>
      <c r="E471" s="1">
        <v>13913899.3238192</v>
      </c>
      <c r="F471" s="1">
        <v>120280695.237639</v>
      </c>
      <c r="G471">
        <v>1810208.0999102399</v>
      </c>
      <c r="H471" t="s">
        <v>14</v>
      </c>
      <c r="I471" t="s">
        <v>48</v>
      </c>
      <c r="J471" t="s">
        <v>6</v>
      </c>
    </row>
    <row r="472" spans="1:10" x14ac:dyDescent="0.45">
      <c r="A472">
        <v>469</v>
      </c>
      <c r="B472">
        <v>3296.2388916015602</v>
      </c>
      <c r="C472">
        <v>90725.894958496094</v>
      </c>
      <c r="D472">
        <v>6896445.1412963802</v>
      </c>
      <c r="E472" s="1">
        <v>269841840.78932297</v>
      </c>
      <c r="F472" s="1">
        <v>577635967.76392198</v>
      </c>
      <c r="G472" s="1">
        <v>10731895.014038</v>
      </c>
      <c r="H472" t="s">
        <v>15</v>
      </c>
      <c r="I472" t="s">
        <v>48</v>
      </c>
      <c r="J472" t="s">
        <v>6</v>
      </c>
    </row>
    <row r="473" spans="1:10" x14ac:dyDescent="0.45">
      <c r="A473">
        <v>470</v>
      </c>
      <c r="B473">
        <v>0</v>
      </c>
      <c r="C473">
        <v>0</v>
      </c>
      <c r="D473">
        <v>12242.276794433499</v>
      </c>
      <c r="E473">
        <v>486724.02246093698</v>
      </c>
      <c r="F473" s="1">
        <v>21760990.813903801</v>
      </c>
      <c r="G473">
        <v>86484.129943847598</v>
      </c>
      <c r="H473" t="s">
        <v>16</v>
      </c>
      <c r="I473" t="s">
        <v>48</v>
      </c>
      <c r="J473" t="s">
        <v>6</v>
      </c>
    </row>
    <row r="474" spans="1:10" x14ac:dyDescent="0.45">
      <c r="A474">
        <v>471</v>
      </c>
      <c r="B474">
        <v>10117.591369628901</v>
      </c>
      <c r="C474">
        <v>609695.26646010403</v>
      </c>
      <c r="D474" s="1">
        <v>12522928.218453599</v>
      </c>
      <c r="E474" s="1">
        <v>451289904.64517099</v>
      </c>
      <c r="F474" s="1">
        <v>1627199550.10535</v>
      </c>
      <c r="G474" s="1">
        <v>65987532.343388297</v>
      </c>
      <c r="H474" t="s">
        <v>17</v>
      </c>
      <c r="I474" t="s">
        <v>48</v>
      </c>
      <c r="J474" t="s">
        <v>6</v>
      </c>
    </row>
    <row r="475" spans="1:10" x14ac:dyDescent="0.45">
      <c r="A475">
        <v>472</v>
      </c>
      <c r="B475">
        <v>0</v>
      </c>
      <c r="C475">
        <v>0</v>
      </c>
      <c r="D475">
        <v>1993.4158325195301</v>
      </c>
      <c r="E475">
        <v>720370.94031862705</v>
      </c>
      <c r="F475" s="1">
        <v>80824578.635351494</v>
      </c>
      <c r="G475">
        <v>822984.51855588402</v>
      </c>
      <c r="H475" t="s">
        <v>18</v>
      </c>
      <c r="I475" t="s">
        <v>48</v>
      </c>
      <c r="J475" t="s">
        <v>6</v>
      </c>
    </row>
    <row r="476" spans="1:10" x14ac:dyDescent="0.45">
      <c r="A476">
        <v>473</v>
      </c>
      <c r="B476">
        <v>0</v>
      </c>
      <c r="C476">
        <v>9475.7869262695294</v>
      </c>
      <c r="D476">
        <v>123187.01708984299</v>
      </c>
      <c r="E476">
        <v>4260462.5811616704</v>
      </c>
      <c r="F476" s="1">
        <v>114210871.451524</v>
      </c>
      <c r="G476">
        <v>4132055.4058837802</v>
      </c>
      <c r="H476" t="s">
        <v>19</v>
      </c>
      <c r="I476" t="s">
        <v>48</v>
      </c>
      <c r="J476" t="s">
        <v>6</v>
      </c>
    </row>
    <row r="477" spans="1:10" x14ac:dyDescent="0.45">
      <c r="A477">
        <v>474</v>
      </c>
      <c r="B477">
        <v>0</v>
      </c>
      <c r="C477">
        <v>0</v>
      </c>
      <c r="D477">
        <v>56617.424926757798</v>
      </c>
      <c r="E477">
        <v>1469496.4800283301</v>
      </c>
      <c r="F477" s="1">
        <v>20578167.5455295</v>
      </c>
      <c r="G477">
        <v>551666.28414258698</v>
      </c>
      <c r="H477" t="s">
        <v>20</v>
      </c>
      <c r="I477" t="s">
        <v>48</v>
      </c>
      <c r="J477" t="s">
        <v>6</v>
      </c>
    </row>
    <row r="478" spans="1:10" x14ac:dyDescent="0.45">
      <c r="A478">
        <v>475</v>
      </c>
      <c r="B478">
        <v>0</v>
      </c>
      <c r="C478">
        <v>100255.969299316</v>
      </c>
      <c r="D478">
        <v>1643997.35877494</v>
      </c>
      <c r="E478" s="1">
        <v>41857520.9884298</v>
      </c>
      <c r="F478" s="1">
        <v>299476700.89175302</v>
      </c>
      <c r="G478" s="1">
        <v>20830852.600219201</v>
      </c>
      <c r="H478" t="s">
        <v>21</v>
      </c>
      <c r="I478" t="s">
        <v>48</v>
      </c>
      <c r="J478" t="s">
        <v>6</v>
      </c>
    </row>
    <row r="479" spans="1:10" x14ac:dyDescent="0.45">
      <c r="A479">
        <v>476</v>
      </c>
      <c r="B479">
        <v>670.92529296875</v>
      </c>
      <c r="C479">
        <v>53792.260986328103</v>
      </c>
      <c r="D479">
        <v>460401.09423828102</v>
      </c>
      <c r="E479">
        <v>6697130.0584814902</v>
      </c>
      <c r="F479" s="1">
        <v>113923107.046574</v>
      </c>
      <c r="G479">
        <v>3544596.5627441402</v>
      </c>
      <c r="H479" t="s">
        <v>22</v>
      </c>
      <c r="I479" t="s">
        <v>48</v>
      </c>
      <c r="J479" t="s">
        <v>6</v>
      </c>
    </row>
    <row r="480" spans="1:10" x14ac:dyDescent="0.45">
      <c r="A480">
        <v>477</v>
      </c>
      <c r="B480">
        <v>0</v>
      </c>
      <c r="C480">
        <v>1346.8185424804601</v>
      </c>
      <c r="D480">
        <v>27075.107727050701</v>
      </c>
      <c r="E480">
        <v>499389.983502316</v>
      </c>
      <c r="F480" s="1">
        <v>73320754.096119106</v>
      </c>
      <c r="G480">
        <v>266607.93690233398</v>
      </c>
      <c r="H480" t="s">
        <v>23</v>
      </c>
      <c r="I480" t="s">
        <v>48</v>
      </c>
      <c r="J480" t="s">
        <v>6</v>
      </c>
    </row>
    <row r="481" spans="1:10" x14ac:dyDescent="0.45">
      <c r="A481">
        <v>478</v>
      </c>
      <c r="B481">
        <v>635.563232421875</v>
      </c>
      <c r="C481">
        <v>3162.7976684570299</v>
      </c>
      <c r="D481">
        <v>22194.198648609799</v>
      </c>
      <c r="E481">
        <v>553264.12922028103</v>
      </c>
      <c r="F481">
        <v>2823943.1137259598</v>
      </c>
      <c r="G481">
        <v>85880.456235878097</v>
      </c>
      <c r="H481" t="s">
        <v>24</v>
      </c>
      <c r="I481" t="s">
        <v>48</v>
      </c>
      <c r="J481" t="s">
        <v>6</v>
      </c>
    </row>
    <row r="482" spans="1:10" x14ac:dyDescent="0.45">
      <c r="A482">
        <v>479</v>
      </c>
      <c r="B482">
        <v>0</v>
      </c>
      <c r="C482">
        <v>2025.0283813476501</v>
      </c>
      <c r="D482">
        <v>35422.9052124023</v>
      </c>
      <c r="E482">
        <v>1668830.19635009</v>
      </c>
      <c r="F482" s="1">
        <v>111562000.665078</v>
      </c>
      <c r="G482">
        <v>1180437.64141845</v>
      </c>
      <c r="H482" t="s">
        <v>25</v>
      </c>
      <c r="I482" t="s">
        <v>48</v>
      </c>
      <c r="J482" t="s">
        <v>6</v>
      </c>
    </row>
    <row r="483" spans="1:10" x14ac:dyDescent="0.45">
      <c r="A483">
        <v>480</v>
      </c>
      <c r="B483">
        <v>2536.0169067382799</v>
      </c>
      <c r="C483">
        <v>489861.33990478498</v>
      </c>
      <c r="D483" s="1">
        <v>13595720.1487156</v>
      </c>
      <c r="E483" s="1">
        <v>208467913.36514401</v>
      </c>
      <c r="F483" s="1">
        <v>833364244.32357204</v>
      </c>
      <c r="G483" s="1">
        <v>33986412.922386698</v>
      </c>
      <c r="H483" t="s">
        <v>4</v>
      </c>
      <c r="I483" t="s">
        <v>49</v>
      </c>
      <c r="J483" t="s">
        <v>6</v>
      </c>
    </row>
    <row r="484" spans="1:10" x14ac:dyDescent="0.45">
      <c r="A484">
        <v>481</v>
      </c>
      <c r="B484">
        <v>0</v>
      </c>
      <c r="C484">
        <v>3332.2295532226499</v>
      </c>
      <c r="D484">
        <v>123479.003975662</v>
      </c>
      <c r="E484">
        <v>6523894.2929354804</v>
      </c>
      <c r="F484" s="1">
        <v>114112710.94887599</v>
      </c>
      <c r="G484">
        <v>4253048.89135742</v>
      </c>
      <c r="H484" t="s">
        <v>7</v>
      </c>
      <c r="I484" t="s">
        <v>49</v>
      </c>
      <c r="J484" t="s">
        <v>6</v>
      </c>
    </row>
    <row r="485" spans="1:10" x14ac:dyDescent="0.45">
      <c r="A485">
        <v>482</v>
      </c>
      <c r="B485">
        <v>0</v>
      </c>
      <c r="C485">
        <v>1372.3869018554601</v>
      </c>
      <c r="D485">
        <v>8865.3820800781195</v>
      </c>
      <c r="E485">
        <v>695148.29919433501</v>
      </c>
      <c r="F485">
        <v>1281137.22302246</v>
      </c>
      <c r="G485">
        <v>5482.9320068359302</v>
      </c>
      <c r="H485" t="s">
        <v>8</v>
      </c>
      <c r="I485" t="s">
        <v>49</v>
      </c>
      <c r="J485" t="s">
        <v>6</v>
      </c>
    </row>
    <row r="486" spans="1:10" x14ac:dyDescent="0.45">
      <c r="A486">
        <v>483</v>
      </c>
      <c r="B486">
        <v>0</v>
      </c>
      <c r="C486">
        <v>622.91668701171795</v>
      </c>
      <c r="D486">
        <v>91043.187622070298</v>
      </c>
      <c r="E486">
        <v>3472936.0052030599</v>
      </c>
      <c r="F486" s="1">
        <v>95946464.966682196</v>
      </c>
      <c r="G486" s="1">
        <v>27341638.668312699</v>
      </c>
      <c r="H486" t="s">
        <v>9</v>
      </c>
      <c r="I486" t="s">
        <v>49</v>
      </c>
      <c r="J486" t="s">
        <v>6</v>
      </c>
    </row>
    <row r="487" spans="1:10" x14ac:dyDescent="0.45">
      <c r="A487">
        <v>484</v>
      </c>
      <c r="B487">
        <v>0</v>
      </c>
      <c r="C487">
        <v>0</v>
      </c>
      <c r="D487">
        <v>4122.4617919921802</v>
      </c>
      <c r="E487">
        <v>174788.687715418</v>
      </c>
      <c r="F487" s="1">
        <v>27550283.149484899</v>
      </c>
      <c r="G487">
        <v>410993.49180166202</v>
      </c>
      <c r="H487" t="s">
        <v>10</v>
      </c>
      <c r="I487" t="s">
        <v>49</v>
      </c>
      <c r="J487" t="s">
        <v>6</v>
      </c>
    </row>
    <row r="488" spans="1:10" x14ac:dyDescent="0.45">
      <c r="A488">
        <v>485</v>
      </c>
      <c r="B488">
        <v>2503.8778686523401</v>
      </c>
      <c r="C488">
        <v>199896.554260253</v>
      </c>
      <c r="D488">
        <v>3319406.3510737401</v>
      </c>
      <c r="E488" s="1">
        <v>34087272.425414301</v>
      </c>
      <c r="F488" s="1">
        <v>89323374.914961696</v>
      </c>
      <c r="G488">
        <v>269208.21989458799</v>
      </c>
      <c r="H488" t="s">
        <v>11</v>
      </c>
      <c r="I488" t="s">
        <v>49</v>
      </c>
      <c r="J488" t="s">
        <v>6</v>
      </c>
    </row>
    <row r="489" spans="1:10" x14ac:dyDescent="0.45">
      <c r="A489">
        <v>486</v>
      </c>
      <c r="B489">
        <v>3877.75708007812</v>
      </c>
      <c r="C489">
        <v>376611.65612792899</v>
      </c>
      <c r="D489" s="1">
        <v>10672553.549825501</v>
      </c>
      <c r="E489" s="1">
        <v>127747740.526703</v>
      </c>
      <c r="F489" s="1">
        <v>396283660.54172498</v>
      </c>
      <c r="G489">
        <v>9337255.2997436505</v>
      </c>
      <c r="H489" t="s">
        <v>12</v>
      </c>
      <c r="I489" t="s">
        <v>49</v>
      </c>
      <c r="J489" t="s">
        <v>6</v>
      </c>
    </row>
    <row r="490" spans="1:10" x14ac:dyDescent="0.45">
      <c r="A490">
        <v>487</v>
      </c>
      <c r="B490">
        <v>2474.49877929687</v>
      </c>
      <c r="C490">
        <v>14938.7626342773</v>
      </c>
      <c r="D490">
        <v>832556.655395507</v>
      </c>
      <c r="E490">
        <v>8284672.9737778604</v>
      </c>
      <c r="F490" s="1">
        <v>46199367.144363903</v>
      </c>
      <c r="G490">
        <v>943122.565551757</v>
      </c>
      <c r="H490" t="s">
        <v>13</v>
      </c>
      <c r="I490" t="s">
        <v>49</v>
      </c>
      <c r="J490" t="s">
        <v>6</v>
      </c>
    </row>
    <row r="491" spans="1:10" x14ac:dyDescent="0.45">
      <c r="A491">
        <v>488</v>
      </c>
      <c r="B491">
        <v>0</v>
      </c>
      <c r="C491">
        <v>9544.96728515625</v>
      </c>
      <c r="D491">
        <v>289847.10152085201</v>
      </c>
      <c r="E491">
        <v>8758290.1213981993</v>
      </c>
      <c r="F491" s="1">
        <v>123165958.978136</v>
      </c>
      <c r="G491">
        <v>4656271.6259708097</v>
      </c>
      <c r="H491" t="s">
        <v>14</v>
      </c>
      <c r="I491" t="s">
        <v>49</v>
      </c>
      <c r="J491" t="s">
        <v>6</v>
      </c>
    </row>
    <row r="492" spans="1:10" x14ac:dyDescent="0.45">
      <c r="A492">
        <v>489</v>
      </c>
      <c r="B492">
        <v>9230.1406860351508</v>
      </c>
      <c r="C492">
        <v>611056.81195068301</v>
      </c>
      <c r="D492" s="1">
        <v>17053383.847534101</v>
      </c>
      <c r="E492" s="1">
        <v>244720544.47549999</v>
      </c>
      <c r="F492" s="1">
        <v>586262980.91215706</v>
      </c>
      <c r="G492" s="1">
        <v>16542974.654602</v>
      </c>
      <c r="H492" t="s">
        <v>15</v>
      </c>
      <c r="I492" t="s">
        <v>49</v>
      </c>
      <c r="J492" t="s">
        <v>6</v>
      </c>
    </row>
    <row r="493" spans="1:10" x14ac:dyDescent="0.45">
      <c r="A493">
        <v>490</v>
      </c>
      <c r="B493">
        <v>0</v>
      </c>
      <c r="C493">
        <v>1350.69006347656</v>
      </c>
      <c r="D493">
        <v>4067.8187866210901</v>
      </c>
      <c r="E493">
        <v>246799.741760253</v>
      </c>
      <c r="F493" s="1">
        <v>21789918.611511201</v>
      </c>
      <c r="G493">
        <v>304304.38098144502</v>
      </c>
      <c r="H493" t="s">
        <v>16</v>
      </c>
      <c r="I493" t="s">
        <v>49</v>
      </c>
      <c r="J493" t="s">
        <v>6</v>
      </c>
    </row>
    <row r="494" spans="1:10" x14ac:dyDescent="0.45">
      <c r="A494">
        <v>491</v>
      </c>
      <c r="B494">
        <v>2525.3352661132799</v>
      </c>
      <c r="C494">
        <v>170051.662109375</v>
      </c>
      <c r="D494">
        <v>9428011.4947629403</v>
      </c>
      <c r="E494" s="1">
        <v>251442928.90779299</v>
      </c>
      <c r="F494" s="1">
        <v>1782212431.82623</v>
      </c>
      <c r="G494" s="1">
        <v>114363778.944031</v>
      </c>
      <c r="H494" t="s">
        <v>17</v>
      </c>
      <c r="I494" t="s">
        <v>49</v>
      </c>
      <c r="J494" t="s">
        <v>6</v>
      </c>
    </row>
    <row r="495" spans="1:10" x14ac:dyDescent="0.45">
      <c r="A495">
        <v>492</v>
      </c>
      <c r="B495">
        <v>0</v>
      </c>
      <c r="C495">
        <v>0</v>
      </c>
      <c r="D495">
        <v>2642.5322265625</v>
      </c>
      <c r="E495">
        <v>514603.84367388499</v>
      </c>
      <c r="F495" s="1">
        <v>80500117.654949799</v>
      </c>
      <c r="G495">
        <v>1352563.4792083099</v>
      </c>
      <c r="H495" t="s">
        <v>18</v>
      </c>
      <c r="I495" t="s">
        <v>49</v>
      </c>
      <c r="J495" t="s">
        <v>6</v>
      </c>
    </row>
    <row r="496" spans="1:10" x14ac:dyDescent="0.45">
      <c r="A496">
        <v>493</v>
      </c>
      <c r="B496">
        <v>0</v>
      </c>
      <c r="C496">
        <v>6767.2360229492097</v>
      </c>
      <c r="D496">
        <v>101542.526489257</v>
      </c>
      <c r="E496">
        <v>3329942.2788696201</v>
      </c>
      <c r="F496" s="1">
        <v>114889173.166963</v>
      </c>
      <c r="G496">
        <v>4408627.0342407199</v>
      </c>
      <c r="H496" t="s">
        <v>19</v>
      </c>
      <c r="I496" t="s">
        <v>49</v>
      </c>
      <c r="J496" t="s">
        <v>6</v>
      </c>
    </row>
    <row r="497" spans="1:10" x14ac:dyDescent="0.45">
      <c r="A497">
        <v>494</v>
      </c>
      <c r="B497">
        <v>0</v>
      </c>
      <c r="C497">
        <v>3106.8102416992101</v>
      </c>
      <c r="D497">
        <v>124320.19567871001</v>
      </c>
      <c r="E497">
        <v>1948795.10998583</v>
      </c>
      <c r="F497" s="1">
        <v>20053266.852363601</v>
      </c>
      <c r="G497">
        <v>526458.76635742094</v>
      </c>
      <c r="H497" t="s">
        <v>20</v>
      </c>
      <c r="I497" t="s">
        <v>49</v>
      </c>
      <c r="J497" t="s">
        <v>6</v>
      </c>
    </row>
    <row r="498" spans="1:10" x14ac:dyDescent="0.45">
      <c r="A498">
        <v>495</v>
      </c>
      <c r="B498">
        <v>0</v>
      </c>
      <c r="C498">
        <v>23024.370727539001</v>
      </c>
      <c r="D498">
        <v>1805903.2643037599</v>
      </c>
      <c r="E498" s="1">
        <v>26267295.390724</v>
      </c>
      <c r="F498" s="1">
        <v>310745474.23409599</v>
      </c>
      <c r="G498" s="1">
        <v>25067630.5486244</v>
      </c>
      <c r="H498" t="s">
        <v>21</v>
      </c>
      <c r="I498" t="s">
        <v>49</v>
      </c>
      <c r="J498" t="s">
        <v>6</v>
      </c>
    </row>
    <row r="499" spans="1:10" x14ac:dyDescent="0.45">
      <c r="A499">
        <v>496</v>
      </c>
      <c r="B499">
        <v>2691.47705078125</v>
      </c>
      <c r="C499">
        <v>70586.029663085894</v>
      </c>
      <c r="D499">
        <v>441917.55724570999</v>
      </c>
      <c r="E499">
        <v>6354050.8334350502</v>
      </c>
      <c r="F499" s="1">
        <v>113272642.588581</v>
      </c>
      <c r="G499">
        <v>4537809.4623413002</v>
      </c>
      <c r="H499" t="s">
        <v>22</v>
      </c>
      <c r="I499" t="s">
        <v>49</v>
      </c>
      <c r="J499" t="s">
        <v>6</v>
      </c>
    </row>
    <row r="500" spans="1:10" x14ac:dyDescent="0.45">
      <c r="A500">
        <v>497</v>
      </c>
      <c r="B500">
        <v>0</v>
      </c>
      <c r="C500">
        <v>6169.7123413085901</v>
      </c>
      <c r="D500">
        <v>23759.442871093699</v>
      </c>
      <c r="E500">
        <v>327618.48363420001</v>
      </c>
      <c r="F500" s="1">
        <v>73117891.098352998</v>
      </c>
      <c r="G500">
        <v>639735.20559369202</v>
      </c>
      <c r="H500" t="s">
        <v>23</v>
      </c>
      <c r="I500" t="s">
        <v>49</v>
      </c>
      <c r="J500" t="s">
        <v>6</v>
      </c>
    </row>
    <row r="501" spans="1:10" x14ac:dyDescent="0.45">
      <c r="A501">
        <v>498</v>
      </c>
      <c r="B501">
        <v>0</v>
      </c>
      <c r="C501">
        <v>1906.69348144531</v>
      </c>
      <c r="D501">
        <v>13279.3513793945</v>
      </c>
      <c r="E501">
        <v>498239.86326042598</v>
      </c>
      <c r="F501">
        <v>2834184.1771967802</v>
      </c>
      <c r="G501">
        <v>141470.17341356401</v>
      </c>
      <c r="H501" t="s">
        <v>24</v>
      </c>
      <c r="I501" t="s">
        <v>49</v>
      </c>
      <c r="J501" t="s">
        <v>6</v>
      </c>
    </row>
    <row r="502" spans="1:10" x14ac:dyDescent="0.45">
      <c r="A502">
        <v>499</v>
      </c>
      <c r="B502">
        <v>0</v>
      </c>
      <c r="C502">
        <v>0</v>
      </c>
      <c r="D502">
        <v>6155.5915527343705</v>
      </c>
      <c r="E502">
        <v>857090.77221679594</v>
      </c>
      <c r="F502" s="1">
        <v>110597521.86386999</v>
      </c>
      <c r="G502">
        <v>2987948.2088012602</v>
      </c>
      <c r="H502" t="s">
        <v>25</v>
      </c>
      <c r="I502" t="s">
        <v>49</v>
      </c>
      <c r="J502" t="s">
        <v>6</v>
      </c>
    </row>
    <row r="503" spans="1:10" x14ac:dyDescent="0.45">
      <c r="A503">
        <v>500</v>
      </c>
      <c r="B503">
        <v>12046.9600219726</v>
      </c>
      <c r="C503">
        <v>728175.21569824195</v>
      </c>
      <c r="D503" s="1">
        <v>15209004.1215657</v>
      </c>
      <c r="E503" s="1">
        <v>197604585.44753799</v>
      </c>
      <c r="F503" s="1">
        <v>849238180.53029394</v>
      </c>
      <c r="G503" s="1">
        <v>27114695.841512199</v>
      </c>
      <c r="H503" t="s">
        <v>4</v>
      </c>
      <c r="I503" t="s">
        <v>50</v>
      </c>
      <c r="J503" t="s">
        <v>6</v>
      </c>
    </row>
    <row r="504" spans="1:10" x14ac:dyDescent="0.45">
      <c r="A504">
        <v>501</v>
      </c>
      <c r="B504">
        <v>0</v>
      </c>
      <c r="C504">
        <v>13323.6033325195</v>
      </c>
      <c r="D504">
        <v>198925.08219520701</v>
      </c>
      <c r="E504">
        <v>6722855.4600317804</v>
      </c>
      <c r="F504" s="1">
        <v>115837935.726753</v>
      </c>
      <c r="G504">
        <v>2243425.49438476</v>
      </c>
      <c r="H504" t="s">
        <v>7</v>
      </c>
      <c r="I504" t="s">
        <v>50</v>
      </c>
      <c r="J504" t="s">
        <v>6</v>
      </c>
    </row>
    <row r="505" spans="1:10" x14ac:dyDescent="0.45">
      <c r="A505">
        <v>502</v>
      </c>
      <c r="B505">
        <v>0</v>
      </c>
      <c r="C505">
        <v>685.78765869140602</v>
      </c>
      <c r="D505">
        <v>20451.090209960901</v>
      </c>
      <c r="E505">
        <v>706042.16107177699</v>
      </c>
      <c r="F505">
        <v>1264141.38458251</v>
      </c>
      <c r="G505">
        <v>685.79968261718705</v>
      </c>
      <c r="H505" t="s">
        <v>8</v>
      </c>
      <c r="I505" t="s">
        <v>50</v>
      </c>
      <c r="J505" t="s">
        <v>6</v>
      </c>
    </row>
    <row r="506" spans="1:10" x14ac:dyDescent="0.45">
      <c r="A506">
        <v>503</v>
      </c>
      <c r="B506">
        <v>0</v>
      </c>
      <c r="C506">
        <v>622.91668701171795</v>
      </c>
      <c r="D506">
        <v>67344.390258789004</v>
      </c>
      <c r="E506">
        <v>3416045.6214604299</v>
      </c>
      <c r="F506" s="1">
        <v>96919893.8491541</v>
      </c>
      <c r="G506" s="1">
        <v>26448798.966946699</v>
      </c>
      <c r="H506" t="s">
        <v>9</v>
      </c>
      <c r="I506" t="s">
        <v>50</v>
      </c>
      <c r="J506" t="s">
        <v>6</v>
      </c>
    </row>
    <row r="507" spans="1:10" x14ac:dyDescent="0.45">
      <c r="A507">
        <v>504</v>
      </c>
      <c r="B507">
        <v>0</v>
      </c>
      <c r="C507">
        <v>2040.74792480468</v>
      </c>
      <c r="D507">
        <v>35677.7576904296</v>
      </c>
      <c r="E507">
        <v>389479.83415479399</v>
      </c>
      <c r="F507" s="1">
        <v>27390777.414916199</v>
      </c>
      <c r="G507">
        <v>322212.03610768</v>
      </c>
      <c r="H507" t="s">
        <v>10</v>
      </c>
      <c r="I507" t="s">
        <v>50</v>
      </c>
      <c r="J507" t="s">
        <v>6</v>
      </c>
    </row>
    <row r="508" spans="1:10" x14ac:dyDescent="0.45">
      <c r="A508">
        <v>505</v>
      </c>
      <c r="B508">
        <v>1879.8601684570301</v>
      </c>
      <c r="C508">
        <v>172385.786254882</v>
      </c>
      <c r="D508">
        <v>3032132.9880588902</v>
      </c>
      <c r="E508" s="1">
        <v>34463467.609692998</v>
      </c>
      <c r="F508" s="1">
        <v>89209888.7163634</v>
      </c>
      <c r="G508">
        <v>321907.38293457002</v>
      </c>
      <c r="H508" t="s">
        <v>11</v>
      </c>
      <c r="I508" t="s">
        <v>50</v>
      </c>
      <c r="J508" t="s">
        <v>6</v>
      </c>
    </row>
    <row r="509" spans="1:10" x14ac:dyDescent="0.45">
      <c r="A509">
        <v>506</v>
      </c>
      <c r="B509">
        <v>15500.8787231445</v>
      </c>
      <c r="C509">
        <v>878504.65588378895</v>
      </c>
      <c r="D509" s="1">
        <v>14425646.4661051</v>
      </c>
      <c r="E509" s="1">
        <v>132830380.153413</v>
      </c>
      <c r="F509" s="1">
        <v>389454620.30207402</v>
      </c>
      <c r="G509">
        <v>6817046.8750052601</v>
      </c>
      <c r="H509" t="s">
        <v>12</v>
      </c>
      <c r="I509" t="s">
        <v>50</v>
      </c>
      <c r="J509" t="s">
        <v>6</v>
      </c>
    </row>
    <row r="510" spans="1:10" x14ac:dyDescent="0.45">
      <c r="A510">
        <v>507</v>
      </c>
      <c r="B510">
        <v>2474.49877929687</v>
      </c>
      <c r="C510">
        <v>34242.676330566399</v>
      </c>
      <c r="D510">
        <v>773455.48504638602</v>
      </c>
      <c r="E510">
        <v>8348576.4893837096</v>
      </c>
      <c r="F510" s="1">
        <v>46377624.736057803</v>
      </c>
      <c r="G510">
        <v>740758.71490478504</v>
      </c>
      <c r="H510" t="s">
        <v>13</v>
      </c>
      <c r="I510" t="s">
        <v>50</v>
      </c>
      <c r="J510" t="s">
        <v>6</v>
      </c>
    </row>
    <row r="511" spans="1:10" x14ac:dyDescent="0.45">
      <c r="A511">
        <v>508</v>
      </c>
      <c r="B511">
        <v>0</v>
      </c>
      <c r="C511">
        <v>31847.286437988201</v>
      </c>
      <c r="D511">
        <v>413665.49153549998</v>
      </c>
      <c r="E511">
        <v>8257499.5221121898</v>
      </c>
      <c r="F511" s="1">
        <v>126201334.420665</v>
      </c>
      <c r="G511">
        <v>1975566.0735605201</v>
      </c>
      <c r="H511" t="s">
        <v>14</v>
      </c>
      <c r="I511" t="s">
        <v>50</v>
      </c>
      <c r="J511" t="s">
        <v>6</v>
      </c>
    </row>
    <row r="512" spans="1:10" x14ac:dyDescent="0.45">
      <c r="A512">
        <v>509</v>
      </c>
      <c r="B512">
        <v>38298.8397216796</v>
      </c>
      <c r="C512">
        <v>2837516.2580566402</v>
      </c>
      <c r="D512" s="1">
        <v>39527672.308368698</v>
      </c>
      <c r="E512" s="1">
        <v>274673922.17866701</v>
      </c>
      <c r="F512" s="1">
        <v>540691632.86857796</v>
      </c>
      <c r="G512">
        <v>7431128.3890380803</v>
      </c>
      <c r="H512" t="s">
        <v>15</v>
      </c>
      <c r="I512" t="s">
        <v>50</v>
      </c>
      <c r="J512" t="s">
        <v>6</v>
      </c>
    </row>
    <row r="513" spans="1:10" x14ac:dyDescent="0.45">
      <c r="A513">
        <v>510</v>
      </c>
      <c r="B513">
        <v>0</v>
      </c>
      <c r="C513">
        <v>2038.5347290039001</v>
      </c>
      <c r="D513">
        <v>14963.3564453125</v>
      </c>
      <c r="E513">
        <v>394456.25201415998</v>
      </c>
      <c r="F513" s="1">
        <v>21907699.0214843</v>
      </c>
      <c r="G513">
        <v>27284.078430175701</v>
      </c>
      <c r="H513" t="s">
        <v>16</v>
      </c>
      <c r="I513" t="s">
        <v>50</v>
      </c>
      <c r="J513" t="s">
        <v>6</v>
      </c>
    </row>
    <row r="514" spans="1:10" x14ac:dyDescent="0.45">
      <c r="A514">
        <v>511</v>
      </c>
      <c r="B514">
        <v>8218.740234375</v>
      </c>
      <c r="C514">
        <v>409000.16925048799</v>
      </c>
      <c r="D514" s="1">
        <v>12741609.459246701</v>
      </c>
      <c r="E514" s="1">
        <v>244036533.05518401</v>
      </c>
      <c r="F514" s="1">
        <v>1811468933.27789</v>
      </c>
      <c r="G514" s="1">
        <v>88955433.468383506</v>
      </c>
      <c r="H514" t="s">
        <v>17</v>
      </c>
      <c r="I514" t="s">
        <v>50</v>
      </c>
      <c r="J514" t="s">
        <v>6</v>
      </c>
    </row>
    <row r="515" spans="1:10" x14ac:dyDescent="0.45">
      <c r="A515">
        <v>512</v>
      </c>
      <c r="B515">
        <v>0</v>
      </c>
      <c r="C515">
        <v>667.806396484375</v>
      </c>
      <c r="D515">
        <v>10638.4913940429</v>
      </c>
      <c r="E515">
        <v>539555.42054826301</v>
      </c>
      <c r="F515" s="1">
        <v>80994322.235626295</v>
      </c>
      <c r="G515">
        <v>824743.55609346204</v>
      </c>
      <c r="H515" t="s">
        <v>18</v>
      </c>
      <c r="I515" t="s">
        <v>50</v>
      </c>
      <c r="J515" t="s">
        <v>6</v>
      </c>
    </row>
    <row r="516" spans="1:10" x14ac:dyDescent="0.45">
      <c r="A516">
        <v>513</v>
      </c>
      <c r="B516">
        <v>0</v>
      </c>
      <c r="C516">
        <v>11507.3962402343</v>
      </c>
      <c r="D516">
        <v>129267.335693359</v>
      </c>
      <c r="E516">
        <v>4140557.3345796401</v>
      </c>
      <c r="F516" s="1">
        <v>116299402.60234199</v>
      </c>
      <c r="G516">
        <v>2155317.5737304599</v>
      </c>
      <c r="H516" t="s">
        <v>19</v>
      </c>
      <c r="I516" t="s">
        <v>50</v>
      </c>
      <c r="J516" t="s">
        <v>6</v>
      </c>
    </row>
    <row r="517" spans="1:10" x14ac:dyDescent="0.45">
      <c r="A517">
        <v>514</v>
      </c>
      <c r="B517">
        <v>0</v>
      </c>
      <c r="C517">
        <v>2488.38793945312</v>
      </c>
      <c r="D517">
        <v>111282.02270507799</v>
      </c>
      <c r="E517">
        <v>1877150.6459324199</v>
      </c>
      <c r="F517" s="1">
        <v>20235602.054088399</v>
      </c>
      <c r="G517">
        <v>429424.623961923</v>
      </c>
      <c r="H517" t="s">
        <v>20</v>
      </c>
      <c r="I517" t="s">
        <v>50</v>
      </c>
      <c r="J517" t="s">
        <v>6</v>
      </c>
    </row>
    <row r="518" spans="1:10" x14ac:dyDescent="0.45">
      <c r="A518">
        <v>515</v>
      </c>
      <c r="B518">
        <v>0</v>
      </c>
      <c r="C518">
        <v>51088.497680663997</v>
      </c>
      <c r="D518">
        <v>1733359.3598223501</v>
      </c>
      <c r="E518" s="1">
        <v>25280155.1196873</v>
      </c>
      <c r="F518" s="1">
        <v>313606683.50865698</v>
      </c>
      <c r="G518" s="1">
        <v>23238041.322628401</v>
      </c>
      <c r="H518" t="s">
        <v>21</v>
      </c>
      <c r="I518" t="s">
        <v>50</v>
      </c>
      <c r="J518" t="s">
        <v>6</v>
      </c>
    </row>
    <row r="519" spans="1:10" x14ac:dyDescent="0.45">
      <c r="A519">
        <v>516</v>
      </c>
      <c r="B519">
        <v>670.92529296875</v>
      </c>
      <c r="C519">
        <v>53765.969238281199</v>
      </c>
      <c r="D519">
        <v>340150.79699707002</v>
      </c>
      <c r="E519">
        <v>6334629.8772681104</v>
      </c>
      <c r="F519" s="1">
        <v>116342539.001652</v>
      </c>
      <c r="G519">
        <v>1607941.37786865</v>
      </c>
      <c r="H519" t="s">
        <v>22</v>
      </c>
      <c r="I519" t="s">
        <v>50</v>
      </c>
      <c r="J519" t="s">
        <v>6</v>
      </c>
    </row>
    <row r="520" spans="1:10" x14ac:dyDescent="0.45">
      <c r="A520">
        <v>517</v>
      </c>
      <c r="B520">
        <v>0</v>
      </c>
      <c r="C520">
        <v>14391.584472656201</v>
      </c>
      <c r="D520">
        <v>50777.934082031199</v>
      </c>
      <c r="E520">
        <v>528310.08734130801</v>
      </c>
      <c r="F520" s="1">
        <v>73225187.295475394</v>
      </c>
      <c r="G520">
        <v>296507.04142180702</v>
      </c>
      <c r="H520" t="s">
        <v>23</v>
      </c>
      <c r="I520" t="s">
        <v>50</v>
      </c>
      <c r="J520" t="s">
        <v>6</v>
      </c>
    </row>
    <row r="521" spans="1:10" x14ac:dyDescent="0.45">
      <c r="A521">
        <v>518</v>
      </c>
      <c r="B521">
        <v>0</v>
      </c>
      <c r="C521">
        <v>2542.2586059570299</v>
      </c>
      <c r="D521">
        <v>8860.9253540039008</v>
      </c>
      <c r="E521">
        <v>462803.52433220297</v>
      </c>
      <c r="F521">
        <v>2876222.3037095</v>
      </c>
      <c r="G521">
        <v>138651.246729951</v>
      </c>
      <c r="H521" t="s">
        <v>24</v>
      </c>
      <c r="I521" t="s">
        <v>50</v>
      </c>
      <c r="J521" t="s">
        <v>6</v>
      </c>
    </row>
    <row r="522" spans="1:10" x14ac:dyDescent="0.45">
      <c r="A522">
        <v>519</v>
      </c>
      <c r="B522">
        <v>0</v>
      </c>
      <c r="C522">
        <v>2068.5883178710901</v>
      </c>
      <c r="D522">
        <v>19836.965515136701</v>
      </c>
      <c r="E522">
        <v>1223667.5069579999</v>
      </c>
      <c r="F522" s="1">
        <v>111824577.034036</v>
      </c>
      <c r="G522">
        <v>1378566.34161376</v>
      </c>
      <c r="H522" t="s">
        <v>25</v>
      </c>
      <c r="I522" t="s">
        <v>50</v>
      </c>
      <c r="J522" t="s">
        <v>6</v>
      </c>
    </row>
    <row r="523" spans="1:10" x14ac:dyDescent="0.45">
      <c r="A523">
        <v>520</v>
      </c>
      <c r="B523">
        <v>31138.162902831999</v>
      </c>
      <c r="C523">
        <v>2159383.9303033501</v>
      </c>
      <c r="D523" s="1">
        <v>38511683.655696601</v>
      </c>
      <c r="E523" s="1">
        <v>241599143.074191</v>
      </c>
      <c r="F523" s="1">
        <v>772567304.37871003</v>
      </c>
      <c r="G523" s="1">
        <v>35038034.914825998</v>
      </c>
      <c r="H523" t="s">
        <v>4</v>
      </c>
      <c r="I523" t="s">
        <v>51</v>
      </c>
      <c r="J523" t="s">
        <v>6</v>
      </c>
    </row>
    <row r="524" spans="1:10" x14ac:dyDescent="0.45">
      <c r="A524">
        <v>521</v>
      </c>
      <c r="B524">
        <v>0</v>
      </c>
      <c r="C524">
        <v>27989.540649414001</v>
      </c>
      <c r="D524">
        <v>548699.04374305799</v>
      </c>
      <c r="E524" s="1">
        <v>11274447.701336499</v>
      </c>
      <c r="F524" s="1">
        <v>110073579.691655</v>
      </c>
      <c r="G524">
        <v>3091749.38931358</v>
      </c>
      <c r="H524" t="s">
        <v>7</v>
      </c>
      <c r="I524" t="s">
        <v>51</v>
      </c>
      <c r="J524" t="s">
        <v>6</v>
      </c>
    </row>
    <row r="525" spans="1:10" x14ac:dyDescent="0.45">
      <c r="A525">
        <v>522</v>
      </c>
      <c r="B525">
        <v>0</v>
      </c>
      <c r="C525">
        <v>1372.3869018554601</v>
      </c>
      <c r="D525">
        <v>15664.831359863199</v>
      </c>
      <c r="E525">
        <v>756434.57250976504</v>
      </c>
      <c r="F525">
        <v>1218534.4324340799</v>
      </c>
      <c r="G525">
        <v>0</v>
      </c>
      <c r="H525" t="s">
        <v>8</v>
      </c>
      <c r="I525" t="s">
        <v>51</v>
      </c>
      <c r="J525" t="s">
        <v>6</v>
      </c>
    </row>
    <row r="526" spans="1:10" x14ac:dyDescent="0.45">
      <c r="A526">
        <v>523</v>
      </c>
      <c r="B526">
        <v>0</v>
      </c>
      <c r="C526">
        <v>1247.9978637695301</v>
      </c>
      <c r="D526">
        <v>126616.242980957</v>
      </c>
      <c r="E526">
        <v>3495930.8087201202</v>
      </c>
      <c r="F526" s="1">
        <v>91784811.349107906</v>
      </c>
      <c r="G526" s="1">
        <v>31444099.345834199</v>
      </c>
      <c r="H526" t="s">
        <v>9</v>
      </c>
      <c r="I526" t="s">
        <v>51</v>
      </c>
      <c r="J526" t="s">
        <v>6</v>
      </c>
    </row>
    <row r="527" spans="1:10" x14ac:dyDescent="0.45">
      <c r="A527">
        <v>524</v>
      </c>
      <c r="B527">
        <v>0</v>
      </c>
      <c r="C527">
        <v>682.33740234375</v>
      </c>
      <c r="D527">
        <v>90577.391052246094</v>
      </c>
      <c r="E527">
        <v>1010874.33232014</v>
      </c>
      <c r="F527" s="1">
        <v>25830161.999796499</v>
      </c>
      <c r="G527">
        <v>1207891.7302226899</v>
      </c>
      <c r="H527" t="s">
        <v>10</v>
      </c>
      <c r="I527" t="s">
        <v>51</v>
      </c>
      <c r="J527" t="s">
        <v>6</v>
      </c>
    </row>
    <row r="528" spans="1:10" x14ac:dyDescent="0.45">
      <c r="A528">
        <v>525</v>
      </c>
      <c r="B528">
        <v>0</v>
      </c>
      <c r="C528">
        <v>84241.803181008698</v>
      </c>
      <c r="D528">
        <v>2398440.9246400101</v>
      </c>
      <c r="E528" s="1">
        <v>33018962.9917937</v>
      </c>
      <c r="F528" s="1">
        <v>90340260.471236601</v>
      </c>
      <c r="G528">
        <v>1359756.1526218699</v>
      </c>
      <c r="H528" t="s">
        <v>11</v>
      </c>
      <c r="I528" t="s">
        <v>51</v>
      </c>
      <c r="J528" t="s">
        <v>6</v>
      </c>
    </row>
    <row r="529" spans="1:10" x14ac:dyDescent="0.45">
      <c r="A529">
        <v>526</v>
      </c>
      <c r="B529">
        <v>1281.28845214843</v>
      </c>
      <c r="C529">
        <v>437905.85268913698</v>
      </c>
      <c r="D529" s="1">
        <v>12215633.8671456</v>
      </c>
      <c r="E529" s="1">
        <v>117500915.266376</v>
      </c>
      <c r="F529" s="1">
        <v>401703476.866458</v>
      </c>
      <c r="G529" s="1">
        <v>12562486.1900831</v>
      </c>
      <c r="H529" t="s">
        <v>12</v>
      </c>
      <c r="I529" t="s">
        <v>51</v>
      </c>
      <c r="J529" t="s">
        <v>6</v>
      </c>
    </row>
    <row r="530" spans="1:10" x14ac:dyDescent="0.45">
      <c r="A530">
        <v>527</v>
      </c>
      <c r="B530">
        <v>0</v>
      </c>
      <c r="C530">
        <v>64909.919677734302</v>
      </c>
      <c r="D530">
        <v>1249267.49389648</v>
      </c>
      <c r="E530">
        <v>9541377.7443431094</v>
      </c>
      <c r="F530" s="1">
        <v>43905689.769733697</v>
      </c>
      <c r="G530">
        <v>1515887.6728515599</v>
      </c>
      <c r="H530" t="s">
        <v>13</v>
      </c>
      <c r="I530" t="s">
        <v>51</v>
      </c>
      <c r="J530" t="s">
        <v>6</v>
      </c>
    </row>
    <row r="531" spans="1:10" x14ac:dyDescent="0.45">
      <c r="A531">
        <v>528</v>
      </c>
      <c r="B531">
        <v>0</v>
      </c>
      <c r="C531">
        <v>18615.3123779296</v>
      </c>
      <c r="D531">
        <v>465771.84571652801</v>
      </c>
      <c r="E531" s="1">
        <v>10335040.893871101</v>
      </c>
      <c r="F531" s="1">
        <v>117934654.752005</v>
      </c>
      <c r="G531">
        <v>8125829.9903406398</v>
      </c>
      <c r="H531" t="s">
        <v>14</v>
      </c>
      <c r="I531" t="s">
        <v>51</v>
      </c>
      <c r="J531" t="s">
        <v>6</v>
      </c>
    </row>
    <row r="532" spans="1:10" x14ac:dyDescent="0.45">
      <c r="A532">
        <v>529</v>
      </c>
      <c r="B532">
        <v>5286.50634765625</v>
      </c>
      <c r="C532">
        <v>710419.30596923805</v>
      </c>
      <c r="D532" s="1">
        <v>45641846.493549399</v>
      </c>
      <c r="E532" s="1">
        <v>278983546.83818698</v>
      </c>
      <c r="F532" s="1">
        <v>523196059.905761</v>
      </c>
      <c r="G532" s="1">
        <v>16663011.792616099</v>
      </c>
      <c r="H532" t="s">
        <v>15</v>
      </c>
      <c r="I532" t="s">
        <v>51</v>
      </c>
      <c r="J532" t="s">
        <v>6</v>
      </c>
    </row>
    <row r="533" spans="1:10" x14ac:dyDescent="0.45">
      <c r="A533">
        <v>530</v>
      </c>
      <c r="B533">
        <v>0</v>
      </c>
      <c r="C533">
        <v>2714.2155151367101</v>
      </c>
      <c r="D533">
        <v>28534.906860351501</v>
      </c>
      <c r="E533">
        <v>466182.23248290998</v>
      </c>
      <c r="F533" s="1">
        <v>21647954.2698364</v>
      </c>
      <c r="G533">
        <v>201055.61840820301</v>
      </c>
      <c r="H533" t="s">
        <v>16</v>
      </c>
      <c r="I533" t="s">
        <v>51</v>
      </c>
      <c r="J533" t="s">
        <v>6</v>
      </c>
    </row>
    <row r="534" spans="1:10" x14ac:dyDescent="0.45">
      <c r="A534">
        <v>531</v>
      </c>
      <c r="B534">
        <v>11312.66796875</v>
      </c>
      <c r="C534">
        <v>652824.08182875696</v>
      </c>
      <c r="D534" s="1">
        <v>21793107.4656238</v>
      </c>
      <c r="E534" s="1">
        <v>335524623.99803698</v>
      </c>
      <c r="F534" s="1">
        <v>1690722514.24104</v>
      </c>
      <c r="G534" s="1">
        <v>108915345.71568801</v>
      </c>
      <c r="H534" t="s">
        <v>17</v>
      </c>
      <c r="I534" t="s">
        <v>51</v>
      </c>
      <c r="J534" t="s">
        <v>6</v>
      </c>
    </row>
    <row r="535" spans="1:10" x14ac:dyDescent="0.45">
      <c r="A535">
        <v>532</v>
      </c>
      <c r="B535">
        <v>0</v>
      </c>
      <c r="C535">
        <v>0</v>
      </c>
      <c r="D535">
        <v>7992.4539794921802</v>
      </c>
      <c r="E535">
        <v>757406.90963110805</v>
      </c>
      <c r="F535" s="1">
        <v>76402092.445991993</v>
      </c>
      <c r="G535">
        <v>5202435.7004559599</v>
      </c>
      <c r="H535" t="s">
        <v>18</v>
      </c>
      <c r="I535" t="s">
        <v>51</v>
      </c>
      <c r="J535" t="s">
        <v>6</v>
      </c>
    </row>
    <row r="536" spans="1:10" x14ac:dyDescent="0.45">
      <c r="A536">
        <v>533</v>
      </c>
      <c r="B536">
        <v>0</v>
      </c>
      <c r="C536">
        <v>13538.2069091796</v>
      </c>
      <c r="D536">
        <v>256641.677734375</v>
      </c>
      <c r="E536">
        <v>5217885.3948019501</v>
      </c>
      <c r="F536" s="1">
        <v>113218327.792665</v>
      </c>
      <c r="G536">
        <v>4029659.1704754899</v>
      </c>
      <c r="H536" t="s">
        <v>19</v>
      </c>
      <c r="I536" t="s">
        <v>51</v>
      </c>
      <c r="J536" t="s">
        <v>6</v>
      </c>
    </row>
    <row r="537" spans="1:10" x14ac:dyDescent="0.45">
      <c r="A537">
        <v>534</v>
      </c>
      <c r="B537">
        <v>0</v>
      </c>
      <c r="C537">
        <v>11803.5134277343</v>
      </c>
      <c r="D537">
        <v>138141.48215906401</v>
      </c>
      <c r="E537">
        <v>1664927.48984901</v>
      </c>
      <c r="F537" s="1">
        <v>20055993.018844701</v>
      </c>
      <c r="G537">
        <v>785082.23034667899</v>
      </c>
      <c r="H537" t="s">
        <v>20</v>
      </c>
      <c r="I537" t="s">
        <v>51</v>
      </c>
      <c r="J537" t="s">
        <v>6</v>
      </c>
    </row>
    <row r="538" spans="1:10" x14ac:dyDescent="0.45">
      <c r="A538">
        <v>535</v>
      </c>
      <c r="B538">
        <v>1248.5761108398401</v>
      </c>
      <c r="C538">
        <v>210618.515625</v>
      </c>
      <c r="D538">
        <v>2088430.00923641</v>
      </c>
      <c r="E538" s="1">
        <v>29388651.3227484</v>
      </c>
      <c r="F538" s="1">
        <v>306996104.00096899</v>
      </c>
      <c r="G538" s="1">
        <v>25224275.3837859</v>
      </c>
      <c r="H538" t="s">
        <v>21</v>
      </c>
      <c r="I538" t="s">
        <v>51</v>
      </c>
      <c r="J538" t="s">
        <v>6</v>
      </c>
    </row>
    <row r="539" spans="1:10" x14ac:dyDescent="0.45">
      <c r="A539">
        <v>536</v>
      </c>
      <c r="B539">
        <v>670.92529296875</v>
      </c>
      <c r="C539">
        <v>67905.284423828096</v>
      </c>
      <c r="D539">
        <v>1227177.0883789</v>
      </c>
      <c r="E539">
        <v>8348606.4976488296</v>
      </c>
      <c r="F539" s="1">
        <v>110962618.05943701</v>
      </c>
      <c r="G539">
        <v>4072720.0931353401</v>
      </c>
      <c r="H539" t="s">
        <v>22</v>
      </c>
      <c r="I539" t="s">
        <v>51</v>
      </c>
      <c r="J539" t="s">
        <v>6</v>
      </c>
    </row>
    <row r="540" spans="1:10" x14ac:dyDescent="0.45">
      <c r="A540">
        <v>537</v>
      </c>
      <c r="B540">
        <v>2014.1327514648401</v>
      </c>
      <c r="C540">
        <v>12286.8737792968</v>
      </c>
      <c r="D540">
        <v>91490.814025878906</v>
      </c>
      <c r="E540">
        <v>1808007.61761474</v>
      </c>
      <c r="F540" s="1">
        <v>71431095.767748997</v>
      </c>
      <c r="G540">
        <v>770278.73687289294</v>
      </c>
      <c r="H540" t="s">
        <v>23</v>
      </c>
      <c r="I540" t="s">
        <v>51</v>
      </c>
      <c r="J540" t="s">
        <v>6</v>
      </c>
    </row>
    <row r="541" spans="1:10" x14ac:dyDescent="0.45">
      <c r="A541">
        <v>538</v>
      </c>
      <c r="B541">
        <v>635.563232421875</v>
      </c>
      <c r="C541">
        <v>1271.13024902343</v>
      </c>
      <c r="D541">
        <v>10132.000488281201</v>
      </c>
      <c r="E541">
        <v>440688.14981641498</v>
      </c>
      <c r="F541">
        <v>2837257.2773351301</v>
      </c>
      <c r="G541">
        <v>199096.137610342</v>
      </c>
      <c r="H541" t="s">
        <v>24</v>
      </c>
      <c r="I541" t="s">
        <v>51</v>
      </c>
      <c r="J541" t="s">
        <v>6</v>
      </c>
    </row>
    <row r="542" spans="1:10" x14ac:dyDescent="0.45">
      <c r="A542">
        <v>539</v>
      </c>
      <c r="B542">
        <v>0</v>
      </c>
      <c r="C542">
        <v>2017.62622070312</v>
      </c>
      <c r="D542">
        <v>56544.557800292903</v>
      </c>
      <c r="E542">
        <v>1834016.71777343</v>
      </c>
      <c r="F542" s="1">
        <v>109371364.02885599</v>
      </c>
      <c r="G542">
        <v>3184773.50578972</v>
      </c>
      <c r="H542" t="s">
        <v>25</v>
      </c>
      <c r="I542" t="s">
        <v>51</v>
      </c>
      <c r="J542" t="s">
        <v>6</v>
      </c>
    </row>
    <row r="543" spans="1:10" x14ac:dyDescent="0.45">
      <c r="A543">
        <v>540</v>
      </c>
      <c r="B543">
        <v>47782.374145507798</v>
      </c>
      <c r="C543">
        <v>2777308.6880643899</v>
      </c>
      <c r="D543" s="1">
        <v>43859136.8011939</v>
      </c>
      <c r="E543" s="1">
        <v>278515404.24583399</v>
      </c>
      <c r="F543" s="1">
        <v>732396318.27626896</v>
      </c>
      <c r="G543" s="1">
        <v>32310737.7311229</v>
      </c>
      <c r="H543" t="s">
        <v>4</v>
      </c>
      <c r="I543" t="s">
        <v>52</v>
      </c>
      <c r="J543" t="s">
        <v>6</v>
      </c>
    </row>
    <row r="544" spans="1:10" x14ac:dyDescent="0.45">
      <c r="A544">
        <v>541</v>
      </c>
      <c r="B544">
        <v>0</v>
      </c>
      <c r="C544">
        <v>7323.0545043945303</v>
      </c>
      <c r="D544">
        <v>219161.28397743299</v>
      </c>
      <c r="E544" s="1">
        <v>10797834.618171399</v>
      </c>
      <c r="F544" s="1">
        <v>110133646.847422</v>
      </c>
      <c r="G544">
        <v>3858499.5626220698</v>
      </c>
      <c r="H544" t="s">
        <v>7</v>
      </c>
      <c r="I544" t="s">
        <v>52</v>
      </c>
      <c r="J544" t="s">
        <v>6</v>
      </c>
    </row>
    <row r="545" spans="1:10" x14ac:dyDescent="0.45">
      <c r="A545">
        <v>542</v>
      </c>
      <c r="B545">
        <v>0</v>
      </c>
      <c r="C545">
        <v>1372.3869018554601</v>
      </c>
      <c r="D545">
        <v>15679.222229003901</v>
      </c>
      <c r="E545">
        <v>835990.53875732399</v>
      </c>
      <c r="F545">
        <v>1138964.07531738</v>
      </c>
      <c r="G545">
        <v>0</v>
      </c>
      <c r="H545" t="s">
        <v>8</v>
      </c>
      <c r="I545" t="s">
        <v>52</v>
      </c>
      <c r="J545" t="s">
        <v>6</v>
      </c>
    </row>
    <row r="546" spans="1:10" x14ac:dyDescent="0.45">
      <c r="A546">
        <v>543</v>
      </c>
      <c r="B546">
        <v>0</v>
      </c>
      <c r="C546">
        <v>0</v>
      </c>
      <c r="D546">
        <v>140301.68231201099</v>
      </c>
      <c r="E546">
        <v>4070984.0391216199</v>
      </c>
      <c r="F546" s="1">
        <v>92351663.630118996</v>
      </c>
      <c r="G546" s="1">
        <v>30289756.392954301</v>
      </c>
      <c r="H546" t="s">
        <v>9</v>
      </c>
      <c r="I546" t="s">
        <v>52</v>
      </c>
      <c r="J546" t="s">
        <v>6</v>
      </c>
    </row>
    <row r="547" spans="1:10" x14ac:dyDescent="0.45">
      <c r="A547">
        <v>544</v>
      </c>
      <c r="B547">
        <v>0</v>
      </c>
      <c r="C547">
        <v>1319.7219848632801</v>
      </c>
      <c r="D547">
        <v>26173.865356445302</v>
      </c>
      <c r="E547">
        <v>1121996.2817220001</v>
      </c>
      <c r="F547" s="1">
        <v>26561881.331695899</v>
      </c>
      <c r="G547">
        <v>428816.59003475402</v>
      </c>
      <c r="H547" t="s">
        <v>10</v>
      </c>
      <c r="I547" t="s">
        <v>52</v>
      </c>
      <c r="J547" t="s">
        <v>6</v>
      </c>
    </row>
    <row r="548" spans="1:10" x14ac:dyDescent="0.45">
      <c r="A548">
        <v>545</v>
      </c>
      <c r="B548">
        <v>6219.6033935546802</v>
      </c>
      <c r="C548">
        <v>325725.66186523403</v>
      </c>
      <c r="D548">
        <v>3786315.4172181301</v>
      </c>
      <c r="E548" s="1">
        <v>39794078.813941099</v>
      </c>
      <c r="F548" s="1">
        <v>82938037.819657296</v>
      </c>
      <c r="G548">
        <v>351285.02739784302</v>
      </c>
      <c r="H548" t="s">
        <v>11</v>
      </c>
      <c r="I548" t="s">
        <v>52</v>
      </c>
      <c r="J548" t="s">
        <v>6</v>
      </c>
    </row>
    <row r="549" spans="1:10" x14ac:dyDescent="0.45">
      <c r="A549">
        <v>546</v>
      </c>
      <c r="B549">
        <v>7685.2702026367097</v>
      </c>
      <c r="C549">
        <v>1025461.1783756</v>
      </c>
      <c r="D549" s="1">
        <v>20965388.306279399</v>
      </c>
      <c r="E549" s="1">
        <v>151910103.58471701</v>
      </c>
      <c r="F549" s="1">
        <v>361214642.52737701</v>
      </c>
      <c r="G549">
        <v>9298418.4642530195</v>
      </c>
      <c r="H549" t="s">
        <v>12</v>
      </c>
      <c r="I549" t="s">
        <v>52</v>
      </c>
      <c r="J549" t="s">
        <v>6</v>
      </c>
    </row>
    <row r="550" spans="1:10" x14ac:dyDescent="0.45">
      <c r="A550">
        <v>547</v>
      </c>
      <c r="B550">
        <v>624.79461669921795</v>
      </c>
      <c r="C550">
        <v>37423.986877441399</v>
      </c>
      <c r="D550">
        <v>1326938.9490966699</v>
      </c>
      <c r="E550" s="1">
        <v>12233380.561217001</v>
      </c>
      <c r="F550" s="1">
        <v>41851141.428567797</v>
      </c>
      <c r="G550">
        <v>827622.88012695301</v>
      </c>
      <c r="H550" t="s">
        <v>13</v>
      </c>
      <c r="I550" t="s">
        <v>52</v>
      </c>
      <c r="J550" t="s">
        <v>6</v>
      </c>
    </row>
    <row r="551" spans="1:10" x14ac:dyDescent="0.45">
      <c r="A551">
        <v>548</v>
      </c>
      <c r="B551">
        <v>0</v>
      </c>
      <c r="C551">
        <v>36492.440734863201</v>
      </c>
      <c r="D551">
        <v>618612.715644866</v>
      </c>
      <c r="E551" s="1">
        <v>14576402.051112</v>
      </c>
      <c r="F551" s="1">
        <v>116483460.316754</v>
      </c>
      <c r="G551">
        <v>5164945.2700652396</v>
      </c>
      <c r="H551" t="s">
        <v>14</v>
      </c>
      <c r="I551" t="s">
        <v>52</v>
      </c>
      <c r="J551" t="s">
        <v>6</v>
      </c>
    </row>
    <row r="552" spans="1:10" x14ac:dyDescent="0.45">
      <c r="A552">
        <v>549</v>
      </c>
      <c r="B552">
        <v>4645.8135986328098</v>
      </c>
      <c r="C552">
        <v>542346.87780761695</v>
      </c>
      <c r="D552" s="1">
        <v>42103444.571491301</v>
      </c>
      <c r="E552" s="1">
        <v>314901769.62241101</v>
      </c>
      <c r="F552" s="1">
        <v>495269456.97878897</v>
      </c>
      <c r="G552" s="1">
        <v>12378506.978332501</v>
      </c>
      <c r="H552" t="s">
        <v>15</v>
      </c>
      <c r="I552" t="s">
        <v>52</v>
      </c>
      <c r="J552" t="s">
        <v>6</v>
      </c>
    </row>
    <row r="553" spans="1:10" x14ac:dyDescent="0.45">
      <c r="A553">
        <v>550</v>
      </c>
      <c r="B553">
        <v>0</v>
      </c>
      <c r="C553">
        <v>2028.03137207031</v>
      </c>
      <c r="D553">
        <v>22453.902770995999</v>
      </c>
      <c r="E553">
        <v>634025.57427978504</v>
      </c>
      <c r="F553" s="1">
        <v>21594563.8384399</v>
      </c>
      <c r="G553">
        <v>93369.896240234302</v>
      </c>
      <c r="H553" t="s">
        <v>16</v>
      </c>
      <c r="I553" t="s">
        <v>52</v>
      </c>
      <c r="J553" t="s">
        <v>6</v>
      </c>
    </row>
    <row r="554" spans="1:10" x14ac:dyDescent="0.45">
      <c r="A554">
        <v>551</v>
      </c>
      <c r="B554">
        <v>3163.2998046875</v>
      </c>
      <c r="C554">
        <v>558369.33380126895</v>
      </c>
      <c r="D554" s="1">
        <v>19287412.961769901</v>
      </c>
      <c r="E554" s="1">
        <v>363578244.95046198</v>
      </c>
      <c r="F554" s="1">
        <v>1663001626.31881</v>
      </c>
      <c r="G554" s="1">
        <v>111190911.305546</v>
      </c>
      <c r="H554" t="s">
        <v>17</v>
      </c>
      <c r="I554" t="s">
        <v>52</v>
      </c>
      <c r="J554" t="s">
        <v>6</v>
      </c>
    </row>
    <row r="555" spans="1:10" x14ac:dyDescent="0.45">
      <c r="A555">
        <v>552</v>
      </c>
      <c r="B555">
        <v>0</v>
      </c>
      <c r="C555">
        <v>0</v>
      </c>
      <c r="D555">
        <v>10001.6905517578</v>
      </c>
      <c r="E555">
        <v>1394354.72992948</v>
      </c>
      <c r="F555" s="1">
        <v>79310563.527325705</v>
      </c>
      <c r="G555">
        <v>1655007.5622515499</v>
      </c>
      <c r="H555" t="s">
        <v>18</v>
      </c>
      <c r="I555" t="s">
        <v>52</v>
      </c>
      <c r="J555" t="s">
        <v>6</v>
      </c>
    </row>
    <row r="556" spans="1:10" x14ac:dyDescent="0.45">
      <c r="A556">
        <v>553</v>
      </c>
      <c r="B556">
        <v>0</v>
      </c>
      <c r="C556">
        <v>16241.211730957</v>
      </c>
      <c r="D556">
        <v>228106.99530029201</v>
      </c>
      <c r="E556">
        <v>6147430.5259339502</v>
      </c>
      <c r="F556" s="1">
        <v>112462453.38492601</v>
      </c>
      <c r="G556">
        <v>3881820.12469482</v>
      </c>
      <c r="H556" t="s">
        <v>19</v>
      </c>
      <c r="I556" t="s">
        <v>52</v>
      </c>
      <c r="J556" t="s">
        <v>6</v>
      </c>
    </row>
    <row r="557" spans="1:10" x14ac:dyDescent="0.45">
      <c r="A557">
        <v>554</v>
      </c>
      <c r="B557">
        <v>0</v>
      </c>
      <c r="C557">
        <v>2485.5579223632799</v>
      </c>
      <c r="D557">
        <v>96347.9296264648</v>
      </c>
      <c r="E557">
        <v>2005832.80828713</v>
      </c>
      <c r="F557" s="1">
        <v>20028553.007028598</v>
      </c>
      <c r="G557">
        <v>522728.43176269502</v>
      </c>
      <c r="H557" t="s">
        <v>20</v>
      </c>
      <c r="I557" t="s">
        <v>52</v>
      </c>
      <c r="J557" t="s">
        <v>6</v>
      </c>
    </row>
    <row r="558" spans="1:10" x14ac:dyDescent="0.45">
      <c r="A558">
        <v>555</v>
      </c>
      <c r="B558">
        <v>0</v>
      </c>
      <c r="C558">
        <v>49833.095336913997</v>
      </c>
      <c r="D558">
        <v>1557963.5297777299</v>
      </c>
      <c r="E558" s="1">
        <v>35623026.541618302</v>
      </c>
      <c r="F558" s="1">
        <v>301747152.00474298</v>
      </c>
      <c r="G558" s="1">
        <v>24931352.636999901</v>
      </c>
      <c r="H558" t="s">
        <v>21</v>
      </c>
      <c r="I558" t="s">
        <v>52</v>
      </c>
      <c r="J558" t="s">
        <v>6</v>
      </c>
    </row>
    <row r="559" spans="1:10" x14ac:dyDescent="0.45">
      <c r="A559">
        <v>556</v>
      </c>
      <c r="B559">
        <v>2694.11083984375</v>
      </c>
      <c r="C559">
        <v>50429.272949218699</v>
      </c>
      <c r="D559">
        <v>724705.67736816395</v>
      </c>
      <c r="E559">
        <v>9270622.8986376002</v>
      </c>
      <c r="F559" s="1">
        <v>110433206.030148</v>
      </c>
      <c r="G559">
        <v>4198039.9583740197</v>
      </c>
      <c r="H559" t="s">
        <v>22</v>
      </c>
      <c r="I559" t="s">
        <v>52</v>
      </c>
      <c r="J559" t="s">
        <v>6</v>
      </c>
    </row>
    <row r="560" spans="1:10" x14ac:dyDescent="0.45">
      <c r="A560">
        <v>557</v>
      </c>
      <c r="B560">
        <v>673.54302978515602</v>
      </c>
      <c r="C560">
        <v>11578.492858886701</v>
      </c>
      <c r="D560">
        <v>85893.627502441406</v>
      </c>
      <c r="E560">
        <v>1619434.6752802799</v>
      </c>
      <c r="F560" s="1">
        <v>72148270.995664507</v>
      </c>
      <c r="G560">
        <v>249322.60845731801</v>
      </c>
      <c r="H560" t="s">
        <v>23</v>
      </c>
      <c r="I560" t="s">
        <v>52</v>
      </c>
      <c r="J560" t="s">
        <v>6</v>
      </c>
    </row>
    <row r="561" spans="1:10" x14ac:dyDescent="0.45">
      <c r="A561">
        <v>558</v>
      </c>
      <c r="B561">
        <v>0</v>
      </c>
      <c r="C561">
        <v>3167.79614257812</v>
      </c>
      <c r="D561">
        <v>16455.770080566399</v>
      </c>
      <c r="E561">
        <v>502348.87876742397</v>
      </c>
      <c r="F561">
        <v>2791807.6802997598</v>
      </c>
      <c r="G561">
        <v>175300.13344128101</v>
      </c>
      <c r="H561" t="s">
        <v>24</v>
      </c>
      <c r="I561" t="s">
        <v>52</v>
      </c>
      <c r="J561" t="s">
        <v>6</v>
      </c>
    </row>
    <row r="562" spans="1:10" x14ac:dyDescent="0.45">
      <c r="A562">
        <v>559</v>
      </c>
      <c r="B562">
        <v>0</v>
      </c>
      <c r="C562">
        <v>5432.2258300781205</v>
      </c>
      <c r="D562">
        <v>97835.7703857421</v>
      </c>
      <c r="E562">
        <v>2351367.4158325102</v>
      </c>
      <c r="F562" s="1">
        <v>109402648.676778</v>
      </c>
      <c r="G562">
        <v>2591432.3476138799</v>
      </c>
      <c r="H562" t="s">
        <v>25</v>
      </c>
      <c r="I562" t="s">
        <v>52</v>
      </c>
      <c r="J562" t="s">
        <v>6</v>
      </c>
    </row>
    <row r="563" spans="1:10" x14ac:dyDescent="0.45">
      <c r="A563">
        <v>560</v>
      </c>
      <c r="B563">
        <v>33143.2010498046</v>
      </c>
      <c r="C563">
        <v>3109525.2453603698</v>
      </c>
      <c r="D563" s="1">
        <v>42707164.0206322</v>
      </c>
      <c r="E563" s="1">
        <v>268477858.07052898</v>
      </c>
      <c r="F563" s="1">
        <v>741227552.22371805</v>
      </c>
      <c r="G563" s="1">
        <v>34351445.355339497</v>
      </c>
      <c r="H563" t="s">
        <v>4</v>
      </c>
      <c r="I563" t="s">
        <v>53</v>
      </c>
      <c r="J563" t="s">
        <v>6</v>
      </c>
    </row>
    <row r="564" spans="1:10" x14ac:dyDescent="0.45">
      <c r="A564">
        <v>561</v>
      </c>
      <c r="B564">
        <v>0</v>
      </c>
      <c r="C564">
        <v>3333.0584106445299</v>
      </c>
      <c r="D564">
        <v>85199.383056640596</v>
      </c>
      <c r="E564">
        <v>7878675.0246055396</v>
      </c>
      <c r="F564" s="1">
        <v>112272736.233731</v>
      </c>
      <c r="G564">
        <v>4776521.66689381</v>
      </c>
      <c r="H564" t="s">
        <v>7</v>
      </c>
      <c r="I564" t="s">
        <v>53</v>
      </c>
      <c r="J564" t="s">
        <v>6</v>
      </c>
    </row>
    <row r="565" spans="1:10" x14ac:dyDescent="0.45">
      <c r="A565">
        <v>562</v>
      </c>
      <c r="B565">
        <v>0</v>
      </c>
      <c r="C565">
        <v>1372.3869018554601</v>
      </c>
      <c r="D565">
        <v>12938.598144531201</v>
      </c>
      <c r="E565">
        <v>835757.39477539004</v>
      </c>
      <c r="F565">
        <v>1141258.24182128</v>
      </c>
      <c r="G565">
        <v>679.6015625</v>
      </c>
      <c r="H565" t="s">
        <v>8</v>
      </c>
      <c r="I565" t="s">
        <v>53</v>
      </c>
      <c r="J565" t="s">
        <v>6</v>
      </c>
    </row>
    <row r="566" spans="1:10" x14ac:dyDescent="0.45">
      <c r="A566">
        <v>563</v>
      </c>
      <c r="B566">
        <v>0</v>
      </c>
      <c r="C566">
        <v>0</v>
      </c>
      <c r="D566">
        <v>203945.12860107399</v>
      </c>
      <c r="E566">
        <v>3722684.6501826202</v>
      </c>
      <c r="F566" s="1">
        <v>95454251.803574696</v>
      </c>
      <c r="G566" s="1">
        <v>27471824.162148599</v>
      </c>
      <c r="H566" t="s">
        <v>9</v>
      </c>
      <c r="I566" t="s">
        <v>53</v>
      </c>
      <c r="J566" t="s">
        <v>6</v>
      </c>
    </row>
    <row r="567" spans="1:10" x14ac:dyDescent="0.45">
      <c r="A567">
        <v>564</v>
      </c>
      <c r="B567">
        <v>0</v>
      </c>
      <c r="C567">
        <v>1354.8579711914001</v>
      </c>
      <c r="D567">
        <v>12735.496704101501</v>
      </c>
      <c r="E567">
        <v>470171.97025649098</v>
      </c>
      <c r="F567" s="1">
        <v>27316728.042505302</v>
      </c>
      <c r="G567">
        <v>339197.42335683701</v>
      </c>
      <c r="H567" t="s">
        <v>10</v>
      </c>
      <c r="I567" t="s">
        <v>53</v>
      </c>
      <c r="J567" t="s">
        <v>6</v>
      </c>
    </row>
    <row r="568" spans="1:10" x14ac:dyDescent="0.45">
      <c r="A568">
        <v>565</v>
      </c>
      <c r="B568">
        <v>34886.768676757798</v>
      </c>
      <c r="C568">
        <v>1083401.9528468701</v>
      </c>
      <c r="D568">
        <v>6448097.7013023198</v>
      </c>
      <c r="E568" s="1">
        <v>47122697.522058301</v>
      </c>
      <c r="F568" s="1">
        <v>72319737.056437105</v>
      </c>
      <c r="G568">
        <v>192841.342151836</v>
      </c>
      <c r="H568" t="s">
        <v>11</v>
      </c>
      <c r="I568" t="s">
        <v>53</v>
      </c>
      <c r="J568" t="s">
        <v>6</v>
      </c>
    </row>
    <row r="569" spans="1:10" x14ac:dyDescent="0.45">
      <c r="A569">
        <v>566</v>
      </c>
      <c r="B569">
        <v>10903.9733886718</v>
      </c>
      <c r="C569">
        <v>1160502.0950501601</v>
      </c>
      <c r="D569" s="1">
        <v>24697399.068987899</v>
      </c>
      <c r="E569" s="1">
        <v>156518086.55008</v>
      </c>
      <c r="F569" s="1">
        <v>352895425.90716201</v>
      </c>
      <c r="G569">
        <v>9139381.7365356404</v>
      </c>
      <c r="H569" t="s">
        <v>12</v>
      </c>
      <c r="I569" t="s">
        <v>53</v>
      </c>
      <c r="J569" t="s">
        <v>6</v>
      </c>
    </row>
    <row r="570" spans="1:10" x14ac:dyDescent="0.45">
      <c r="A570">
        <v>567</v>
      </c>
      <c r="B570">
        <v>10629.877380370999</v>
      </c>
      <c r="C570">
        <v>375161.04217529198</v>
      </c>
      <c r="D570">
        <v>2177780.1763305599</v>
      </c>
      <c r="E570" s="1">
        <v>13783061.3235502</v>
      </c>
      <c r="F570" s="1">
        <v>39183574.197606698</v>
      </c>
      <c r="G570">
        <v>746925.98345947196</v>
      </c>
      <c r="H570" t="s">
        <v>13</v>
      </c>
      <c r="I570" t="s">
        <v>53</v>
      </c>
      <c r="J570" t="s">
        <v>6</v>
      </c>
    </row>
    <row r="571" spans="1:10" x14ac:dyDescent="0.45">
      <c r="A571">
        <v>568</v>
      </c>
      <c r="B571">
        <v>1272.32751464843</v>
      </c>
      <c r="C571">
        <v>60698.853332519502</v>
      </c>
      <c r="D571">
        <v>765664.176000737</v>
      </c>
      <c r="E571" s="1">
        <v>16630568.0478625</v>
      </c>
      <c r="F571" s="1">
        <v>115625786.156969</v>
      </c>
      <c r="G571">
        <v>3795923.2326315399</v>
      </c>
      <c r="H571" t="s">
        <v>14</v>
      </c>
      <c r="I571" t="s">
        <v>53</v>
      </c>
      <c r="J571" t="s">
        <v>6</v>
      </c>
    </row>
    <row r="572" spans="1:10" x14ac:dyDescent="0.45">
      <c r="A572">
        <v>569</v>
      </c>
      <c r="B572">
        <v>1329.4942016601501</v>
      </c>
      <c r="C572">
        <v>167415.79534912101</v>
      </c>
      <c r="D572" s="1">
        <v>33102394.9093627</v>
      </c>
      <c r="E572" s="1">
        <v>309719581.37952298</v>
      </c>
      <c r="F572" s="1">
        <v>507819971.95786399</v>
      </c>
      <c r="G572" s="1">
        <v>14389477.306128601</v>
      </c>
      <c r="H572" t="s">
        <v>15</v>
      </c>
      <c r="I572" t="s">
        <v>53</v>
      </c>
      <c r="J572" t="s">
        <v>6</v>
      </c>
    </row>
    <row r="573" spans="1:10" x14ac:dyDescent="0.45">
      <c r="A573">
        <v>570</v>
      </c>
      <c r="B573">
        <v>0</v>
      </c>
      <c r="C573">
        <v>0</v>
      </c>
      <c r="D573">
        <v>23111.7830810546</v>
      </c>
      <c r="E573">
        <v>718527.81744384696</v>
      </c>
      <c r="F573" s="1">
        <v>21533233.185974099</v>
      </c>
      <c r="G573">
        <v>71568.456604003906</v>
      </c>
      <c r="H573" t="s">
        <v>16</v>
      </c>
      <c r="I573" t="s">
        <v>53</v>
      </c>
      <c r="J573" t="s">
        <v>6</v>
      </c>
    </row>
    <row r="574" spans="1:10" x14ac:dyDescent="0.45">
      <c r="A574">
        <v>571</v>
      </c>
      <c r="B574">
        <v>9476.4288940429597</v>
      </c>
      <c r="C574">
        <v>955095.772678031</v>
      </c>
      <c r="D574" s="1">
        <v>23342334.6623942</v>
      </c>
      <c r="E574" s="1">
        <v>380413246.23618197</v>
      </c>
      <c r="F574" s="1">
        <v>1642953288.6329801</v>
      </c>
      <c r="G574" s="1">
        <v>109946286.437061</v>
      </c>
      <c r="H574" t="s">
        <v>17</v>
      </c>
      <c r="I574" t="s">
        <v>53</v>
      </c>
      <c r="J574" t="s">
        <v>6</v>
      </c>
    </row>
    <row r="575" spans="1:10" x14ac:dyDescent="0.45">
      <c r="A575">
        <v>572</v>
      </c>
      <c r="B575">
        <v>0</v>
      </c>
      <c r="C575">
        <v>0</v>
      </c>
      <c r="D575">
        <v>4660.5771484375</v>
      </c>
      <c r="E575">
        <v>1369955.44279162</v>
      </c>
      <c r="F575" s="1">
        <v>79684913.740483999</v>
      </c>
      <c r="G575">
        <v>1310397.7496344999</v>
      </c>
      <c r="H575" t="s">
        <v>18</v>
      </c>
      <c r="I575" t="s">
        <v>53</v>
      </c>
      <c r="J575" t="s">
        <v>6</v>
      </c>
    </row>
    <row r="576" spans="1:10" x14ac:dyDescent="0.45">
      <c r="A576">
        <v>573</v>
      </c>
      <c r="B576">
        <v>0</v>
      </c>
      <c r="C576">
        <v>2033.91540527343</v>
      </c>
      <c r="D576">
        <v>179456.50872802699</v>
      </c>
      <c r="E576">
        <v>4565022.4865856599</v>
      </c>
      <c r="F576" s="1">
        <v>113160162.249042</v>
      </c>
      <c r="G576">
        <v>4829377.0828246996</v>
      </c>
      <c r="H576" t="s">
        <v>19</v>
      </c>
      <c r="I576" t="s">
        <v>53</v>
      </c>
      <c r="J576" t="s">
        <v>6</v>
      </c>
    </row>
    <row r="577" spans="1:10" x14ac:dyDescent="0.45">
      <c r="A577">
        <v>574</v>
      </c>
      <c r="B577">
        <v>0</v>
      </c>
      <c r="C577">
        <v>7457.6679077148401</v>
      </c>
      <c r="D577">
        <v>191355.34210205</v>
      </c>
      <c r="E577">
        <v>2310589.2118487102</v>
      </c>
      <c r="F577" s="1">
        <v>19517637.161206201</v>
      </c>
      <c r="G577">
        <v>628908.3515625</v>
      </c>
      <c r="H577" t="s">
        <v>20</v>
      </c>
      <c r="I577" t="s">
        <v>53</v>
      </c>
      <c r="J577" t="s">
        <v>6</v>
      </c>
    </row>
    <row r="578" spans="1:10" x14ac:dyDescent="0.45">
      <c r="A578">
        <v>575</v>
      </c>
      <c r="B578">
        <v>624.02716064453102</v>
      </c>
      <c r="C578">
        <v>155761.29443359299</v>
      </c>
      <c r="D578">
        <v>2484447.1351107699</v>
      </c>
      <c r="E578" s="1">
        <v>35260942.960778803</v>
      </c>
      <c r="F578" s="1">
        <v>302635525.85786903</v>
      </c>
      <c r="G578" s="1">
        <v>23372026.533123098</v>
      </c>
      <c r="H578" t="s">
        <v>21</v>
      </c>
      <c r="I578" t="s">
        <v>53</v>
      </c>
      <c r="J578" t="s">
        <v>6</v>
      </c>
    </row>
    <row r="579" spans="1:10" x14ac:dyDescent="0.45">
      <c r="A579">
        <v>576</v>
      </c>
      <c r="B579">
        <v>671.29364013671795</v>
      </c>
      <c r="C579">
        <v>32267.2072753906</v>
      </c>
      <c r="D579">
        <v>307952.02722167899</v>
      </c>
      <c r="E579">
        <v>8027539.2036230899</v>
      </c>
      <c r="F579" s="1">
        <v>111645464.470341</v>
      </c>
      <c r="G579">
        <v>4665803.7462158203</v>
      </c>
      <c r="H579" t="s">
        <v>22</v>
      </c>
      <c r="I579" t="s">
        <v>53</v>
      </c>
      <c r="J579" t="s">
        <v>6</v>
      </c>
    </row>
    <row r="580" spans="1:10" x14ac:dyDescent="0.45">
      <c r="A580">
        <v>577</v>
      </c>
      <c r="B580">
        <v>0</v>
      </c>
      <c r="C580">
        <v>10165.192199707</v>
      </c>
      <c r="D580">
        <v>64520.785278320298</v>
      </c>
      <c r="E580">
        <v>999834.06655488804</v>
      </c>
      <c r="F580" s="1">
        <v>72250485.655387998</v>
      </c>
      <c r="G580">
        <v>790168.24337230006</v>
      </c>
      <c r="H580" t="s">
        <v>23</v>
      </c>
      <c r="I580" t="s">
        <v>53</v>
      </c>
      <c r="J580" t="s">
        <v>6</v>
      </c>
    </row>
    <row r="581" spans="1:10" x14ac:dyDescent="0.45">
      <c r="A581">
        <v>578</v>
      </c>
      <c r="B581">
        <v>0</v>
      </c>
      <c r="C581">
        <v>1261.10266113281</v>
      </c>
      <c r="D581">
        <v>21522.424438476501</v>
      </c>
      <c r="E581">
        <v>498083.126102701</v>
      </c>
      <c r="F581">
        <v>2789522.65332055</v>
      </c>
      <c r="G581">
        <v>178690.952208754</v>
      </c>
      <c r="H581" t="s">
        <v>24</v>
      </c>
      <c r="I581" t="s">
        <v>53</v>
      </c>
      <c r="J581" t="s">
        <v>6</v>
      </c>
    </row>
    <row r="582" spans="1:10" x14ac:dyDescent="0.45">
      <c r="A582">
        <v>579</v>
      </c>
      <c r="B582">
        <v>0</v>
      </c>
      <c r="C582">
        <v>1346.7214965820301</v>
      </c>
      <c r="D582">
        <v>96921.758300781206</v>
      </c>
      <c r="E582">
        <v>1811448.8944091699</v>
      </c>
      <c r="F582" s="1">
        <v>109662841.009927</v>
      </c>
      <c r="G582">
        <v>2876158.0523071201</v>
      </c>
      <c r="H582" t="s">
        <v>25</v>
      </c>
      <c r="I582" t="s">
        <v>53</v>
      </c>
      <c r="J582" t="s">
        <v>6</v>
      </c>
    </row>
    <row r="583" spans="1:10" x14ac:dyDescent="0.45">
      <c r="A583">
        <v>580</v>
      </c>
      <c r="B583">
        <v>3809.6890258788999</v>
      </c>
      <c r="C583">
        <v>791093.90979003895</v>
      </c>
      <c r="D583" s="1">
        <v>33350561.529321499</v>
      </c>
      <c r="E583" s="1">
        <v>230574042.645129</v>
      </c>
      <c r="F583" s="1">
        <v>785683120.51365805</v>
      </c>
      <c r="G583" s="1">
        <v>39504059.829704903</v>
      </c>
      <c r="H583" t="s">
        <v>4</v>
      </c>
      <c r="I583" t="s">
        <v>54</v>
      </c>
      <c r="J583" t="s">
        <v>6</v>
      </c>
    </row>
    <row r="584" spans="1:10" x14ac:dyDescent="0.45">
      <c r="A584">
        <v>581</v>
      </c>
      <c r="B584">
        <v>0</v>
      </c>
      <c r="C584">
        <v>4000.0014038085901</v>
      </c>
      <c r="D584">
        <v>55553.055733474997</v>
      </c>
      <c r="E584">
        <v>6648158.7058399804</v>
      </c>
      <c r="F584" s="1">
        <v>113501030.03598601</v>
      </c>
      <c r="G584">
        <v>4807723.5677344203</v>
      </c>
      <c r="H584" t="s">
        <v>7</v>
      </c>
      <c r="I584" t="s">
        <v>54</v>
      </c>
      <c r="J584" t="s">
        <v>6</v>
      </c>
    </row>
    <row r="585" spans="1:10" x14ac:dyDescent="0.45">
      <c r="A585">
        <v>582</v>
      </c>
      <c r="B585">
        <v>0</v>
      </c>
      <c r="C585">
        <v>1372.3869018554601</v>
      </c>
      <c r="D585">
        <v>2052.775390625</v>
      </c>
      <c r="E585">
        <v>696852.02685546805</v>
      </c>
      <c r="F585">
        <v>1288321.4973754799</v>
      </c>
      <c r="G585">
        <v>3407.5366821288999</v>
      </c>
      <c r="H585" t="s">
        <v>8</v>
      </c>
      <c r="I585" t="s">
        <v>54</v>
      </c>
      <c r="J585" t="s">
        <v>6</v>
      </c>
    </row>
    <row r="586" spans="1:10" x14ac:dyDescent="0.45">
      <c r="A586">
        <v>583</v>
      </c>
      <c r="B586">
        <v>0</v>
      </c>
      <c r="C586">
        <v>1244.73767089843</v>
      </c>
      <c r="D586">
        <v>218937.95894057301</v>
      </c>
      <c r="E586">
        <v>3685099.1345899301</v>
      </c>
      <c r="F586" s="1">
        <v>92577710.339089304</v>
      </c>
      <c r="G586" s="1">
        <v>30369713.574216299</v>
      </c>
      <c r="H586" t="s">
        <v>9</v>
      </c>
      <c r="I586" t="s">
        <v>54</v>
      </c>
      <c r="J586" t="s">
        <v>6</v>
      </c>
    </row>
    <row r="587" spans="1:10" x14ac:dyDescent="0.45">
      <c r="A587">
        <v>584</v>
      </c>
      <c r="B587">
        <v>0</v>
      </c>
      <c r="C587">
        <v>660.28887939453102</v>
      </c>
      <c r="D587">
        <v>3393.0311279296802</v>
      </c>
      <c r="E587">
        <v>309657.390538832</v>
      </c>
      <c r="F587" s="1">
        <v>27145130.250555001</v>
      </c>
      <c r="G587">
        <v>681346.82969276502</v>
      </c>
      <c r="H587" t="s">
        <v>10</v>
      </c>
      <c r="I587" t="s">
        <v>54</v>
      </c>
      <c r="J587" t="s">
        <v>6</v>
      </c>
    </row>
    <row r="588" spans="1:10" x14ac:dyDescent="0.45">
      <c r="A588">
        <v>585</v>
      </c>
      <c r="B588">
        <v>26855.767700195302</v>
      </c>
      <c r="C588">
        <v>648174.65661621001</v>
      </c>
      <c r="D588">
        <v>5203899.7012838898</v>
      </c>
      <c r="E588" s="1">
        <v>41139440.714892298</v>
      </c>
      <c r="F588" s="1">
        <v>79897283.789681405</v>
      </c>
      <c r="G588">
        <v>286007.71329920099</v>
      </c>
      <c r="H588" t="s">
        <v>11</v>
      </c>
      <c r="I588" t="s">
        <v>54</v>
      </c>
      <c r="J588" t="s">
        <v>6</v>
      </c>
    </row>
    <row r="589" spans="1:10" x14ac:dyDescent="0.45">
      <c r="A589">
        <v>586</v>
      </c>
      <c r="B589">
        <v>2581.23217773437</v>
      </c>
      <c r="C589">
        <v>316033.08184814401</v>
      </c>
      <c r="D589" s="1">
        <v>11280535.785018099</v>
      </c>
      <c r="E589" s="1">
        <v>125394642.40244</v>
      </c>
      <c r="F589" s="1">
        <v>395707070.69908202</v>
      </c>
      <c r="G589" s="1">
        <v>11720836.130638201</v>
      </c>
      <c r="H589" t="s">
        <v>12</v>
      </c>
      <c r="I589" t="s">
        <v>54</v>
      </c>
      <c r="J589" t="s">
        <v>6</v>
      </c>
    </row>
    <row r="590" spans="1:10" x14ac:dyDescent="0.45">
      <c r="A590">
        <v>587</v>
      </c>
      <c r="B590">
        <v>3747.5025024413999</v>
      </c>
      <c r="C590">
        <v>200431.215148925</v>
      </c>
      <c r="D590">
        <v>1968014.87756347</v>
      </c>
      <c r="E590" s="1">
        <v>12739690.907686099</v>
      </c>
      <c r="F590" s="1">
        <v>40669272.643439002</v>
      </c>
      <c r="G590">
        <v>695975.45416259696</v>
      </c>
      <c r="H590" t="s">
        <v>13</v>
      </c>
      <c r="I590" t="s">
        <v>54</v>
      </c>
      <c r="J590" t="s">
        <v>6</v>
      </c>
    </row>
    <row r="591" spans="1:10" x14ac:dyDescent="0.45">
      <c r="A591">
        <v>588</v>
      </c>
      <c r="B591">
        <v>0</v>
      </c>
      <c r="C591">
        <v>31860.960388183499</v>
      </c>
      <c r="D591">
        <v>589106.96541245398</v>
      </c>
      <c r="E591" s="1">
        <v>14691865.8604482</v>
      </c>
      <c r="F591" s="1">
        <v>115607151.443919</v>
      </c>
      <c r="G591">
        <v>5959927.5641433997</v>
      </c>
      <c r="H591" t="s">
        <v>14</v>
      </c>
      <c r="I591" t="s">
        <v>54</v>
      </c>
      <c r="J591" t="s">
        <v>6</v>
      </c>
    </row>
    <row r="592" spans="1:10" x14ac:dyDescent="0.45">
      <c r="A592">
        <v>589</v>
      </c>
      <c r="B592">
        <v>1314.93151855468</v>
      </c>
      <c r="C592">
        <v>255590.41607666001</v>
      </c>
      <c r="D592" s="1">
        <v>27910265.9717407</v>
      </c>
      <c r="E592" s="1">
        <v>269194320.97151297</v>
      </c>
      <c r="F592" s="1">
        <v>548922469.57631898</v>
      </c>
      <c r="G592" s="1">
        <v>18916208.975261301</v>
      </c>
      <c r="H592" t="s">
        <v>15</v>
      </c>
      <c r="I592" t="s">
        <v>54</v>
      </c>
      <c r="J592" t="s">
        <v>6</v>
      </c>
    </row>
    <row r="593" spans="1:10" x14ac:dyDescent="0.45">
      <c r="A593">
        <v>590</v>
      </c>
      <c r="B593">
        <v>0</v>
      </c>
      <c r="C593">
        <v>0</v>
      </c>
      <c r="D593">
        <v>14983.8125</v>
      </c>
      <c r="E593">
        <v>539464.647583007</v>
      </c>
      <c r="F593" s="1">
        <v>21707451.2797851</v>
      </c>
      <c r="G593">
        <v>84541.503234863194</v>
      </c>
      <c r="H593" t="s">
        <v>16</v>
      </c>
      <c r="I593" t="s">
        <v>54</v>
      </c>
      <c r="J593" t="s">
        <v>6</v>
      </c>
    </row>
    <row r="594" spans="1:10" x14ac:dyDescent="0.45">
      <c r="A594">
        <v>591</v>
      </c>
      <c r="B594">
        <v>7579.2474975585901</v>
      </c>
      <c r="C594">
        <v>732692.07720947196</v>
      </c>
      <c r="D594" s="1">
        <v>21918728.913988501</v>
      </c>
      <c r="E594" s="1">
        <v>385761579.124695</v>
      </c>
      <c r="F594" s="1">
        <v>1636177228.09443</v>
      </c>
      <c r="G594" s="1">
        <v>113021920.71237101</v>
      </c>
      <c r="H594" t="s">
        <v>17</v>
      </c>
      <c r="I594" t="s">
        <v>54</v>
      </c>
      <c r="J594" t="s">
        <v>6</v>
      </c>
    </row>
    <row r="595" spans="1:10" x14ac:dyDescent="0.45">
      <c r="A595">
        <v>592</v>
      </c>
      <c r="B595">
        <v>0</v>
      </c>
      <c r="C595">
        <v>0</v>
      </c>
      <c r="D595">
        <v>1995.9317016601501</v>
      </c>
      <c r="E595">
        <v>1157994.7985368301</v>
      </c>
      <c r="F595" s="1">
        <v>78504440.441405207</v>
      </c>
      <c r="G595">
        <v>2705496.3384147999</v>
      </c>
      <c r="H595" t="s">
        <v>18</v>
      </c>
      <c r="I595" t="s">
        <v>54</v>
      </c>
      <c r="J595" t="s">
        <v>6</v>
      </c>
    </row>
    <row r="596" spans="1:10" x14ac:dyDescent="0.45">
      <c r="A596">
        <v>593</v>
      </c>
      <c r="B596">
        <v>0</v>
      </c>
      <c r="C596">
        <v>1355.4157104492101</v>
      </c>
      <c r="D596">
        <v>172017.91229248</v>
      </c>
      <c r="E596">
        <v>4224801.1897106599</v>
      </c>
      <c r="F596" s="1">
        <v>112002587.51796301</v>
      </c>
      <c r="G596">
        <v>6335290.2069091797</v>
      </c>
      <c r="H596" t="s">
        <v>19</v>
      </c>
      <c r="I596" t="s">
        <v>54</v>
      </c>
      <c r="J596" t="s">
        <v>6</v>
      </c>
    </row>
    <row r="597" spans="1:10" x14ac:dyDescent="0.45">
      <c r="A597">
        <v>594</v>
      </c>
      <c r="B597">
        <v>0</v>
      </c>
      <c r="C597">
        <v>6826.8211669921802</v>
      </c>
      <c r="D597">
        <v>185660.34753417899</v>
      </c>
      <c r="E597">
        <v>2562527.0598201901</v>
      </c>
      <c r="F597" s="1">
        <v>19491969.023012601</v>
      </c>
      <c r="G597">
        <v>408964.48309326102</v>
      </c>
      <c r="H597" t="s">
        <v>20</v>
      </c>
      <c r="I597" t="s">
        <v>54</v>
      </c>
      <c r="J597" t="s">
        <v>6</v>
      </c>
    </row>
    <row r="598" spans="1:10" x14ac:dyDescent="0.45">
      <c r="A598">
        <v>595</v>
      </c>
      <c r="B598">
        <v>0</v>
      </c>
      <c r="C598">
        <v>103989.657104492</v>
      </c>
      <c r="D598">
        <v>2288262.64445992</v>
      </c>
      <c r="E598" s="1">
        <v>33626285.101127803</v>
      </c>
      <c r="F598" s="1">
        <v>304086976.05600202</v>
      </c>
      <c r="G598" s="1">
        <v>23803814.349782102</v>
      </c>
      <c r="H598" t="s">
        <v>21</v>
      </c>
      <c r="I598" t="s">
        <v>54</v>
      </c>
      <c r="J598" t="s">
        <v>6</v>
      </c>
    </row>
    <row r="599" spans="1:10" x14ac:dyDescent="0.45">
      <c r="A599">
        <v>596</v>
      </c>
      <c r="B599">
        <v>0</v>
      </c>
      <c r="C599">
        <v>19491.664550781199</v>
      </c>
      <c r="D599">
        <v>232900.676813581</v>
      </c>
      <c r="E599">
        <v>5966873.3935575597</v>
      </c>
      <c r="F599" s="1">
        <v>112402159.232804</v>
      </c>
      <c r="G599">
        <v>6058272.9805908203</v>
      </c>
      <c r="H599" t="s">
        <v>22</v>
      </c>
      <c r="I599" t="s">
        <v>54</v>
      </c>
      <c r="J599" t="s">
        <v>6</v>
      </c>
    </row>
    <row r="600" spans="1:10" x14ac:dyDescent="0.45">
      <c r="A600">
        <v>597</v>
      </c>
      <c r="B600">
        <v>673.54302978515602</v>
      </c>
      <c r="C600">
        <v>1340.6593627929601</v>
      </c>
      <c r="D600">
        <v>49772.7274169921</v>
      </c>
      <c r="E600">
        <v>808988.92719295702</v>
      </c>
      <c r="F600" s="1">
        <v>72029975.213961497</v>
      </c>
      <c r="G600">
        <v>1224422.8718292799</v>
      </c>
      <c r="H600" t="s">
        <v>23</v>
      </c>
      <c r="I600" t="s">
        <v>54</v>
      </c>
      <c r="J600" t="s">
        <v>6</v>
      </c>
    </row>
    <row r="601" spans="1:10" x14ac:dyDescent="0.45">
      <c r="A601">
        <v>598</v>
      </c>
      <c r="B601">
        <v>0</v>
      </c>
      <c r="C601">
        <v>1906.69348144531</v>
      </c>
      <c r="D601">
        <v>13920.6906738281</v>
      </c>
      <c r="E601">
        <v>407124.09977572499</v>
      </c>
      <c r="F601">
        <v>2878539.8233802901</v>
      </c>
      <c r="G601">
        <v>187588.95142032299</v>
      </c>
      <c r="H601" t="s">
        <v>24</v>
      </c>
      <c r="I601" t="s">
        <v>54</v>
      </c>
      <c r="J601" t="s">
        <v>6</v>
      </c>
    </row>
    <row r="602" spans="1:10" x14ac:dyDescent="0.45">
      <c r="A602">
        <v>599</v>
      </c>
      <c r="B602">
        <v>0</v>
      </c>
      <c r="C602">
        <v>670.21618652343705</v>
      </c>
      <c r="D602">
        <v>82191.470886230396</v>
      </c>
      <c r="E602">
        <v>1638517.2359619101</v>
      </c>
      <c r="F602" s="1">
        <v>109872812.01535501</v>
      </c>
      <c r="G602">
        <v>2854525.4980504601</v>
      </c>
      <c r="H602" t="s">
        <v>25</v>
      </c>
      <c r="I602" t="s">
        <v>54</v>
      </c>
      <c r="J602" t="s">
        <v>6</v>
      </c>
    </row>
    <row r="603" spans="1:10" x14ac:dyDescent="0.45">
      <c r="A603">
        <v>600</v>
      </c>
      <c r="B603">
        <v>6337.0401000976499</v>
      </c>
      <c r="C603">
        <v>647257.43585204997</v>
      </c>
      <c r="D603" s="1">
        <v>26243423.9665986</v>
      </c>
      <c r="E603" s="1">
        <v>208145936.46827501</v>
      </c>
      <c r="F603" s="1">
        <v>809318734.207919</v>
      </c>
      <c r="G603" s="1">
        <v>45544998.997885004</v>
      </c>
      <c r="H603" t="s">
        <v>4</v>
      </c>
      <c r="I603" t="s">
        <v>55</v>
      </c>
      <c r="J603" t="s">
        <v>6</v>
      </c>
    </row>
    <row r="604" spans="1:10" x14ac:dyDescent="0.45">
      <c r="A604">
        <v>601</v>
      </c>
      <c r="B604">
        <v>0</v>
      </c>
      <c r="C604">
        <v>5331.3096313476499</v>
      </c>
      <c r="D604">
        <v>145662.10856383</v>
      </c>
      <c r="E604">
        <v>7709393.9134485498</v>
      </c>
      <c r="F604" s="1">
        <v>110390186.158299</v>
      </c>
      <c r="G604">
        <v>6765891.8767544599</v>
      </c>
      <c r="H604" t="s">
        <v>7</v>
      </c>
      <c r="I604" t="s">
        <v>55</v>
      </c>
      <c r="J604" t="s">
        <v>6</v>
      </c>
    </row>
    <row r="605" spans="1:10" x14ac:dyDescent="0.45">
      <c r="A605">
        <v>602</v>
      </c>
      <c r="B605">
        <v>0</v>
      </c>
      <c r="C605">
        <v>1372.3869018554601</v>
      </c>
      <c r="D605">
        <v>8857.2448120117097</v>
      </c>
      <c r="E605">
        <v>675907.69989013602</v>
      </c>
      <c r="F605">
        <v>1301068.8201293901</v>
      </c>
      <c r="G605">
        <v>4800.0714721679597</v>
      </c>
      <c r="H605" t="s">
        <v>8</v>
      </c>
      <c r="I605" t="s">
        <v>55</v>
      </c>
      <c r="J605" t="s">
        <v>6</v>
      </c>
    </row>
    <row r="606" spans="1:10" x14ac:dyDescent="0.45">
      <c r="A606">
        <v>603</v>
      </c>
      <c r="B606">
        <v>0</v>
      </c>
      <c r="C606">
        <v>2489.2483520507799</v>
      </c>
      <c r="D606">
        <v>225949.700536391</v>
      </c>
      <c r="E606">
        <v>4030655.6766058202</v>
      </c>
      <c r="F606" s="1">
        <v>92389409.927237704</v>
      </c>
      <c r="G606" s="1">
        <v>30204201.191775002</v>
      </c>
      <c r="H606" t="s">
        <v>9</v>
      </c>
      <c r="I606" t="s">
        <v>55</v>
      </c>
      <c r="J606" t="s">
        <v>6</v>
      </c>
    </row>
    <row r="607" spans="1:10" x14ac:dyDescent="0.45">
      <c r="A607">
        <v>604</v>
      </c>
      <c r="B607">
        <v>0</v>
      </c>
      <c r="C607">
        <v>660.28887939453102</v>
      </c>
      <c r="D607">
        <v>4027.35205078125</v>
      </c>
      <c r="E607">
        <v>394781.45810068102</v>
      </c>
      <c r="F607" s="1">
        <v>26842719.281011101</v>
      </c>
      <c r="G607">
        <v>897999.41075200005</v>
      </c>
      <c r="H607" t="s">
        <v>10</v>
      </c>
      <c r="I607" t="s">
        <v>55</v>
      </c>
      <c r="J607" t="s">
        <v>6</v>
      </c>
    </row>
    <row r="608" spans="1:10" x14ac:dyDescent="0.45">
      <c r="A608">
        <v>605</v>
      </c>
      <c r="B608">
        <v>2513.8649291992101</v>
      </c>
      <c r="C608">
        <v>81725.888488769502</v>
      </c>
      <c r="D608">
        <v>2682448.1466868599</v>
      </c>
      <c r="E608" s="1">
        <v>30371752.660168201</v>
      </c>
      <c r="F608" s="1">
        <v>92255156.822152093</v>
      </c>
      <c r="G608">
        <v>1808064.9610480799</v>
      </c>
      <c r="H608" t="s">
        <v>11</v>
      </c>
      <c r="I608" t="s">
        <v>55</v>
      </c>
      <c r="J608" t="s">
        <v>6</v>
      </c>
    </row>
    <row r="609" spans="1:10" x14ac:dyDescent="0.45">
      <c r="A609">
        <v>606</v>
      </c>
      <c r="B609">
        <v>640.23840332031205</v>
      </c>
      <c r="C609">
        <v>274083.44152832002</v>
      </c>
      <c r="D609">
        <v>9657459.3885981496</v>
      </c>
      <c r="E609" s="1">
        <v>103429809.914152</v>
      </c>
      <c r="F609" s="1">
        <v>413645254.06737697</v>
      </c>
      <c r="G609" s="1">
        <v>17414452.281146102</v>
      </c>
      <c r="H609" t="s">
        <v>12</v>
      </c>
      <c r="I609" t="s">
        <v>55</v>
      </c>
      <c r="J609" t="s">
        <v>6</v>
      </c>
    </row>
    <row r="610" spans="1:10" x14ac:dyDescent="0.45">
      <c r="A610">
        <v>607</v>
      </c>
      <c r="B610">
        <v>0</v>
      </c>
      <c r="C610">
        <v>9338.1854858398401</v>
      </c>
      <c r="D610">
        <v>963784.74298095703</v>
      </c>
      <c r="E610">
        <v>9873979.08586042</v>
      </c>
      <c r="F610" s="1">
        <v>43787832.760980099</v>
      </c>
      <c r="G610">
        <v>1642197.8251953099</v>
      </c>
      <c r="H610" t="s">
        <v>13</v>
      </c>
      <c r="I610" t="s">
        <v>55</v>
      </c>
      <c r="J610" t="s">
        <v>6</v>
      </c>
    </row>
    <row r="611" spans="1:10" x14ac:dyDescent="0.45">
      <c r="A611">
        <v>608</v>
      </c>
      <c r="B611">
        <v>0</v>
      </c>
      <c r="C611">
        <v>7092.5530395507803</v>
      </c>
      <c r="D611">
        <v>355648.29766845697</v>
      </c>
      <c r="E611" s="1">
        <v>12391304.247303201</v>
      </c>
      <c r="F611" s="1">
        <v>118584150.161781</v>
      </c>
      <c r="G611">
        <v>5541717.5345186098</v>
      </c>
      <c r="H611" t="s">
        <v>14</v>
      </c>
      <c r="I611" t="s">
        <v>55</v>
      </c>
      <c r="J611" t="s">
        <v>6</v>
      </c>
    </row>
    <row r="612" spans="1:10" x14ac:dyDescent="0.45">
      <c r="A612">
        <v>609</v>
      </c>
      <c r="B612">
        <v>9216.2825927734302</v>
      </c>
      <c r="C612">
        <v>400272.81439208903</v>
      </c>
      <c r="D612" s="1">
        <v>26830938.011922602</v>
      </c>
      <c r="E612" s="1">
        <v>248029746.32893401</v>
      </c>
      <c r="F612" s="1">
        <v>561855313.96207905</v>
      </c>
      <c r="G612" s="1">
        <v>28074683.442509402</v>
      </c>
      <c r="H612" t="s">
        <v>15</v>
      </c>
      <c r="I612" t="s">
        <v>55</v>
      </c>
      <c r="J612" t="s">
        <v>6</v>
      </c>
    </row>
    <row r="613" spans="1:10" x14ac:dyDescent="0.45">
      <c r="A613">
        <v>610</v>
      </c>
      <c r="B613">
        <v>0</v>
      </c>
      <c r="C613">
        <v>673.22869873046795</v>
      </c>
      <c r="D613">
        <v>8146.4169921875</v>
      </c>
      <c r="E613">
        <v>353054.84136962797</v>
      </c>
      <c r="F613" s="1">
        <v>21497055.220703099</v>
      </c>
      <c r="G613">
        <v>487511.535339355</v>
      </c>
      <c r="H613" t="s">
        <v>16</v>
      </c>
      <c r="I613" t="s">
        <v>55</v>
      </c>
      <c r="J613" t="s">
        <v>6</v>
      </c>
    </row>
    <row r="614" spans="1:10" x14ac:dyDescent="0.45">
      <c r="A614">
        <v>611</v>
      </c>
      <c r="B614">
        <v>2519.1560668945299</v>
      </c>
      <c r="C614">
        <v>193649.70178222601</v>
      </c>
      <c r="D614" s="1">
        <v>28572181.7944589</v>
      </c>
      <c r="E614" s="1">
        <v>306000812.72266197</v>
      </c>
      <c r="F614" s="1">
        <v>1700025465.9699199</v>
      </c>
      <c r="G614" s="1">
        <v>122825098.825297</v>
      </c>
      <c r="H614" t="s">
        <v>17</v>
      </c>
      <c r="I614" t="s">
        <v>55</v>
      </c>
      <c r="J614" t="s">
        <v>6</v>
      </c>
    </row>
    <row r="615" spans="1:10" x14ac:dyDescent="0.45">
      <c r="A615">
        <v>612</v>
      </c>
      <c r="B615">
        <v>0</v>
      </c>
      <c r="C615">
        <v>0</v>
      </c>
      <c r="D615">
        <v>14683.5840454101</v>
      </c>
      <c r="E615">
        <v>1955732.4226464301</v>
      </c>
      <c r="F615" s="1">
        <v>76700616.873879597</v>
      </c>
      <c r="G615">
        <v>3698894.6294871601</v>
      </c>
      <c r="H615" t="s">
        <v>18</v>
      </c>
      <c r="I615" t="s">
        <v>55</v>
      </c>
      <c r="J615" t="s">
        <v>6</v>
      </c>
    </row>
    <row r="616" spans="1:10" x14ac:dyDescent="0.45">
      <c r="A616">
        <v>613</v>
      </c>
      <c r="B616">
        <v>0</v>
      </c>
      <c r="C616">
        <v>3389.9995727538999</v>
      </c>
      <c r="D616">
        <v>118488.992675781</v>
      </c>
      <c r="E616">
        <v>3413350.3182222201</v>
      </c>
      <c r="F616" s="1">
        <v>110173567.257154</v>
      </c>
      <c r="G616">
        <v>9027255.6749612205</v>
      </c>
      <c r="H616" t="s">
        <v>19</v>
      </c>
      <c r="I616" t="s">
        <v>55</v>
      </c>
      <c r="J616" t="s">
        <v>6</v>
      </c>
    </row>
    <row r="617" spans="1:10" x14ac:dyDescent="0.45">
      <c r="A617">
        <v>614</v>
      </c>
      <c r="B617">
        <v>0</v>
      </c>
      <c r="C617">
        <v>2495.65893554687</v>
      </c>
      <c r="D617">
        <v>90086.0907592773</v>
      </c>
      <c r="E617">
        <v>1777918.97493513</v>
      </c>
      <c r="F617" s="1">
        <v>20058116.0883664</v>
      </c>
      <c r="G617">
        <v>727330.92163085903</v>
      </c>
      <c r="H617" t="s">
        <v>20</v>
      </c>
      <c r="I617" t="s">
        <v>55</v>
      </c>
      <c r="J617" t="s">
        <v>6</v>
      </c>
    </row>
    <row r="618" spans="1:10" x14ac:dyDescent="0.45">
      <c r="A618">
        <v>615</v>
      </c>
      <c r="B618">
        <v>0</v>
      </c>
      <c r="C618">
        <v>57317.494934082002</v>
      </c>
      <c r="D618">
        <v>2309382.8578728102</v>
      </c>
      <c r="E618" s="1">
        <v>30159472.025214698</v>
      </c>
      <c r="F618" s="1">
        <v>307048661.36186397</v>
      </c>
      <c r="G618" s="1">
        <v>24334494.068590801</v>
      </c>
      <c r="H618" t="s">
        <v>21</v>
      </c>
      <c r="I618" t="s">
        <v>55</v>
      </c>
      <c r="J618" t="s">
        <v>6</v>
      </c>
    </row>
    <row r="619" spans="1:10" x14ac:dyDescent="0.45">
      <c r="A619">
        <v>616</v>
      </c>
      <c r="B619">
        <v>2017.94372558593</v>
      </c>
      <c r="C619">
        <v>49790.5438842773</v>
      </c>
      <c r="D619">
        <v>436218.08264160098</v>
      </c>
      <c r="E619">
        <v>7493404.2016089298</v>
      </c>
      <c r="F619" s="1">
        <v>109447268.940062</v>
      </c>
      <c r="G619">
        <v>7250998.2363948999</v>
      </c>
      <c r="H619" t="s">
        <v>22</v>
      </c>
      <c r="I619" t="s">
        <v>55</v>
      </c>
      <c r="J619" t="s">
        <v>6</v>
      </c>
    </row>
    <row r="620" spans="1:10" x14ac:dyDescent="0.45">
      <c r="A620">
        <v>617</v>
      </c>
      <c r="B620">
        <v>673.54302978515602</v>
      </c>
      <c r="C620">
        <v>9561.7268066406195</v>
      </c>
      <c r="D620">
        <v>43031.629699707002</v>
      </c>
      <c r="E620">
        <v>1060340.0263954301</v>
      </c>
      <c r="F620" s="1">
        <v>71479150.589429095</v>
      </c>
      <c r="G620">
        <v>1522416.4274325499</v>
      </c>
      <c r="H620" t="s">
        <v>23</v>
      </c>
      <c r="I620" t="s">
        <v>55</v>
      </c>
      <c r="J620" t="s">
        <v>6</v>
      </c>
    </row>
    <row r="621" spans="1:10" x14ac:dyDescent="0.45">
      <c r="A621">
        <v>618</v>
      </c>
      <c r="B621">
        <v>0</v>
      </c>
      <c r="C621">
        <v>1906.69348144531</v>
      </c>
      <c r="D621">
        <v>22780.169433593699</v>
      </c>
      <c r="E621">
        <v>344619.78484700498</v>
      </c>
      <c r="F621">
        <v>2872782.1612505699</v>
      </c>
      <c r="G621">
        <v>246991.44971899799</v>
      </c>
      <c r="H621" t="s">
        <v>24</v>
      </c>
      <c r="I621" t="s">
        <v>55</v>
      </c>
      <c r="J621" t="s">
        <v>6</v>
      </c>
    </row>
    <row r="622" spans="1:10" x14ac:dyDescent="0.45">
      <c r="A622">
        <v>619</v>
      </c>
      <c r="B622">
        <v>0</v>
      </c>
      <c r="C622">
        <v>676.50531005859295</v>
      </c>
      <c r="D622">
        <v>77547.673339843706</v>
      </c>
      <c r="E622">
        <v>1927584.34684555</v>
      </c>
      <c r="F622" s="1">
        <v>108577228.542574</v>
      </c>
      <c r="G622">
        <v>3865679.3683708599</v>
      </c>
      <c r="H622" t="s">
        <v>25</v>
      </c>
      <c r="I622" t="s">
        <v>55</v>
      </c>
      <c r="J622" t="s">
        <v>6</v>
      </c>
    </row>
    <row r="623" spans="1:10" x14ac:dyDescent="0.45">
      <c r="A623">
        <v>620</v>
      </c>
      <c r="B623">
        <v>143324.477355957</v>
      </c>
      <c r="C623">
        <v>3920825.4439838398</v>
      </c>
      <c r="D623" s="1">
        <v>47614107.013704397</v>
      </c>
      <c r="E623" s="1">
        <v>261822361.47431901</v>
      </c>
      <c r="F623" s="1">
        <v>742127322.94681597</v>
      </c>
      <c r="G623" s="1">
        <v>34278746.7604504</v>
      </c>
      <c r="H623" t="s">
        <v>4</v>
      </c>
      <c r="I623" t="s">
        <v>56</v>
      </c>
      <c r="J623" t="s">
        <v>6</v>
      </c>
    </row>
    <row r="624" spans="1:10" x14ac:dyDescent="0.45">
      <c r="A624">
        <v>621</v>
      </c>
      <c r="B624">
        <v>0</v>
      </c>
      <c r="C624">
        <v>29965.697265625</v>
      </c>
      <c r="D624">
        <v>446804.50041791098</v>
      </c>
      <c r="E624">
        <v>9119255.1462249104</v>
      </c>
      <c r="F624" s="1">
        <v>111150526.97258</v>
      </c>
      <c r="G624">
        <v>4269913.0502089504</v>
      </c>
      <c r="H624" t="s">
        <v>7</v>
      </c>
      <c r="I624" t="s">
        <v>56</v>
      </c>
      <c r="J624" t="s">
        <v>6</v>
      </c>
    </row>
    <row r="625" spans="1:10" x14ac:dyDescent="0.45">
      <c r="A625">
        <v>622</v>
      </c>
      <c r="B625">
        <v>0</v>
      </c>
      <c r="C625">
        <v>1372.3869018554601</v>
      </c>
      <c r="D625">
        <v>9546.0743408203107</v>
      </c>
      <c r="E625">
        <v>775894.05194091797</v>
      </c>
      <c r="F625">
        <v>1199747.21557617</v>
      </c>
      <c r="G625">
        <v>5446.4944458007803</v>
      </c>
      <c r="H625" t="s">
        <v>8</v>
      </c>
      <c r="I625" t="s">
        <v>56</v>
      </c>
      <c r="J625" t="s">
        <v>6</v>
      </c>
    </row>
    <row r="626" spans="1:10" x14ac:dyDescent="0.45">
      <c r="A626">
        <v>623</v>
      </c>
      <c r="B626">
        <v>0</v>
      </c>
      <c r="C626">
        <v>4987.9387817382803</v>
      </c>
      <c r="D626">
        <v>257575.81362256801</v>
      </c>
      <c r="E626">
        <v>4964010.4542071102</v>
      </c>
      <c r="F626" s="1">
        <v>92812797.6513616</v>
      </c>
      <c r="G626" s="1">
        <v>28813333.886533901</v>
      </c>
      <c r="H626" t="s">
        <v>9</v>
      </c>
      <c r="I626" t="s">
        <v>56</v>
      </c>
      <c r="J626" t="s">
        <v>6</v>
      </c>
    </row>
    <row r="627" spans="1:10" x14ac:dyDescent="0.45">
      <c r="A627">
        <v>624</v>
      </c>
      <c r="B627">
        <v>0</v>
      </c>
      <c r="C627">
        <v>1342.6262817382801</v>
      </c>
      <c r="D627">
        <v>32737.8973999023</v>
      </c>
      <c r="E627">
        <v>717146.69394100399</v>
      </c>
      <c r="F627" s="1">
        <v>26801977.926590499</v>
      </c>
      <c r="G627">
        <v>586982.64658083406</v>
      </c>
      <c r="H627" t="s">
        <v>10</v>
      </c>
      <c r="I627" t="s">
        <v>56</v>
      </c>
      <c r="J627" t="s">
        <v>6</v>
      </c>
    </row>
    <row r="628" spans="1:10" x14ac:dyDescent="0.45">
      <c r="A628">
        <v>625</v>
      </c>
      <c r="B628">
        <v>31392.2138671875</v>
      </c>
      <c r="C628">
        <v>351927.16137695301</v>
      </c>
      <c r="D628">
        <v>4617823.32021771</v>
      </c>
      <c r="E628" s="1">
        <v>36220231.448678702</v>
      </c>
      <c r="F628" s="1">
        <v>84818131.025336996</v>
      </c>
      <c r="G628">
        <v>1162157.1739956699</v>
      </c>
      <c r="H628" t="s">
        <v>11</v>
      </c>
      <c r="I628" t="s">
        <v>56</v>
      </c>
      <c r="J628" t="s">
        <v>6</v>
      </c>
    </row>
    <row r="629" spans="1:10" x14ac:dyDescent="0.45">
      <c r="A629">
        <v>626</v>
      </c>
      <c r="B629">
        <v>85055.085205078096</v>
      </c>
      <c r="C629">
        <v>2504353.18468065</v>
      </c>
      <c r="D629" s="1">
        <v>22558139.436647899</v>
      </c>
      <c r="E629" s="1">
        <v>132633021.770758</v>
      </c>
      <c r="F629" s="1">
        <v>375573190.52015901</v>
      </c>
      <c r="G629" s="1">
        <v>11067939.3337531</v>
      </c>
      <c r="H629" t="s">
        <v>12</v>
      </c>
      <c r="I629" t="s">
        <v>56</v>
      </c>
      <c r="J629" t="s">
        <v>6</v>
      </c>
    </row>
    <row r="630" spans="1:10" x14ac:dyDescent="0.45">
      <c r="A630">
        <v>627</v>
      </c>
      <c r="B630">
        <v>2494.7052001953102</v>
      </c>
      <c r="C630">
        <v>194716.98730468701</v>
      </c>
      <c r="D630">
        <v>2002464.0651855399</v>
      </c>
      <c r="E630" s="1">
        <v>11943654.162822399</v>
      </c>
      <c r="F630" s="1">
        <v>41165519.137997597</v>
      </c>
      <c r="G630">
        <v>968283.54199218703</v>
      </c>
      <c r="H630" t="s">
        <v>13</v>
      </c>
      <c r="I630" t="s">
        <v>56</v>
      </c>
      <c r="J630" t="s">
        <v>6</v>
      </c>
    </row>
    <row r="631" spans="1:10" x14ac:dyDescent="0.45">
      <c r="A631">
        <v>628</v>
      </c>
      <c r="B631">
        <v>636.55163574218705</v>
      </c>
      <c r="C631">
        <v>39676.200927734302</v>
      </c>
      <c r="D631">
        <v>579974.82345042506</v>
      </c>
      <c r="E631" s="1">
        <v>10741428.638673</v>
      </c>
      <c r="F631" s="1">
        <v>119189383.627434</v>
      </c>
      <c r="G631">
        <v>6328812.9521900797</v>
      </c>
      <c r="H631" t="s">
        <v>14</v>
      </c>
      <c r="I631" t="s">
        <v>56</v>
      </c>
      <c r="J631" t="s">
        <v>6</v>
      </c>
    </row>
    <row r="632" spans="1:10" x14ac:dyDescent="0.45">
      <c r="A632">
        <v>629</v>
      </c>
      <c r="B632">
        <v>37588.237731933499</v>
      </c>
      <c r="C632">
        <v>2232347.23510742</v>
      </c>
      <c r="D632" s="1">
        <v>45760110.391195104</v>
      </c>
      <c r="E632" s="1">
        <v>294989544.97074997</v>
      </c>
      <c r="F632" s="1">
        <v>506033211.81998199</v>
      </c>
      <c r="G632" s="1">
        <v>16147368.187663401</v>
      </c>
      <c r="H632" t="s">
        <v>15</v>
      </c>
      <c r="I632" t="s">
        <v>56</v>
      </c>
      <c r="J632" t="s">
        <v>6</v>
      </c>
    </row>
    <row r="633" spans="1:10" x14ac:dyDescent="0.45">
      <c r="A633">
        <v>630</v>
      </c>
      <c r="B633">
        <v>0</v>
      </c>
      <c r="C633">
        <v>2026.4141235351501</v>
      </c>
      <c r="D633">
        <v>12901.929382324201</v>
      </c>
      <c r="E633">
        <v>345668.04003906198</v>
      </c>
      <c r="F633" s="1">
        <v>21607506.4125976</v>
      </c>
      <c r="G633">
        <v>378338.44696044899</v>
      </c>
      <c r="H633" t="s">
        <v>16</v>
      </c>
      <c r="I633" t="s">
        <v>56</v>
      </c>
      <c r="J633" t="s">
        <v>6</v>
      </c>
    </row>
    <row r="634" spans="1:10" x14ac:dyDescent="0.45">
      <c r="A634">
        <v>631</v>
      </c>
      <c r="B634">
        <v>34023.030517578103</v>
      </c>
      <c r="C634">
        <v>1402032.0671997</v>
      </c>
      <c r="D634" s="1">
        <v>28132051.957773902</v>
      </c>
      <c r="E634" s="1">
        <v>355248288.99376202</v>
      </c>
      <c r="F634" s="1">
        <v>1659919871.3036499</v>
      </c>
      <c r="G634" s="1">
        <v>112883460.817288</v>
      </c>
      <c r="H634" t="s">
        <v>17</v>
      </c>
      <c r="I634" t="s">
        <v>56</v>
      </c>
      <c r="J634" t="s">
        <v>6</v>
      </c>
    </row>
    <row r="635" spans="1:10" x14ac:dyDescent="0.45">
      <c r="A635">
        <v>632</v>
      </c>
      <c r="B635">
        <v>0</v>
      </c>
      <c r="C635">
        <v>0</v>
      </c>
      <c r="D635">
        <v>9998.6995239257794</v>
      </c>
      <c r="E635">
        <v>1479276.4852213501</v>
      </c>
      <c r="F635" s="1">
        <v>78510309.740803704</v>
      </c>
      <c r="G635">
        <v>2370342.5845095101</v>
      </c>
      <c r="H635" t="s">
        <v>18</v>
      </c>
      <c r="I635" t="s">
        <v>56</v>
      </c>
      <c r="J635" t="s">
        <v>6</v>
      </c>
    </row>
    <row r="636" spans="1:10" x14ac:dyDescent="0.45">
      <c r="A636">
        <v>633</v>
      </c>
      <c r="B636">
        <v>0</v>
      </c>
      <c r="C636">
        <v>14212.6335449218</v>
      </c>
      <c r="D636">
        <v>234160.77264404201</v>
      </c>
      <c r="E636">
        <v>4812816.8198701702</v>
      </c>
      <c r="F636" s="1">
        <v>111977874.02763499</v>
      </c>
      <c r="G636">
        <v>5696987.9888915997</v>
      </c>
      <c r="H636" t="s">
        <v>19</v>
      </c>
      <c r="I636" t="s">
        <v>56</v>
      </c>
      <c r="J636" t="s">
        <v>6</v>
      </c>
    </row>
    <row r="637" spans="1:10" x14ac:dyDescent="0.45">
      <c r="A637">
        <v>634</v>
      </c>
      <c r="B637">
        <v>0</v>
      </c>
      <c r="C637">
        <v>6845.7416381835901</v>
      </c>
      <c r="D637">
        <v>228703.52966308501</v>
      </c>
      <c r="E637">
        <v>2608209.98803687</v>
      </c>
      <c r="F637" s="1">
        <v>19246416.829781301</v>
      </c>
      <c r="G637">
        <v>565771.64550781203</v>
      </c>
      <c r="H637" t="s">
        <v>20</v>
      </c>
      <c r="I637" t="s">
        <v>56</v>
      </c>
      <c r="J637" t="s">
        <v>6</v>
      </c>
    </row>
    <row r="638" spans="1:10" x14ac:dyDescent="0.45">
      <c r="A638">
        <v>635</v>
      </c>
      <c r="B638">
        <v>3739.0154418945299</v>
      </c>
      <c r="C638">
        <v>277321.26312255801</v>
      </c>
      <c r="D638">
        <v>3077695.9380576899</v>
      </c>
      <c r="E638" s="1">
        <v>33398771.751409698</v>
      </c>
      <c r="F638" s="1">
        <v>303694195.51161098</v>
      </c>
      <c r="G638" s="1">
        <v>23457604.3288332</v>
      </c>
      <c r="H638" t="s">
        <v>21</v>
      </c>
      <c r="I638" t="s">
        <v>56</v>
      </c>
      <c r="J638" t="s">
        <v>6</v>
      </c>
    </row>
    <row r="639" spans="1:10" x14ac:dyDescent="0.45">
      <c r="A639">
        <v>636</v>
      </c>
      <c r="B639">
        <v>4038.0713500976499</v>
      </c>
      <c r="C639">
        <v>124349.409851074</v>
      </c>
      <c r="D639">
        <v>758842.61516807403</v>
      </c>
      <c r="E639">
        <v>8052552.1568021802</v>
      </c>
      <c r="F639" s="1">
        <v>110300478.405839</v>
      </c>
      <c r="G639">
        <v>5439437.2893066397</v>
      </c>
      <c r="H639" t="s">
        <v>22</v>
      </c>
      <c r="I639" t="s">
        <v>56</v>
      </c>
      <c r="J639" t="s">
        <v>6</v>
      </c>
    </row>
    <row r="640" spans="1:10" x14ac:dyDescent="0.45">
      <c r="A640">
        <v>637</v>
      </c>
      <c r="B640">
        <v>1340.8572387695301</v>
      </c>
      <c r="C640">
        <v>11605.423278808499</v>
      </c>
      <c r="D640">
        <v>50444.584594726497</v>
      </c>
      <c r="E640">
        <v>1398601.8231021599</v>
      </c>
      <c r="F640" s="1">
        <v>72232968.663739994</v>
      </c>
      <c r="G640">
        <v>420212.59083874198</v>
      </c>
      <c r="H640" t="s">
        <v>23</v>
      </c>
      <c r="I640" t="s">
        <v>56</v>
      </c>
      <c r="J640" t="s">
        <v>6</v>
      </c>
    </row>
    <row r="641" spans="1:10" x14ac:dyDescent="0.45">
      <c r="A641">
        <v>638</v>
      </c>
      <c r="B641">
        <v>0</v>
      </c>
      <c r="C641">
        <v>3167.8018798828102</v>
      </c>
      <c r="D641">
        <v>27211.582580566399</v>
      </c>
      <c r="E641">
        <v>469896.13975375303</v>
      </c>
      <c r="F641">
        <v>2808834.3101488301</v>
      </c>
      <c r="G641">
        <v>179970.42436858499</v>
      </c>
      <c r="H641" t="s">
        <v>24</v>
      </c>
      <c r="I641" t="s">
        <v>56</v>
      </c>
      <c r="J641" t="s">
        <v>6</v>
      </c>
    </row>
    <row r="642" spans="1:10" x14ac:dyDescent="0.45">
      <c r="A642">
        <v>639</v>
      </c>
      <c r="B642">
        <v>0</v>
      </c>
      <c r="C642">
        <v>3365.1964111328102</v>
      </c>
      <c r="D642">
        <v>112584.90441894501</v>
      </c>
      <c r="E642">
        <v>1825960.93609619</v>
      </c>
      <c r="F642" s="1">
        <v>109614260.19675601</v>
      </c>
      <c r="G642">
        <v>2892545.2027587802</v>
      </c>
      <c r="H642" t="s">
        <v>25</v>
      </c>
      <c r="I642" t="s">
        <v>56</v>
      </c>
      <c r="J642" t="s">
        <v>6</v>
      </c>
    </row>
    <row r="643" spans="1:10" x14ac:dyDescent="0.45">
      <c r="A643">
        <v>640</v>
      </c>
      <c r="B643">
        <v>2557.9327392578102</v>
      </c>
      <c r="C643">
        <v>141486.953857421</v>
      </c>
      <c r="D643">
        <v>1595348.39379882</v>
      </c>
      <c r="E643">
        <v>4635096.7572018998</v>
      </c>
      <c r="F643">
        <v>6553972.4949960699</v>
      </c>
      <c r="G643">
        <v>5702.4483642578098</v>
      </c>
      <c r="H643" t="s">
        <v>4</v>
      </c>
      <c r="I643" t="s">
        <v>5</v>
      </c>
      <c r="J643" t="s">
        <v>57</v>
      </c>
    </row>
    <row r="644" spans="1:10" x14ac:dyDescent="0.45">
      <c r="A644">
        <v>641</v>
      </c>
      <c r="B644">
        <v>0</v>
      </c>
      <c r="C644">
        <v>1579992.5050594499</v>
      </c>
      <c r="D644" s="1">
        <v>49935125.913182303</v>
      </c>
      <c r="E644" s="1">
        <v>390857400.731794</v>
      </c>
      <c r="F644" s="1">
        <v>388816155.28428298</v>
      </c>
      <c r="G644">
        <v>9998.7913818359302</v>
      </c>
      <c r="H644" t="s">
        <v>7</v>
      </c>
      <c r="I644" t="s">
        <v>5</v>
      </c>
      <c r="J644" t="s">
        <v>57</v>
      </c>
    </row>
    <row r="645" spans="1:10" x14ac:dyDescent="0.45">
      <c r="A645">
        <v>642</v>
      </c>
      <c r="B645">
        <v>4082.6126098632799</v>
      </c>
      <c r="C645">
        <v>579677.17736816395</v>
      </c>
      <c r="D645" s="1">
        <v>23785159.090399701</v>
      </c>
      <c r="E645" s="1">
        <v>102248662.911128</v>
      </c>
      <c r="F645" s="1">
        <v>28905045.948513798</v>
      </c>
      <c r="G645">
        <v>0</v>
      </c>
      <c r="H645" t="s">
        <v>8</v>
      </c>
      <c r="I645" t="s">
        <v>5</v>
      </c>
      <c r="J645" t="s">
        <v>57</v>
      </c>
    </row>
    <row r="646" spans="1:10" x14ac:dyDescent="0.45">
      <c r="A646">
        <v>643</v>
      </c>
      <c r="B646">
        <v>0</v>
      </c>
      <c r="C646">
        <v>622.90881347656205</v>
      </c>
      <c r="D646">
        <v>5602.1960449218705</v>
      </c>
      <c r="E646">
        <v>81454.722351074204</v>
      </c>
      <c r="F646">
        <v>481654.20099523198</v>
      </c>
      <c r="G646">
        <v>8072.06005859375</v>
      </c>
      <c r="H646" t="s">
        <v>9</v>
      </c>
      <c r="I646" t="s">
        <v>5</v>
      </c>
      <c r="J646" t="s">
        <v>57</v>
      </c>
    </row>
    <row r="647" spans="1:10" x14ac:dyDescent="0.45">
      <c r="A647">
        <v>644</v>
      </c>
      <c r="B647">
        <v>1993.52990722656</v>
      </c>
      <c r="C647">
        <v>1188475.5827610299</v>
      </c>
      <c r="D647" s="1">
        <v>13611129.0265471</v>
      </c>
      <c r="E647" s="1">
        <v>55614406.130580001</v>
      </c>
      <c r="F647" s="1">
        <v>158160404.07890701</v>
      </c>
      <c r="G647">
        <v>17171.4794921875</v>
      </c>
      <c r="H647" t="s">
        <v>10</v>
      </c>
      <c r="I647" t="s">
        <v>5</v>
      </c>
      <c r="J647" t="s">
        <v>57</v>
      </c>
    </row>
    <row r="648" spans="1:10" x14ac:dyDescent="0.45">
      <c r="A648">
        <v>645</v>
      </c>
      <c r="B648">
        <v>0</v>
      </c>
      <c r="C648">
        <v>8137.9924926757803</v>
      </c>
      <c r="D648">
        <v>59902.812072753899</v>
      </c>
      <c r="E648">
        <v>442981.60095310502</v>
      </c>
      <c r="F648">
        <v>669551.29589843703</v>
      </c>
      <c r="G648">
        <v>0</v>
      </c>
      <c r="H648" t="s">
        <v>11</v>
      </c>
      <c r="I648" t="s">
        <v>5</v>
      </c>
      <c r="J648" t="s">
        <v>57</v>
      </c>
    </row>
    <row r="649" spans="1:10" x14ac:dyDescent="0.45">
      <c r="A649">
        <v>646</v>
      </c>
      <c r="B649">
        <v>5811.98828125</v>
      </c>
      <c r="C649">
        <v>317341.12701415998</v>
      </c>
      <c r="D649">
        <v>2374496.9498291002</v>
      </c>
      <c r="E649">
        <v>8522690.6834020205</v>
      </c>
      <c r="F649">
        <v>5601699.7001342699</v>
      </c>
      <c r="G649">
        <v>0</v>
      </c>
      <c r="H649" t="s">
        <v>12</v>
      </c>
      <c r="I649" t="s">
        <v>5</v>
      </c>
      <c r="J649" t="s">
        <v>57</v>
      </c>
    </row>
    <row r="650" spans="1:10" x14ac:dyDescent="0.45">
      <c r="A650">
        <v>647</v>
      </c>
      <c r="B650">
        <v>0</v>
      </c>
      <c r="C650">
        <v>2497.69311523437</v>
      </c>
      <c r="D650">
        <v>7497.4550170898401</v>
      </c>
      <c r="E650">
        <v>67316.204223632798</v>
      </c>
      <c r="F650">
        <v>161135.27172851501</v>
      </c>
      <c r="G650">
        <v>0</v>
      </c>
      <c r="H650" t="s">
        <v>13</v>
      </c>
      <c r="I650" t="s">
        <v>5</v>
      </c>
      <c r="J650" t="s">
        <v>57</v>
      </c>
    </row>
    <row r="651" spans="1:10" x14ac:dyDescent="0.45">
      <c r="A651">
        <v>648</v>
      </c>
      <c r="B651">
        <v>639.36669921875</v>
      </c>
      <c r="C651">
        <v>45227.526000976497</v>
      </c>
      <c r="D651">
        <v>1012663.56317138</v>
      </c>
      <c r="E651">
        <v>4376235.6490449701</v>
      </c>
      <c r="F651">
        <v>4934969.7935692798</v>
      </c>
      <c r="G651">
        <v>0</v>
      </c>
      <c r="H651" t="s">
        <v>14</v>
      </c>
      <c r="I651" t="s">
        <v>5</v>
      </c>
      <c r="J651" t="s">
        <v>57</v>
      </c>
    </row>
    <row r="652" spans="1:10" x14ac:dyDescent="0.45">
      <c r="A652">
        <v>649</v>
      </c>
      <c r="B652">
        <v>19203.299133300701</v>
      </c>
      <c r="C652">
        <v>4035075.1726490599</v>
      </c>
      <c r="D652" s="1">
        <v>119187261.29322501</v>
      </c>
      <c r="E652" s="1">
        <v>370104034.33781999</v>
      </c>
      <c r="F652" s="1">
        <v>175149884.96412599</v>
      </c>
      <c r="G652">
        <v>17222.886047363201</v>
      </c>
      <c r="H652" t="s">
        <v>15</v>
      </c>
      <c r="I652" t="s">
        <v>5</v>
      </c>
      <c r="J652" t="s">
        <v>57</v>
      </c>
    </row>
    <row r="653" spans="1:10" x14ac:dyDescent="0.45">
      <c r="A653">
        <v>650</v>
      </c>
      <c r="B653">
        <v>2025.7383422851501</v>
      </c>
      <c r="C653">
        <v>1113979.00859518</v>
      </c>
      <c r="D653">
        <v>8932608.9298883099</v>
      </c>
      <c r="E653" s="1">
        <v>24804875.157517601</v>
      </c>
      <c r="F653" s="1">
        <v>44953769.955991</v>
      </c>
      <c r="G653">
        <v>0</v>
      </c>
      <c r="H653" t="s">
        <v>16</v>
      </c>
      <c r="I653" t="s">
        <v>5</v>
      </c>
      <c r="J653" t="s">
        <v>57</v>
      </c>
    </row>
    <row r="654" spans="1:10" x14ac:dyDescent="0.45">
      <c r="A654">
        <v>651</v>
      </c>
      <c r="B654">
        <v>4433.1015625</v>
      </c>
      <c r="C654">
        <v>195826.08172607399</v>
      </c>
      <c r="D654">
        <v>2297859.5046171299</v>
      </c>
      <c r="E654">
        <v>4448107.9392037103</v>
      </c>
      <c r="F654">
        <v>9621187.3772458509</v>
      </c>
      <c r="G654">
        <v>18855.036926269499</v>
      </c>
      <c r="H654" t="s">
        <v>17</v>
      </c>
      <c r="I654" t="s">
        <v>5</v>
      </c>
      <c r="J654" t="s">
        <v>57</v>
      </c>
    </row>
    <row r="655" spans="1:10" x14ac:dyDescent="0.45">
      <c r="A655">
        <v>652</v>
      </c>
      <c r="B655">
        <v>0</v>
      </c>
      <c r="C655">
        <v>232304.62465628801</v>
      </c>
      <c r="D655" s="1">
        <v>11498352.611110499</v>
      </c>
      <c r="E655" s="1">
        <v>103830151.631633</v>
      </c>
      <c r="F655" s="1">
        <v>156229251.88203499</v>
      </c>
      <c r="G655">
        <v>16085.503287281699</v>
      </c>
      <c r="H655" t="s">
        <v>18</v>
      </c>
      <c r="I655" t="s">
        <v>5</v>
      </c>
      <c r="J655" t="s">
        <v>57</v>
      </c>
    </row>
    <row r="656" spans="1:10" x14ac:dyDescent="0.45">
      <c r="A656">
        <v>653</v>
      </c>
      <c r="B656">
        <v>8119.4084472656205</v>
      </c>
      <c r="C656">
        <v>1461437.91223144</v>
      </c>
      <c r="D656" s="1">
        <v>26592729.0310187</v>
      </c>
      <c r="E656" s="1">
        <v>249783086.48610601</v>
      </c>
      <c r="F656" s="1">
        <v>361818255.32065898</v>
      </c>
      <c r="G656">
        <v>2709.9010009765602</v>
      </c>
      <c r="H656" t="s">
        <v>19</v>
      </c>
      <c r="I656" t="s">
        <v>5</v>
      </c>
      <c r="J656" t="s">
        <v>57</v>
      </c>
    </row>
    <row r="657" spans="1:10" x14ac:dyDescent="0.45">
      <c r="A657">
        <v>654</v>
      </c>
      <c r="B657">
        <v>0</v>
      </c>
      <c r="C657">
        <v>0</v>
      </c>
      <c r="D657">
        <v>3118.10864257812</v>
      </c>
      <c r="E657">
        <v>21186.158935546799</v>
      </c>
      <c r="F657">
        <v>49838.612792968699</v>
      </c>
      <c r="G657">
        <v>0</v>
      </c>
      <c r="H657" t="s">
        <v>20</v>
      </c>
      <c r="I657" t="s">
        <v>5</v>
      </c>
      <c r="J657" t="s">
        <v>57</v>
      </c>
    </row>
    <row r="658" spans="1:10" x14ac:dyDescent="0.45">
      <c r="A658">
        <v>655</v>
      </c>
      <c r="B658">
        <v>0</v>
      </c>
      <c r="C658">
        <v>4972.6165771484302</v>
      </c>
      <c r="D658">
        <v>72594.915471095606</v>
      </c>
      <c r="E658">
        <v>346136.09307861299</v>
      </c>
      <c r="F658">
        <v>1075238.1046657099</v>
      </c>
      <c r="G658">
        <v>3700.7763671875</v>
      </c>
      <c r="H658" t="s">
        <v>21</v>
      </c>
      <c r="I658" t="s">
        <v>5</v>
      </c>
      <c r="J658" t="s">
        <v>57</v>
      </c>
    </row>
    <row r="659" spans="1:10" x14ac:dyDescent="0.45">
      <c r="A659">
        <v>656</v>
      </c>
      <c r="B659">
        <v>671.895263671875</v>
      </c>
      <c r="C659">
        <v>1623844.8820190399</v>
      </c>
      <c r="D659" s="1">
        <v>26742901.392053701</v>
      </c>
      <c r="E659" s="1">
        <v>503529640.87809998</v>
      </c>
      <c r="F659" s="1">
        <v>850682679.15713</v>
      </c>
      <c r="G659">
        <v>44353.113525390603</v>
      </c>
      <c r="H659" t="s">
        <v>22</v>
      </c>
      <c r="I659" t="s">
        <v>5</v>
      </c>
      <c r="J659" t="s">
        <v>57</v>
      </c>
    </row>
    <row r="660" spans="1:10" x14ac:dyDescent="0.45">
      <c r="A660">
        <v>657</v>
      </c>
      <c r="B660">
        <v>31636.559936523401</v>
      </c>
      <c r="C660" s="1">
        <v>11862881.9384236</v>
      </c>
      <c r="D660" s="1">
        <v>219621999.857853</v>
      </c>
      <c r="E660" s="1">
        <v>654446023.19490898</v>
      </c>
      <c r="F660" s="1">
        <v>339890549.87679601</v>
      </c>
      <c r="G660">
        <v>12339.7371069814</v>
      </c>
      <c r="H660" t="s">
        <v>23</v>
      </c>
      <c r="I660" t="s">
        <v>5</v>
      </c>
      <c r="J660" t="s">
        <v>57</v>
      </c>
    </row>
    <row r="661" spans="1:10" x14ac:dyDescent="0.45">
      <c r="A661">
        <v>658</v>
      </c>
      <c r="B661">
        <v>0</v>
      </c>
      <c r="C661">
        <v>0</v>
      </c>
      <c r="D661">
        <v>594.232421875</v>
      </c>
      <c r="E661">
        <v>11026.447076775001</v>
      </c>
      <c r="F661">
        <v>44495.882394827997</v>
      </c>
      <c r="G661">
        <v>0</v>
      </c>
      <c r="H661" t="s">
        <v>24</v>
      </c>
      <c r="I661" t="s">
        <v>5</v>
      </c>
      <c r="J661" t="s">
        <v>57</v>
      </c>
    </row>
    <row r="662" spans="1:10" x14ac:dyDescent="0.45">
      <c r="A662">
        <v>659</v>
      </c>
      <c r="B662">
        <v>35546.834472656199</v>
      </c>
      <c r="C662" s="1">
        <v>27402893.8756584</v>
      </c>
      <c r="D662" s="1">
        <v>114197062.865729</v>
      </c>
      <c r="E662" s="1">
        <v>224130889.03174499</v>
      </c>
      <c r="F662" s="1">
        <v>234925235.466306</v>
      </c>
      <c r="G662">
        <v>20597.8124389648</v>
      </c>
      <c r="H662" t="s">
        <v>25</v>
      </c>
      <c r="I662" t="s">
        <v>5</v>
      </c>
      <c r="J662" t="s">
        <v>57</v>
      </c>
    </row>
    <row r="663" spans="1:10" x14ac:dyDescent="0.45">
      <c r="A663">
        <v>660</v>
      </c>
      <c r="B663">
        <v>2534.9249877929601</v>
      </c>
      <c r="C663">
        <v>78497.757080078096</v>
      </c>
      <c r="D663">
        <v>1041809.13116455</v>
      </c>
      <c r="E663">
        <v>4907243.9489207501</v>
      </c>
      <c r="F663">
        <v>6901532.1393978298</v>
      </c>
      <c r="G663">
        <v>2547.0794067382799</v>
      </c>
      <c r="H663" t="s">
        <v>4</v>
      </c>
      <c r="I663" t="s">
        <v>26</v>
      </c>
      <c r="J663" t="s">
        <v>57</v>
      </c>
    </row>
    <row r="664" spans="1:10" x14ac:dyDescent="0.45">
      <c r="A664">
        <v>661</v>
      </c>
      <c r="B664">
        <v>0</v>
      </c>
      <c r="C664">
        <v>21346.841247558499</v>
      </c>
      <c r="D664">
        <v>5464276.7593075</v>
      </c>
      <c r="E664" s="1">
        <v>253957479.723537</v>
      </c>
      <c r="F664" s="1">
        <v>571557520.13097799</v>
      </c>
      <c r="G664">
        <v>198049.770629882</v>
      </c>
      <c r="H664" t="s">
        <v>7</v>
      </c>
      <c r="I664" t="s">
        <v>26</v>
      </c>
      <c r="J664" t="s">
        <v>57</v>
      </c>
    </row>
    <row r="665" spans="1:10" x14ac:dyDescent="0.45">
      <c r="A665">
        <v>662</v>
      </c>
      <c r="B665">
        <v>2713.60131835937</v>
      </c>
      <c r="C665">
        <v>207750.992980957</v>
      </c>
      <c r="D665">
        <v>7435393.5012668902</v>
      </c>
      <c r="E665" s="1">
        <v>97763739.866765007</v>
      </c>
      <c r="F665" s="1">
        <v>50113029.777689099</v>
      </c>
      <c r="G665">
        <v>0</v>
      </c>
      <c r="H665" t="s">
        <v>8</v>
      </c>
      <c r="I665" t="s">
        <v>26</v>
      </c>
      <c r="J665" t="s">
        <v>57</v>
      </c>
    </row>
    <row r="666" spans="1:10" x14ac:dyDescent="0.45">
      <c r="A666">
        <v>663</v>
      </c>
      <c r="B666">
        <v>0</v>
      </c>
      <c r="C666">
        <v>622.90881347656205</v>
      </c>
      <c r="D666">
        <v>9339.7904052734302</v>
      </c>
      <c r="E666">
        <v>82716.466979980396</v>
      </c>
      <c r="F666">
        <v>480997.26019933302</v>
      </c>
      <c r="G666">
        <v>3729.66186523437</v>
      </c>
      <c r="H666" t="s">
        <v>9</v>
      </c>
      <c r="I666" t="s">
        <v>26</v>
      </c>
      <c r="J666" t="s">
        <v>57</v>
      </c>
    </row>
    <row r="667" spans="1:10" x14ac:dyDescent="0.45">
      <c r="A667">
        <v>664</v>
      </c>
      <c r="B667">
        <v>661.15856933593705</v>
      </c>
      <c r="C667">
        <v>248705.99481201099</v>
      </c>
      <c r="D667">
        <v>7181902.6808337597</v>
      </c>
      <c r="E667" s="1">
        <v>52507102.6394701</v>
      </c>
      <c r="F667" s="1">
        <v>168619556.63807899</v>
      </c>
      <c r="G667">
        <v>35650.716430663997</v>
      </c>
      <c r="H667" t="s">
        <v>10</v>
      </c>
      <c r="I667" t="s">
        <v>26</v>
      </c>
      <c r="J667" t="s">
        <v>57</v>
      </c>
    </row>
    <row r="668" spans="1:10" x14ac:dyDescent="0.45">
      <c r="A668">
        <v>665</v>
      </c>
      <c r="B668">
        <v>0</v>
      </c>
      <c r="C668">
        <v>9955.9790649414008</v>
      </c>
      <c r="D668">
        <v>67247.866638183594</v>
      </c>
      <c r="E668">
        <v>413119.81945896498</v>
      </c>
      <c r="F668">
        <v>690250.036254882</v>
      </c>
      <c r="G668">
        <v>0</v>
      </c>
      <c r="H668" t="s">
        <v>11</v>
      </c>
      <c r="I668" t="s">
        <v>26</v>
      </c>
      <c r="J668" t="s">
        <v>57</v>
      </c>
    </row>
    <row r="669" spans="1:10" x14ac:dyDescent="0.45">
      <c r="A669">
        <v>666</v>
      </c>
      <c r="B669">
        <v>4519.2896728515598</v>
      </c>
      <c r="C669">
        <v>122045.497436523</v>
      </c>
      <c r="D669">
        <v>1485279.33874511</v>
      </c>
      <c r="E669">
        <v>8667758.40172478</v>
      </c>
      <c r="F669">
        <v>6539858.7709350502</v>
      </c>
      <c r="G669">
        <v>2579.15014648437</v>
      </c>
      <c r="H669" t="s">
        <v>12</v>
      </c>
      <c r="I669" t="s">
        <v>26</v>
      </c>
      <c r="J669" t="s">
        <v>57</v>
      </c>
    </row>
    <row r="670" spans="1:10" x14ac:dyDescent="0.45">
      <c r="A670">
        <v>667</v>
      </c>
      <c r="B670">
        <v>0</v>
      </c>
      <c r="C670">
        <v>0</v>
      </c>
      <c r="D670">
        <v>8747.0797119140607</v>
      </c>
      <c r="E670">
        <v>64170.927978515603</v>
      </c>
      <c r="F670">
        <v>165528.61639404201</v>
      </c>
      <c r="G670">
        <v>0</v>
      </c>
      <c r="H670" t="s">
        <v>13</v>
      </c>
      <c r="I670" t="s">
        <v>26</v>
      </c>
      <c r="J670" t="s">
        <v>57</v>
      </c>
    </row>
    <row r="671" spans="1:10" x14ac:dyDescent="0.45">
      <c r="A671">
        <v>668</v>
      </c>
      <c r="B671">
        <v>0</v>
      </c>
      <c r="C671">
        <v>13582.564025878901</v>
      </c>
      <c r="D671">
        <v>405240.51696777297</v>
      </c>
      <c r="E671">
        <v>3626218.73309637</v>
      </c>
      <c r="F671">
        <v>6324694.0843958203</v>
      </c>
      <c r="G671">
        <v>0</v>
      </c>
      <c r="H671" t="s">
        <v>14</v>
      </c>
      <c r="I671" t="s">
        <v>26</v>
      </c>
      <c r="J671" t="s">
        <v>57</v>
      </c>
    </row>
    <row r="672" spans="1:10" x14ac:dyDescent="0.45">
      <c r="A672">
        <v>669</v>
      </c>
      <c r="B672">
        <v>667.081787109375</v>
      </c>
      <c r="C672">
        <v>343507.78735351498</v>
      </c>
      <c r="D672" s="1">
        <v>18350700.110801999</v>
      </c>
      <c r="E672" s="1">
        <v>352480755.92332798</v>
      </c>
      <c r="F672" s="1">
        <v>297263376.33122402</v>
      </c>
      <c r="G672">
        <v>73674.718505859302</v>
      </c>
      <c r="H672" t="s">
        <v>15</v>
      </c>
      <c r="I672" t="s">
        <v>26</v>
      </c>
      <c r="J672" t="s">
        <v>57</v>
      </c>
    </row>
    <row r="673" spans="1:10" x14ac:dyDescent="0.45">
      <c r="A673">
        <v>670</v>
      </c>
      <c r="B673">
        <v>0</v>
      </c>
      <c r="C673">
        <v>112173.45916748</v>
      </c>
      <c r="D673">
        <v>5441085.36696753</v>
      </c>
      <c r="E673" s="1">
        <v>25722846.484287798</v>
      </c>
      <c r="F673" s="1">
        <v>48506542.2607342</v>
      </c>
      <c r="G673">
        <v>24611.219177245999</v>
      </c>
      <c r="H673" t="s">
        <v>16</v>
      </c>
      <c r="I673" t="s">
        <v>26</v>
      </c>
      <c r="J673" t="s">
        <v>57</v>
      </c>
    </row>
    <row r="674" spans="1:10" x14ac:dyDescent="0.45">
      <c r="A674">
        <v>671</v>
      </c>
      <c r="B674">
        <v>3785.048828125</v>
      </c>
      <c r="C674">
        <v>146631.01159667899</v>
      </c>
      <c r="D674">
        <v>1468205.0268949601</v>
      </c>
      <c r="E674">
        <v>5010497.74767779</v>
      </c>
      <c r="F674">
        <v>9947105.9176487308</v>
      </c>
      <c r="G674">
        <v>10044.288635253901</v>
      </c>
      <c r="H674" t="s">
        <v>17</v>
      </c>
      <c r="I674" t="s">
        <v>26</v>
      </c>
      <c r="J674" t="s">
        <v>57</v>
      </c>
    </row>
    <row r="675" spans="1:10" x14ac:dyDescent="0.45">
      <c r="A675">
        <v>672</v>
      </c>
      <c r="B675">
        <v>0</v>
      </c>
      <c r="C675">
        <v>8683.3965454101508</v>
      </c>
      <c r="D675">
        <v>1204396.5018044801</v>
      </c>
      <c r="E675" s="1">
        <v>64678027.651851401</v>
      </c>
      <c r="F675" s="1">
        <v>205898274.723708</v>
      </c>
      <c r="G675">
        <v>16763.9788129021</v>
      </c>
      <c r="H675" t="s">
        <v>18</v>
      </c>
      <c r="I675" t="s">
        <v>26</v>
      </c>
      <c r="J675" t="s">
        <v>57</v>
      </c>
    </row>
    <row r="676" spans="1:10" x14ac:dyDescent="0.45">
      <c r="A676">
        <v>673</v>
      </c>
      <c r="B676">
        <v>0</v>
      </c>
      <c r="C676">
        <v>154376.469055175</v>
      </c>
      <c r="D676">
        <v>7448611.9520266</v>
      </c>
      <c r="E676" s="1">
        <v>175001818.55613899</v>
      </c>
      <c r="F676" s="1">
        <v>456912429.02071899</v>
      </c>
      <c r="G676">
        <v>149102.06152343701</v>
      </c>
      <c r="H676" t="s">
        <v>19</v>
      </c>
      <c r="I676" t="s">
        <v>26</v>
      </c>
      <c r="J676" t="s">
        <v>57</v>
      </c>
    </row>
    <row r="677" spans="1:10" x14ac:dyDescent="0.45">
      <c r="A677">
        <v>674</v>
      </c>
      <c r="B677">
        <v>0</v>
      </c>
      <c r="C677">
        <v>0</v>
      </c>
      <c r="D677">
        <v>4364.4201049804597</v>
      </c>
      <c r="E677">
        <v>17438.157348632802</v>
      </c>
      <c r="F677">
        <v>52340.302917480403</v>
      </c>
      <c r="G677">
        <v>0</v>
      </c>
      <c r="H677" t="s">
        <v>20</v>
      </c>
      <c r="I677" t="s">
        <v>26</v>
      </c>
      <c r="J677" t="s">
        <v>57</v>
      </c>
    </row>
    <row r="678" spans="1:10" x14ac:dyDescent="0.45">
      <c r="A678">
        <v>675</v>
      </c>
      <c r="B678">
        <v>0</v>
      </c>
      <c r="C678">
        <v>7459.4902954101499</v>
      </c>
      <c r="D678">
        <v>57596.107426661998</v>
      </c>
      <c r="E678">
        <v>367889.182739257</v>
      </c>
      <c r="F678">
        <v>1064769.75780292</v>
      </c>
      <c r="G678">
        <v>4927.9678955078098</v>
      </c>
      <c r="H678" t="s">
        <v>21</v>
      </c>
      <c r="I678" t="s">
        <v>26</v>
      </c>
      <c r="J678" t="s">
        <v>57</v>
      </c>
    </row>
    <row r="679" spans="1:10" x14ac:dyDescent="0.45">
      <c r="A679">
        <v>676</v>
      </c>
      <c r="B679">
        <v>0</v>
      </c>
      <c r="C679">
        <v>57190.236511230403</v>
      </c>
      <c r="D679">
        <v>3599037.28378643</v>
      </c>
      <c r="E679" s="1">
        <v>290923807.80665702</v>
      </c>
      <c r="F679" s="1">
        <v>1087181458.04545</v>
      </c>
      <c r="G679">
        <v>862597.94567871001</v>
      </c>
      <c r="H679" t="s">
        <v>22</v>
      </c>
      <c r="I679" t="s">
        <v>26</v>
      </c>
      <c r="J679" t="s">
        <v>57</v>
      </c>
    </row>
    <row r="680" spans="1:10" x14ac:dyDescent="0.45">
      <c r="A680">
        <v>677</v>
      </c>
      <c r="B680">
        <v>7418.8499145507803</v>
      </c>
      <c r="C680">
        <v>4776659.2774658203</v>
      </c>
      <c r="D680" s="1">
        <v>126478313.429603</v>
      </c>
      <c r="E680" s="1">
        <v>712486693.30737495</v>
      </c>
      <c r="F680" s="1">
        <v>382108887.21563703</v>
      </c>
      <c r="G680">
        <v>7459.0850298713203</v>
      </c>
      <c r="H680" t="s">
        <v>23</v>
      </c>
      <c r="I680" t="s">
        <v>26</v>
      </c>
      <c r="J680" t="s">
        <v>57</v>
      </c>
    </row>
    <row r="681" spans="1:10" x14ac:dyDescent="0.45">
      <c r="A681">
        <v>678</v>
      </c>
      <c r="B681">
        <v>0</v>
      </c>
      <c r="C681">
        <v>594.232421875</v>
      </c>
      <c r="D681">
        <v>0</v>
      </c>
      <c r="E681">
        <v>6546.4621366613001</v>
      </c>
      <c r="F681">
        <v>48342.497767070701</v>
      </c>
      <c r="G681">
        <v>633.36956787109295</v>
      </c>
      <c r="H681" t="s">
        <v>24</v>
      </c>
      <c r="I681" t="s">
        <v>26</v>
      </c>
      <c r="J681" t="s">
        <v>57</v>
      </c>
    </row>
    <row r="682" spans="1:10" x14ac:dyDescent="0.45">
      <c r="A682">
        <v>679</v>
      </c>
      <c r="B682">
        <v>6734.1204833984302</v>
      </c>
      <c r="C682">
        <v>2108801.8908080999</v>
      </c>
      <c r="D682" s="1">
        <v>57233723.275710598</v>
      </c>
      <c r="E682" s="1">
        <v>233766575.87333101</v>
      </c>
      <c r="F682" s="1">
        <v>307382929.51745999</v>
      </c>
      <c r="G682">
        <v>213461.208557128</v>
      </c>
      <c r="H682" t="s">
        <v>25</v>
      </c>
      <c r="I682" t="s">
        <v>26</v>
      </c>
      <c r="J682" t="s">
        <v>57</v>
      </c>
    </row>
    <row r="683" spans="1:10" x14ac:dyDescent="0.45">
      <c r="A683">
        <v>680</v>
      </c>
      <c r="B683">
        <v>635.12805175781205</v>
      </c>
      <c r="C683">
        <v>22919.1359252929</v>
      </c>
      <c r="D683">
        <v>325764.59423828102</v>
      </c>
      <c r="E683">
        <v>3841117.8900146401</v>
      </c>
      <c r="F683">
        <v>8734205.9769904595</v>
      </c>
      <c r="G683">
        <v>9522.2557373046802</v>
      </c>
      <c r="H683" t="s">
        <v>4</v>
      </c>
      <c r="I683" t="s">
        <v>27</v>
      </c>
      <c r="J683" t="s">
        <v>57</v>
      </c>
    </row>
    <row r="684" spans="1:10" x14ac:dyDescent="0.45">
      <c r="A684">
        <v>681</v>
      </c>
      <c r="B684">
        <v>0</v>
      </c>
      <c r="C684">
        <v>41342.873535156199</v>
      </c>
      <c r="D684">
        <v>1871446.16375253</v>
      </c>
      <c r="E684" s="1">
        <v>176270223.316598</v>
      </c>
      <c r="F684" s="1">
        <v>652909791.62221897</v>
      </c>
      <c r="G684">
        <v>105869.249595253</v>
      </c>
      <c r="H684" t="s">
        <v>7</v>
      </c>
      <c r="I684" t="s">
        <v>27</v>
      </c>
      <c r="J684" t="s">
        <v>57</v>
      </c>
    </row>
    <row r="685" spans="1:10" x14ac:dyDescent="0.45">
      <c r="A685">
        <v>682</v>
      </c>
      <c r="B685">
        <v>1368.35803222656</v>
      </c>
      <c r="C685">
        <v>134542.079833984</v>
      </c>
      <c r="D685">
        <v>5092860.1536937002</v>
      </c>
      <c r="E685" s="1">
        <v>75181786.409172505</v>
      </c>
      <c r="F685" s="1">
        <v>75112070.739287898</v>
      </c>
      <c r="G685">
        <v>0</v>
      </c>
      <c r="H685" t="s">
        <v>8</v>
      </c>
      <c r="I685" t="s">
        <v>27</v>
      </c>
      <c r="J685" t="s">
        <v>57</v>
      </c>
    </row>
    <row r="686" spans="1:10" x14ac:dyDescent="0.45">
      <c r="A686">
        <v>683</v>
      </c>
      <c r="B686">
        <v>0</v>
      </c>
      <c r="C686">
        <v>1245.81762695312</v>
      </c>
      <c r="D686">
        <v>6847.2654418945303</v>
      </c>
      <c r="E686">
        <v>90748.596496582002</v>
      </c>
      <c r="F686">
        <v>474835.82288243901</v>
      </c>
      <c r="G686">
        <v>3728.5858154296802</v>
      </c>
      <c r="H686" t="s">
        <v>9</v>
      </c>
      <c r="I686" t="s">
        <v>27</v>
      </c>
      <c r="J686" t="s">
        <v>57</v>
      </c>
    </row>
    <row r="687" spans="1:10" x14ac:dyDescent="0.45">
      <c r="A687">
        <v>684</v>
      </c>
      <c r="B687">
        <v>0</v>
      </c>
      <c r="C687">
        <v>419164.40856933501</v>
      </c>
      <c r="D687" s="1">
        <v>11448985.508824401</v>
      </c>
      <c r="E687" s="1">
        <v>59194479.372135401</v>
      </c>
      <c r="F687" s="1">
        <v>157501441.80746499</v>
      </c>
      <c r="G687">
        <v>29508.731201171799</v>
      </c>
      <c r="H687" t="s">
        <v>10</v>
      </c>
      <c r="I687" t="s">
        <v>27</v>
      </c>
      <c r="J687" t="s">
        <v>57</v>
      </c>
    </row>
    <row r="688" spans="1:10" x14ac:dyDescent="0.45">
      <c r="A688">
        <v>685</v>
      </c>
      <c r="B688">
        <v>617.88092041015602</v>
      </c>
      <c r="C688">
        <v>8086.60791015625</v>
      </c>
      <c r="D688">
        <v>71641.502990722598</v>
      </c>
      <c r="E688">
        <v>431097.77923679701</v>
      </c>
      <c r="F688">
        <v>669129.93035888602</v>
      </c>
      <c r="G688">
        <v>0</v>
      </c>
      <c r="H688" t="s">
        <v>11</v>
      </c>
      <c r="I688" t="s">
        <v>27</v>
      </c>
      <c r="J688" t="s">
        <v>57</v>
      </c>
    </row>
    <row r="689" spans="1:10" x14ac:dyDescent="0.45">
      <c r="A689">
        <v>686</v>
      </c>
      <c r="B689">
        <v>0</v>
      </c>
      <c r="C689">
        <v>14808.955566406201</v>
      </c>
      <c r="D689">
        <v>777407.56390380801</v>
      </c>
      <c r="E689">
        <v>8316024.2493286096</v>
      </c>
      <c r="F689">
        <v>7709938.6949987002</v>
      </c>
      <c r="G689">
        <v>3860.98486328125</v>
      </c>
      <c r="H689" t="s">
        <v>12</v>
      </c>
      <c r="I689" t="s">
        <v>27</v>
      </c>
      <c r="J689" t="s">
        <v>57</v>
      </c>
    </row>
    <row r="690" spans="1:10" x14ac:dyDescent="0.45">
      <c r="A690">
        <v>687</v>
      </c>
      <c r="B690">
        <v>0</v>
      </c>
      <c r="C690">
        <v>0</v>
      </c>
      <c r="D690">
        <v>3124.89428710937</v>
      </c>
      <c r="E690">
        <v>54202.721130370999</v>
      </c>
      <c r="F690">
        <v>181119.00866699201</v>
      </c>
      <c r="G690">
        <v>0</v>
      </c>
      <c r="H690" t="s">
        <v>13</v>
      </c>
      <c r="I690" t="s">
        <v>27</v>
      </c>
      <c r="J690" t="s">
        <v>57</v>
      </c>
    </row>
    <row r="691" spans="1:10" x14ac:dyDescent="0.45">
      <c r="A691">
        <v>688</v>
      </c>
      <c r="B691">
        <v>0</v>
      </c>
      <c r="C691">
        <v>4539.2233886718705</v>
      </c>
      <c r="D691">
        <v>443281.00561523403</v>
      </c>
      <c r="E691">
        <v>2776735.7780946</v>
      </c>
      <c r="F691">
        <v>7145179.8913873397</v>
      </c>
      <c r="G691">
        <v>0</v>
      </c>
      <c r="H691" t="s">
        <v>14</v>
      </c>
      <c r="I691" t="s">
        <v>27</v>
      </c>
      <c r="J691" t="s">
        <v>57</v>
      </c>
    </row>
    <row r="692" spans="1:10" x14ac:dyDescent="0.45">
      <c r="A692">
        <v>689</v>
      </c>
      <c r="B692">
        <v>1334.1569213867101</v>
      </c>
      <c r="C692">
        <v>290973.761901855</v>
      </c>
      <c r="D692">
        <v>9115322.9118903596</v>
      </c>
      <c r="E692" s="1">
        <v>274751885.323291</v>
      </c>
      <c r="F692" s="1">
        <v>383938237.82633901</v>
      </c>
      <c r="G692">
        <v>414927.97265625</v>
      </c>
      <c r="H692" t="s">
        <v>15</v>
      </c>
      <c r="I692" t="s">
        <v>27</v>
      </c>
      <c r="J692" t="s">
        <v>57</v>
      </c>
    </row>
    <row r="693" spans="1:10" x14ac:dyDescent="0.45">
      <c r="A693">
        <v>690</v>
      </c>
      <c r="B693">
        <v>682.73699951171795</v>
      </c>
      <c r="C693">
        <v>69068.788574218706</v>
      </c>
      <c r="D693">
        <v>4012599.04786113</v>
      </c>
      <c r="E693" s="1">
        <v>24005609.2619837</v>
      </c>
      <c r="F693" s="1">
        <v>51646513.798238598</v>
      </c>
      <c r="G693">
        <v>72785.156677246094</v>
      </c>
      <c r="H693" t="s">
        <v>16</v>
      </c>
      <c r="I693" t="s">
        <v>27</v>
      </c>
      <c r="J693" t="s">
        <v>57</v>
      </c>
    </row>
    <row r="694" spans="1:10" x14ac:dyDescent="0.45">
      <c r="A694">
        <v>691</v>
      </c>
      <c r="B694">
        <v>640.44012451171795</v>
      </c>
      <c r="C694">
        <v>34936.077636718699</v>
      </c>
      <c r="D694">
        <v>634905.77758789004</v>
      </c>
      <c r="E694">
        <v>4830298.9575453801</v>
      </c>
      <c r="F694" s="1">
        <v>11054710.768306401</v>
      </c>
      <c r="G694">
        <v>30777.020080566399</v>
      </c>
      <c r="H694" t="s">
        <v>17</v>
      </c>
      <c r="I694" t="s">
        <v>27</v>
      </c>
      <c r="J694" t="s">
        <v>57</v>
      </c>
    </row>
    <row r="695" spans="1:10" x14ac:dyDescent="0.45">
      <c r="A695">
        <v>692</v>
      </c>
      <c r="B695">
        <v>0</v>
      </c>
      <c r="C695">
        <v>10669.273132324201</v>
      </c>
      <c r="D695">
        <v>1044021.70951861</v>
      </c>
      <c r="E695" s="1">
        <v>43857545.174002297</v>
      </c>
      <c r="F695" s="1">
        <v>225852852.67005301</v>
      </c>
      <c r="G695">
        <v>1041057.42601581</v>
      </c>
      <c r="H695" t="s">
        <v>18</v>
      </c>
      <c r="I695" t="s">
        <v>27</v>
      </c>
      <c r="J695" t="s">
        <v>57</v>
      </c>
    </row>
    <row r="696" spans="1:10" x14ac:dyDescent="0.45">
      <c r="A696">
        <v>693</v>
      </c>
      <c r="B696">
        <v>1351.9691772460901</v>
      </c>
      <c r="C696">
        <v>468579.87236471701</v>
      </c>
      <c r="D696" s="1">
        <v>13255772.3356265</v>
      </c>
      <c r="E696" s="1">
        <v>197918294.43265399</v>
      </c>
      <c r="F696" s="1">
        <v>427779930.38305199</v>
      </c>
      <c r="G696">
        <v>242409.066589355</v>
      </c>
      <c r="H696" t="s">
        <v>19</v>
      </c>
      <c r="I696" t="s">
        <v>27</v>
      </c>
      <c r="J696" t="s">
        <v>57</v>
      </c>
    </row>
    <row r="697" spans="1:10" x14ac:dyDescent="0.45">
      <c r="A697">
        <v>694</v>
      </c>
      <c r="B697">
        <v>0</v>
      </c>
      <c r="C697">
        <v>0</v>
      </c>
      <c r="D697">
        <v>0</v>
      </c>
      <c r="E697">
        <v>16199.5926513671</v>
      </c>
      <c r="F697">
        <v>57943.287719726497</v>
      </c>
      <c r="G697">
        <v>0</v>
      </c>
      <c r="H697" t="s">
        <v>20</v>
      </c>
      <c r="I697" t="s">
        <v>27</v>
      </c>
      <c r="J697" t="s">
        <v>57</v>
      </c>
    </row>
    <row r="698" spans="1:10" x14ac:dyDescent="0.45">
      <c r="A698">
        <v>695</v>
      </c>
      <c r="B698">
        <v>0</v>
      </c>
      <c r="C698">
        <v>3713.9313354492101</v>
      </c>
      <c r="D698">
        <v>20560.668273925701</v>
      </c>
      <c r="E698">
        <v>269640.01074697397</v>
      </c>
      <c r="F698">
        <v>1205031.1295680599</v>
      </c>
      <c r="G698">
        <v>3696.7662353515602</v>
      </c>
      <c r="H698" t="s">
        <v>21</v>
      </c>
      <c r="I698" t="s">
        <v>27</v>
      </c>
      <c r="J698" t="s">
        <v>57</v>
      </c>
    </row>
    <row r="699" spans="1:10" x14ac:dyDescent="0.45">
      <c r="A699">
        <v>696</v>
      </c>
      <c r="B699">
        <v>0</v>
      </c>
      <c r="C699">
        <v>43381.884294577198</v>
      </c>
      <c r="D699">
        <v>3937225.8293081201</v>
      </c>
      <c r="E699" s="1">
        <v>289265499.31631601</v>
      </c>
      <c r="F699" s="1">
        <v>1087323373.3320401</v>
      </c>
      <c r="G699">
        <v>2054610.9561284001</v>
      </c>
      <c r="H699" t="s">
        <v>22</v>
      </c>
      <c r="I699" t="s">
        <v>27</v>
      </c>
      <c r="J699" t="s">
        <v>57</v>
      </c>
    </row>
    <row r="700" spans="1:10" x14ac:dyDescent="0.45">
      <c r="A700">
        <v>697</v>
      </c>
      <c r="B700">
        <v>3361.8284912109302</v>
      </c>
      <c r="C700">
        <v>3386637.76672363</v>
      </c>
      <c r="D700" s="1">
        <v>126488337.875128</v>
      </c>
      <c r="E700" s="1">
        <v>713270293.18399</v>
      </c>
      <c r="F700" s="1">
        <v>382694498.54646301</v>
      </c>
      <c r="G700">
        <v>22301.964230047401</v>
      </c>
      <c r="H700" t="s">
        <v>23</v>
      </c>
      <c r="I700" t="s">
        <v>27</v>
      </c>
      <c r="J700" t="s">
        <v>57</v>
      </c>
    </row>
    <row r="701" spans="1:10" x14ac:dyDescent="0.45">
      <c r="A701">
        <v>698</v>
      </c>
      <c r="B701">
        <v>0</v>
      </c>
      <c r="C701">
        <v>0</v>
      </c>
      <c r="D701">
        <v>0</v>
      </c>
      <c r="E701">
        <v>7133.4767850988001</v>
      </c>
      <c r="F701">
        <v>48983.0851083792</v>
      </c>
      <c r="G701">
        <v>0</v>
      </c>
      <c r="H701" t="s">
        <v>24</v>
      </c>
      <c r="I701" t="s">
        <v>27</v>
      </c>
      <c r="J701" t="s">
        <v>57</v>
      </c>
    </row>
    <row r="702" spans="1:10" x14ac:dyDescent="0.45">
      <c r="A702">
        <v>699</v>
      </c>
      <c r="B702">
        <v>2734.8256225585901</v>
      </c>
      <c r="C702">
        <v>347954.047607421</v>
      </c>
      <c r="D702" s="1">
        <v>14131999.624487299</v>
      </c>
      <c r="E702" s="1">
        <v>238146987.13223901</v>
      </c>
      <c r="F702" s="1">
        <v>347355439.12998998</v>
      </c>
      <c r="G702">
        <v>727111.12640380801</v>
      </c>
      <c r="H702" t="s">
        <v>25</v>
      </c>
      <c r="I702" t="s">
        <v>27</v>
      </c>
      <c r="J702" t="s">
        <v>57</v>
      </c>
    </row>
    <row r="703" spans="1:10" x14ac:dyDescent="0.45">
      <c r="A703">
        <v>700</v>
      </c>
      <c r="B703">
        <v>635.12805175781205</v>
      </c>
      <c r="C703">
        <v>18986.5519409179</v>
      </c>
      <c r="D703">
        <v>273571.28594970697</v>
      </c>
      <c r="E703">
        <v>3546150.6071238699</v>
      </c>
      <c r="F703">
        <v>9090381.4376766402</v>
      </c>
      <c r="G703">
        <v>4439.97021484375</v>
      </c>
      <c r="H703" t="s">
        <v>4</v>
      </c>
      <c r="I703" t="s">
        <v>28</v>
      </c>
      <c r="J703" t="s">
        <v>57</v>
      </c>
    </row>
    <row r="704" spans="1:10" x14ac:dyDescent="0.45">
      <c r="A704">
        <v>701</v>
      </c>
      <c r="B704">
        <v>0</v>
      </c>
      <c r="C704">
        <v>5319.0221557617097</v>
      </c>
      <c r="D704">
        <v>345326.00325879798</v>
      </c>
      <c r="E704" s="1">
        <v>82173431.789426506</v>
      </c>
      <c r="F704" s="1">
        <v>747889166.84990704</v>
      </c>
      <c r="G704">
        <v>785429.56095233897</v>
      </c>
      <c r="H704" t="s">
        <v>7</v>
      </c>
      <c r="I704" t="s">
        <v>28</v>
      </c>
      <c r="J704" t="s">
        <v>57</v>
      </c>
    </row>
    <row r="705" spans="1:10" x14ac:dyDescent="0.45">
      <c r="A705">
        <v>702</v>
      </c>
      <c r="B705">
        <v>0</v>
      </c>
      <c r="C705">
        <v>71155.989807128906</v>
      </c>
      <c r="D705">
        <v>2733006.7291702498</v>
      </c>
      <c r="E705" s="1">
        <v>56258049.8310408</v>
      </c>
      <c r="F705" s="1">
        <v>96452925.981628105</v>
      </c>
      <c r="G705">
        <v>7489.2083740234302</v>
      </c>
      <c r="H705" t="s">
        <v>8</v>
      </c>
      <c r="I705" t="s">
        <v>28</v>
      </c>
      <c r="J705" t="s">
        <v>57</v>
      </c>
    </row>
    <row r="706" spans="1:10" x14ac:dyDescent="0.45">
      <c r="A706">
        <v>703</v>
      </c>
      <c r="B706">
        <v>0</v>
      </c>
      <c r="C706">
        <v>1245.81762695312</v>
      </c>
      <c r="D706">
        <v>4977.3861083984302</v>
      </c>
      <c r="E706">
        <v>98849.914611816406</v>
      </c>
      <c r="F706">
        <v>470468.535467888</v>
      </c>
      <c r="G706">
        <v>1864.43444824218</v>
      </c>
      <c r="H706" t="s">
        <v>9</v>
      </c>
      <c r="I706" t="s">
        <v>28</v>
      </c>
      <c r="J706" t="s">
        <v>57</v>
      </c>
    </row>
    <row r="707" spans="1:10" x14ac:dyDescent="0.45">
      <c r="A707">
        <v>704</v>
      </c>
      <c r="B707">
        <v>0</v>
      </c>
      <c r="C707">
        <v>106956.67590332001</v>
      </c>
      <c r="D707">
        <v>5877433.3271359904</v>
      </c>
      <c r="E707" s="1">
        <v>56638252.539353997</v>
      </c>
      <c r="F707" s="1">
        <v>165846776.16116801</v>
      </c>
      <c r="G707">
        <v>124161.124633789</v>
      </c>
      <c r="H707" t="s">
        <v>10</v>
      </c>
      <c r="I707" t="s">
        <v>28</v>
      </c>
      <c r="J707" t="s">
        <v>57</v>
      </c>
    </row>
    <row r="708" spans="1:10" x14ac:dyDescent="0.45">
      <c r="A708">
        <v>705</v>
      </c>
      <c r="B708">
        <v>0</v>
      </c>
      <c r="C708">
        <v>6834.5455322265598</v>
      </c>
      <c r="D708">
        <v>60383.0682983398</v>
      </c>
      <c r="E708">
        <v>404431.22577000002</v>
      </c>
      <c r="F708">
        <v>708924.86181640602</v>
      </c>
      <c r="G708">
        <v>0</v>
      </c>
      <c r="H708" t="s">
        <v>11</v>
      </c>
      <c r="I708" t="s">
        <v>28</v>
      </c>
      <c r="J708" t="s">
        <v>57</v>
      </c>
    </row>
    <row r="709" spans="1:10" x14ac:dyDescent="0.45">
      <c r="A709">
        <v>706</v>
      </c>
      <c r="B709">
        <v>0</v>
      </c>
      <c r="C709">
        <v>47184.158874511697</v>
      </c>
      <c r="D709">
        <v>852138.60479736305</v>
      </c>
      <c r="E709">
        <v>7842148.0375279998</v>
      </c>
      <c r="F709">
        <v>8079280.4880371001</v>
      </c>
      <c r="G709">
        <v>1289.15942382812</v>
      </c>
      <c r="H709" t="s">
        <v>12</v>
      </c>
      <c r="I709" t="s">
        <v>28</v>
      </c>
      <c r="J709" t="s">
        <v>57</v>
      </c>
    </row>
    <row r="710" spans="1:10" x14ac:dyDescent="0.45">
      <c r="A710">
        <v>707</v>
      </c>
      <c r="B710">
        <v>0</v>
      </c>
      <c r="C710">
        <v>0</v>
      </c>
      <c r="D710">
        <v>8122.24462890625</v>
      </c>
      <c r="E710">
        <v>57926.742309570298</v>
      </c>
      <c r="F710">
        <v>172397.63714599601</v>
      </c>
      <c r="G710">
        <v>0</v>
      </c>
      <c r="H710" t="s">
        <v>13</v>
      </c>
      <c r="I710" t="s">
        <v>28</v>
      </c>
      <c r="J710" t="s">
        <v>57</v>
      </c>
    </row>
    <row r="711" spans="1:10" x14ac:dyDescent="0.45">
      <c r="A711">
        <v>708</v>
      </c>
      <c r="B711">
        <v>0</v>
      </c>
      <c r="C711">
        <v>1940.53039550781</v>
      </c>
      <c r="D711">
        <v>204094.94622802699</v>
      </c>
      <c r="E711">
        <v>2520629.0898056901</v>
      </c>
      <c r="F711">
        <v>7642424.11519871</v>
      </c>
      <c r="G711">
        <v>647.21685791015602</v>
      </c>
      <c r="H711" t="s">
        <v>14</v>
      </c>
      <c r="I711" t="s">
        <v>28</v>
      </c>
      <c r="J711" t="s">
        <v>57</v>
      </c>
    </row>
    <row r="712" spans="1:10" x14ac:dyDescent="0.45">
      <c r="A712">
        <v>709</v>
      </c>
      <c r="B712">
        <v>0</v>
      </c>
      <c r="C712">
        <v>58090.416320800701</v>
      </c>
      <c r="D712">
        <v>2314720.5577524202</v>
      </c>
      <c r="E712" s="1">
        <v>144127872.90863699</v>
      </c>
      <c r="F712" s="1">
        <v>521335218.413369</v>
      </c>
      <c r="G712">
        <v>676779.65692138602</v>
      </c>
      <c r="H712" t="s">
        <v>15</v>
      </c>
      <c r="I712" t="s">
        <v>28</v>
      </c>
      <c r="J712" t="s">
        <v>57</v>
      </c>
    </row>
    <row r="713" spans="1:10" x14ac:dyDescent="0.45">
      <c r="A713">
        <v>710</v>
      </c>
      <c r="B713">
        <v>0</v>
      </c>
      <c r="C713">
        <v>71869.4227905273</v>
      </c>
      <c r="D713">
        <v>3930147.5205446701</v>
      </c>
      <c r="E713" s="1">
        <v>26395314.575393401</v>
      </c>
      <c r="F713" s="1">
        <v>49364185.630553402</v>
      </c>
      <c r="G713">
        <v>45741.641052245999</v>
      </c>
      <c r="H713" t="s">
        <v>16</v>
      </c>
      <c r="I713" t="s">
        <v>28</v>
      </c>
      <c r="J713" t="s">
        <v>57</v>
      </c>
    </row>
    <row r="714" spans="1:10" x14ac:dyDescent="0.45">
      <c r="A714">
        <v>711</v>
      </c>
      <c r="B714">
        <v>640.44012451171795</v>
      </c>
      <c r="C714">
        <v>29304.816772460901</v>
      </c>
      <c r="D714">
        <v>428200.91607665998</v>
      </c>
      <c r="E714">
        <v>4346497.3993470399</v>
      </c>
      <c r="F714" s="1">
        <v>11757729.662259201</v>
      </c>
      <c r="G714">
        <v>23895.806701660102</v>
      </c>
      <c r="H714" t="s">
        <v>17</v>
      </c>
      <c r="I714" t="s">
        <v>28</v>
      </c>
      <c r="J714" t="s">
        <v>57</v>
      </c>
    </row>
    <row r="715" spans="1:10" x14ac:dyDescent="0.45">
      <c r="A715">
        <v>712</v>
      </c>
      <c r="B715">
        <v>0</v>
      </c>
      <c r="C715">
        <v>5376.7024536132803</v>
      </c>
      <c r="D715">
        <v>728568.57938399899</v>
      </c>
      <c r="E715" s="1">
        <v>43576535.896628402</v>
      </c>
      <c r="F715" s="1">
        <v>226724042.61586699</v>
      </c>
      <c r="G715">
        <v>771622.45838886301</v>
      </c>
      <c r="H715" t="s">
        <v>18</v>
      </c>
      <c r="I715" t="s">
        <v>28</v>
      </c>
      <c r="J715" t="s">
        <v>57</v>
      </c>
    </row>
    <row r="716" spans="1:10" x14ac:dyDescent="0.45">
      <c r="A716">
        <v>713</v>
      </c>
      <c r="B716">
        <v>0</v>
      </c>
      <c r="C716">
        <v>302948.89654540998</v>
      </c>
      <c r="D716" s="1">
        <v>10480753.814434599</v>
      </c>
      <c r="E716" s="1">
        <v>190917733.66296601</v>
      </c>
      <c r="F716" s="1">
        <v>437702646.870516</v>
      </c>
      <c r="G716">
        <v>262254.815002441</v>
      </c>
      <c r="H716" t="s">
        <v>19</v>
      </c>
      <c r="I716" t="s">
        <v>28</v>
      </c>
      <c r="J716" t="s">
        <v>57</v>
      </c>
    </row>
    <row r="717" spans="1:10" x14ac:dyDescent="0.45">
      <c r="A717">
        <v>714</v>
      </c>
      <c r="B717">
        <v>0</v>
      </c>
      <c r="C717">
        <v>0</v>
      </c>
      <c r="D717">
        <v>623.667236328125</v>
      </c>
      <c r="E717">
        <v>19312.645996093699</v>
      </c>
      <c r="F717">
        <v>54206.567138671802</v>
      </c>
      <c r="G717">
        <v>0</v>
      </c>
      <c r="H717" t="s">
        <v>20</v>
      </c>
      <c r="I717" t="s">
        <v>28</v>
      </c>
      <c r="J717" t="s">
        <v>57</v>
      </c>
    </row>
    <row r="718" spans="1:10" x14ac:dyDescent="0.45">
      <c r="A718">
        <v>715</v>
      </c>
      <c r="B718">
        <v>0</v>
      </c>
      <c r="C718">
        <v>8718.4429321289008</v>
      </c>
      <c r="D718">
        <v>28647.473754882802</v>
      </c>
      <c r="E718">
        <v>261256.63397216701</v>
      </c>
      <c r="F718">
        <v>1199695.2406568299</v>
      </c>
      <c r="G718">
        <v>4324.71484375</v>
      </c>
      <c r="H718" t="s">
        <v>21</v>
      </c>
      <c r="I718" t="s">
        <v>28</v>
      </c>
      <c r="J718" t="s">
        <v>57</v>
      </c>
    </row>
    <row r="719" spans="1:10" x14ac:dyDescent="0.45">
      <c r="A719">
        <v>716</v>
      </c>
      <c r="B719">
        <v>0</v>
      </c>
      <c r="C719">
        <v>32287.694763183499</v>
      </c>
      <c r="D719">
        <v>2866566.3459633002</v>
      </c>
      <c r="E719" s="1">
        <v>236841966.180154</v>
      </c>
      <c r="F719" s="1">
        <v>1140283324.9983699</v>
      </c>
      <c r="G719">
        <v>2599946.0988408099</v>
      </c>
      <c r="H719" t="s">
        <v>22</v>
      </c>
      <c r="I719" t="s">
        <v>28</v>
      </c>
      <c r="J719" t="s">
        <v>57</v>
      </c>
    </row>
    <row r="720" spans="1:10" x14ac:dyDescent="0.45">
      <c r="A720">
        <v>717</v>
      </c>
      <c r="B720">
        <v>0</v>
      </c>
      <c r="C720">
        <v>311802.908752441</v>
      </c>
      <c r="D720" s="1">
        <v>23468490.730315801</v>
      </c>
      <c r="E720" s="1">
        <v>670989686.43011105</v>
      </c>
      <c r="F720" s="1">
        <v>531003165.58824497</v>
      </c>
      <c r="G720">
        <v>92285.507601390098</v>
      </c>
      <c r="H720" t="s">
        <v>23</v>
      </c>
      <c r="I720" t="s">
        <v>28</v>
      </c>
      <c r="J720" t="s">
        <v>57</v>
      </c>
    </row>
    <row r="721" spans="1:10" x14ac:dyDescent="0.45">
      <c r="A721">
        <v>718</v>
      </c>
      <c r="B721">
        <v>0</v>
      </c>
      <c r="C721">
        <v>0</v>
      </c>
      <c r="D721">
        <v>594.232421875</v>
      </c>
      <c r="E721">
        <v>5274.6815580480197</v>
      </c>
      <c r="F721">
        <v>50247.647913555003</v>
      </c>
      <c r="G721">
        <v>0</v>
      </c>
      <c r="H721" t="s">
        <v>24</v>
      </c>
      <c r="I721" t="s">
        <v>28</v>
      </c>
      <c r="J721" t="s">
        <v>57</v>
      </c>
    </row>
    <row r="722" spans="1:10" x14ac:dyDescent="0.45">
      <c r="A722">
        <v>719</v>
      </c>
      <c r="B722">
        <v>0</v>
      </c>
      <c r="C722">
        <v>173718.41040039001</v>
      </c>
      <c r="D722">
        <v>8789464.4498941991</v>
      </c>
      <c r="E722" s="1">
        <v>223117038.57401001</v>
      </c>
      <c r="F722" s="1">
        <v>367978094.87697297</v>
      </c>
      <c r="G722">
        <v>653909.57507324195</v>
      </c>
      <c r="H722" t="s">
        <v>25</v>
      </c>
      <c r="I722" t="s">
        <v>28</v>
      </c>
      <c r="J722" t="s">
        <v>57</v>
      </c>
    </row>
    <row r="723" spans="1:10" x14ac:dyDescent="0.45">
      <c r="A723">
        <v>720</v>
      </c>
      <c r="B723">
        <v>635.12805175781205</v>
      </c>
      <c r="C723">
        <v>29270.420654296799</v>
      </c>
      <c r="D723">
        <v>432933.62872314401</v>
      </c>
      <c r="E723">
        <v>4020756.82245591</v>
      </c>
      <c r="F723">
        <v>8448667.5716488101</v>
      </c>
      <c r="G723">
        <v>1901.40942382812</v>
      </c>
      <c r="H723" t="s">
        <v>4</v>
      </c>
      <c r="I723" t="s">
        <v>29</v>
      </c>
      <c r="J723" t="s">
        <v>57</v>
      </c>
    </row>
    <row r="724" spans="1:10" x14ac:dyDescent="0.45">
      <c r="A724">
        <v>721</v>
      </c>
      <c r="B724">
        <v>0</v>
      </c>
      <c r="C724">
        <v>60592.829845473301</v>
      </c>
      <c r="D724" s="1">
        <v>12055414.957216199</v>
      </c>
      <c r="E724" s="1">
        <v>162285483.61029699</v>
      </c>
      <c r="F724" s="1">
        <v>656577835.10238898</v>
      </c>
      <c r="G724">
        <v>219346.725952148</v>
      </c>
      <c r="H724" t="s">
        <v>7</v>
      </c>
      <c r="I724" t="s">
        <v>29</v>
      </c>
      <c r="J724" t="s">
        <v>57</v>
      </c>
    </row>
    <row r="725" spans="1:10" x14ac:dyDescent="0.45">
      <c r="A725">
        <v>722</v>
      </c>
      <c r="B725">
        <v>1366.6392211914001</v>
      </c>
      <c r="C725">
        <v>287838.25015294598</v>
      </c>
      <c r="D725">
        <v>6712608.2743379399</v>
      </c>
      <c r="E725" s="1">
        <v>73822677.487081304</v>
      </c>
      <c r="F725" s="1">
        <v>74696765.370599002</v>
      </c>
      <c r="G725">
        <v>1371.71862792968</v>
      </c>
      <c r="H725" t="s">
        <v>8</v>
      </c>
      <c r="I725" t="s">
        <v>29</v>
      </c>
      <c r="J725" t="s">
        <v>57</v>
      </c>
    </row>
    <row r="726" spans="1:10" x14ac:dyDescent="0.45">
      <c r="A726">
        <v>723</v>
      </c>
      <c r="B726">
        <v>0</v>
      </c>
      <c r="C726">
        <v>622.90881347656205</v>
      </c>
      <c r="D726">
        <v>4359.4664306640598</v>
      </c>
      <c r="E726">
        <v>89532.065124511704</v>
      </c>
      <c r="F726">
        <v>480406.60828282899</v>
      </c>
      <c r="G726">
        <v>2485.0396118163999</v>
      </c>
      <c r="H726" t="s">
        <v>9</v>
      </c>
      <c r="I726" t="s">
        <v>29</v>
      </c>
      <c r="J726" t="s">
        <v>57</v>
      </c>
    </row>
    <row r="727" spans="1:10" x14ac:dyDescent="0.45">
      <c r="A727">
        <v>724</v>
      </c>
      <c r="B727">
        <v>0</v>
      </c>
      <c r="C727">
        <v>473917.96264648403</v>
      </c>
      <c r="D727">
        <v>9802331.51839073</v>
      </c>
      <c r="E727" s="1">
        <v>61372330.066848099</v>
      </c>
      <c r="F727" s="1">
        <v>156908604.109716</v>
      </c>
      <c r="G727">
        <v>36396.170593261697</v>
      </c>
      <c r="H727" t="s">
        <v>10</v>
      </c>
      <c r="I727" t="s">
        <v>29</v>
      </c>
      <c r="J727" t="s">
        <v>57</v>
      </c>
    </row>
    <row r="728" spans="1:10" x14ac:dyDescent="0.45">
      <c r="A728">
        <v>725</v>
      </c>
      <c r="B728">
        <v>0</v>
      </c>
      <c r="C728">
        <v>11817.7021484375</v>
      </c>
      <c r="D728">
        <v>76549.9315795898</v>
      </c>
      <c r="E728">
        <v>423825.66357517597</v>
      </c>
      <c r="F728">
        <v>668380.40411376895</v>
      </c>
      <c r="G728">
        <v>0</v>
      </c>
      <c r="H728" t="s">
        <v>11</v>
      </c>
      <c r="I728" t="s">
        <v>29</v>
      </c>
      <c r="J728" t="s">
        <v>57</v>
      </c>
    </row>
    <row r="729" spans="1:10" x14ac:dyDescent="0.45">
      <c r="A729">
        <v>726</v>
      </c>
      <c r="B729">
        <v>646.90081787109295</v>
      </c>
      <c r="C729">
        <v>131624.649963378</v>
      </c>
      <c r="D729">
        <v>1406477.12011718</v>
      </c>
      <c r="E729">
        <v>7835137.6476964597</v>
      </c>
      <c r="F729">
        <v>7446222.6182250902</v>
      </c>
      <c r="G729">
        <v>1931.51184082031</v>
      </c>
      <c r="H729" t="s">
        <v>12</v>
      </c>
      <c r="I729" t="s">
        <v>29</v>
      </c>
      <c r="J729" t="s">
        <v>57</v>
      </c>
    </row>
    <row r="730" spans="1:10" x14ac:dyDescent="0.45">
      <c r="A730">
        <v>727</v>
      </c>
      <c r="B730">
        <v>0</v>
      </c>
      <c r="C730">
        <v>0</v>
      </c>
      <c r="D730">
        <v>6866.1591186523401</v>
      </c>
      <c r="E730">
        <v>57940.854309082002</v>
      </c>
      <c r="F730">
        <v>173639.61065673799</v>
      </c>
      <c r="G730">
        <v>0</v>
      </c>
      <c r="H730" t="s">
        <v>13</v>
      </c>
      <c r="I730" t="s">
        <v>29</v>
      </c>
      <c r="J730" t="s">
        <v>57</v>
      </c>
    </row>
    <row r="731" spans="1:10" x14ac:dyDescent="0.45">
      <c r="A731">
        <v>728</v>
      </c>
      <c r="B731">
        <v>0</v>
      </c>
      <c r="C731">
        <v>4575.6622314453098</v>
      </c>
      <c r="D731">
        <v>159414.64709472601</v>
      </c>
      <c r="E731">
        <v>2270925.2894188901</v>
      </c>
      <c r="F731">
        <v>7934183.0978364795</v>
      </c>
      <c r="G731">
        <v>637.201904296875</v>
      </c>
      <c r="H731" t="s">
        <v>14</v>
      </c>
      <c r="I731" t="s">
        <v>29</v>
      </c>
      <c r="J731" t="s">
        <v>57</v>
      </c>
    </row>
    <row r="732" spans="1:10" x14ac:dyDescent="0.45">
      <c r="A732">
        <v>729</v>
      </c>
      <c r="B732">
        <v>40553.974670410098</v>
      </c>
      <c r="C732">
        <v>3388939.0413009301</v>
      </c>
      <c r="D732" s="1">
        <v>79453070.476042107</v>
      </c>
      <c r="E732" s="1">
        <v>304554417.71795601</v>
      </c>
      <c r="F732" s="1">
        <v>280996060.18687898</v>
      </c>
      <c r="G732">
        <v>79640.556152343706</v>
      </c>
      <c r="H732" t="s">
        <v>15</v>
      </c>
      <c r="I732" t="s">
        <v>29</v>
      </c>
      <c r="J732" t="s">
        <v>57</v>
      </c>
    </row>
    <row r="733" spans="1:10" x14ac:dyDescent="0.45">
      <c r="A733">
        <v>730</v>
      </c>
      <c r="B733">
        <v>2039.4995727539001</v>
      </c>
      <c r="C733">
        <v>895168.22191305703</v>
      </c>
      <c r="D733">
        <v>7467893.1344609195</v>
      </c>
      <c r="E733" s="1">
        <v>22281651.0033607</v>
      </c>
      <c r="F733" s="1">
        <v>49156428.7321743</v>
      </c>
      <c r="G733">
        <v>4078.1988525390602</v>
      </c>
      <c r="H733" t="s">
        <v>16</v>
      </c>
      <c r="I733" t="s">
        <v>29</v>
      </c>
      <c r="J733" t="s">
        <v>57</v>
      </c>
    </row>
    <row r="734" spans="1:10" x14ac:dyDescent="0.45">
      <c r="A734">
        <v>731</v>
      </c>
      <c r="B734">
        <v>640.44012451171795</v>
      </c>
      <c r="C734">
        <v>26130.270874023401</v>
      </c>
      <c r="D734">
        <v>406625.37231445301</v>
      </c>
      <c r="E734">
        <v>4424860.8387326701</v>
      </c>
      <c r="F734" s="1">
        <v>11714176.561801801</v>
      </c>
      <c r="G734">
        <v>13835.557434082</v>
      </c>
      <c r="H734" t="s">
        <v>17</v>
      </c>
      <c r="I734" t="s">
        <v>29</v>
      </c>
      <c r="J734" t="s">
        <v>57</v>
      </c>
    </row>
    <row r="735" spans="1:10" x14ac:dyDescent="0.45">
      <c r="A735">
        <v>732</v>
      </c>
      <c r="B735">
        <v>0</v>
      </c>
      <c r="C735">
        <v>130948.84062021199</v>
      </c>
      <c r="D735">
        <v>7467556.7192945201</v>
      </c>
      <c r="E735" s="1">
        <v>68525427.2540434</v>
      </c>
      <c r="F735" s="1">
        <v>195640371.19607601</v>
      </c>
      <c r="G735">
        <v>41842.242688227598</v>
      </c>
      <c r="H735" t="s">
        <v>18</v>
      </c>
      <c r="I735" t="s">
        <v>29</v>
      </c>
      <c r="J735" t="s">
        <v>57</v>
      </c>
    </row>
    <row r="736" spans="1:10" x14ac:dyDescent="0.45">
      <c r="A736">
        <v>733</v>
      </c>
      <c r="B736">
        <v>2030.1609497070301</v>
      </c>
      <c r="C736">
        <v>604187.72882079997</v>
      </c>
      <c r="D736" s="1">
        <v>11961596.3428366</v>
      </c>
      <c r="E736" s="1">
        <v>181907384.27252901</v>
      </c>
      <c r="F736" s="1">
        <v>445064428.88910502</v>
      </c>
      <c r="G736">
        <v>126710.66522216699</v>
      </c>
      <c r="H736" t="s">
        <v>19</v>
      </c>
      <c r="I736" t="s">
        <v>29</v>
      </c>
      <c r="J736" t="s">
        <v>57</v>
      </c>
    </row>
    <row r="737" spans="1:10" x14ac:dyDescent="0.45">
      <c r="A737">
        <v>734</v>
      </c>
      <c r="B737">
        <v>0</v>
      </c>
      <c r="C737">
        <v>0</v>
      </c>
      <c r="D737">
        <v>623.667236328125</v>
      </c>
      <c r="E737">
        <v>16198.8542480468</v>
      </c>
      <c r="F737">
        <v>57320.358886718699</v>
      </c>
      <c r="G737">
        <v>0</v>
      </c>
      <c r="H737" t="s">
        <v>20</v>
      </c>
      <c r="I737" t="s">
        <v>29</v>
      </c>
      <c r="J737" t="s">
        <v>57</v>
      </c>
    </row>
    <row r="738" spans="1:10" x14ac:dyDescent="0.45">
      <c r="A738">
        <v>735</v>
      </c>
      <c r="B738">
        <v>0</v>
      </c>
      <c r="C738">
        <v>1849.69738769531</v>
      </c>
      <c r="D738">
        <v>25502.805358886701</v>
      </c>
      <c r="E738">
        <v>234048.74585439599</v>
      </c>
      <c r="F738">
        <v>1235057.22801776</v>
      </c>
      <c r="G738">
        <v>6184.0295410156205</v>
      </c>
      <c r="H738" t="s">
        <v>21</v>
      </c>
      <c r="I738" t="s">
        <v>29</v>
      </c>
      <c r="J738" t="s">
        <v>57</v>
      </c>
    </row>
    <row r="739" spans="1:10" x14ac:dyDescent="0.45">
      <c r="A739">
        <v>736</v>
      </c>
      <c r="B739">
        <v>1343.78723144531</v>
      </c>
      <c r="C739">
        <v>117714.43963623</v>
      </c>
      <c r="D739">
        <v>8014901.6396345496</v>
      </c>
      <c r="E739" s="1">
        <v>347590548.86985701</v>
      </c>
      <c r="F739" s="1">
        <v>1024702025.74536</v>
      </c>
      <c r="G739">
        <v>2197556.83636474</v>
      </c>
      <c r="H739" t="s">
        <v>22</v>
      </c>
      <c r="I739" t="s">
        <v>29</v>
      </c>
      <c r="J739" t="s">
        <v>57</v>
      </c>
    </row>
    <row r="740" spans="1:10" x14ac:dyDescent="0.45">
      <c r="A740">
        <v>737</v>
      </c>
      <c r="B740">
        <v>8051.0316772460901</v>
      </c>
      <c r="C740">
        <v>5521069.61230468</v>
      </c>
      <c r="D740" s="1">
        <v>84731961.803860202</v>
      </c>
      <c r="E740" s="1">
        <v>664103758.32623899</v>
      </c>
      <c r="F740" s="1">
        <v>471480321.38117999</v>
      </c>
      <c r="G740">
        <v>20269.0097644282</v>
      </c>
      <c r="H740" t="s">
        <v>23</v>
      </c>
      <c r="I740" t="s">
        <v>29</v>
      </c>
      <c r="J740" t="s">
        <v>57</v>
      </c>
    </row>
    <row r="741" spans="1:10" x14ac:dyDescent="0.45">
      <c r="A741">
        <v>738</v>
      </c>
      <c r="B741">
        <v>0</v>
      </c>
      <c r="C741">
        <v>0</v>
      </c>
      <c r="D741">
        <v>594.232421875</v>
      </c>
      <c r="E741">
        <v>7174.9286893956796</v>
      </c>
      <c r="F741">
        <v>48347.400782207398</v>
      </c>
      <c r="G741">
        <v>0</v>
      </c>
      <c r="H741" t="s">
        <v>24</v>
      </c>
      <c r="I741" t="s">
        <v>29</v>
      </c>
      <c r="J741" t="s">
        <v>57</v>
      </c>
    </row>
    <row r="742" spans="1:10" x14ac:dyDescent="0.45">
      <c r="A742">
        <v>739</v>
      </c>
      <c r="B742">
        <v>58993.712890625</v>
      </c>
      <c r="C742">
        <v>4317741.3500019098</v>
      </c>
      <c r="D742" s="1">
        <v>31242453.675922699</v>
      </c>
      <c r="E742" s="1">
        <v>231415530.460132</v>
      </c>
      <c r="F742" s="1">
        <v>333533569.37099701</v>
      </c>
      <c r="G742">
        <v>143937.31640625</v>
      </c>
      <c r="H742" t="s">
        <v>25</v>
      </c>
      <c r="I742" t="s">
        <v>29</v>
      </c>
      <c r="J742" t="s">
        <v>57</v>
      </c>
    </row>
    <row r="743" spans="1:10" x14ac:dyDescent="0.45">
      <c r="A743">
        <v>740</v>
      </c>
      <c r="B743">
        <v>2540.7536010742101</v>
      </c>
      <c r="C743">
        <v>103665.648498535</v>
      </c>
      <c r="D743">
        <v>913724.61553954997</v>
      </c>
      <c r="E743">
        <v>4519745.0004344201</v>
      </c>
      <c r="F743">
        <v>7392590.4779598396</v>
      </c>
      <c r="G743">
        <v>1898.4849243164001</v>
      </c>
      <c r="H743" t="s">
        <v>4</v>
      </c>
      <c r="I743" t="s">
        <v>30</v>
      </c>
      <c r="J743" t="s">
        <v>57</v>
      </c>
    </row>
    <row r="744" spans="1:10" x14ac:dyDescent="0.45">
      <c r="A744">
        <v>741</v>
      </c>
      <c r="B744">
        <v>0</v>
      </c>
      <c r="C744">
        <v>163353.374855909</v>
      </c>
      <c r="D744" s="1">
        <v>13690934.105479199</v>
      </c>
      <c r="E744" s="1">
        <v>194565101.557156</v>
      </c>
      <c r="F744" s="1">
        <v>622772615.49381196</v>
      </c>
      <c r="G744">
        <v>6668.6943969726499</v>
      </c>
      <c r="H744" t="s">
        <v>7</v>
      </c>
      <c r="I744" t="s">
        <v>30</v>
      </c>
      <c r="J744" t="s">
        <v>57</v>
      </c>
    </row>
    <row r="745" spans="1:10" x14ac:dyDescent="0.45">
      <c r="A745">
        <v>742</v>
      </c>
      <c r="B745">
        <v>6784.0715942382803</v>
      </c>
      <c r="C745">
        <v>619199.03231847403</v>
      </c>
      <c r="D745" s="1">
        <v>20618680.706311502</v>
      </c>
      <c r="E745" s="1">
        <v>99192130.112830505</v>
      </c>
      <c r="F745" s="1">
        <v>35085833.816965602</v>
      </c>
      <c r="G745">
        <v>0</v>
      </c>
      <c r="H745" t="s">
        <v>8</v>
      </c>
      <c r="I745" t="s">
        <v>30</v>
      </c>
      <c r="J745" t="s">
        <v>57</v>
      </c>
    </row>
    <row r="746" spans="1:10" x14ac:dyDescent="0.45">
      <c r="A746">
        <v>743</v>
      </c>
      <c r="B746">
        <v>0</v>
      </c>
      <c r="C746">
        <v>0</v>
      </c>
      <c r="D746">
        <v>6229.4658813476499</v>
      </c>
      <c r="E746">
        <v>78358.569580078096</v>
      </c>
      <c r="F746">
        <v>492197.68286778999</v>
      </c>
      <c r="G746">
        <v>620.36993408203102</v>
      </c>
      <c r="H746" t="s">
        <v>9</v>
      </c>
      <c r="I746" t="s">
        <v>30</v>
      </c>
      <c r="J746" t="s">
        <v>57</v>
      </c>
    </row>
    <row r="747" spans="1:10" x14ac:dyDescent="0.45">
      <c r="A747">
        <v>744</v>
      </c>
      <c r="B747">
        <v>0</v>
      </c>
      <c r="C747">
        <v>1099289.48324716</v>
      </c>
      <c r="D747" s="1">
        <v>16281718.5920163</v>
      </c>
      <c r="E747" s="1">
        <v>66566262.415127598</v>
      </c>
      <c r="F747" s="1">
        <v>144642917.824132</v>
      </c>
      <c r="G747">
        <v>3391.513671875</v>
      </c>
      <c r="H747" t="s">
        <v>10</v>
      </c>
      <c r="I747" t="s">
        <v>30</v>
      </c>
      <c r="J747" t="s">
        <v>57</v>
      </c>
    </row>
    <row r="748" spans="1:10" x14ac:dyDescent="0.45">
      <c r="A748">
        <v>745</v>
      </c>
      <c r="B748">
        <v>0</v>
      </c>
      <c r="C748">
        <v>626.75445556640602</v>
      </c>
      <c r="D748">
        <v>28702.461242675701</v>
      </c>
      <c r="E748">
        <v>357847.84613132803</v>
      </c>
      <c r="F748">
        <v>793396.63958740199</v>
      </c>
      <c r="G748">
        <v>0</v>
      </c>
      <c r="H748" t="s">
        <v>11</v>
      </c>
      <c r="I748" t="s">
        <v>30</v>
      </c>
      <c r="J748" t="s">
        <v>57</v>
      </c>
    </row>
    <row r="749" spans="1:10" x14ac:dyDescent="0.45">
      <c r="A749">
        <v>746</v>
      </c>
      <c r="B749">
        <v>1288.38818359375</v>
      </c>
      <c r="C749">
        <v>366311.413208007</v>
      </c>
      <c r="D749">
        <v>2518616.35516357</v>
      </c>
      <c r="E749">
        <v>7524048.8878087597</v>
      </c>
      <c r="F749">
        <v>6409847.3044433501</v>
      </c>
      <c r="G749">
        <v>1928.09985351562</v>
      </c>
      <c r="H749" t="s">
        <v>12</v>
      </c>
      <c r="I749" t="s">
        <v>30</v>
      </c>
      <c r="J749" t="s">
        <v>57</v>
      </c>
    </row>
    <row r="750" spans="1:10" x14ac:dyDescent="0.45">
      <c r="A750">
        <v>747</v>
      </c>
      <c r="B750">
        <v>0</v>
      </c>
      <c r="C750">
        <v>0</v>
      </c>
      <c r="D750">
        <v>5617.2002563476499</v>
      </c>
      <c r="E750">
        <v>48012.107238769502</v>
      </c>
      <c r="F750">
        <v>184817.316589355</v>
      </c>
      <c r="G750">
        <v>0</v>
      </c>
      <c r="H750" t="s">
        <v>13</v>
      </c>
      <c r="I750" t="s">
        <v>30</v>
      </c>
      <c r="J750" t="s">
        <v>57</v>
      </c>
    </row>
    <row r="751" spans="1:10" x14ac:dyDescent="0.45">
      <c r="A751">
        <v>748</v>
      </c>
      <c r="B751">
        <v>0</v>
      </c>
      <c r="C751">
        <v>16306.914733886701</v>
      </c>
      <c r="D751">
        <v>464191.914245605</v>
      </c>
      <c r="E751">
        <v>3317183.4296341198</v>
      </c>
      <c r="F751">
        <v>6572053.6398722297</v>
      </c>
      <c r="G751">
        <v>0</v>
      </c>
      <c r="H751" t="s">
        <v>14</v>
      </c>
      <c r="I751" t="s">
        <v>30</v>
      </c>
      <c r="J751" t="s">
        <v>57</v>
      </c>
    </row>
    <row r="752" spans="1:10" x14ac:dyDescent="0.45">
      <c r="A752">
        <v>749</v>
      </c>
      <c r="B752">
        <v>67810.0008544921</v>
      </c>
      <c r="C752">
        <v>4698886.1543796901</v>
      </c>
      <c r="D752" s="1">
        <v>97352328.3172784</v>
      </c>
      <c r="E752" s="1">
        <v>318019972.78352797</v>
      </c>
      <c r="F752" s="1">
        <v>248365748.67230201</v>
      </c>
      <c r="G752">
        <v>7936.0246582031205</v>
      </c>
      <c r="H752" t="s">
        <v>15</v>
      </c>
      <c r="I752" t="s">
        <v>30</v>
      </c>
      <c r="J752" t="s">
        <v>57</v>
      </c>
    </row>
    <row r="753" spans="1:10" x14ac:dyDescent="0.45">
      <c r="A753">
        <v>750</v>
      </c>
      <c r="B753">
        <v>1362.07922363281</v>
      </c>
      <c r="C753">
        <v>1526286.4512831699</v>
      </c>
      <c r="D753">
        <v>9383444.3088994008</v>
      </c>
      <c r="E753" s="1">
        <v>22845676.156006999</v>
      </c>
      <c r="F753" s="1">
        <v>46048452.832335703</v>
      </c>
      <c r="G753">
        <v>2036.9625854492101</v>
      </c>
      <c r="H753" t="s">
        <v>16</v>
      </c>
      <c r="I753" t="s">
        <v>30</v>
      </c>
      <c r="J753" t="s">
        <v>57</v>
      </c>
    </row>
    <row r="754" spans="1:10" x14ac:dyDescent="0.45">
      <c r="A754">
        <v>751</v>
      </c>
      <c r="B754">
        <v>640.44012451171795</v>
      </c>
      <c r="C754">
        <v>13295.1056518554</v>
      </c>
      <c r="D754">
        <v>489379.76495361299</v>
      </c>
      <c r="E754">
        <v>4688082.6770996097</v>
      </c>
      <c r="F754" s="1">
        <v>11391102.456894301</v>
      </c>
      <c r="G754">
        <v>3768.5965576171802</v>
      </c>
      <c r="H754" t="s">
        <v>17</v>
      </c>
      <c r="I754" t="s">
        <v>30</v>
      </c>
      <c r="J754" t="s">
        <v>57</v>
      </c>
    </row>
    <row r="755" spans="1:10" x14ac:dyDescent="0.45">
      <c r="A755">
        <v>752</v>
      </c>
      <c r="B755">
        <v>0</v>
      </c>
      <c r="C755">
        <v>253561.55101294399</v>
      </c>
      <c r="D755">
        <v>9135651.5051786508</v>
      </c>
      <c r="E755" s="1">
        <v>70885132.132056594</v>
      </c>
      <c r="F755" s="1">
        <v>191521093.274923</v>
      </c>
      <c r="G755">
        <v>10707.789550781201</v>
      </c>
      <c r="H755" t="s">
        <v>18</v>
      </c>
      <c r="I755" t="s">
        <v>30</v>
      </c>
      <c r="J755" t="s">
        <v>57</v>
      </c>
    </row>
    <row r="756" spans="1:10" x14ac:dyDescent="0.45">
      <c r="A756">
        <v>753</v>
      </c>
      <c r="B756">
        <v>10823.988952636701</v>
      </c>
      <c r="C756">
        <v>3162255.6727905199</v>
      </c>
      <c r="D756" s="1">
        <v>35538381.572000898</v>
      </c>
      <c r="E756" s="1">
        <v>242079970.59593701</v>
      </c>
      <c r="F756" s="1">
        <v>358873551.170762</v>
      </c>
      <c r="G756">
        <v>1355.0590209960901</v>
      </c>
      <c r="H756" t="s">
        <v>19</v>
      </c>
      <c r="I756" t="s">
        <v>30</v>
      </c>
      <c r="J756" t="s">
        <v>57</v>
      </c>
    </row>
    <row r="757" spans="1:10" x14ac:dyDescent="0.45">
      <c r="A757">
        <v>754</v>
      </c>
      <c r="B757">
        <v>0</v>
      </c>
      <c r="C757">
        <v>0</v>
      </c>
      <c r="D757">
        <v>0</v>
      </c>
      <c r="E757">
        <v>17437.4120483398</v>
      </c>
      <c r="F757">
        <v>56705.468322753899</v>
      </c>
      <c r="G757">
        <v>0</v>
      </c>
      <c r="H757" t="s">
        <v>20</v>
      </c>
      <c r="I757" t="s">
        <v>30</v>
      </c>
      <c r="J757" t="s">
        <v>57</v>
      </c>
    </row>
    <row r="758" spans="1:10" x14ac:dyDescent="0.45">
      <c r="A758">
        <v>755</v>
      </c>
      <c r="B758">
        <v>0</v>
      </c>
      <c r="C758">
        <v>6212.5891113281205</v>
      </c>
      <c r="D758">
        <v>15554.671569824201</v>
      </c>
      <c r="E758">
        <v>250859.375981349</v>
      </c>
      <c r="F758">
        <v>1223836.65355487</v>
      </c>
      <c r="G758">
        <v>6179.2159423828098</v>
      </c>
      <c r="H758" t="s">
        <v>21</v>
      </c>
      <c r="I758" t="s">
        <v>30</v>
      </c>
      <c r="J758" t="s">
        <v>57</v>
      </c>
    </row>
    <row r="759" spans="1:10" x14ac:dyDescent="0.45">
      <c r="A759">
        <v>756</v>
      </c>
      <c r="B759">
        <v>668.30902099609295</v>
      </c>
      <c r="C759">
        <v>829084.64263916004</v>
      </c>
      <c r="D759" s="1">
        <v>23445025.924584702</v>
      </c>
      <c r="E759" s="1">
        <v>431969527.66402501</v>
      </c>
      <c r="F759" s="1">
        <v>926377096.87486804</v>
      </c>
      <c r="G759">
        <v>2687.9029541015602</v>
      </c>
      <c r="H759" t="s">
        <v>22</v>
      </c>
      <c r="I759" t="s">
        <v>30</v>
      </c>
      <c r="J759" t="s">
        <v>57</v>
      </c>
    </row>
    <row r="760" spans="1:10" x14ac:dyDescent="0.45">
      <c r="A760">
        <v>757</v>
      </c>
      <c r="B760">
        <v>37643.977050781199</v>
      </c>
      <c r="C760" s="1">
        <v>16327868.278659901</v>
      </c>
      <c r="D760" s="1">
        <v>250429881.41324201</v>
      </c>
      <c r="E760" s="1">
        <v>603308275.04951704</v>
      </c>
      <c r="F760" s="1">
        <v>355755595.96187598</v>
      </c>
      <c r="G760">
        <v>6166.4846801757803</v>
      </c>
      <c r="H760" t="s">
        <v>23</v>
      </c>
      <c r="I760" t="s">
        <v>30</v>
      </c>
      <c r="J760" t="s">
        <v>57</v>
      </c>
    </row>
    <row r="761" spans="1:10" x14ac:dyDescent="0.45">
      <c r="A761">
        <v>758</v>
      </c>
      <c r="B761">
        <v>0</v>
      </c>
      <c r="C761">
        <v>0</v>
      </c>
      <c r="D761">
        <v>0</v>
      </c>
      <c r="E761">
        <v>3334.3472684972398</v>
      </c>
      <c r="F761">
        <v>52782.214624980799</v>
      </c>
      <c r="G761">
        <v>0</v>
      </c>
      <c r="H761" t="s">
        <v>24</v>
      </c>
      <c r="I761" t="s">
        <v>30</v>
      </c>
      <c r="J761" t="s">
        <v>57</v>
      </c>
    </row>
    <row r="762" spans="1:10" x14ac:dyDescent="0.45">
      <c r="A762">
        <v>759</v>
      </c>
      <c r="B762">
        <v>39613.236511230403</v>
      </c>
      <c r="C762" s="1">
        <v>16384600.762026301</v>
      </c>
      <c r="D762" s="1">
        <v>74864816.071868494</v>
      </c>
      <c r="E762" s="1">
        <v>226083141.824229</v>
      </c>
      <c r="F762" s="1">
        <v>283338022.17762899</v>
      </c>
      <c r="G762">
        <v>2031.81408691406</v>
      </c>
      <c r="H762" t="s">
        <v>25</v>
      </c>
      <c r="I762" t="s">
        <v>30</v>
      </c>
      <c r="J762" t="s">
        <v>57</v>
      </c>
    </row>
    <row r="763" spans="1:10" x14ac:dyDescent="0.45">
      <c r="A763">
        <v>760</v>
      </c>
      <c r="B763">
        <v>635.12805175781205</v>
      </c>
      <c r="C763">
        <v>48165.015747070298</v>
      </c>
      <c r="D763">
        <v>404138.891723632</v>
      </c>
      <c r="E763">
        <v>3836479.48548081</v>
      </c>
      <c r="F763">
        <v>8642218.69756433</v>
      </c>
      <c r="G763">
        <v>2527.7623901367101</v>
      </c>
      <c r="H763" t="s">
        <v>4</v>
      </c>
      <c r="I763" t="s">
        <v>31</v>
      </c>
      <c r="J763" t="s">
        <v>57</v>
      </c>
    </row>
    <row r="764" spans="1:10" x14ac:dyDescent="0.45">
      <c r="A764">
        <v>761</v>
      </c>
      <c r="B764">
        <v>0</v>
      </c>
      <c r="C764">
        <v>343858.45123290998</v>
      </c>
      <c r="D764">
        <v>7988813.51779617</v>
      </c>
      <c r="E764" s="1">
        <v>237835252.102878</v>
      </c>
      <c r="F764" s="1">
        <v>585026076.11582994</v>
      </c>
      <c r="G764">
        <v>4673.0379638671802</v>
      </c>
      <c r="H764" t="s">
        <v>7</v>
      </c>
      <c r="I764" t="s">
        <v>31</v>
      </c>
      <c r="J764" t="s">
        <v>57</v>
      </c>
    </row>
    <row r="765" spans="1:10" x14ac:dyDescent="0.45">
      <c r="A765">
        <v>762</v>
      </c>
      <c r="B765">
        <v>7450.56298828125</v>
      </c>
      <c r="C765">
        <v>488345.67248487199</v>
      </c>
      <c r="D765" s="1">
        <v>17218676.274847701</v>
      </c>
      <c r="E765" s="1">
        <v>104685087.532574</v>
      </c>
      <c r="F765" s="1">
        <v>33123067.697125301</v>
      </c>
      <c r="G765">
        <v>0</v>
      </c>
      <c r="H765" t="s">
        <v>8</v>
      </c>
      <c r="I765" t="s">
        <v>31</v>
      </c>
      <c r="J765" t="s">
        <v>57</v>
      </c>
    </row>
    <row r="766" spans="1:10" x14ac:dyDescent="0.45">
      <c r="A766">
        <v>763</v>
      </c>
      <c r="B766">
        <v>0</v>
      </c>
      <c r="C766">
        <v>0</v>
      </c>
      <c r="D766">
        <v>2490.9911499023401</v>
      </c>
      <c r="E766">
        <v>59731.7421264648</v>
      </c>
      <c r="F766">
        <v>510217.988226677</v>
      </c>
      <c r="G766">
        <v>4965.3667602538999</v>
      </c>
      <c r="H766" t="s">
        <v>9</v>
      </c>
      <c r="I766" t="s">
        <v>31</v>
      </c>
      <c r="J766" t="s">
        <v>57</v>
      </c>
    </row>
    <row r="767" spans="1:10" x14ac:dyDescent="0.45">
      <c r="A767">
        <v>764</v>
      </c>
      <c r="B767">
        <v>666.1396484375</v>
      </c>
      <c r="C767">
        <v>592059.59281699895</v>
      </c>
      <c r="D767">
        <v>6875507.1048483402</v>
      </c>
      <c r="E767" s="1">
        <v>53279774.167258501</v>
      </c>
      <c r="F767" s="1">
        <v>167816055.452346</v>
      </c>
      <c r="G767">
        <v>29517.3712768554</v>
      </c>
      <c r="H767" t="s">
        <v>10</v>
      </c>
      <c r="I767" t="s">
        <v>31</v>
      </c>
      <c r="J767" t="s">
        <v>57</v>
      </c>
    </row>
    <row r="768" spans="1:10" x14ac:dyDescent="0.45">
      <c r="A768">
        <v>765</v>
      </c>
      <c r="B768">
        <v>0</v>
      </c>
      <c r="C768">
        <v>2498.6016845703102</v>
      </c>
      <c r="D768">
        <v>41157.234741210901</v>
      </c>
      <c r="E768">
        <v>376959.94580173801</v>
      </c>
      <c r="F768">
        <v>759957.91918945301</v>
      </c>
      <c r="G768">
        <v>0</v>
      </c>
      <c r="H768" t="s">
        <v>11</v>
      </c>
      <c r="I768" t="s">
        <v>31</v>
      </c>
      <c r="J768" t="s">
        <v>57</v>
      </c>
    </row>
    <row r="769" spans="1:10" x14ac:dyDescent="0.45">
      <c r="A769">
        <v>766</v>
      </c>
      <c r="B769">
        <v>0</v>
      </c>
      <c r="C769">
        <v>68905.8700561523</v>
      </c>
      <c r="D769">
        <v>1017532.1284789999</v>
      </c>
      <c r="E769">
        <v>8031162.53099724</v>
      </c>
      <c r="F769">
        <v>7703152.5272216797</v>
      </c>
      <c r="G769">
        <v>1287.3919067382801</v>
      </c>
      <c r="H769" t="s">
        <v>12</v>
      </c>
      <c r="I769" t="s">
        <v>31</v>
      </c>
      <c r="J769" t="s">
        <v>57</v>
      </c>
    </row>
    <row r="770" spans="1:10" x14ac:dyDescent="0.45">
      <c r="A770">
        <v>767</v>
      </c>
      <c r="B770">
        <v>0</v>
      </c>
      <c r="C770">
        <v>0</v>
      </c>
      <c r="D770">
        <v>4992.3815307617097</v>
      </c>
      <c r="E770">
        <v>50489.275024413997</v>
      </c>
      <c r="F770">
        <v>182964.967529296</v>
      </c>
      <c r="G770">
        <v>0</v>
      </c>
      <c r="H770" t="s">
        <v>13</v>
      </c>
      <c r="I770" t="s">
        <v>31</v>
      </c>
      <c r="J770" t="s">
        <v>57</v>
      </c>
    </row>
    <row r="771" spans="1:10" x14ac:dyDescent="0.45">
      <c r="A771">
        <v>768</v>
      </c>
      <c r="B771">
        <v>0</v>
      </c>
      <c r="C771">
        <v>3844.7576293945299</v>
      </c>
      <c r="D771">
        <v>72904.002441406206</v>
      </c>
      <c r="E771">
        <v>2013953.61639667</v>
      </c>
      <c r="F771">
        <v>8279033.5220183702</v>
      </c>
      <c r="G771">
        <v>0</v>
      </c>
      <c r="H771" t="s">
        <v>14</v>
      </c>
      <c r="I771" t="s">
        <v>31</v>
      </c>
      <c r="J771" t="s">
        <v>57</v>
      </c>
    </row>
    <row r="772" spans="1:10" x14ac:dyDescent="0.45">
      <c r="A772">
        <v>769</v>
      </c>
      <c r="B772">
        <v>11315.4699096679</v>
      </c>
      <c r="C772">
        <v>2260765.1295166002</v>
      </c>
      <c r="D772" s="1">
        <v>43854805.375977002</v>
      </c>
      <c r="E772" s="1">
        <v>312151419.00756198</v>
      </c>
      <c r="F772" s="1">
        <v>310190585.06988901</v>
      </c>
      <c r="G772">
        <v>43791.900146484302</v>
      </c>
      <c r="H772" t="s">
        <v>15</v>
      </c>
      <c r="I772" t="s">
        <v>31</v>
      </c>
      <c r="J772" t="s">
        <v>57</v>
      </c>
    </row>
    <row r="773" spans="1:10" x14ac:dyDescent="0.45">
      <c r="A773">
        <v>770</v>
      </c>
      <c r="B773">
        <v>2708.47534179687</v>
      </c>
      <c r="C773">
        <v>989800.38055419899</v>
      </c>
      <c r="D773">
        <v>8141919.8539433498</v>
      </c>
      <c r="E773" s="1">
        <v>24160338.7875899</v>
      </c>
      <c r="F773" s="1">
        <v>46511135.224972896</v>
      </c>
      <c r="G773">
        <v>1356.0679321289001</v>
      </c>
      <c r="H773" t="s">
        <v>16</v>
      </c>
      <c r="I773" t="s">
        <v>31</v>
      </c>
      <c r="J773" t="s">
        <v>57</v>
      </c>
    </row>
    <row r="774" spans="1:10" x14ac:dyDescent="0.45">
      <c r="A774">
        <v>771</v>
      </c>
      <c r="B774">
        <v>631.90374755859295</v>
      </c>
      <c r="C774">
        <v>13287.5392456054</v>
      </c>
      <c r="D774">
        <v>258781.87536621001</v>
      </c>
      <c r="E774">
        <v>3552642.8834166201</v>
      </c>
      <c r="F774" s="1">
        <v>12748912.350491799</v>
      </c>
      <c r="G774">
        <v>12012.4890136718</v>
      </c>
      <c r="H774" t="s">
        <v>17</v>
      </c>
      <c r="I774" t="s">
        <v>31</v>
      </c>
      <c r="J774" t="s">
        <v>57</v>
      </c>
    </row>
    <row r="775" spans="1:10" x14ac:dyDescent="0.45">
      <c r="A775">
        <v>772</v>
      </c>
      <c r="B775">
        <v>0</v>
      </c>
      <c r="C775">
        <v>97487.939216404295</v>
      </c>
      <c r="D775">
        <v>2653990.58394751</v>
      </c>
      <c r="E775" s="1">
        <v>59662754.923558801</v>
      </c>
      <c r="F775" s="1">
        <v>209376157.08580601</v>
      </c>
      <c r="G775">
        <v>15755.7201930625</v>
      </c>
      <c r="H775" t="s">
        <v>18</v>
      </c>
      <c r="I775" t="s">
        <v>31</v>
      </c>
      <c r="J775" t="s">
        <v>57</v>
      </c>
    </row>
    <row r="776" spans="1:10" x14ac:dyDescent="0.45">
      <c r="A776">
        <v>773</v>
      </c>
      <c r="B776">
        <v>16241.0126342773</v>
      </c>
      <c r="C776">
        <v>2988497.0901345601</v>
      </c>
      <c r="D776" s="1">
        <v>33605188.511446297</v>
      </c>
      <c r="E776" s="1">
        <v>258447747.69101399</v>
      </c>
      <c r="F776" s="1">
        <v>344605957.71871197</v>
      </c>
      <c r="G776">
        <v>2706.0355224609302</v>
      </c>
      <c r="H776" t="s">
        <v>19</v>
      </c>
      <c r="I776" t="s">
        <v>31</v>
      </c>
      <c r="J776" t="s">
        <v>57</v>
      </c>
    </row>
    <row r="777" spans="1:10" x14ac:dyDescent="0.45">
      <c r="A777">
        <v>774</v>
      </c>
      <c r="B777">
        <v>0</v>
      </c>
      <c r="C777">
        <v>0</v>
      </c>
      <c r="D777">
        <v>2493.28784179687</v>
      </c>
      <c r="E777">
        <v>13705.437805175699</v>
      </c>
      <c r="F777">
        <v>57944.154724120999</v>
      </c>
      <c r="G777">
        <v>0</v>
      </c>
      <c r="H777" t="s">
        <v>20</v>
      </c>
      <c r="I777" t="s">
        <v>31</v>
      </c>
      <c r="J777" t="s">
        <v>57</v>
      </c>
    </row>
    <row r="778" spans="1:10" x14ac:dyDescent="0.45">
      <c r="A778">
        <v>775</v>
      </c>
      <c r="B778">
        <v>615.57586669921795</v>
      </c>
      <c r="C778">
        <v>1864.0712890625</v>
      </c>
      <c r="D778">
        <v>13081.922302245999</v>
      </c>
      <c r="E778">
        <v>214474.816711425</v>
      </c>
      <c r="F778">
        <v>1268899.73406503</v>
      </c>
      <c r="G778">
        <v>3706.3859252929601</v>
      </c>
      <c r="H778" t="s">
        <v>21</v>
      </c>
      <c r="I778" t="s">
        <v>31</v>
      </c>
      <c r="J778" t="s">
        <v>57</v>
      </c>
    </row>
    <row r="779" spans="1:10" x14ac:dyDescent="0.45">
      <c r="A779">
        <v>776</v>
      </c>
      <c r="B779">
        <v>1343.77099609375</v>
      </c>
      <c r="C779">
        <v>1012619.60031666</v>
      </c>
      <c r="D779" s="1">
        <v>22817672.017866701</v>
      </c>
      <c r="E779" s="1">
        <v>439768755.53367698</v>
      </c>
      <c r="F779" s="1">
        <v>919019666.11435199</v>
      </c>
      <c r="G779">
        <v>4034.2808837890602</v>
      </c>
      <c r="H779" t="s">
        <v>22</v>
      </c>
      <c r="I779" t="s">
        <v>31</v>
      </c>
      <c r="J779" t="s">
        <v>57</v>
      </c>
    </row>
    <row r="780" spans="1:10" x14ac:dyDescent="0.45">
      <c r="A780">
        <v>777</v>
      </c>
      <c r="B780">
        <v>18850.610778808499</v>
      </c>
      <c r="C780" s="1">
        <v>10098094.2239911</v>
      </c>
      <c r="D780" s="1">
        <v>114943680.790934</v>
      </c>
      <c r="E780" s="1">
        <v>654581535.03135598</v>
      </c>
      <c r="F780" s="1">
        <v>446201056.65911698</v>
      </c>
      <c r="G780">
        <v>22213.848848948699</v>
      </c>
      <c r="H780" t="s">
        <v>23</v>
      </c>
      <c r="I780" t="s">
        <v>31</v>
      </c>
      <c r="J780" t="s">
        <v>57</v>
      </c>
    </row>
    <row r="781" spans="1:10" x14ac:dyDescent="0.45">
      <c r="A781">
        <v>778</v>
      </c>
      <c r="B781">
        <v>0</v>
      </c>
      <c r="C781">
        <v>0</v>
      </c>
      <c r="D781">
        <v>0</v>
      </c>
      <c r="E781">
        <v>5873.9459013097403</v>
      </c>
      <c r="F781">
        <v>50242.615992168299</v>
      </c>
      <c r="G781">
        <v>0</v>
      </c>
      <c r="H781" t="s">
        <v>24</v>
      </c>
      <c r="I781" t="s">
        <v>31</v>
      </c>
      <c r="J781" t="s">
        <v>57</v>
      </c>
    </row>
    <row r="782" spans="1:10" x14ac:dyDescent="0.45">
      <c r="A782">
        <v>779</v>
      </c>
      <c r="B782">
        <v>33501.169616699197</v>
      </c>
      <c r="C782" s="1">
        <v>19291895.856285099</v>
      </c>
      <c r="D782" s="1">
        <v>74422824.303414807</v>
      </c>
      <c r="E782" s="1">
        <v>208140927.037303</v>
      </c>
      <c r="F782" s="1">
        <v>298814862.26307797</v>
      </c>
      <c r="G782">
        <v>8215.2566528320294</v>
      </c>
      <c r="H782" t="s">
        <v>25</v>
      </c>
      <c r="I782" t="s">
        <v>31</v>
      </c>
      <c r="J782" t="s">
        <v>57</v>
      </c>
    </row>
    <row r="783" spans="1:10" x14ac:dyDescent="0.45">
      <c r="A783">
        <v>780</v>
      </c>
      <c r="B783">
        <v>7619.23193359375</v>
      </c>
      <c r="C783">
        <v>224411.17724609299</v>
      </c>
      <c r="D783">
        <v>1455913.3807373</v>
      </c>
      <c r="E783">
        <v>4385116.3094554199</v>
      </c>
      <c r="F783">
        <v>6859206.3736507604</v>
      </c>
      <c r="G783">
        <v>1898.50793457031</v>
      </c>
      <c r="H783" t="s">
        <v>4</v>
      </c>
      <c r="I783" t="s">
        <v>32</v>
      </c>
      <c r="J783" t="s">
        <v>57</v>
      </c>
    </row>
    <row r="784" spans="1:10" x14ac:dyDescent="0.45">
      <c r="A784">
        <v>781</v>
      </c>
      <c r="B784">
        <v>0</v>
      </c>
      <c r="C784">
        <v>784328.98827263305</v>
      </c>
      <c r="D784" s="1">
        <v>29340569.132586502</v>
      </c>
      <c r="E784" s="1">
        <v>303076091.28325301</v>
      </c>
      <c r="F784" s="1">
        <v>497989010.89531898</v>
      </c>
      <c r="G784">
        <v>8672.92626953125</v>
      </c>
      <c r="H784" t="s">
        <v>7</v>
      </c>
      <c r="I784" t="s">
        <v>32</v>
      </c>
      <c r="J784" t="s">
        <v>57</v>
      </c>
    </row>
    <row r="785" spans="1:10" x14ac:dyDescent="0.45">
      <c r="A785">
        <v>782</v>
      </c>
      <c r="B785">
        <v>6780.8381958007803</v>
      </c>
      <c r="C785">
        <v>341541.02627599298</v>
      </c>
      <c r="D785">
        <v>8947596.0041293204</v>
      </c>
      <c r="E785" s="1">
        <v>101361498.494734</v>
      </c>
      <c r="F785" s="1">
        <v>44865211.3766848</v>
      </c>
      <c r="G785">
        <v>0</v>
      </c>
      <c r="H785" t="s">
        <v>8</v>
      </c>
      <c r="I785" t="s">
        <v>32</v>
      </c>
      <c r="J785" t="s">
        <v>57</v>
      </c>
    </row>
    <row r="786" spans="1:10" x14ac:dyDescent="0.45">
      <c r="A786">
        <v>783</v>
      </c>
      <c r="B786">
        <v>0</v>
      </c>
      <c r="C786">
        <v>0</v>
      </c>
      <c r="D786">
        <v>9345.55810546875</v>
      </c>
      <c r="E786">
        <v>107542.058898925</v>
      </c>
      <c r="F786">
        <v>458655.63385655999</v>
      </c>
      <c r="G786">
        <v>1862.83740234375</v>
      </c>
      <c r="H786" t="s">
        <v>9</v>
      </c>
      <c r="I786" t="s">
        <v>32</v>
      </c>
      <c r="J786" t="s">
        <v>57</v>
      </c>
    </row>
    <row r="787" spans="1:10" x14ac:dyDescent="0.45">
      <c r="A787">
        <v>784</v>
      </c>
      <c r="B787">
        <v>6666.4813232421802</v>
      </c>
      <c r="C787">
        <v>2136182.7688591401</v>
      </c>
      <c r="D787" s="1">
        <v>20031342.4627604</v>
      </c>
      <c r="E787" s="1">
        <v>63309183.447136998</v>
      </c>
      <c r="F787" s="1">
        <v>143099195.90279499</v>
      </c>
      <c r="G787">
        <v>11008.765319824201</v>
      </c>
      <c r="H787" t="s">
        <v>10</v>
      </c>
      <c r="I787" t="s">
        <v>32</v>
      </c>
      <c r="J787" t="s">
        <v>57</v>
      </c>
    </row>
    <row r="788" spans="1:10" x14ac:dyDescent="0.45">
      <c r="A788">
        <v>785</v>
      </c>
      <c r="B788">
        <v>617.587890625</v>
      </c>
      <c r="C788">
        <v>14299.8370361328</v>
      </c>
      <c r="D788">
        <v>95269.351135253906</v>
      </c>
      <c r="E788">
        <v>419275.87567138602</v>
      </c>
      <c r="F788">
        <v>651111.04968357401</v>
      </c>
      <c r="G788">
        <v>0</v>
      </c>
      <c r="H788" t="s">
        <v>11</v>
      </c>
      <c r="I788" t="s">
        <v>32</v>
      </c>
      <c r="J788" t="s">
        <v>57</v>
      </c>
    </row>
    <row r="789" spans="1:10" x14ac:dyDescent="0.45">
      <c r="A789">
        <v>786</v>
      </c>
      <c r="B789">
        <v>3232.4505004882799</v>
      </c>
      <c r="C789">
        <v>342927.56823730399</v>
      </c>
      <c r="D789">
        <v>1990007.7349243099</v>
      </c>
      <c r="E789">
        <v>7768455.1722325897</v>
      </c>
      <c r="F789">
        <v>6717417.5227661096</v>
      </c>
      <c r="G789">
        <v>0</v>
      </c>
      <c r="H789" t="s">
        <v>12</v>
      </c>
      <c r="I789" t="s">
        <v>32</v>
      </c>
      <c r="J789" t="s">
        <v>57</v>
      </c>
    </row>
    <row r="790" spans="1:10" x14ac:dyDescent="0.45">
      <c r="A790">
        <v>787</v>
      </c>
      <c r="B790">
        <v>0</v>
      </c>
      <c r="C790">
        <v>0</v>
      </c>
      <c r="D790">
        <v>12481.609802245999</v>
      </c>
      <c r="E790">
        <v>56672.8778686523</v>
      </c>
      <c r="F790">
        <v>169292.13641357399</v>
      </c>
      <c r="G790">
        <v>0</v>
      </c>
      <c r="H790" t="s">
        <v>13</v>
      </c>
      <c r="I790" t="s">
        <v>32</v>
      </c>
      <c r="J790" t="s">
        <v>57</v>
      </c>
    </row>
    <row r="791" spans="1:10" x14ac:dyDescent="0.45">
      <c r="A791">
        <v>788</v>
      </c>
      <c r="B791">
        <v>0</v>
      </c>
      <c r="C791">
        <v>36323.270751953103</v>
      </c>
      <c r="D791">
        <v>692846.56622314395</v>
      </c>
      <c r="E791">
        <v>3375562.8607754498</v>
      </c>
      <c r="F791">
        <v>6265003.2007352896</v>
      </c>
      <c r="G791">
        <v>0</v>
      </c>
      <c r="H791" t="s">
        <v>14</v>
      </c>
      <c r="I791" t="s">
        <v>32</v>
      </c>
      <c r="J791" t="s">
        <v>57</v>
      </c>
    </row>
    <row r="792" spans="1:10" x14ac:dyDescent="0.45">
      <c r="A792">
        <v>789</v>
      </c>
      <c r="B792">
        <v>38508.925598144502</v>
      </c>
      <c r="C792">
        <v>5744183.2661664104</v>
      </c>
      <c r="D792" s="1">
        <v>95775944.67148</v>
      </c>
      <c r="E792" s="1">
        <v>344949471.54149002</v>
      </c>
      <c r="F792" s="1">
        <v>221976733.647021</v>
      </c>
      <c r="G792">
        <v>27839.9012451171</v>
      </c>
      <c r="H792" t="s">
        <v>15</v>
      </c>
      <c r="I792" t="s">
        <v>32</v>
      </c>
      <c r="J792" t="s">
        <v>57</v>
      </c>
    </row>
    <row r="793" spans="1:10" x14ac:dyDescent="0.45">
      <c r="A793">
        <v>790</v>
      </c>
      <c r="B793">
        <v>5412.6015014648401</v>
      </c>
      <c r="C793">
        <v>1565257.8360595701</v>
      </c>
      <c r="D793">
        <v>8707780.4043643698</v>
      </c>
      <c r="E793" s="1">
        <v>21847470.435393199</v>
      </c>
      <c r="F793" s="1">
        <v>47675896.3776398</v>
      </c>
      <c r="G793">
        <v>5441.1353759765598</v>
      </c>
      <c r="H793" t="s">
        <v>16</v>
      </c>
      <c r="I793" t="s">
        <v>32</v>
      </c>
      <c r="J793" t="s">
        <v>57</v>
      </c>
    </row>
    <row r="794" spans="1:10" x14ac:dyDescent="0.45">
      <c r="A794">
        <v>791</v>
      </c>
      <c r="B794">
        <v>1272.34387207031</v>
      </c>
      <c r="C794">
        <v>94011.1649780273</v>
      </c>
      <c r="D794">
        <v>853106.16107177699</v>
      </c>
      <c r="E794">
        <v>4510515.1493523</v>
      </c>
      <c r="F794" s="1">
        <v>11120436.4392925</v>
      </c>
      <c r="G794">
        <v>6927.78271484375</v>
      </c>
      <c r="H794" t="s">
        <v>17</v>
      </c>
      <c r="I794" t="s">
        <v>32</v>
      </c>
      <c r="J794" t="s">
        <v>57</v>
      </c>
    </row>
    <row r="795" spans="1:10" x14ac:dyDescent="0.45">
      <c r="A795">
        <v>792</v>
      </c>
      <c r="B795">
        <v>1345.9584350585901</v>
      </c>
      <c r="C795">
        <v>422571.720690199</v>
      </c>
      <c r="D795">
        <v>8336798.6337670404</v>
      </c>
      <c r="E795" s="1">
        <v>86604706.864692897</v>
      </c>
      <c r="F795" s="1">
        <v>176425530.57132399</v>
      </c>
      <c r="G795">
        <v>15192.503812662701</v>
      </c>
      <c r="H795" t="s">
        <v>18</v>
      </c>
      <c r="I795" t="s">
        <v>32</v>
      </c>
      <c r="J795" t="s">
        <v>57</v>
      </c>
    </row>
    <row r="796" spans="1:10" x14ac:dyDescent="0.45">
      <c r="A796">
        <v>793</v>
      </c>
      <c r="B796">
        <v>11503.063110351501</v>
      </c>
      <c r="C796">
        <v>2201210.8748755301</v>
      </c>
      <c r="D796" s="1">
        <v>32665846.4571633</v>
      </c>
      <c r="E796" s="1">
        <v>263824095.00395</v>
      </c>
      <c r="F796" s="1">
        <v>340960299.32607502</v>
      </c>
      <c r="G796">
        <v>3383.3342895507799</v>
      </c>
      <c r="H796" t="s">
        <v>19</v>
      </c>
      <c r="I796" t="s">
        <v>32</v>
      </c>
      <c r="J796" t="s">
        <v>57</v>
      </c>
    </row>
    <row r="797" spans="1:10" x14ac:dyDescent="0.45">
      <c r="A797">
        <v>794</v>
      </c>
      <c r="B797">
        <v>0</v>
      </c>
      <c r="C797">
        <v>0</v>
      </c>
      <c r="D797">
        <v>3116.6162719726499</v>
      </c>
      <c r="E797">
        <v>16812.852966308499</v>
      </c>
      <c r="F797">
        <v>54213.4111328125</v>
      </c>
      <c r="G797">
        <v>0</v>
      </c>
      <c r="H797" t="s">
        <v>20</v>
      </c>
      <c r="I797" t="s">
        <v>32</v>
      </c>
      <c r="J797" t="s">
        <v>57</v>
      </c>
    </row>
    <row r="798" spans="1:10" x14ac:dyDescent="0.45">
      <c r="A798">
        <v>795</v>
      </c>
      <c r="B798">
        <v>0</v>
      </c>
      <c r="C798">
        <v>9959.4392089843695</v>
      </c>
      <c r="D798">
        <v>49856.0712280273</v>
      </c>
      <c r="E798">
        <v>238974.592534083</v>
      </c>
      <c r="F798">
        <v>1200763.7590846601</v>
      </c>
      <c r="G798">
        <v>3088.6441040038999</v>
      </c>
      <c r="H798" t="s">
        <v>21</v>
      </c>
      <c r="I798" t="s">
        <v>32</v>
      </c>
      <c r="J798" t="s">
        <v>57</v>
      </c>
    </row>
    <row r="799" spans="1:10" x14ac:dyDescent="0.45">
      <c r="A799">
        <v>796</v>
      </c>
      <c r="B799">
        <v>16824.5656127929</v>
      </c>
      <c r="C799">
        <v>3357386.9631704199</v>
      </c>
      <c r="D799" s="1">
        <v>59436251.788031802</v>
      </c>
      <c r="E799" s="1">
        <v>631195222.93592501</v>
      </c>
      <c r="F799" s="1">
        <v>688608311.75761199</v>
      </c>
      <c r="G799">
        <v>10093.3077392578</v>
      </c>
      <c r="H799" t="s">
        <v>22</v>
      </c>
      <c r="I799" t="s">
        <v>32</v>
      </c>
      <c r="J799" t="s">
        <v>57</v>
      </c>
    </row>
    <row r="800" spans="1:10" x14ac:dyDescent="0.45">
      <c r="A800">
        <v>797</v>
      </c>
      <c r="B800">
        <v>16152.1202392578</v>
      </c>
      <c r="C800" s="1">
        <v>10413557.762130599</v>
      </c>
      <c r="D800" s="1">
        <v>153373135.26478401</v>
      </c>
      <c r="E800" s="1">
        <v>688717881.50290895</v>
      </c>
      <c r="F800" s="1">
        <v>373332793.89073902</v>
      </c>
      <c r="G800">
        <v>11910.6242242551</v>
      </c>
      <c r="H800" t="s">
        <v>23</v>
      </c>
      <c r="I800" t="s">
        <v>32</v>
      </c>
      <c r="J800" t="s">
        <v>57</v>
      </c>
    </row>
    <row r="801" spans="1:10" x14ac:dyDescent="0.45">
      <c r="A801">
        <v>798</v>
      </c>
      <c r="B801">
        <v>0</v>
      </c>
      <c r="C801">
        <v>0</v>
      </c>
      <c r="D801">
        <v>0</v>
      </c>
      <c r="E801">
        <v>9043.1271757237992</v>
      </c>
      <c r="F801">
        <v>47073.4347177542</v>
      </c>
      <c r="G801">
        <v>0</v>
      </c>
      <c r="H801" t="s">
        <v>24</v>
      </c>
      <c r="I801" t="s">
        <v>32</v>
      </c>
      <c r="J801" t="s">
        <v>57</v>
      </c>
    </row>
    <row r="802" spans="1:10" x14ac:dyDescent="0.45">
      <c r="A802">
        <v>799</v>
      </c>
      <c r="B802">
        <v>29476.139160156199</v>
      </c>
      <c r="C802">
        <v>7492238.92406388</v>
      </c>
      <c r="D802" s="1">
        <v>50693833.869929701</v>
      </c>
      <c r="E802" s="1">
        <v>225010569.31022099</v>
      </c>
      <c r="F802" s="1">
        <v>317308852.25381601</v>
      </c>
      <c r="G802">
        <v>177255.38916015599</v>
      </c>
      <c r="H802" t="s">
        <v>25</v>
      </c>
      <c r="I802" t="s">
        <v>32</v>
      </c>
      <c r="J802" t="s">
        <v>57</v>
      </c>
    </row>
    <row r="803" spans="1:10" x14ac:dyDescent="0.45">
      <c r="A803">
        <v>800</v>
      </c>
      <c r="B803">
        <v>4440.1268920898401</v>
      </c>
      <c r="C803">
        <v>142271.36004638599</v>
      </c>
      <c r="D803">
        <v>1420221.0595092699</v>
      </c>
      <c r="E803">
        <v>4541661.7209398402</v>
      </c>
      <c r="F803">
        <v>6824295.5933919204</v>
      </c>
      <c r="G803">
        <v>1275.1201782226501</v>
      </c>
      <c r="H803" t="s">
        <v>4</v>
      </c>
      <c r="I803" t="s">
        <v>33</v>
      </c>
      <c r="J803" t="s">
        <v>57</v>
      </c>
    </row>
    <row r="804" spans="1:10" x14ac:dyDescent="0.45">
      <c r="A804">
        <v>801</v>
      </c>
      <c r="B804">
        <v>0</v>
      </c>
      <c r="C804">
        <v>198996.472961425</v>
      </c>
      <c r="D804">
        <v>8054208.1451856401</v>
      </c>
      <c r="E804" s="1">
        <v>227020725.226661</v>
      </c>
      <c r="F804" s="1">
        <v>595909450.08308899</v>
      </c>
      <c r="G804">
        <v>15293.2978034524</v>
      </c>
      <c r="H804" t="s">
        <v>7</v>
      </c>
      <c r="I804" t="s">
        <v>33</v>
      </c>
      <c r="J804" t="s">
        <v>57</v>
      </c>
    </row>
    <row r="805" spans="1:10" x14ac:dyDescent="0.45">
      <c r="A805">
        <v>802</v>
      </c>
      <c r="B805">
        <v>1365.3734741210901</v>
      </c>
      <c r="C805">
        <v>275381.36998913297</v>
      </c>
      <c r="D805">
        <v>4686883.1205633404</v>
      </c>
      <c r="E805" s="1">
        <v>73178972.604147494</v>
      </c>
      <c r="F805" s="1">
        <v>77379339.411799893</v>
      </c>
      <c r="G805">
        <v>685.86004638671795</v>
      </c>
      <c r="H805" t="s">
        <v>8</v>
      </c>
      <c r="I805" t="s">
        <v>33</v>
      </c>
      <c r="J805" t="s">
        <v>57</v>
      </c>
    </row>
    <row r="806" spans="1:10" x14ac:dyDescent="0.45">
      <c r="A806">
        <v>803</v>
      </c>
      <c r="B806">
        <v>0</v>
      </c>
      <c r="C806">
        <v>0</v>
      </c>
      <c r="D806">
        <v>8092.5257568359302</v>
      </c>
      <c r="E806">
        <v>103795.03826904199</v>
      </c>
      <c r="F806">
        <v>463654.089789177</v>
      </c>
      <c r="G806">
        <v>1864.43444824218</v>
      </c>
      <c r="H806" t="s">
        <v>9</v>
      </c>
      <c r="I806" t="s">
        <v>33</v>
      </c>
      <c r="J806" t="s">
        <v>57</v>
      </c>
    </row>
    <row r="807" spans="1:10" x14ac:dyDescent="0.45">
      <c r="A807">
        <v>804</v>
      </c>
      <c r="B807">
        <v>1988.8704223632801</v>
      </c>
      <c r="C807">
        <v>628156.79137992102</v>
      </c>
      <c r="D807" s="1">
        <v>11648808.330551</v>
      </c>
      <c r="E807" s="1">
        <v>63258507.795005798</v>
      </c>
      <c r="F807" s="1">
        <v>153027265.756778</v>
      </c>
      <c r="G807">
        <v>28852.2840576171</v>
      </c>
      <c r="H807" t="s">
        <v>10</v>
      </c>
      <c r="I807" t="s">
        <v>33</v>
      </c>
      <c r="J807" t="s">
        <v>57</v>
      </c>
    </row>
    <row r="808" spans="1:10" x14ac:dyDescent="0.45">
      <c r="A808">
        <v>805</v>
      </c>
      <c r="B808">
        <v>617.587890625</v>
      </c>
      <c r="C808">
        <v>16151.6923217773</v>
      </c>
      <c r="D808">
        <v>90371.9813232421</v>
      </c>
      <c r="E808">
        <v>446147.23217869102</v>
      </c>
      <c r="F808">
        <v>627285.20770263602</v>
      </c>
      <c r="G808">
        <v>0</v>
      </c>
      <c r="H808" t="s">
        <v>11</v>
      </c>
      <c r="I808" t="s">
        <v>33</v>
      </c>
      <c r="J808" t="s">
        <v>57</v>
      </c>
    </row>
    <row r="809" spans="1:10" x14ac:dyDescent="0.45">
      <c r="A809">
        <v>806</v>
      </c>
      <c r="B809">
        <v>4502.9168090820303</v>
      </c>
      <c r="C809">
        <v>274749.05120849598</v>
      </c>
      <c r="D809">
        <v>2198193.3898925702</v>
      </c>
      <c r="E809">
        <v>8288139.1950073196</v>
      </c>
      <c r="F809">
        <v>6055813.0366124697</v>
      </c>
      <c r="G809">
        <v>642.859130859375</v>
      </c>
      <c r="H809" t="s">
        <v>12</v>
      </c>
      <c r="I809" t="s">
        <v>33</v>
      </c>
      <c r="J809" t="s">
        <v>57</v>
      </c>
    </row>
    <row r="810" spans="1:10" x14ac:dyDescent="0.45">
      <c r="A810">
        <v>807</v>
      </c>
      <c r="B810">
        <v>0</v>
      </c>
      <c r="C810">
        <v>0</v>
      </c>
      <c r="D810">
        <v>11237.603942870999</v>
      </c>
      <c r="E810">
        <v>66618.478637695298</v>
      </c>
      <c r="F810">
        <v>160590.54150390599</v>
      </c>
      <c r="G810">
        <v>0</v>
      </c>
      <c r="H810" t="s">
        <v>13</v>
      </c>
      <c r="I810" t="s">
        <v>33</v>
      </c>
      <c r="J810" t="s">
        <v>57</v>
      </c>
    </row>
    <row r="811" spans="1:10" x14ac:dyDescent="0.45">
      <c r="A811">
        <v>808</v>
      </c>
      <c r="B811">
        <v>0</v>
      </c>
      <c r="C811">
        <v>48640.659667968699</v>
      </c>
      <c r="D811">
        <v>941256.44952392497</v>
      </c>
      <c r="E811">
        <v>3484181.8361284998</v>
      </c>
      <c r="F811">
        <v>5895656.9531654501</v>
      </c>
      <c r="G811">
        <v>0</v>
      </c>
      <c r="H811" t="s">
        <v>14</v>
      </c>
      <c r="I811" t="s">
        <v>33</v>
      </c>
      <c r="J811" t="s">
        <v>57</v>
      </c>
    </row>
    <row r="812" spans="1:10" x14ac:dyDescent="0.45">
      <c r="A812">
        <v>809</v>
      </c>
      <c r="B812">
        <v>17881.176330566399</v>
      </c>
      <c r="C812">
        <v>1576799.0970458901</v>
      </c>
      <c r="D812" s="1">
        <v>30579200.720571902</v>
      </c>
      <c r="E812" s="1">
        <v>282531000.130808</v>
      </c>
      <c r="F812" s="1">
        <v>353777335.784922</v>
      </c>
      <c r="G812">
        <v>30465.043322035799</v>
      </c>
      <c r="H812" t="s">
        <v>15</v>
      </c>
      <c r="I812" t="s">
        <v>33</v>
      </c>
      <c r="J812" t="s">
        <v>57</v>
      </c>
    </row>
    <row r="813" spans="1:10" x14ac:dyDescent="0.45">
      <c r="A813">
        <v>810</v>
      </c>
      <c r="B813">
        <v>677.32556152343705</v>
      </c>
      <c r="C813">
        <v>1083657.50177001</v>
      </c>
      <c r="D813">
        <v>7238261.2778052203</v>
      </c>
      <c r="E813" s="1">
        <v>20949100.185409401</v>
      </c>
      <c r="F813" s="1">
        <v>50509015.671846204</v>
      </c>
      <c r="G813">
        <v>26546.827941894499</v>
      </c>
      <c r="H813" t="s">
        <v>16</v>
      </c>
      <c r="I813" t="s">
        <v>33</v>
      </c>
      <c r="J813" t="s">
        <v>57</v>
      </c>
    </row>
    <row r="814" spans="1:10" x14ac:dyDescent="0.45">
      <c r="A814">
        <v>811</v>
      </c>
      <c r="B814">
        <v>3155.18212890625</v>
      </c>
      <c r="C814">
        <v>125092.78515625</v>
      </c>
      <c r="D814">
        <v>1192747.7118530199</v>
      </c>
      <c r="E814">
        <v>4989947.3486493202</v>
      </c>
      <c r="F814" s="1">
        <v>10257705.1693778</v>
      </c>
      <c r="G814">
        <v>17620.844116210901</v>
      </c>
      <c r="H814" t="s">
        <v>17</v>
      </c>
      <c r="I814" t="s">
        <v>33</v>
      </c>
      <c r="J814" t="s">
        <v>57</v>
      </c>
    </row>
    <row r="815" spans="1:10" x14ac:dyDescent="0.45">
      <c r="A815">
        <v>812</v>
      </c>
      <c r="B815">
        <v>0</v>
      </c>
      <c r="C815">
        <v>107238.219109269</v>
      </c>
      <c r="D815">
        <v>2835832.6346784998</v>
      </c>
      <c r="E815" s="1">
        <v>57702085.169624098</v>
      </c>
      <c r="F815" s="1">
        <v>211131829.337576</v>
      </c>
      <c r="G815">
        <v>29160.891733925</v>
      </c>
      <c r="H815" t="s">
        <v>18</v>
      </c>
      <c r="I815" t="s">
        <v>33</v>
      </c>
      <c r="J815" t="s">
        <v>57</v>
      </c>
    </row>
    <row r="816" spans="1:10" x14ac:dyDescent="0.45">
      <c r="A816">
        <v>813</v>
      </c>
      <c r="B816">
        <v>5409.9774780273401</v>
      </c>
      <c r="C816">
        <v>889500.69317626895</v>
      </c>
      <c r="D816" s="1">
        <v>19168764.450239301</v>
      </c>
      <c r="E816" s="1">
        <v>192827854.840031</v>
      </c>
      <c r="F816" s="1">
        <v>426768710.698515</v>
      </c>
      <c r="G816">
        <v>6097.4000244140598</v>
      </c>
      <c r="H816" t="s">
        <v>19</v>
      </c>
      <c r="I816" t="s">
        <v>33</v>
      </c>
      <c r="J816" t="s">
        <v>57</v>
      </c>
    </row>
    <row r="817" spans="1:10" x14ac:dyDescent="0.45">
      <c r="A817">
        <v>814</v>
      </c>
      <c r="B817">
        <v>0</v>
      </c>
      <c r="C817">
        <v>624.13269042968705</v>
      </c>
      <c r="D817">
        <v>2493.11157226562</v>
      </c>
      <c r="E817">
        <v>22421.475036620999</v>
      </c>
      <c r="F817">
        <v>48604.1610717773</v>
      </c>
      <c r="G817">
        <v>0</v>
      </c>
      <c r="H817" t="s">
        <v>20</v>
      </c>
      <c r="I817" t="s">
        <v>33</v>
      </c>
      <c r="J817" t="s">
        <v>57</v>
      </c>
    </row>
    <row r="818" spans="1:10" x14ac:dyDescent="0.45">
      <c r="A818">
        <v>815</v>
      </c>
      <c r="B818">
        <v>0</v>
      </c>
      <c r="C818">
        <v>6230.9862670898401</v>
      </c>
      <c r="D818">
        <v>33606.234924316399</v>
      </c>
      <c r="E818">
        <v>281302.875004787</v>
      </c>
      <c r="F818">
        <v>1176549.5436305599</v>
      </c>
      <c r="G818">
        <v>4952.8663330078098</v>
      </c>
      <c r="H818" t="s">
        <v>21</v>
      </c>
      <c r="I818" t="s">
        <v>33</v>
      </c>
      <c r="J818" t="s">
        <v>57</v>
      </c>
    </row>
    <row r="819" spans="1:10" x14ac:dyDescent="0.45">
      <c r="A819">
        <v>816</v>
      </c>
      <c r="B819">
        <v>7404.1796875</v>
      </c>
      <c r="C819">
        <v>930644.94702148403</v>
      </c>
      <c r="D819" s="1">
        <v>23512170.008244202</v>
      </c>
      <c r="E819" s="1">
        <v>436911554.619178</v>
      </c>
      <c r="F819" s="1">
        <v>921257612.093135</v>
      </c>
      <c r="G819">
        <v>4705.4708251953098</v>
      </c>
      <c r="H819" t="s">
        <v>22</v>
      </c>
      <c r="I819" t="s">
        <v>33</v>
      </c>
      <c r="J819" t="s">
        <v>57</v>
      </c>
    </row>
    <row r="820" spans="1:10" x14ac:dyDescent="0.45">
      <c r="A820">
        <v>817</v>
      </c>
      <c r="B820">
        <v>11388.091308593701</v>
      </c>
      <c r="C820">
        <v>7464473.2786803003</v>
      </c>
      <c r="D820" s="1">
        <v>123761437.168865</v>
      </c>
      <c r="E820" s="1">
        <v>663616823.17491996</v>
      </c>
      <c r="F820" s="1">
        <v>430996642.73494202</v>
      </c>
      <c r="G820">
        <v>14666.7163095511</v>
      </c>
      <c r="H820" t="s">
        <v>23</v>
      </c>
      <c r="I820" t="s">
        <v>33</v>
      </c>
      <c r="J820" t="s">
        <v>57</v>
      </c>
    </row>
    <row r="821" spans="1:10" x14ac:dyDescent="0.45">
      <c r="A821">
        <v>818</v>
      </c>
      <c r="B821">
        <v>0</v>
      </c>
      <c r="C821">
        <v>0</v>
      </c>
      <c r="D821">
        <v>594.232421875</v>
      </c>
      <c r="E821">
        <v>5276.1778349034903</v>
      </c>
      <c r="F821">
        <v>50246.1516366996</v>
      </c>
      <c r="G821">
        <v>0</v>
      </c>
      <c r="H821" t="s">
        <v>24</v>
      </c>
      <c r="I821" t="s">
        <v>33</v>
      </c>
      <c r="J821" t="s">
        <v>57</v>
      </c>
    </row>
    <row r="822" spans="1:10" x14ac:dyDescent="0.45">
      <c r="A822">
        <v>819</v>
      </c>
      <c r="B822">
        <v>24784.238708495999</v>
      </c>
      <c r="C822">
        <v>6645721.5098326402</v>
      </c>
      <c r="D822" s="1">
        <v>40176451.978174001</v>
      </c>
      <c r="E822" s="1">
        <v>217256814.58442101</v>
      </c>
      <c r="F822" s="1">
        <v>336498108.813923</v>
      </c>
      <c r="G822">
        <v>110344.761291503</v>
      </c>
      <c r="H822" t="s">
        <v>25</v>
      </c>
      <c r="I822" t="s">
        <v>33</v>
      </c>
      <c r="J822" t="s">
        <v>57</v>
      </c>
    </row>
    <row r="823" spans="1:10" x14ac:dyDescent="0.45">
      <c r="A823">
        <v>820</v>
      </c>
      <c r="B823">
        <v>1270.25610351562</v>
      </c>
      <c r="C823">
        <v>67364.3621826171</v>
      </c>
      <c r="D823">
        <v>575828.22937011695</v>
      </c>
      <c r="E823">
        <v>4037358.5064307102</v>
      </c>
      <c r="F823">
        <v>8247277.2916657096</v>
      </c>
      <c r="G823">
        <v>5066.3352050781205</v>
      </c>
      <c r="H823" t="s">
        <v>4</v>
      </c>
      <c r="I823" t="s">
        <v>34</v>
      </c>
      <c r="J823" t="s">
        <v>57</v>
      </c>
    </row>
    <row r="824" spans="1:10" x14ac:dyDescent="0.45">
      <c r="A824">
        <v>821</v>
      </c>
      <c r="B824">
        <v>0</v>
      </c>
      <c r="C824">
        <v>44065.487854003899</v>
      </c>
      <c r="D824">
        <v>2293014.4892434501</v>
      </c>
      <c r="E824" s="1">
        <v>150226500.78817999</v>
      </c>
      <c r="F824" s="1">
        <v>678586422.47781801</v>
      </c>
      <c r="G824">
        <v>48669.982604980403</v>
      </c>
      <c r="H824" t="s">
        <v>7</v>
      </c>
      <c r="I824" t="s">
        <v>34</v>
      </c>
      <c r="J824" t="s">
        <v>57</v>
      </c>
    </row>
    <row r="825" spans="1:10" x14ac:dyDescent="0.45">
      <c r="A825">
        <v>822</v>
      </c>
      <c r="B825">
        <v>4076.9928588867101</v>
      </c>
      <c r="C825">
        <v>370214.63038713002</v>
      </c>
      <c r="D825" s="1">
        <v>11431183.6568744</v>
      </c>
      <c r="E825" s="1">
        <v>94749995.519854307</v>
      </c>
      <c r="F825" s="1">
        <v>48965099.4171573</v>
      </c>
      <c r="G825">
        <v>2057.5228881835901</v>
      </c>
      <c r="H825" t="s">
        <v>8</v>
      </c>
      <c r="I825" t="s">
        <v>34</v>
      </c>
      <c r="J825" t="s">
        <v>57</v>
      </c>
    </row>
    <row r="826" spans="1:10" x14ac:dyDescent="0.45">
      <c r="A826">
        <v>823</v>
      </c>
      <c r="B826">
        <v>0</v>
      </c>
      <c r="C826">
        <v>0</v>
      </c>
      <c r="D826">
        <v>2489.90014648437</v>
      </c>
      <c r="E826">
        <v>67150.483093261704</v>
      </c>
      <c r="F826">
        <v>504659.54675939202</v>
      </c>
      <c r="G826">
        <v>3106.1582641601499</v>
      </c>
      <c r="H826" t="s">
        <v>9</v>
      </c>
      <c r="I826" t="s">
        <v>34</v>
      </c>
      <c r="J826" t="s">
        <v>57</v>
      </c>
    </row>
    <row r="827" spans="1:10" x14ac:dyDescent="0.45">
      <c r="A827">
        <v>824</v>
      </c>
      <c r="B827">
        <v>4664.8771972656205</v>
      </c>
      <c r="C827">
        <v>1207226.1832995799</v>
      </c>
      <c r="D827" s="1">
        <v>11462634.4585535</v>
      </c>
      <c r="E827" s="1">
        <v>53362925.424872898</v>
      </c>
      <c r="F827" s="1">
        <v>162519753.188288</v>
      </c>
      <c r="G827">
        <v>36375.695983886697</v>
      </c>
      <c r="H827" t="s">
        <v>10</v>
      </c>
      <c r="I827" t="s">
        <v>34</v>
      </c>
      <c r="J827" t="s">
        <v>57</v>
      </c>
    </row>
    <row r="828" spans="1:10" x14ac:dyDescent="0.45">
      <c r="A828">
        <v>825</v>
      </c>
      <c r="B828">
        <v>617.587890625</v>
      </c>
      <c r="C828">
        <v>8753.6331787109302</v>
      </c>
      <c r="D828">
        <v>65430.921447753899</v>
      </c>
      <c r="E828">
        <v>393152.55523777299</v>
      </c>
      <c r="F828">
        <v>712619.00366210903</v>
      </c>
      <c r="G828">
        <v>0</v>
      </c>
      <c r="H828" t="s">
        <v>11</v>
      </c>
      <c r="I828" t="s">
        <v>34</v>
      </c>
      <c r="J828" t="s">
        <v>57</v>
      </c>
    </row>
    <row r="829" spans="1:10" x14ac:dyDescent="0.45">
      <c r="A829">
        <v>826</v>
      </c>
      <c r="B829">
        <v>5136.0725097656205</v>
      </c>
      <c r="C829">
        <v>275082.047424316</v>
      </c>
      <c r="D829">
        <v>2119648.26641845</v>
      </c>
      <c r="E829">
        <v>8361442.7639684305</v>
      </c>
      <c r="F829">
        <v>6059442.2548217699</v>
      </c>
      <c r="G829">
        <v>1289.0435180664001</v>
      </c>
      <c r="H829" t="s">
        <v>12</v>
      </c>
      <c r="I829" t="s">
        <v>34</v>
      </c>
      <c r="J829" t="s">
        <v>57</v>
      </c>
    </row>
    <row r="830" spans="1:10" x14ac:dyDescent="0.45">
      <c r="A830">
        <v>827</v>
      </c>
      <c r="B830">
        <v>0</v>
      </c>
      <c r="C830">
        <v>0</v>
      </c>
      <c r="D830">
        <v>4989.8255004882803</v>
      </c>
      <c r="E830">
        <v>52984.077636718699</v>
      </c>
      <c r="F830">
        <v>180472.72094726501</v>
      </c>
      <c r="G830">
        <v>0</v>
      </c>
      <c r="H830" t="s">
        <v>13</v>
      </c>
      <c r="I830" t="s">
        <v>34</v>
      </c>
      <c r="J830" t="s">
        <v>57</v>
      </c>
    </row>
    <row r="831" spans="1:10" x14ac:dyDescent="0.45">
      <c r="A831">
        <v>828</v>
      </c>
      <c r="B831">
        <v>0</v>
      </c>
      <c r="C831">
        <v>28513.402038574201</v>
      </c>
      <c r="D831">
        <v>448315.15545654198</v>
      </c>
      <c r="E831">
        <v>3251246.9209352899</v>
      </c>
      <c r="F831">
        <v>6641660.4200554304</v>
      </c>
      <c r="G831">
        <v>0</v>
      </c>
      <c r="H831" t="s">
        <v>14</v>
      </c>
      <c r="I831" t="s">
        <v>34</v>
      </c>
      <c r="J831" t="s">
        <v>57</v>
      </c>
    </row>
    <row r="832" spans="1:10" x14ac:dyDescent="0.45">
      <c r="A832">
        <v>829</v>
      </c>
      <c r="B832">
        <v>1327.05871582031</v>
      </c>
      <c r="C832">
        <v>262464.53747558501</v>
      </c>
      <c r="D832" s="1">
        <v>22034286.947577901</v>
      </c>
      <c r="E832" s="1">
        <v>304946025.29529899</v>
      </c>
      <c r="F832" s="1">
        <v>341207612.89939398</v>
      </c>
      <c r="G832">
        <v>60965.214538574197</v>
      </c>
      <c r="H832" t="s">
        <v>15</v>
      </c>
      <c r="I832" t="s">
        <v>34</v>
      </c>
      <c r="J832" t="s">
        <v>57</v>
      </c>
    </row>
    <row r="833" spans="1:10" x14ac:dyDescent="0.45">
      <c r="A833">
        <v>830</v>
      </c>
      <c r="B833">
        <v>678.13128662109295</v>
      </c>
      <c r="C833">
        <v>415044.508911132</v>
      </c>
      <c r="D833">
        <v>4806776.1404804299</v>
      </c>
      <c r="E833" s="1">
        <v>18472505.292451698</v>
      </c>
      <c r="F833" s="1">
        <v>56001806.467997901</v>
      </c>
      <c r="G833">
        <v>110448.24920654199</v>
      </c>
      <c r="H833" t="s">
        <v>16</v>
      </c>
      <c r="I833" t="s">
        <v>34</v>
      </c>
      <c r="J833" t="s">
        <v>57</v>
      </c>
    </row>
    <row r="834" spans="1:10" x14ac:dyDescent="0.45">
      <c r="A834">
        <v>831</v>
      </c>
      <c r="B834">
        <v>1271.3588256835901</v>
      </c>
      <c r="C834">
        <v>30399.175537109299</v>
      </c>
      <c r="D834">
        <v>455452.97595214797</v>
      </c>
      <c r="E834">
        <v>4302554.7787159598</v>
      </c>
      <c r="F834" s="1">
        <v>11777130.32769</v>
      </c>
      <c r="G834">
        <v>19460.424560546799</v>
      </c>
      <c r="H834" t="s">
        <v>17</v>
      </c>
      <c r="I834" t="s">
        <v>34</v>
      </c>
      <c r="J834" t="s">
        <v>57</v>
      </c>
    </row>
    <row r="835" spans="1:10" x14ac:dyDescent="0.45">
      <c r="A835">
        <v>832</v>
      </c>
      <c r="B835">
        <v>0</v>
      </c>
      <c r="C835">
        <v>16826.388137877198</v>
      </c>
      <c r="D835">
        <v>770491.06880816305</v>
      </c>
      <c r="E835" s="1">
        <v>40091993.7464118</v>
      </c>
      <c r="F835" s="1">
        <v>230360151.55750701</v>
      </c>
      <c r="G835">
        <v>566683.49185743101</v>
      </c>
      <c r="H835" t="s">
        <v>18</v>
      </c>
      <c r="I835" t="s">
        <v>34</v>
      </c>
      <c r="J835" t="s">
        <v>57</v>
      </c>
    </row>
    <row r="836" spans="1:10" x14ac:dyDescent="0.45">
      <c r="A836">
        <v>833</v>
      </c>
      <c r="B836">
        <v>0</v>
      </c>
      <c r="C836">
        <v>227447.48931884699</v>
      </c>
      <c r="D836">
        <v>7321447.4981150897</v>
      </c>
      <c r="E836" s="1">
        <v>130488285.22076701</v>
      </c>
      <c r="F836" s="1">
        <v>501356118.358648</v>
      </c>
      <c r="G836">
        <v>273039.49261474598</v>
      </c>
      <c r="H836" t="s">
        <v>19</v>
      </c>
      <c r="I836" t="s">
        <v>34</v>
      </c>
      <c r="J836" t="s">
        <v>57</v>
      </c>
    </row>
    <row r="837" spans="1:10" x14ac:dyDescent="0.45">
      <c r="A837">
        <v>834</v>
      </c>
      <c r="B837">
        <v>0</v>
      </c>
      <c r="C837">
        <v>0</v>
      </c>
      <c r="D837">
        <v>2493.28784179687</v>
      </c>
      <c r="E837">
        <v>12463.771911620999</v>
      </c>
      <c r="F837">
        <v>58562.901977538997</v>
      </c>
      <c r="G837">
        <v>622.91864013671795</v>
      </c>
      <c r="H837" t="s">
        <v>20</v>
      </c>
      <c r="I837" t="s">
        <v>34</v>
      </c>
      <c r="J837" t="s">
        <v>57</v>
      </c>
    </row>
    <row r="838" spans="1:10" x14ac:dyDescent="0.45">
      <c r="A838">
        <v>835</v>
      </c>
      <c r="B838">
        <v>0</v>
      </c>
      <c r="C838">
        <v>2473.6893310546802</v>
      </c>
      <c r="D838">
        <v>15583.025756835899</v>
      </c>
      <c r="E838">
        <v>223963.89465810699</v>
      </c>
      <c r="F838">
        <v>1253206.8742579999</v>
      </c>
      <c r="G838">
        <v>7415.0221557617097</v>
      </c>
      <c r="H838" t="s">
        <v>21</v>
      </c>
      <c r="I838" t="s">
        <v>34</v>
      </c>
      <c r="J838" t="s">
        <v>57</v>
      </c>
    </row>
    <row r="839" spans="1:10" x14ac:dyDescent="0.45">
      <c r="A839">
        <v>836</v>
      </c>
      <c r="B839">
        <v>0</v>
      </c>
      <c r="C839">
        <v>93480.090576171802</v>
      </c>
      <c r="D839">
        <v>2818429.8007467799</v>
      </c>
      <c r="E839" s="1">
        <v>206576163.36270401</v>
      </c>
      <c r="F839" s="1">
        <v>1172707215.09285</v>
      </c>
      <c r="G839">
        <v>428802.97120600601</v>
      </c>
      <c r="H839" t="s">
        <v>22</v>
      </c>
      <c r="I839" t="s">
        <v>34</v>
      </c>
      <c r="J839" t="s">
        <v>57</v>
      </c>
    </row>
    <row r="840" spans="1:10" x14ac:dyDescent="0.45">
      <c r="A840">
        <v>837</v>
      </c>
      <c r="B840">
        <v>44431.531372070298</v>
      </c>
      <c r="C840" s="1">
        <v>13066781.330804801</v>
      </c>
      <c r="D840" s="1">
        <v>204958754.586707</v>
      </c>
      <c r="E840" s="1">
        <v>620510108.30324805</v>
      </c>
      <c r="F840" s="1">
        <v>387236706.51523298</v>
      </c>
      <c r="G840">
        <v>48648.897661276402</v>
      </c>
      <c r="H840" t="s">
        <v>23</v>
      </c>
      <c r="I840" t="s">
        <v>34</v>
      </c>
      <c r="J840" t="s">
        <v>57</v>
      </c>
    </row>
    <row r="841" spans="1:10" x14ac:dyDescent="0.45">
      <c r="A841">
        <v>838</v>
      </c>
      <c r="B841">
        <v>0</v>
      </c>
      <c r="C841">
        <v>0</v>
      </c>
      <c r="D841">
        <v>0</v>
      </c>
      <c r="E841">
        <v>6504.2917265050501</v>
      </c>
      <c r="F841">
        <v>49612.270166973001</v>
      </c>
      <c r="G841">
        <v>0</v>
      </c>
      <c r="H841" t="s">
        <v>24</v>
      </c>
      <c r="I841" t="s">
        <v>34</v>
      </c>
      <c r="J841" t="s">
        <v>57</v>
      </c>
    </row>
    <row r="842" spans="1:10" x14ac:dyDescent="0.45">
      <c r="A842">
        <v>839</v>
      </c>
      <c r="B842">
        <v>1358.1156616210901</v>
      </c>
      <c r="C842">
        <v>837042.36568699195</v>
      </c>
      <c r="D842" s="1">
        <v>22754531.880499098</v>
      </c>
      <c r="E842" s="1">
        <v>226671243.108513</v>
      </c>
      <c r="F842" s="1">
        <v>349812521.03647298</v>
      </c>
      <c r="G842">
        <v>635529.37951660098</v>
      </c>
      <c r="H842" t="s">
        <v>25</v>
      </c>
      <c r="I842" t="s">
        <v>34</v>
      </c>
      <c r="J842" t="s">
        <v>57</v>
      </c>
    </row>
    <row r="843" spans="1:10" x14ac:dyDescent="0.45">
      <c r="A843">
        <v>840</v>
      </c>
      <c r="B843">
        <v>1904.40600585937</v>
      </c>
      <c r="C843">
        <v>100805.98333740199</v>
      </c>
      <c r="D843">
        <v>1136000.7867431601</v>
      </c>
      <c r="E843">
        <v>4564172.7241431102</v>
      </c>
      <c r="F843">
        <v>7129376.9336334802</v>
      </c>
      <c r="G843">
        <v>1904.14709472656</v>
      </c>
      <c r="H843" t="s">
        <v>4</v>
      </c>
      <c r="I843" t="s">
        <v>35</v>
      </c>
      <c r="J843" t="s">
        <v>57</v>
      </c>
    </row>
    <row r="844" spans="1:10" x14ac:dyDescent="0.45">
      <c r="A844">
        <v>841</v>
      </c>
      <c r="B844">
        <v>668.47082519531205</v>
      </c>
      <c r="C844">
        <v>452183.78797607397</v>
      </c>
      <c r="D844" s="1">
        <v>18920246.605622102</v>
      </c>
      <c r="E844" s="1">
        <v>235864664.86361599</v>
      </c>
      <c r="F844" s="1">
        <v>575889577.06705797</v>
      </c>
      <c r="G844">
        <v>71332.4306030273</v>
      </c>
      <c r="H844" t="s">
        <v>7</v>
      </c>
      <c r="I844" t="s">
        <v>35</v>
      </c>
      <c r="J844" t="s">
        <v>57</v>
      </c>
    </row>
    <row r="845" spans="1:10" x14ac:dyDescent="0.45">
      <c r="A845">
        <v>842</v>
      </c>
      <c r="B845">
        <v>6104.82373046875</v>
      </c>
      <c r="C845">
        <v>558290.88896292797</v>
      </c>
      <c r="D845" s="1">
        <v>15540028.903196299</v>
      </c>
      <c r="E845" s="1">
        <v>101378447.676329</v>
      </c>
      <c r="F845" s="1">
        <v>38039755.447801001</v>
      </c>
      <c r="G845">
        <v>0</v>
      </c>
      <c r="H845" t="s">
        <v>8</v>
      </c>
      <c r="I845" t="s">
        <v>35</v>
      </c>
      <c r="J845" t="s">
        <v>57</v>
      </c>
    </row>
    <row r="846" spans="1:10" x14ac:dyDescent="0.45">
      <c r="A846">
        <v>843</v>
      </c>
      <c r="B846">
        <v>0</v>
      </c>
      <c r="C846">
        <v>0</v>
      </c>
      <c r="D846">
        <v>4981.0804443359302</v>
      </c>
      <c r="E846">
        <v>83334.091979980396</v>
      </c>
      <c r="F846">
        <v>485986.68048741901</v>
      </c>
      <c r="G846">
        <v>3104.2353515625</v>
      </c>
      <c r="H846" t="s">
        <v>9</v>
      </c>
      <c r="I846" t="s">
        <v>35</v>
      </c>
      <c r="J846" t="s">
        <v>57</v>
      </c>
    </row>
    <row r="847" spans="1:10" x14ac:dyDescent="0.45">
      <c r="A847">
        <v>844</v>
      </c>
      <c r="B847">
        <v>661.15856933593705</v>
      </c>
      <c r="C847">
        <v>359133.59932358598</v>
      </c>
      <c r="D847">
        <v>6977850.8610636303</v>
      </c>
      <c r="E847" s="1">
        <v>54869046.944481902</v>
      </c>
      <c r="F847" s="1">
        <v>166318159.44804499</v>
      </c>
      <c r="G847">
        <v>68727.816711425694</v>
      </c>
      <c r="H847" t="s">
        <v>10</v>
      </c>
      <c r="I847" t="s">
        <v>35</v>
      </c>
      <c r="J847" t="s">
        <v>57</v>
      </c>
    </row>
    <row r="848" spans="1:10" x14ac:dyDescent="0.45">
      <c r="A848">
        <v>845</v>
      </c>
      <c r="B848">
        <v>617.587890625</v>
      </c>
      <c r="C848">
        <v>10627.1531982421</v>
      </c>
      <c r="D848">
        <v>88440.268615722598</v>
      </c>
      <c r="E848">
        <v>398144.71807956998</v>
      </c>
      <c r="F848">
        <v>682743.97363281203</v>
      </c>
      <c r="G848">
        <v>0</v>
      </c>
      <c r="H848" t="s">
        <v>11</v>
      </c>
      <c r="I848" t="s">
        <v>35</v>
      </c>
      <c r="J848" t="s">
        <v>57</v>
      </c>
    </row>
    <row r="849" spans="1:10" x14ac:dyDescent="0.45">
      <c r="A849">
        <v>846</v>
      </c>
      <c r="B849">
        <v>7059.0933227538999</v>
      </c>
      <c r="C849">
        <v>453675.09051513602</v>
      </c>
      <c r="D849">
        <v>2969451.3819579999</v>
      </c>
      <c r="E849">
        <v>7744344.3960485104</v>
      </c>
      <c r="F849">
        <v>5647510.4868163997</v>
      </c>
      <c r="G849">
        <v>0</v>
      </c>
      <c r="H849" t="s">
        <v>12</v>
      </c>
      <c r="I849" t="s">
        <v>35</v>
      </c>
      <c r="J849" t="s">
        <v>57</v>
      </c>
    </row>
    <row r="850" spans="1:10" x14ac:dyDescent="0.45">
      <c r="A850">
        <v>847</v>
      </c>
      <c r="B850">
        <v>0</v>
      </c>
      <c r="C850">
        <v>0</v>
      </c>
      <c r="D850">
        <v>13111.6250610351</v>
      </c>
      <c r="E850">
        <v>58564.715454101497</v>
      </c>
      <c r="F850">
        <v>166770.28356933501</v>
      </c>
      <c r="G850">
        <v>0</v>
      </c>
      <c r="H850" t="s">
        <v>13</v>
      </c>
      <c r="I850" t="s">
        <v>35</v>
      </c>
      <c r="J850" t="s">
        <v>57</v>
      </c>
    </row>
    <row r="851" spans="1:10" x14ac:dyDescent="0.45">
      <c r="A851">
        <v>848</v>
      </c>
      <c r="B851">
        <v>0</v>
      </c>
      <c r="C851">
        <v>40872.938964843699</v>
      </c>
      <c r="D851">
        <v>530711.63366699195</v>
      </c>
      <c r="E851">
        <v>3239474.2078780802</v>
      </c>
      <c r="F851">
        <v>6558647.1748807998</v>
      </c>
      <c r="G851">
        <v>29.943095128676401</v>
      </c>
      <c r="H851" t="s">
        <v>14</v>
      </c>
      <c r="I851" t="s">
        <v>35</v>
      </c>
      <c r="J851" t="s">
        <v>57</v>
      </c>
    </row>
    <row r="852" spans="1:10" x14ac:dyDescent="0.45">
      <c r="A852">
        <v>849</v>
      </c>
      <c r="B852">
        <v>15285.416809082</v>
      </c>
      <c r="C852">
        <v>3148265.8218737999</v>
      </c>
      <c r="D852" s="1">
        <v>71029026.679924607</v>
      </c>
      <c r="E852" s="1">
        <v>367584439.945889</v>
      </c>
      <c r="F852" s="1">
        <v>226644122.04321599</v>
      </c>
      <c r="G852">
        <v>91542.045288085894</v>
      </c>
      <c r="H852" t="s">
        <v>15</v>
      </c>
      <c r="I852" t="s">
        <v>35</v>
      </c>
      <c r="J852" t="s">
        <v>57</v>
      </c>
    </row>
    <row r="853" spans="1:10" x14ac:dyDescent="0.45">
      <c r="A853">
        <v>850</v>
      </c>
      <c r="B853">
        <v>0</v>
      </c>
      <c r="C853">
        <v>737726.81744384696</v>
      </c>
      <c r="D853">
        <v>6583353.3786482196</v>
      </c>
      <c r="E853" s="1">
        <v>20529090.692333698</v>
      </c>
      <c r="F853" s="1">
        <v>51886935.436515503</v>
      </c>
      <c r="G853">
        <v>70152.465393066406</v>
      </c>
      <c r="H853" t="s">
        <v>16</v>
      </c>
      <c r="I853" t="s">
        <v>35</v>
      </c>
      <c r="J853" t="s">
        <v>57</v>
      </c>
    </row>
    <row r="854" spans="1:10" x14ac:dyDescent="0.45">
      <c r="A854">
        <v>851</v>
      </c>
      <c r="B854">
        <v>1903.26257324218</v>
      </c>
      <c r="C854">
        <v>85937.792663574204</v>
      </c>
      <c r="D854">
        <v>846335.02331542899</v>
      </c>
      <c r="E854">
        <v>4830761.7883841703</v>
      </c>
      <c r="F854" s="1">
        <v>10803757.664986599</v>
      </c>
      <c r="G854">
        <v>17573.5093584846</v>
      </c>
      <c r="H854" t="s">
        <v>17</v>
      </c>
      <c r="I854" t="s">
        <v>35</v>
      </c>
      <c r="J854" t="s">
        <v>57</v>
      </c>
    </row>
    <row r="855" spans="1:10" x14ac:dyDescent="0.45">
      <c r="A855">
        <v>852</v>
      </c>
      <c r="B855">
        <v>0</v>
      </c>
      <c r="C855">
        <v>220962.84317076401</v>
      </c>
      <c r="D855">
        <v>5775912.6960767498</v>
      </c>
      <c r="E855" s="1">
        <v>67836397.208659098</v>
      </c>
      <c r="F855" s="1">
        <v>197823908.039841</v>
      </c>
      <c r="G855">
        <v>148965.464974437</v>
      </c>
      <c r="H855" t="s">
        <v>18</v>
      </c>
      <c r="I855" t="s">
        <v>35</v>
      </c>
      <c r="J855" t="s">
        <v>57</v>
      </c>
    </row>
    <row r="856" spans="1:10" x14ac:dyDescent="0.45">
      <c r="A856">
        <v>853</v>
      </c>
      <c r="B856">
        <v>677.02984619140602</v>
      </c>
      <c r="C856">
        <v>981225.78363037098</v>
      </c>
      <c r="D856" s="1">
        <v>14606641.560415899</v>
      </c>
      <c r="E856" s="1">
        <v>169464662.68210399</v>
      </c>
      <c r="F856" s="1">
        <v>454426052.65269798</v>
      </c>
      <c r="G856">
        <v>187078.35076904201</v>
      </c>
      <c r="H856" t="s">
        <v>19</v>
      </c>
      <c r="I856" t="s">
        <v>35</v>
      </c>
      <c r="J856" t="s">
        <v>57</v>
      </c>
    </row>
    <row r="857" spans="1:10" x14ac:dyDescent="0.45">
      <c r="A857">
        <v>854</v>
      </c>
      <c r="B857">
        <v>0</v>
      </c>
      <c r="C857">
        <v>0</v>
      </c>
      <c r="D857">
        <v>623.487060546875</v>
      </c>
      <c r="E857">
        <v>18689.108520507802</v>
      </c>
      <c r="F857">
        <v>54830.284790038997</v>
      </c>
      <c r="G857">
        <v>0</v>
      </c>
      <c r="H857" t="s">
        <v>20</v>
      </c>
      <c r="I857" t="s">
        <v>35</v>
      </c>
      <c r="J857" t="s">
        <v>57</v>
      </c>
    </row>
    <row r="858" spans="1:10" x14ac:dyDescent="0.45">
      <c r="A858">
        <v>855</v>
      </c>
      <c r="B858">
        <v>0</v>
      </c>
      <c r="C858">
        <v>4347.0034790038999</v>
      </c>
      <c r="D858">
        <v>33631.0166015625</v>
      </c>
      <c r="E858">
        <v>281159.66839599598</v>
      </c>
      <c r="F858">
        <v>1179179.8815870001</v>
      </c>
      <c r="G858">
        <v>4324.9360961913999</v>
      </c>
      <c r="H858" t="s">
        <v>21</v>
      </c>
      <c r="I858" t="s">
        <v>35</v>
      </c>
      <c r="J858" t="s">
        <v>57</v>
      </c>
    </row>
    <row r="859" spans="1:10" x14ac:dyDescent="0.45">
      <c r="A859">
        <v>856</v>
      </c>
      <c r="B859">
        <v>671.87902832031205</v>
      </c>
      <c r="C859">
        <v>288305.77130126901</v>
      </c>
      <c r="D859" s="1">
        <v>14532384.852689801</v>
      </c>
      <c r="E859" s="1">
        <v>361662750.38608199</v>
      </c>
      <c r="F859" s="1">
        <v>1005901070.8132</v>
      </c>
      <c r="G859">
        <v>238907.615783691</v>
      </c>
      <c r="H859" t="s">
        <v>22</v>
      </c>
      <c r="I859" t="s">
        <v>35</v>
      </c>
      <c r="J859" t="s">
        <v>57</v>
      </c>
    </row>
    <row r="860" spans="1:10" x14ac:dyDescent="0.45">
      <c r="A860">
        <v>857</v>
      </c>
      <c r="B860">
        <v>3356.28295898437</v>
      </c>
      <c r="C860">
        <v>6780630.3258949397</v>
      </c>
      <c r="D860" s="1">
        <v>127523850.02095801</v>
      </c>
      <c r="E860" s="1">
        <v>685390474.31602299</v>
      </c>
      <c r="F860" s="1">
        <v>406094727.679968</v>
      </c>
      <c r="G860">
        <v>72392.5392221488</v>
      </c>
      <c r="H860" t="s">
        <v>23</v>
      </c>
      <c r="I860" t="s">
        <v>35</v>
      </c>
      <c r="J860" t="s">
        <v>57</v>
      </c>
    </row>
    <row r="861" spans="1:10" x14ac:dyDescent="0.45">
      <c r="A861">
        <v>858</v>
      </c>
      <c r="B861">
        <v>0</v>
      </c>
      <c r="C861">
        <v>0</v>
      </c>
      <c r="D861">
        <v>0</v>
      </c>
      <c r="E861">
        <v>7143.0165800206796</v>
      </c>
      <c r="F861">
        <v>48973.545313457398</v>
      </c>
      <c r="G861">
        <v>0</v>
      </c>
      <c r="H861" t="s">
        <v>24</v>
      </c>
      <c r="I861" t="s">
        <v>35</v>
      </c>
      <c r="J861" t="s">
        <v>57</v>
      </c>
    </row>
    <row r="862" spans="1:10" x14ac:dyDescent="0.45">
      <c r="A862">
        <v>859</v>
      </c>
      <c r="B862">
        <v>6060.7265014648401</v>
      </c>
      <c r="C862">
        <v>4867981.7250775499</v>
      </c>
      <c r="D862" s="1">
        <v>41287330.9639083</v>
      </c>
      <c r="E862" s="1">
        <v>240514022.379118</v>
      </c>
      <c r="F862" s="1">
        <v>313531569.37378901</v>
      </c>
      <c r="G862">
        <v>505260.71795654198</v>
      </c>
      <c r="H862" t="s">
        <v>25</v>
      </c>
      <c r="I862" t="s">
        <v>35</v>
      </c>
      <c r="J862" t="s">
        <v>57</v>
      </c>
    </row>
    <row r="863" spans="1:10" x14ac:dyDescent="0.45">
      <c r="A863">
        <v>860</v>
      </c>
      <c r="B863">
        <v>3814.896484375</v>
      </c>
      <c r="C863">
        <v>155441.695068359</v>
      </c>
      <c r="D863">
        <v>1268925.2868041899</v>
      </c>
      <c r="E863">
        <v>4666505.0442725001</v>
      </c>
      <c r="F863">
        <v>6837569.8360382598</v>
      </c>
      <c r="G863">
        <v>1908.22229003906</v>
      </c>
      <c r="H863" t="s">
        <v>4</v>
      </c>
      <c r="I863" t="s">
        <v>36</v>
      </c>
      <c r="J863" t="s">
        <v>57</v>
      </c>
    </row>
    <row r="864" spans="1:10" x14ac:dyDescent="0.45">
      <c r="A864">
        <v>861</v>
      </c>
      <c r="B864">
        <v>0</v>
      </c>
      <c r="C864">
        <v>223762.33880615199</v>
      </c>
      <c r="D864">
        <v>4269424.3238815004</v>
      </c>
      <c r="E864" s="1">
        <v>176404553.25575301</v>
      </c>
      <c r="F864" s="1">
        <v>650254919.23645902</v>
      </c>
      <c r="G864">
        <v>46014.070800781199</v>
      </c>
      <c r="H864" t="s">
        <v>7</v>
      </c>
      <c r="I864" t="s">
        <v>36</v>
      </c>
      <c r="J864" t="s">
        <v>57</v>
      </c>
    </row>
    <row r="865" spans="1:10" x14ac:dyDescent="0.45">
      <c r="A865">
        <v>862</v>
      </c>
      <c r="B865">
        <v>4084.0701293945299</v>
      </c>
      <c r="C865">
        <v>393433.458573165</v>
      </c>
      <c r="D865" s="1">
        <v>11796995.7182492</v>
      </c>
      <c r="E865" s="1">
        <v>107765256.908742</v>
      </c>
      <c r="F865" s="1">
        <v>35562171.7257443</v>
      </c>
      <c r="G865">
        <v>685.85858154296795</v>
      </c>
      <c r="H865" t="s">
        <v>8</v>
      </c>
      <c r="I865" t="s">
        <v>36</v>
      </c>
      <c r="J865" t="s">
        <v>57</v>
      </c>
    </row>
    <row r="866" spans="1:10" x14ac:dyDescent="0.45">
      <c r="A866">
        <v>863</v>
      </c>
      <c r="B866">
        <v>0</v>
      </c>
      <c r="C866">
        <v>0</v>
      </c>
      <c r="D866">
        <v>10596.0275878906</v>
      </c>
      <c r="E866">
        <v>84569.088439941406</v>
      </c>
      <c r="F866">
        <v>481620.60230138397</v>
      </c>
      <c r="G866">
        <v>620.36993408203102</v>
      </c>
      <c r="H866" t="s">
        <v>9</v>
      </c>
      <c r="I866" t="s">
        <v>36</v>
      </c>
      <c r="J866" t="s">
        <v>57</v>
      </c>
    </row>
    <row r="867" spans="1:10" x14ac:dyDescent="0.45">
      <c r="A867">
        <v>864</v>
      </c>
      <c r="B867">
        <v>661.15856933593705</v>
      </c>
      <c r="C867">
        <v>185454.24652099601</v>
      </c>
      <c r="D867">
        <v>4437196.10834458</v>
      </c>
      <c r="E867" s="1">
        <v>51060663.835333601</v>
      </c>
      <c r="F867" s="1">
        <v>172777414.38640901</v>
      </c>
      <c r="G867">
        <v>132190.09301757801</v>
      </c>
      <c r="H867" t="s">
        <v>10</v>
      </c>
      <c r="I867" t="s">
        <v>36</v>
      </c>
      <c r="J867" t="s">
        <v>57</v>
      </c>
    </row>
    <row r="868" spans="1:10" x14ac:dyDescent="0.45">
      <c r="A868">
        <v>865</v>
      </c>
      <c r="B868">
        <v>617.587890625</v>
      </c>
      <c r="C868">
        <v>18735.234436035102</v>
      </c>
      <c r="D868">
        <v>114703.456970214</v>
      </c>
      <c r="E868">
        <v>466576.23925876903</v>
      </c>
      <c r="F868">
        <v>579941.18286132801</v>
      </c>
      <c r="G868">
        <v>0</v>
      </c>
      <c r="H868" t="s">
        <v>11</v>
      </c>
      <c r="I868" t="s">
        <v>36</v>
      </c>
      <c r="J868" t="s">
        <v>57</v>
      </c>
    </row>
    <row r="869" spans="1:10" x14ac:dyDescent="0.45">
      <c r="A869">
        <v>866</v>
      </c>
      <c r="B869">
        <v>5769.2662353515598</v>
      </c>
      <c r="C869">
        <v>380976.94635009702</v>
      </c>
      <c r="D869">
        <v>2680166.2466430599</v>
      </c>
      <c r="E869">
        <v>8029268.1118688202</v>
      </c>
      <c r="F869">
        <v>5723927.2221679604</v>
      </c>
      <c r="G869">
        <v>1932.65539550781</v>
      </c>
      <c r="H869" t="s">
        <v>12</v>
      </c>
      <c r="I869" t="s">
        <v>36</v>
      </c>
      <c r="J869" t="s">
        <v>57</v>
      </c>
    </row>
    <row r="870" spans="1:10" x14ac:dyDescent="0.45">
      <c r="A870">
        <v>867</v>
      </c>
      <c r="B870">
        <v>0</v>
      </c>
      <c r="C870">
        <v>3122.79516601562</v>
      </c>
      <c r="D870">
        <v>21211.2831420898</v>
      </c>
      <c r="E870">
        <v>69783.388000488194</v>
      </c>
      <c r="F870">
        <v>144329.157775878</v>
      </c>
      <c r="G870">
        <v>0</v>
      </c>
      <c r="H870" t="s">
        <v>13</v>
      </c>
      <c r="I870" t="s">
        <v>36</v>
      </c>
      <c r="J870" t="s">
        <v>57</v>
      </c>
    </row>
    <row r="871" spans="1:10" x14ac:dyDescent="0.45">
      <c r="A871">
        <v>868</v>
      </c>
      <c r="B871">
        <v>0</v>
      </c>
      <c r="C871">
        <v>43326.246826171802</v>
      </c>
      <c r="D871">
        <v>678172.57879638602</v>
      </c>
      <c r="E871">
        <v>3362519.7323792698</v>
      </c>
      <c r="F871">
        <v>6285717.3404840203</v>
      </c>
      <c r="G871">
        <v>0</v>
      </c>
      <c r="H871" t="s">
        <v>14</v>
      </c>
      <c r="I871" t="s">
        <v>36</v>
      </c>
      <c r="J871" t="s">
        <v>57</v>
      </c>
    </row>
    <row r="872" spans="1:10" x14ac:dyDescent="0.45">
      <c r="A872">
        <v>869</v>
      </c>
      <c r="B872">
        <v>2647.83276367187</v>
      </c>
      <c r="C872">
        <v>1428300.05047607</v>
      </c>
      <c r="D872" s="1">
        <v>39820306.500107899</v>
      </c>
      <c r="E872" s="1">
        <v>362326849.61163098</v>
      </c>
      <c r="F872" s="1">
        <v>264913364.02570999</v>
      </c>
      <c r="G872">
        <v>21213.932312011701</v>
      </c>
      <c r="H872" t="s">
        <v>15</v>
      </c>
      <c r="I872" t="s">
        <v>36</v>
      </c>
      <c r="J872" t="s">
        <v>57</v>
      </c>
    </row>
    <row r="873" spans="1:10" x14ac:dyDescent="0.45">
      <c r="A873">
        <v>870</v>
      </c>
      <c r="B873">
        <v>0</v>
      </c>
      <c r="C873">
        <v>338599.23686667002</v>
      </c>
      <c r="D873">
        <v>5361817.0780041199</v>
      </c>
      <c r="E873" s="1">
        <v>21085551.2227294</v>
      </c>
      <c r="F873" s="1">
        <v>53002219.4996823</v>
      </c>
      <c r="G873">
        <v>19071.753051757802</v>
      </c>
      <c r="H873" t="s">
        <v>16</v>
      </c>
      <c r="I873" t="s">
        <v>36</v>
      </c>
      <c r="J873" t="s">
        <v>57</v>
      </c>
    </row>
    <row r="874" spans="1:10" x14ac:dyDescent="0.45">
      <c r="A874">
        <v>871</v>
      </c>
      <c r="B874">
        <v>5056.1027221679597</v>
      </c>
      <c r="C874">
        <v>261595.32153320301</v>
      </c>
      <c r="D874">
        <v>1872938.05853271</v>
      </c>
      <c r="E874">
        <v>4817027.6543689203</v>
      </c>
      <c r="F874">
        <v>9622720.3410141803</v>
      </c>
      <c r="G874">
        <v>6931.5631103515598</v>
      </c>
      <c r="H874" t="s">
        <v>17</v>
      </c>
      <c r="I874" t="s">
        <v>36</v>
      </c>
      <c r="J874" t="s">
        <v>57</v>
      </c>
    </row>
    <row r="875" spans="1:10" x14ac:dyDescent="0.45">
      <c r="A875">
        <v>872</v>
      </c>
      <c r="B875">
        <v>0</v>
      </c>
      <c r="C875">
        <v>64306.894923550397</v>
      </c>
      <c r="D875">
        <v>2306039.75068072</v>
      </c>
      <c r="E875" s="1">
        <v>50341194.142842799</v>
      </c>
      <c r="F875" s="1">
        <v>219075873.38431901</v>
      </c>
      <c r="G875">
        <v>18732.0799560546</v>
      </c>
      <c r="H875" t="s">
        <v>18</v>
      </c>
      <c r="I875" t="s">
        <v>36</v>
      </c>
      <c r="J875" t="s">
        <v>57</v>
      </c>
    </row>
    <row r="876" spans="1:10" x14ac:dyDescent="0.45">
      <c r="A876">
        <v>873</v>
      </c>
      <c r="B876">
        <v>4061.91088867187</v>
      </c>
      <c r="C876">
        <v>3009312.99477323</v>
      </c>
      <c r="D876" s="1">
        <v>31526288.458206899</v>
      </c>
      <c r="E876" s="1">
        <v>242354667.061701</v>
      </c>
      <c r="F876" s="1">
        <v>362740824.144575</v>
      </c>
      <c r="G876">
        <v>31183.489318847602</v>
      </c>
      <c r="H876" t="s">
        <v>19</v>
      </c>
      <c r="I876" t="s">
        <v>36</v>
      </c>
      <c r="J876" t="s">
        <v>57</v>
      </c>
    </row>
    <row r="877" spans="1:10" x14ac:dyDescent="0.45">
      <c r="A877">
        <v>874</v>
      </c>
      <c r="B877">
        <v>0</v>
      </c>
      <c r="C877">
        <v>623.487060546875</v>
      </c>
      <c r="D877">
        <v>4986.4404907226499</v>
      </c>
      <c r="E877">
        <v>14328.388122558499</v>
      </c>
      <c r="F877">
        <v>54204.564697265603</v>
      </c>
      <c r="G877">
        <v>0</v>
      </c>
      <c r="H877" t="s">
        <v>20</v>
      </c>
      <c r="I877" t="s">
        <v>36</v>
      </c>
      <c r="J877" t="s">
        <v>57</v>
      </c>
    </row>
    <row r="878" spans="1:10" x14ac:dyDescent="0.45">
      <c r="A878">
        <v>875</v>
      </c>
      <c r="B878">
        <v>0</v>
      </c>
      <c r="C878">
        <v>9330.1740722656195</v>
      </c>
      <c r="D878">
        <v>60422.5311279296</v>
      </c>
      <c r="E878">
        <v>357379.82605459099</v>
      </c>
      <c r="F878">
        <v>1071816.72264667</v>
      </c>
      <c r="G878">
        <v>3693.2522583007799</v>
      </c>
      <c r="H878" t="s">
        <v>21</v>
      </c>
      <c r="I878" t="s">
        <v>36</v>
      </c>
      <c r="J878" t="s">
        <v>57</v>
      </c>
    </row>
    <row r="879" spans="1:10" x14ac:dyDescent="0.45">
      <c r="A879">
        <v>876</v>
      </c>
      <c r="B879">
        <v>4708.70458984375</v>
      </c>
      <c r="C879">
        <v>671789.08330556797</v>
      </c>
      <c r="D879" s="1">
        <v>16551005.159107599</v>
      </c>
      <c r="E879" s="1">
        <v>380034217.92267901</v>
      </c>
      <c r="F879" s="1">
        <v>985328045.64140296</v>
      </c>
      <c r="G879">
        <v>34324.807006835901</v>
      </c>
      <c r="H879" t="s">
        <v>22</v>
      </c>
      <c r="I879" t="s">
        <v>36</v>
      </c>
      <c r="J879" t="s">
        <v>57</v>
      </c>
    </row>
    <row r="880" spans="1:10" x14ac:dyDescent="0.45">
      <c r="A880">
        <v>877</v>
      </c>
      <c r="B880">
        <v>2680.47241210937</v>
      </c>
      <c r="C880">
        <v>3413335.2563732602</v>
      </c>
      <c r="D880" s="1">
        <v>83745627.053058401</v>
      </c>
      <c r="E880" s="1">
        <v>630307818.56939006</v>
      </c>
      <c r="F880" s="1">
        <v>508270290.15864003</v>
      </c>
      <c r="G880">
        <v>125679.655151367</v>
      </c>
      <c r="H880" t="s">
        <v>23</v>
      </c>
      <c r="I880" t="s">
        <v>36</v>
      </c>
      <c r="J880" t="s">
        <v>57</v>
      </c>
    </row>
    <row r="881" spans="1:10" x14ac:dyDescent="0.45">
      <c r="A881">
        <v>878</v>
      </c>
      <c r="B881">
        <v>0</v>
      </c>
      <c r="C881">
        <v>0</v>
      </c>
      <c r="D881">
        <v>594.232421875</v>
      </c>
      <c r="E881">
        <v>9081.0775541417697</v>
      </c>
      <c r="F881">
        <v>46441.251917461297</v>
      </c>
      <c r="G881">
        <v>0</v>
      </c>
      <c r="H881" t="s">
        <v>24</v>
      </c>
      <c r="I881" t="s">
        <v>36</v>
      </c>
      <c r="J881" t="s">
        <v>57</v>
      </c>
    </row>
    <row r="882" spans="1:10" x14ac:dyDescent="0.45">
      <c r="A882">
        <v>879</v>
      </c>
      <c r="B882">
        <v>52282.512390136697</v>
      </c>
      <c r="C882">
        <v>3079742.05435743</v>
      </c>
      <c r="D882" s="1">
        <v>26650496.1693759</v>
      </c>
      <c r="E882" s="1">
        <v>240359129.31711799</v>
      </c>
      <c r="F882" s="1">
        <v>330143774.10148001</v>
      </c>
      <c r="G882">
        <v>426801.73162841698</v>
      </c>
      <c r="H882" t="s">
        <v>25</v>
      </c>
      <c r="I882" t="s">
        <v>36</v>
      </c>
      <c r="J882" t="s">
        <v>57</v>
      </c>
    </row>
    <row r="883" spans="1:10" x14ac:dyDescent="0.45">
      <c r="A883">
        <v>880</v>
      </c>
      <c r="B883">
        <v>3177.7024536132799</v>
      </c>
      <c r="C883">
        <v>74245.418029785098</v>
      </c>
      <c r="D883">
        <v>713928.43023681606</v>
      </c>
      <c r="E883">
        <v>4468766.1167600099</v>
      </c>
      <c r="F883">
        <v>7667710.3689584704</v>
      </c>
      <c r="G883">
        <v>6336.9445190429597</v>
      </c>
      <c r="H883" t="s">
        <v>4</v>
      </c>
      <c r="I883" t="s">
        <v>37</v>
      </c>
      <c r="J883" t="s">
        <v>57</v>
      </c>
    </row>
    <row r="884" spans="1:10" x14ac:dyDescent="0.45">
      <c r="A884">
        <v>881</v>
      </c>
      <c r="B884">
        <v>0</v>
      </c>
      <c r="C884">
        <v>55222.369200463298</v>
      </c>
      <c r="D884">
        <v>2593980.57669988</v>
      </c>
      <c r="E884" s="1">
        <v>140532999.035624</v>
      </c>
      <c r="F884" s="1">
        <v>687927048.46674299</v>
      </c>
      <c r="G884">
        <v>89422.777432310802</v>
      </c>
      <c r="H884" t="s">
        <v>7</v>
      </c>
      <c r="I884" t="s">
        <v>37</v>
      </c>
      <c r="J884" t="s">
        <v>57</v>
      </c>
    </row>
    <row r="885" spans="1:10" x14ac:dyDescent="0.45">
      <c r="A885">
        <v>882</v>
      </c>
      <c r="B885">
        <v>3412.44067382812</v>
      </c>
      <c r="C885">
        <v>275194.46234130801</v>
      </c>
      <c r="D885" s="1">
        <v>10201256.6370387</v>
      </c>
      <c r="E885" s="1">
        <v>95282802.398036301</v>
      </c>
      <c r="F885" s="1">
        <v>49758590.0833022</v>
      </c>
      <c r="G885">
        <v>1371.71862792968</v>
      </c>
      <c r="H885" t="s">
        <v>8</v>
      </c>
      <c r="I885" t="s">
        <v>37</v>
      </c>
      <c r="J885" t="s">
        <v>57</v>
      </c>
    </row>
    <row r="886" spans="1:10" x14ac:dyDescent="0.45">
      <c r="A886">
        <v>883</v>
      </c>
      <c r="B886">
        <v>0</v>
      </c>
      <c r="C886">
        <v>0</v>
      </c>
      <c r="D886">
        <v>5602.3652954101499</v>
      </c>
      <c r="E886">
        <v>105647.3772583</v>
      </c>
      <c r="F886">
        <v>464914.319891716</v>
      </c>
      <c r="G886">
        <v>1242.0258178710901</v>
      </c>
      <c r="H886" t="s">
        <v>9</v>
      </c>
      <c r="I886" t="s">
        <v>37</v>
      </c>
      <c r="J886" t="s">
        <v>57</v>
      </c>
    </row>
    <row r="887" spans="1:10" x14ac:dyDescent="0.45">
      <c r="A887">
        <v>884</v>
      </c>
      <c r="B887">
        <v>677.63970947265602</v>
      </c>
      <c r="C887">
        <v>414019.84505328001</v>
      </c>
      <c r="D887">
        <v>9215767.1091871001</v>
      </c>
      <c r="E887" s="1">
        <v>53681958.973523103</v>
      </c>
      <c r="F887" s="1">
        <v>165172371.114665</v>
      </c>
      <c r="G887">
        <v>108785.146057128</v>
      </c>
      <c r="H887" t="s">
        <v>10</v>
      </c>
      <c r="I887" t="s">
        <v>37</v>
      </c>
      <c r="J887" t="s">
        <v>57</v>
      </c>
    </row>
    <row r="888" spans="1:10" x14ac:dyDescent="0.45">
      <c r="A888">
        <v>885</v>
      </c>
      <c r="B888">
        <v>617.587890625</v>
      </c>
      <c r="C888">
        <v>10577.391906738199</v>
      </c>
      <c r="D888">
        <v>99715.817932128906</v>
      </c>
      <c r="E888">
        <v>462231.89502048801</v>
      </c>
      <c r="F888">
        <v>607431.00866699195</v>
      </c>
      <c r="G888">
        <v>0</v>
      </c>
      <c r="H888" t="s">
        <v>11</v>
      </c>
      <c r="I888" t="s">
        <v>37</v>
      </c>
      <c r="J888" t="s">
        <v>57</v>
      </c>
    </row>
    <row r="889" spans="1:10" x14ac:dyDescent="0.45">
      <c r="A889">
        <v>886</v>
      </c>
      <c r="B889">
        <v>0</v>
      </c>
      <c r="C889">
        <v>77261.832641601504</v>
      </c>
      <c r="D889">
        <v>1410574.69744873</v>
      </c>
      <c r="E889">
        <v>8126327.95177361</v>
      </c>
      <c r="F889">
        <v>7202719.5194702102</v>
      </c>
      <c r="G889">
        <v>5156.4473266601499</v>
      </c>
      <c r="H889" t="s">
        <v>12</v>
      </c>
      <c r="I889" t="s">
        <v>37</v>
      </c>
      <c r="J889" t="s">
        <v>57</v>
      </c>
    </row>
    <row r="890" spans="1:10" x14ac:dyDescent="0.45">
      <c r="A890">
        <v>887</v>
      </c>
      <c r="B890">
        <v>0</v>
      </c>
      <c r="C890">
        <v>1248.609375</v>
      </c>
      <c r="D890">
        <v>13733.348449707</v>
      </c>
      <c r="E890">
        <v>69772.092041015596</v>
      </c>
      <c r="F890">
        <v>153692.57421875</v>
      </c>
      <c r="G890">
        <v>0</v>
      </c>
      <c r="H890" t="s">
        <v>13</v>
      </c>
      <c r="I890" t="s">
        <v>37</v>
      </c>
      <c r="J890" t="s">
        <v>57</v>
      </c>
    </row>
    <row r="891" spans="1:10" x14ac:dyDescent="0.45">
      <c r="A891">
        <v>888</v>
      </c>
      <c r="B891">
        <v>0</v>
      </c>
      <c r="C891">
        <v>7136.9001464843705</v>
      </c>
      <c r="D891">
        <v>210135.51599121001</v>
      </c>
      <c r="E891">
        <v>2545204.21387628</v>
      </c>
      <c r="F891">
        <v>7606614.8454982303</v>
      </c>
      <c r="G891">
        <v>644.42297363281205</v>
      </c>
      <c r="H891" t="s">
        <v>14</v>
      </c>
      <c r="I891" t="s">
        <v>37</v>
      </c>
      <c r="J891" t="s">
        <v>57</v>
      </c>
    </row>
    <row r="892" spans="1:10" x14ac:dyDescent="0.45">
      <c r="A892">
        <v>889</v>
      </c>
      <c r="B892">
        <v>1994.65393066406</v>
      </c>
      <c r="C892">
        <v>621960.50067138602</v>
      </c>
      <c r="D892" s="1">
        <v>16458751.3223623</v>
      </c>
      <c r="E892" s="1">
        <v>228713740.303193</v>
      </c>
      <c r="F892" s="1">
        <v>422049274.48570901</v>
      </c>
      <c r="G892">
        <v>666960.68713378895</v>
      </c>
      <c r="H892" t="s">
        <v>15</v>
      </c>
      <c r="I892" t="s">
        <v>37</v>
      </c>
      <c r="J892" t="s">
        <v>57</v>
      </c>
    </row>
    <row r="893" spans="1:10" x14ac:dyDescent="0.45">
      <c r="A893">
        <v>890</v>
      </c>
      <c r="B893">
        <v>0</v>
      </c>
      <c r="C893">
        <v>815510.99700927699</v>
      </c>
      <c r="D893">
        <v>7176088.9337672796</v>
      </c>
      <c r="E893" s="1">
        <v>22397720.901445899</v>
      </c>
      <c r="F893" s="1">
        <v>49401573.537518598</v>
      </c>
      <c r="G893">
        <v>16364.420593261701</v>
      </c>
      <c r="H893" t="s">
        <v>16</v>
      </c>
      <c r="I893" t="s">
        <v>37</v>
      </c>
      <c r="J893" t="s">
        <v>57</v>
      </c>
    </row>
    <row r="894" spans="1:10" x14ac:dyDescent="0.45">
      <c r="A894">
        <v>891</v>
      </c>
      <c r="B894">
        <v>3802.1234741210901</v>
      </c>
      <c r="C894">
        <v>143044.792114257</v>
      </c>
      <c r="D894">
        <v>1309487.8081664999</v>
      </c>
      <c r="E894">
        <v>4988372.5652123503</v>
      </c>
      <c r="F894" s="1">
        <v>10123374.135248801</v>
      </c>
      <c r="G894">
        <v>18187.6170654296</v>
      </c>
      <c r="H894" t="s">
        <v>17</v>
      </c>
      <c r="I894" t="s">
        <v>37</v>
      </c>
      <c r="J894" t="s">
        <v>57</v>
      </c>
    </row>
    <row r="895" spans="1:10" x14ac:dyDescent="0.45">
      <c r="A895">
        <v>892</v>
      </c>
      <c r="B895">
        <v>0</v>
      </c>
      <c r="C895">
        <v>46114.856960640602</v>
      </c>
      <c r="D895">
        <v>1636071.63676183</v>
      </c>
      <c r="E895" s="1">
        <v>41837552.856987201</v>
      </c>
      <c r="F895" s="1">
        <v>228166512.77754101</v>
      </c>
      <c r="G895">
        <v>119894.12447126801</v>
      </c>
      <c r="H895" t="s">
        <v>18</v>
      </c>
      <c r="I895" t="s">
        <v>37</v>
      </c>
      <c r="J895" t="s">
        <v>57</v>
      </c>
    </row>
    <row r="896" spans="1:10" x14ac:dyDescent="0.45">
      <c r="A896">
        <v>893</v>
      </c>
      <c r="B896">
        <v>677.35870361328102</v>
      </c>
      <c r="C896">
        <v>1528457.0311279199</v>
      </c>
      <c r="D896" s="1">
        <v>19053197.7568007</v>
      </c>
      <c r="E896" s="1">
        <v>202914885.387802</v>
      </c>
      <c r="F896" s="1">
        <v>416070104.56140703</v>
      </c>
      <c r="G896">
        <v>99015.963623046802</v>
      </c>
      <c r="H896" t="s">
        <v>19</v>
      </c>
      <c r="I896" t="s">
        <v>37</v>
      </c>
      <c r="J896" t="s">
        <v>57</v>
      </c>
    </row>
    <row r="897" spans="1:10" x14ac:dyDescent="0.45">
      <c r="A897">
        <v>894</v>
      </c>
      <c r="B897">
        <v>0</v>
      </c>
      <c r="C897">
        <v>0</v>
      </c>
      <c r="D897">
        <v>4364.4181518554597</v>
      </c>
      <c r="E897">
        <v>20557.9150390625</v>
      </c>
      <c r="F897">
        <v>49220.547180175701</v>
      </c>
      <c r="G897">
        <v>0</v>
      </c>
      <c r="H897" t="s">
        <v>20</v>
      </c>
      <c r="I897" t="s">
        <v>37</v>
      </c>
      <c r="J897" t="s">
        <v>57</v>
      </c>
    </row>
    <row r="898" spans="1:10" x14ac:dyDescent="0.45">
      <c r="A898">
        <v>895</v>
      </c>
      <c r="B898">
        <v>0</v>
      </c>
      <c r="C898">
        <v>4345.2484741210901</v>
      </c>
      <c r="D898">
        <v>56614.389709472598</v>
      </c>
      <c r="E898">
        <v>245146.03332998199</v>
      </c>
      <c r="F898">
        <v>1194074.4111842699</v>
      </c>
      <c r="G898">
        <v>2462.4234619140602</v>
      </c>
      <c r="H898" t="s">
        <v>21</v>
      </c>
      <c r="I898" t="s">
        <v>37</v>
      </c>
      <c r="J898" t="s">
        <v>57</v>
      </c>
    </row>
    <row r="899" spans="1:10" x14ac:dyDescent="0.45">
      <c r="A899">
        <v>896</v>
      </c>
      <c r="B899">
        <v>0</v>
      </c>
      <c r="C899">
        <v>157971.939245366</v>
      </c>
      <c r="D899">
        <v>6066750.7613008302</v>
      </c>
      <c r="E899" s="1">
        <v>267674269.766294</v>
      </c>
      <c r="F899" s="1">
        <v>1108308734.7650001</v>
      </c>
      <c r="G899">
        <v>416364.08624267502</v>
      </c>
      <c r="H899" t="s">
        <v>22</v>
      </c>
      <c r="I899" t="s">
        <v>37</v>
      </c>
      <c r="J899" t="s">
        <v>57</v>
      </c>
    </row>
    <row r="900" spans="1:10" x14ac:dyDescent="0.45">
      <c r="A900">
        <v>897</v>
      </c>
      <c r="B900">
        <v>2676.02099609375</v>
      </c>
      <c r="C900" s="1">
        <v>10804729.111131599</v>
      </c>
      <c r="D900" s="1">
        <v>267051093.13841999</v>
      </c>
      <c r="E900" s="1">
        <v>554555345.08617306</v>
      </c>
      <c r="F900" s="1">
        <v>393434623.86682498</v>
      </c>
      <c r="G900">
        <v>16963.9414802102</v>
      </c>
      <c r="H900" t="s">
        <v>23</v>
      </c>
      <c r="I900" t="s">
        <v>37</v>
      </c>
      <c r="J900" t="s">
        <v>57</v>
      </c>
    </row>
    <row r="901" spans="1:10" x14ac:dyDescent="0.45">
      <c r="A901">
        <v>898</v>
      </c>
      <c r="B901">
        <v>0</v>
      </c>
      <c r="C901">
        <v>0</v>
      </c>
      <c r="D901">
        <v>0</v>
      </c>
      <c r="E901">
        <v>10351.666986443</v>
      </c>
      <c r="F901">
        <v>45764.894907034999</v>
      </c>
      <c r="G901">
        <v>0</v>
      </c>
      <c r="H901" t="s">
        <v>24</v>
      </c>
      <c r="I901" t="s">
        <v>37</v>
      </c>
      <c r="J901" t="s">
        <v>57</v>
      </c>
    </row>
    <row r="902" spans="1:10" x14ac:dyDescent="0.45">
      <c r="A902">
        <v>899</v>
      </c>
      <c r="B902">
        <v>0</v>
      </c>
      <c r="C902">
        <v>1743492.5410766599</v>
      </c>
      <c r="D902" s="1">
        <v>24325493.554809298</v>
      </c>
      <c r="E902" s="1">
        <v>226836486.21551499</v>
      </c>
      <c r="F902" s="1">
        <v>347718439.43707103</v>
      </c>
      <c r="G902">
        <v>88314.137878417896</v>
      </c>
      <c r="H902" t="s">
        <v>25</v>
      </c>
      <c r="I902" t="s">
        <v>37</v>
      </c>
      <c r="J902" t="s">
        <v>57</v>
      </c>
    </row>
    <row r="903" spans="1:10" x14ac:dyDescent="0.45">
      <c r="A903">
        <v>900</v>
      </c>
      <c r="B903">
        <v>1907.5029296875</v>
      </c>
      <c r="C903">
        <v>84387.620666503906</v>
      </c>
      <c r="D903">
        <v>981046.55499267497</v>
      </c>
      <c r="E903">
        <v>4663725.8892209502</v>
      </c>
      <c r="F903">
        <v>7198656.9819955798</v>
      </c>
      <c r="G903">
        <v>4440.43115234375</v>
      </c>
      <c r="H903" t="s">
        <v>4</v>
      </c>
      <c r="I903" t="s">
        <v>38</v>
      </c>
      <c r="J903" t="s">
        <v>57</v>
      </c>
    </row>
    <row r="904" spans="1:10" x14ac:dyDescent="0.45">
      <c r="A904">
        <v>901</v>
      </c>
      <c r="B904">
        <v>0</v>
      </c>
      <c r="C904">
        <v>75483.3007202148</v>
      </c>
      <c r="D904">
        <v>3297957.2365318099</v>
      </c>
      <c r="E904" s="1">
        <v>166576768.987802</v>
      </c>
      <c r="F904" s="1">
        <v>661198464.07839298</v>
      </c>
      <c r="G904">
        <v>49999.622253417903</v>
      </c>
      <c r="H904" t="s">
        <v>7</v>
      </c>
      <c r="I904" t="s">
        <v>38</v>
      </c>
      <c r="J904" t="s">
        <v>57</v>
      </c>
    </row>
    <row r="905" spans="1:10" x14ac:dyDescent="0.45">
      <c r="A905">
        <v>902</v>
      </c>
      <c r="B905">
        <v>1364.8139038085901</v>
      </c>
      <c r="C905">
        <v>490054.24973383802</v>
      </c>
      <c r="D905" s="1">
        <v>25911029.9683627</v>
      </c>
      <c r="E905" s="1">
        <v>100089641.868883</v>
      </c>
      <c r="F905" s="1">
        <v>29029165.120508201</v>
      </c>
      <c r="G905">
        <v>1371.71862792968</v>
      </c>
      <c r="H905" t="s">
        <v>8</v>
      </c>
      <c r="I905" t="s">
        <v>38</v>
      </c>
      <c r="J905" t="s">
        <v>57</v>
      </c>
    </row>
    <row r="906" spans="1:10" x14ac:dyDescent="0.45">
      <c r="A906">
        <v>903</v>
      </c>
      <c r="B906">
        <v>0</v>
      </c>
      <c r="C906">
        <v>0</v>
      </c>
      <c r="D906">
        <v>5604.1957397460901</v>
      </c>
      <c r="E906">
        <v>123030.19573974601</v>
      </c>
      <c r="F906">
        <v>447529.86633947003</v>
      </c>
      <c r="G906">
        <v>1241.83044433593</v>
      </c>
      <c r="H906" t="s">
        <v>9</v>
      </c>
      <c r="I906" t="s">
        <v>38</v>
      </c>
      <c r="J906" t="s">
        <v>57</v>
      </c>
    </row>
    <row r="907" spans="1:10" x14ac:dyDescent="0.45">
      <c r="A907">
        <v>904</v>
      </c>
      <c r="B907">
        <v>0</v>
      </c>
      <c r="C907">
        <v>199610.160949707</v>
      </c>
      <c r="D907">
        <v>6335584.9545103703</v>
      </c>
      <c r="E907" s="1">
        <v>53242015.1753923</v>
      </c>
      <c r="F907" s="1">
        <v>168669445.23906401</v>
      </c>
      <c r="G907">
        <v>146924.29827880801</v>
      </c>
      <c r="H907" t="s">
        <v>10</v>
      </c>
      <c r="I907" t="s">
        <v>38</v>
      </c>
      <c r="J907" t="s">
        <v>57</v>
      </c>
    </row>
    <row r="908" spans="1:10" x14ac:dyDescent="0.45">
      <c r="A908">
        <v>905</v>
      </c>
      <c r="B908">
        <v>1235.71374511718</v>
      </c>
      <c r="C908">
        <v>20476.151000976501</v>
      </c>
      <c r="D908">
        <v>136381.44989013599</v>
      </c>
      <c r="E908">
        <v>444830.97021580097</v>
      </c>
      <c r="F908">
        <v>577649.41656494106</v>
      </c>
      <c r="G908">
        <v>0</v>
      </c>
      <c r="H908" t="s">
        <v>11</v>
      </c>
      <c r="I908" t="s">
        <v>38</v>
      </c>
      <c r="J908" t="s">
        <v>57</v>
      </c>
    </row>
    <row r="909" spans="1:10" x14ac:dyDescent="0.45">
      <c r="A909">
        <v>906</v>
      </c>
      <c r="B909">
        <v>639.31652832031205</v>
      </c>
      <c r="C909">
        <v>70836.611816406206</v>
      </c>
      <c r="D909">
        <v>1447847.5161743099</v>
      </c>
      <c r="E909">
        <v>8304139.6798619796</v>
      </c>
      <c r="F909">
        <v>6993421.7046508696</v>
      </c>
      <c r="G909">
        <v>5155.61962890625</v>
      </c>
      <c r="H909" t="s">
        <v>12</v>
      </c>
      <c r="I909" t="s">
        <v>38</v>
      </c>
      <c r="J909" t="s">
        <v>57</v>
      </c>
    </row>
    <row r="910" spans="1:10" x14ac:dyDescent="0.45">
      <c r="A910">
        <v>907</v>
      </c>
      <c r="B910">
        <v>0</v>
      </c>
      <c r="C910">
        <v>624.306640625</v>
      </c>
      <c r="D910">
        <v>13733.610961914001</v>
      </c>
      <c r="E910">
        <v>67905.700805664004</v>
      </c>
      <c r="F910">
        <v>156183.00567626901</v>
      </c>
      <c r="G910">
        <v>0</v>
      </c>
      <c r="H910" t="s">
        <v>13</v>
      </c>
      <c r="I910" t="s">
        <v>38</v>
      </c>
      <c r="J910" t="s">
        <v>57</v>
      </c>
    </row>
    <row r="911" spans="1:10" x14ac:dyDescent="0.45">
      <c r="A911">
        <v>908</v>
      </c>
      <c r="B911">
        <v>0</v>
      </c>
      <c r="C911">
        <v>6460.9612426757803</v>
      </c>
      <c r="D911">
        <v>173729.99871826099</v>
      </c>
      <c r="E911">
        <v>3281819.2011094</v>
      </c>
      <c r="F911">
        <v>6907725.7374155</v>
      </c>
      <c r="G911">
        <v>0</v>
      </c>
      <c r="H911" t="s">
        <v>14</v>
      </c>
      <c r="I911" t="s">
        <v>38</v>
      </c>
      <c r="J911" t="s">
        <v>57</v>
      </c>
    </row>
    <row r="912" spans="1:10" x14ac:dyDescent="0.45">
      <c r="A912">
        <v>909</v>
      </c>
      <c r="B912">
        <v>4667.7595825195303</v>
      </c>
      <c r="C912">
        <v>950917.60211181606</v>
      </c>
      <c r="D912" s="1">
        <v>23543503.115957402</v>
      </c>
      <c r="E912" s="1">
        <v>276609050.36838102</v>
      </c>
      <c r="F912" s="1">
        <v>366571865.77090901</v>
      </c>
      <c r="G912">
        <v>832677.33605956996</v>
      </c>
      <c r="H912" t="s">
        <v>15</v>
      </c>
      <c r="I912" t="s">
        <v>38</v>
      </c>
      <c r="J912" t="s">
        <v>57</v>
      </c>
    </row>
    <row r="913" spans="1:10" x14ac:dyDescent="0.45">
      <c r="A913">
        <v>910</v>
      </c>
      <c r="B913">
        <v>676.66711425781205</v>
      </c>
      <c r="C913">
        <v>2305552.8694896</v>
      </c>
      <c r="D913" s="1">
        <v>10618174.1849434</v>
      </c>
      <c r="E913" s="1">
        <v>23526176.598296501</v>
      </c>
      <c r="F913" s="1">
        <v>43352595.953339599</v>
      </c>
      <c r="G913">
        <v>4082.5171508788999</v>
      </c>
      <c r="H913" t="s">
        <v>16</v>
      </c>
      <c r="I913" t="s">
        <v>38</v>
      </c>
      <c r="J913" t="s">
        <v>57</v>
      </c>
    </row>
    <row r="914" spans="1:10" x14ac:dyDescent="0.45">
      <c r="A914">
        <v>911</v>
      </c>
      <c r="B914">
        <v>3172.5547485351499</v>
      </c>
      <c r="C914">
        <v>126792.00115966699</v>
      </c>
      <c r="D914">
        <v>1449889.76641845</v>
      </c>
      <c r="E914">
        <v>5161223.3932626704</v>
      </c>
      <c r="F914">
        <v>9830080.0607996304</v>
      </c>
      <c r="G914">
        <v>15111.2648925781</v>
      </c>
      <c r="H914" t="s">
        <v>17</v>
      </c>
      <c r="I914" t="s">
        <v>38</v>
      </c>
      <c r="J914" t="s">
        <v>57</v>
      </c>
    </row>
    <row r="915" spans="1:10" x14ac:dyDescent="0.45">
      <c r="A915">
        <v>912</v>
      </c>
      <c r="B915">
        <v>0</v>
      </c>
      <c r="C915">
        <v>139492.74450970799</v>
      </c>
      <c r="D915">
        <v>3767706.6481282501</v>
      </c>
      <c r="E915" s="1">
        <v>72816853.689399004</v>
      </c>
      <c r="F915" s="1">
        <v>195000787.58734301</v>
      </c>
      <c r="G915">
        <v>81305.583341471298</v>
      </c>
      <c r="H915" t="s">
        <v>18</v>
      </c>
      <c r="I915" t="s">
        <v>38</v>
      </c>
      <c r="J915" t="s">
        <v>57</v>
      </c>
    </row>
    <row r="916" spans="1:10" x14ac:dyDescent="0.45">
      <c r="A916">
        <v>913</v>
      </c>
      <c r="B916">
        <v>677.35870361328102</v>
      </c>
      <c r="C916">
        <v>2568137.6434900602</v>
      </c>
      <c r="D916" s="1">
        <v>27831165.6251962</v>
      </c>
      <c r="E916" s="1">
        <v>237256585.85188901</v>
      </c>
      <c r="F916" s="1">
        <v>371994856.36332601</v>
      </c>
      <c r="G916">
        <v>14915.2168579101</v>
      </c>
      <c r="H916" t="s">
        <v>19</v>
      </c>
      <c r="I916" t="s">
        <v>38</v>
      </c>
      <c r="J916" t="s">
        <v>57</v>
      </c>
    </row>
    <row r="917" spans="1:10" x14ac:dyDescent="0.45">
      <c r="A917">
        <v>914</v>
      </c>
      <c r="B917">
        <v>0</v>
      </c>
      <c r="C917">
        <v>0</v>
      </c>
      <c r="D917">
        <v>3740.7509155273401</v>
      </c>
      <c r="E917">
        <v>19936.027954101501</v>
      </c>
      <c r="F917">
        <v>50466.1015014648</v>
      </c>
      <c r="G917">
        <v>0</v>
      </c>
      <c r="H917" t="s">
        <v>20</v>
      </c>
      <c r="I917" t="s">
        <v>38</v>
      </c>
      <c r="J917" t="s">
        <v>57</v>
      </c>
    </row>
    <row r="918" spans="1:10" x14ac:dyDescent="0.45">
      <c r="A918">
        <v>915</v>
      </c>
      <c r="B918">
        <v>0</v>
      </c>
      <c r="C918">
        <v>4320.62744140625</v>
      </c>
      <c r="D918">
        <v>45974.238586425701</v>
      </c>
      <c r="E918">
        <v>244579.43854238401</v>
      </c>
      <c r="F918">
        <v>1204068.8473415</v>
      </c>
      <c r="G918">
        <v>3699.35424804687</v>
      </c>
      <c r="H918" t="s">
        <v>21</v>
      </c>
      <c r="I918" t="s">
        <v>38</v>
      </c>
      <c r="J918" t="s">
        <v>57</v>
      </c>
    </row>
    <row r="919" spans="1:10" x14ac:dyDescent="0.45">
      <c r="A919">
        <v>916</v>
      </c>
      <c r="B919">
        <v>0</v>
      </c>
      <c r="C919">
        <v>593869.31239875301</v>
      </c>
      <c r="D919" s="1">
        <v>16587094.0476222</v>
      </c>
      <c r="E919" s="1">
        <v>367947480.46036202</v>
      </c>
      <c r="F919" s="1">
        <v>997430404.47506499</v>
      </c>
      <c r="G919">
        <v>65243.022644042903</v>
      </c>
      <c r="H919" t="s">
        <v>22</v>
      </c>
      <c r="I919" t="s">
        <v>38</v>
      </c>
      <c r="J919" t="s">
        <v>57</v>
      </c>
    </row>
    <row r="920" spans="1:10" x14ac:dyDescent="0.45">
      <c r="A920">
        <v>917</v>
      </c>
      <c r="B920">
        <v>2708.2206420898401</v>
      </c>
      <c r="C920">
        <v>5584544.1229329398</v>
      </c>
      <c r="D920" s="1">
        <v>124054896.106498</v>
      </c>
      <c r="E920" s="1">
        <v>666287032.85156703</v>
      </c>
      <c r="F920" s="1">
        <v>429919887.88991803</v>
      </c>
      <c r="G920">
        <v>16361.9734674191</v>
      </c>
      <c r="H920" t="s">
        <v>23</v>
      </c>
      <c r="I920" t="s">
        <v>38</v>
      </c>
      <c r="J920" t="s">
        <v>57</v>
      </c>
    </row>
    <row r="921" spans="1:10" x14ac:dyDescent="0.45">
      <c r="A921">
        <v>918</v>
      </c>
      <c r="B921">
        <v>0</v>
      </c>
      <c r="C921">
        <v>0</v>
      </c>
      <c r="D921">
        <v>1227.8844604492101</v>
      </c>
      <c r="E921">
        <v>7857.0301456226998</v>
      </c>
      <c r="F921">
        <v>47031.6472874061</v>
      </c>
      <c r="G921">
        <v>0</v>
      </c>
      <c r="H921" t="s">
        <v>24</v>
      </c>
      <c r="I921" t="s">
        <v>38</v>
      </c>
      <c r="J921" t="s">
        <v>57</v>
      </c>
    </row>
    <row r="922" spans="1:10" x14ac:dyDescent="0.45">
      <c r="A922">
        <v>919</v>
      </c>
      <c r="B922">
        <v>6700.7352905273401</v>
      </c>
      <c r="C922">
        <v>6024522.5664232401</v>
      </c>
      <c r="D922" s="1">
        <v>41879230.107702397</v>
      </c>
      <c r="E922" s="1">
        <v>243490559.35308599</v>
      </c>
      <c r="F922" s="1">
        <v>309286623.27393299</v>
      </c>
      <c r="G922">
        <v>24589.849914550701</v>
      </c>
      <c r="H922" t="s">
        <v>25</v>
      </c>
      <c r="I922" t="s">
        <v>38</v>
      </c>
      <c r="J922" t="s">
        <v>57</v>
      </c>
    </row>
    <row r="923" spans="1:10" x14ac:dyDescent="0.45">
      <c r="A923">
        <v>920</v>
      </c>
      <c r="B923">
        <v>2542.6290893554601</v>
      </c>
      <c r="C923">
        <v>144206.87701416001</v>
      </c>
      <c r="D923">
        <v>1190613.4049682601</v>
      </c>
      <c r="E923">
        <v>4476095.9622651897</v>
      </c>
      <c r="F923">
        <v>7118169.3968663802</v>
      </c>
      <c r="G923">
        <v>2536.7107543945299</v>
      </c>
      <c r="H923" t="s">
        <v>4</v>
      </c>
      <c r="I923" t="s">
        <v>39</v>
      </c>
      <c r="J923" t="s">
        <v>57</v>
      </c>
    </row>
    <row r="924" spans="1:10" x14ac:dyDescent="0.45">
      <c r="A924">
        <v>921</v>
      </c>
      <c r="B924">
        <v>0</v>
      </c>
      <c r="C924">
        <v>249923.20450152201</v>
      </c>
      <c r="D924">
        <v>8279155.9218050996</v>
      </c>
      <c r="E924" s="1">
        <v>199911197.382164</v>
      </c>
      <c r="F924" s="1">
        <v>622681039.33997202</v>
      </c>
      <c r="G924">
        <v>77357.377258300694</v>
      </c>
      <c r="H924" t="s">
        <v>7</v>
      </c>
      <c r="I924" t="s">
        <v>39</v>
      </c>
      <c r="J924" t="s">
        <v>57</v>
      </c>
    </row>
    <row r="925" spans="1:10" x14ac:dyDescent="0.45">
      <c r="A925">
        <v>922</v>
      </c>
      <c r="B925">
        <v>6104.9791870117097</v>
      </c>
      <c r="C925">
        <v>653956.99127197196</v>
      </c>
      <c r="D925" s="1">
        <v>18123498.405405302</v>
      </c>
      <c r="E925" s="1">
        <v>88234520.872212201</v>
      </c>
      <c r="F925" s="1">
        <v>48502494.504639097</v>
      </c>
      <c r="G925">
        <v>2051.9873046875</v>
      </c>
      <c r="H925" t="s">
        <v>8</v>
      </c>
      <c r="I925" t="s">
        <v>39</v>
      </c>
      <c r="J925" t="s">
        <v>57</v>
      </c>
    </row>
    <row r="926" spans="1:10" x14ac:dyDescent="0.45">
      <c r="A926">
        <v>923</v>
      </c>
      <c r="B926">
        <v>0</v>
      </c>
      <c r="C926">
        <v>0</v>
      </c>
      <c r="D926">
        <v>3733.6263427734302</v>
      </c>
      <c r="E926">
        <v>74645.5048217773</v>
      </c>
      <c r="F926">
        <v>494682.974554802</v>
      </c>
      <c r="G926">
        <v>4343.9825439453098</v>
      </c>
      <c r="H926" t="s">
        <v>9</v>
      </c>
      <c r="I926" t="s">
        <v>39</v>
      </c>
      <c r="J926" t="s">
        <v>57</v>
      </c>
    </row>
    <row r="927" spans="1:10" x14ac:dyDescent="0.45">
      <c r="A927">
        <v>924</v>
      </c>
      <c r="B927">
        <v>666.23474121093705</v>
      </c>
      <c r="C927">
        <v>1244035.66723991</v>
      </c>
      <c r="D927" s="1">
        <v>14892320.106744001</v>
      </c>
      <c r="E927" s="1">
        <v>61013269.625097901</v>
      </c>
      <c r="F927" s="1">
        <v>151404893.90305099</v>
      </c>
      <c r="G927">
        <v>38394.291320800701</v>
      </c>
      <c r="H927" t="s">
        <v>10</v>
      </c>
      <c r="I927" t="s">
        <v>39</v>
      </c>
      <c r="J927" t="s">
        <v>57</v>
      </c>
    </row>
    <row r="928" spans="1:10" x14ac:dyDescent="0.45">
      <c r="A928">
        <v>925</v>
      </c>
      <c r="B928">
        <v>2479.5285034179601</v>
      </c>
      <c r="C928">
        <v>22368.562805175701</v>
      </c>
      <c r="D928">
        <v>112628.299560546</v>
      </c>
      <c r="E928">
        <v>458608.78363132803</v>
      </c>
      <c r="F928">
        <v>584488.52691650297</v>
      </c>
      <c r="G928">
        <v>0</v>
      </c>
      <c r="H928" t="s">
        <v>11</v>
      </c>
      <c r="I928" t="s">
        <v>39</v>
      </c>
      <c r="J928" t="s">
        <v>57</v>
      </c>
    </row>
    <row r="929" spans="1:10" x14ac:dyDescent="0.45">
      <c r="A929">
        <v>926</v>
      </c>
      <c r="B929">
        <v>5128.3563842773401</v>
      </c>
      <c r="C929">
        <v>278076.10504150297</v>
      </c>
      <c r="D929">
        <v>2294125.0682373</v>
      </c>
      <c r="E929">
        <v>7831828.1144323004</v>
      </c>
      <c r="F929">
        <v>6410302.9099121001</v>
      </c>
      <c r="G929">
        <v>2579.8946533203102</v>
      </c>
      <c r="H929" t="s">
        <v>12</v>
      </c>
      <c r="I929" t="s">
        <v>39</v>
      </c>
      <c r="J929" t="s">
        <v>57</v>
      </c>
    </row>
    <row r="930" spans="1:10" x14ac:dyDescent="0.45">
      <c r="A930">
        <v>927</v>
      </c>
      <c r="B930">
        <v>0</v>
      </c>
      <c r="C930">
        <v>1248.609375</v>
      </c>
      <c r="D930">
        <v>12496.667480468701</v>
      </c>
      <c r="E930">
        <v>60428.822265625</v>
      </c>
      <c r="F930">
        <v>164272.524963378</v>
      </c>
      <c r="G930">
        <v>0</v>
      </c>
      <c r="H930" t="s">
        <v>13</v>
      </c>
      <c r="I930" t="s">
        <v>39</v>
      </c>
      <c r="J930" t="s">
        <v>57</v>
      </c>
    </row>
    <row r="931" spans="1:10" x14ac:dyDescent="0.45">
      <c r="A931">
        <v>928</v>
      </c>
      <c r="B931">
        <v>639.36669921875</v>
      </c>
      <c r="C931">
        <v>20764.8505249023</v>
      </c>
      <c r="D931">
        <v>517491.18133544899</v>
      </c>
      <c r="E931">
        <v>3209278.6724649998</v>
      </c>
      <c r="F931">
        <v>6618935.7639437802</v>
      </c>
      <c r="G931">
        <v>2626.0635174919498</v>
      </c>
      <c r="H931" t="s">
        <v>14</v>
      </c>
      <c r="I931" t="s">
        <v>39</v>
      </c>
      <c r="J931" t="s">
        <v>57</v>
      </c>
    </row>
    <row r="932" spans="1:10" x14ac:dyDescent="0.45">
      <c r="A932">
        <v>929</v>
      </c>
      <c r="B932">
        <v>25863.964660644499</v>
      </c>
      <c r="C932">
        <v>2929469.6233810098</v>
      </c>
      <c r="D932" s="1">
        <v>52934323.224120602</v>
      </c>
      <c r="E932" s="1">
        <v>297949876.74381</v>
      </c>
      <c r="F932" s="1">
        <v>314317201.43747699</v>
      </c>
      <c r="G932">
        <v>355946.95955164201</v>
      </c>
      <c r="H932" t="s">
        <v>15</v>
      </c>
      <c r="I932" t="s">
        <v>39</v>
      </c>
      <c r="J932" t="s">
        <v>57</v>
      </c>
    </row>
    <row r="933" spans="1:10" x14ac:dyDescent="0.45">
      <c r="A933">
        <v>930</v>
      </c>
      <c r="B933">
        <v>676.66711425781205</v>
      </c>
      <c r="C933">
        <v>1129198.9907118799</v>
      </c>
      <c r="D933">
        <v>8237522.2134571699</v>
      </c>
      <c r="E933" s="1">
        <v>22450717.583350301</v>
      </c>
      <c r="F933" s="1">
        <v>47947691.460212499</v>
      </c>
      <c r="G933">
        <v>41451.875488281199</v>
      </c>
      <c r="H933" t="s">
        <v>16</v>
      </c>
      <c r="I933" t="s">
        <v>39</v>
      </c>
      <c r="J933" t="s">
        <v>57</v>
      </c>
    </row>
    <row r="934" spans="1:10" x14ac:dyDescent="0.45">
      <c r="A934">
        <v>931</v>
      </c>
      <c r="B934">
        <v>3804.45849609375</v>
      </c>
      <c r="C934">
        <v>95682.0546875</v>
      </c>
      <c r="D934">
        <v>1052033.7939453099</v>
      </c>
      <c r="E934">
        <v>4992199.1778892297</v>
      </c>
      <c r="F934" s="1">
        <v>10429321.2788995</v>
      </c>
      <c r="G934">
        <v>13228.277363855599</v>
      </c>
      <c r="H934" t="s">
        <v>17</v>
      </c>
      <c r="I934" t="s">
        <v>39</v>
      </c>
      <c r="J934" t="s">
        <v>57</v>
      </c>
    </row>
    <row r="935" spans="1:10" x14ac:dyDescent="0.45">
      <c r="A935">
        <v>932</v>
      </c>
      <c r="B935">
        <v>0</v>
      </c>
      <c r="C935">
        <v>180543.16721335001</v>
      </c>
      <c r="D935">
        <v>5711935.2311800998</v>
      </c>
      <c r="E935" s="1">
        <v>60448289.1693964</v>
      </c>
      <c r="F935" s="1">
        <v>205081690.798693</v>
      </c>
      <c r="G935">
        <v>383687.886238846</v>
      </c>
      <c r="H935" t="s">
        <v>18</v>
      </c>
      <c r="I935" t="s">
        <v>39</v>
      </c>
      <c r="J935" t="s">
        <v>57</v>
      </c>
    </row>
    <row r="936" spans="1:10" x14ac:dyDescent="0.45">
      <c r="A936">
        <v>933</v>
      </c>
      <c r="B936">
        <v>1354.71740722656</v>
      </c>
      <c r="C936">
        <v>1949000.27990722</v>
      </c>
      <c r="D936" s="1">
        <v>23815897.074204799</v>
      </c>
      <c r="E936" s="1">
        <v>199827949.91436499</v>
      </c>
      <c r="F936" s="1">
        <v>413736766.25161898</v>
      </c>
      <c r="G936">
        <v>335369.82196044899</v>
      </c>
      <c r="H936" t="s">
        <v>19</v>
      </c>
      <c r="I936" t="s">
        <v>39</v>
      </c>
      <c r="J936" t="s">
        <v>57</v>
      </c>
    </row>
    <row r="937" spans="1:10" x14ac:dyDescent="0.45">
      <c r="A937">
        <v>934</v>
      </c>
      <c r="B937">
        <v>0</v>
      </c>
      <c r="C937">
        <v>0</v>
      </c>
      <c r="D937">
        <v>3741.55908203125</v>
      </c>
      <c r="E937">
        <v>18069.992858886701</v>
      </c>
      <c r="F937">
        <v>52331.328430175701</v>
      </c>
      <c r="G937">
        <v>0</v>
      </c>
      <c r="H937" t="s">
        <v>20</v>
      </c>
      <c r="I937" t="s">
        <v>39</v>
      </c>
      <c r="J937" t="s">
        <v>57</v>
      </c>
    </row>
    <row r="938" spans="1:10" x14ac:dyDescent="0.45">
      <c r="A938">
        <v>935</v>
      </c>
      <c r="B938">
        <v>0</v>
      </c>
      <c r="C938">
        <v>6828.1829223632803</v>
      </c>
      <c r="D938">
        <v>31738.953674316399</v>
      </c>
      <c r="E938">
        <v>243804.857365626</v>
      </c>
      <c r="F938">
        <v>1215328.7732448201</v>
      </c>
      <c r="G938">
        <v>4941.7389526367097</v>
      </c>
      <c r="H938" t="s">
        <v>21</v>
      </c>
      <c r="I938" t="s">
        <v>39</v>
      </c>
      <c r="J938" t="s">
        <v>57</v>
      </c>
    </row>
    <row r="939" spans="1:10" x14ac:dyDescent="0.45">
      <c r="A939">
        <v>936</v>
      </c>
      <c r="B939">
        <v>671.89196777343705</v>
      </c>
      <c r="C939">
        <v>325631.02172851498</v>
      </c>
      <c r="D939" s="1">
        <v>13832467.055698499</v>
      </c>
      <c r="E939" s="1">
        <v>383008662.33734202</v>
      </c>
      <c r="F939" s="1">
        <v>985201105.77068102</v>
      </c>
      <c r="G939">
        <v>255553.24067454599</v>
      </c>
      <c r="H939" t="s">
        <v>22</v>
      </c>
      <c r="I939" t="s">
        <v>39</v>
      </c>
      <c r="J939" t="s">
        <v>57</v>
      </c>
    </row>
    <row r="940" spans="1:10" x14ac:dyDescent="0.45">
      <c r="A940">
        <v>937</v>
      </c>
      <c r="B940">
        <v>11414.780944824201</v>
      </c>
      <c r="C940" s="1">
        <v>14864767.057241799</v>
      </c>
      <c r="D940" s="1">
        <v>307491170.39664698</v>
      </c>
      <c r="E940" s="1">
        <v>507871328.69840401</v>
      </c>
      <c r="F940" s="1">
        <v>395597556.96124297</v>
      </c>
      <c r="G940">
        <v>29193.270543715498</v>
      </c>
      <c r="H940" t="s">
        <v>23</v>
      </c>
      <c r="I940" t="s">
        <v>39</v>
      </c>
      <c r="J940" t="s">
        <v>57</v>
      </c>
    </row>
    <row r="941" spans="1:10" x14ac:dyDescent="0.45">
      <c r="A941">
        <v>938</v>
      </c>
      <c r="B941">
        <v>0</v>
      </c>
      <c r="C941">
        <v>0</v>
      </c>
      <c r="D941">
        <v>633.65203857421795</v>
      </c>
      <c r="E941">
        <v>9082.7174014820703</v>
      </c>
      <c r="F941">
        <v>46400.192453421798</v>
      </c>
      <c r="G941">
        <v>0</v>
      </c>
      <c r="H941" t="s">
        <v>24</v>
      </c>
      <c r="I941" t="s">
        <v>39</v>
      </c>
      <c r="J941" t="s">
        <v>57</v>
      </c>
    </row>
    <row r="942" spans="1:10" x14ac:dyDescent="0.45">
      <c r="A942">
        <v>939</v>
      </c>
      <c r="B942">
        <v>50927.438171386697</v>
      </c>
      <c r="C942">
        <v>9268396.4501665793</v>
      </c>
      <c r="D942" s="1">
        <v>62343374.571082003</v>
      </c>
      <c r="E942" s="1">
        <v>221727492.121277</v>
      </c>
      <c r="F942" s="1">
        <v>307249752.491018</v>
      </c>
      <c r="G942">
        <v>72282.814636230396</v>
      </c>
      <c r="H942" t="s">
        <v>25</v>
      </c>
      <c r="I942" t="s">
        <v>39</v>
      </c>
      <c r="J942" t="s">
        <v>57</v>
      </c>
    </row>
    <row r="943" spans="1:10" x14ac:dyDescent="0.45">
      <c r="A943">
        <v>940</v>
      </c>
      <c r="B943">
        <v>10799.3661499023</v>
      </c>
      <c r="C943">
        <v>309901.55529785098</v>
      </c>
      <c r="D943">
        <v>2151863.7369995099</v>
      </c>
      <c r="E943">
        <v>4661960.7836301299</v>
      </c>
      <c r="F943">
        <v>5799001.8787851296</v>
      </c>
      <c r="G943">
        <v>637.66009521484295</v>
      </c>
      <c r="H943" t="s">
        <v>4</v>
      </c>
      <c r="I943" t="s">
        <v>40</v>
      </c>
      <c r="J943" t="s">
        <v>57</v>
      </c>
    </row>
    <row r="944" spans="1:10" x14ac:dyDescent="0.45">
      <c r="A944">
        <v>941</v>
      </c>
      <c r="B944">
        <v>666.524658203125</v>
      </c>
      <c r="C944">
        <v>3902385.9133463502</v>
      </c>
      <c r="D944" s="1">
        <v>92269402.971987501</v>
      </c>
      <c r="E944" s="1">
        <v>436197166.85773599</v>
      </c>
      <c r="F944" s="1">
        <v>298826383.28884399</v>
      </c>
      <c r="G944">
        <v>2667.6691284179601</v>
      </c>
      <c r="H944" t="s">
        <v>7</v>
      </c>
      <c r="I944" t="s">
        <v>40</v>
      </c>
      <c r="J944" t="s">
        <v>57</v>
      </c>
    </row>
    <row r="945" spans="1:10" x14ac:dyDescent="0.45">
      <c r="A945">
        <v>942</v>
      </c>
      <c r="B945">
        <v>3393.4764404296802</v>
      </c>
      <c r="C945">
        <v>690207.52902257501</v>
      </c>
      <c r="D945" s="1">
        <v>24250883.397269901</v>
      </c>
      <c r="E945" s="1">
        <v>102256389.49341901</v>
      </c>
      <c r="F945" s="1">
        <v>28321067.983821601</v>
      </c>
      <c r="G945">
        <v>685.86004638671795</v>
      </c>
      <c r="H945" t="s">
        <v>8</v>
      </c>
      <c r="I945" t="s">
        <v>40</v>
      </c>
      <c r="J945" t="s">
        <v>57</v>
      </c>
    </row>
    <row r="946" spans="1:10" x14ac:dyDescent="0.45">
      <c r="A946">
        <v>943</v>
      </c>
      <c r="B946">
        <v>0</v>
      </c>
      <c r="C946">
        <v>0</v>
      </c>
      <c r="D946">
        <v>10588.138244628901</v>
      </c>
      <c r="E946">
        <v>122456.08325195299</v>
      </c>
      <c r="F946">
        <v>443741.49683263397</v>
      </c>
      <c r="G946">
        <v>620.36993408203102</v>
      </c>
      <c r="H946" t="s">
        <v>9</v>
      </c>
      <c r="I946" t="s">
        <v>40</v>
      </c>
      <c r="J946" t="s">
        <v>57</v>
      </c>
    </row>
    <row r="947" spans="1:10" x14ac:dyDescent="0.45">
      <c r="A947">
        <v>944</v>
      </c>
      <c r="B947">
        <v>2671.2022094726499</v>
      </c>
      <c r="C947">
        <v>2814778.4266532101</v>
      </c>
      <c r="D947" s="1">
        <v>26764267.275560498</v>
      </c>
      <c r="E947" s="1">
        <v>67988652.570033103</v>
      </c>
      <c r="F947" s="1">
        <v>131015675.16947301</v>
      </c>
      <c r="G947">
        <v>7535.1842651367097</v>
      </c>
      <c r="H947" t="s">
        <v>10</v>
      </c>
      <c r="I947" t="s">
        <v>40</v>
      </c>
      <c r="J947" t="s">
        <v>57</v>
      </c>
    </row>
    <row r="948" spans="1:10" x14ac:dyDescent="0.45">
      <c r="A948">
        <v>945</v>
      </c>
      <c r="B948">
        <v>1235.68591308593</v>
      </c>
      <c r="C948">
        <v>51060.0878295898</v>
      </c>
      <c r="D948">
        <v>210124.665405273</v>
      </c>
      <c r="E948">
        <v>437761.337708476</v>
      </c>
      <c r="F948">
        <v>480391.924560546</v>
      </c>
      <c r="G948">
        <v>0</v>
      </c>
      <c r="H948" t="s">
        <v>11</v>
      </c>
      <c r="I948" t="s">
        <v>40</v>
      </c>
      <c r="J948" t="s">
        <v>57</v>
      </c>
    </row>
    <row r="949" spans="1:10" x14ac:dyDescent="0.45">
      <c r="A949">
        <v>946</v>
      </c>
      <c r="B949">
        <v>34718.482177734302</v>
      </c>
      <c r="C949">
        <v>1723819.2018432601</v>
      </c>
      <c r="D949">
        <v>5459451.7828979399</v>
      </c>
      <c r="E949">
        <v>5400822.70934196</v>
      </c>
      <c r="F949">
        <v>4202581.3661498995</v>
      </c>
      <c r="G949">
        <v>646.90625</v>
      </c>
      <c r="H949" t="s">
        <v>12</v>
      </c>
      <c r="I949" t="s">
        <v>40</v>
      </c>
      <c r="J949" t="s">
        <v>57</v>
      </c>
    </row>
    <row r="950" spans="1:10" x14ac:dyDescent="0.45">
      <c r="A950">
        <v>947</v>
      </c>
      <c r="B950">
        <v>0</v>
      </c>
      <c r="C950">
        <v>4362.8418579101499</v>
      </c>
      <c r="D950">
        <v>34302.977722167903</v>
      </c>
      <c r="E950">
        <v>75983.131408691406</v>
      </c>
      <c r="F950">
        <v>123797.67309570299</v>
      </c>
      <c r="G950">
        <v>0</v>
      </c>
      <c r="H950" t="s">
        <v>13</v>
      </c>
      <c r="I950" t="s">
        <v>40</v>
      </c>
      <c r="J950" t="s">
        <v>57</v>
      </c>
    </row>
    <row r="951" spans="1:10" x14ac:dyDescent="0.45">
      <c r="A951">
        <v>948</v>
      </c>
      <c r="B951">
        <v>639.36669921875</v>
      </c>
      <c r="C951">
        <v>61590.050109863201</v>
      </c>
      <c r="D951">
        <v>1184004.3549194301</v>
      </c>
      <c r="E951">
        <v>3710262.0314177801</v>
      </c>
      <c r="F951">
        <v>5413240.0953395404</v>
      </c>
      <c r="G951">
        <v>0</v>
      </c>
      <c r="H951" t="s">
        <v>14</v>
      </c>
      <c r="I951" t="s">
        <v>40</v>
      </c>
      <c r="J951" t="s">
        <v>57</v>
      </c>
    </row>
    <row r="952" spans="1:10" x14ac:dyDescent="0.45">
      <c r="A952">
        <v>949</v>
      </c>
      <c r="B952">
        <v>56991.1767578125</v>
      </c>
      <c r="C952" s="1">
        <v>11607183.8094094</v>
      </c>
      <c r="D952" s="1">
        <v>199813714.57892999</v>
      </c>
      <c r="E952" s="1">
        <v>318445953.66403699</v>
      </c>
      <c r="F952" s="1">
        <v>138582223.31407499</v>
      </c>
      <c r="G952">
        <v>6615.4097900390598</v>
      </c>
      <c r="H952" t="s">
        <v>15</v>
      </c>
      <c r="I952" t="s">
        <v>40</v>
      </c>
      <c r="J952" t="s">
        <v>57</v>
      </c>
    </row>
    <row r="953" spans="1:10" x14ac:dyDescent="0.45">
      <c r="A953">
        <v>950</v>
      </c>
      <c r="B953">
        <v>682.73699951171795</v>
      </c>
      <c r="C953">
        <v>3004258.2654311201</v>
      </c>
      <c r="D953" s="1">
        <v>14364868.356237501</v>
      </c>
      <c r="E953" s="1">
        <v>22780982.378194101</v>
      </c>
      <c r="F953" s="1">
        <v>39652371.081731297</v>
      </c>
      <c r="G953">
        <v>4095.9717407226499</v>
      </c>
      <c r="H953" t="s">
        <v>16</v>
      </c>
      <c r="I953" t="s">
        <v>40</v>
      </c>
      <c r="J953" t="s">
        <v>57</v>
      </c>
    </row>
    <row r="954" spans="1:10" x14ac:dyDescent="0.45">
      <c r="A954">
        <v>951</v>
      </c>
      <c r="B954">
        <v>5055.93896484375</v>
      </c>
      <c r="C954">
        <v>375287.22888183501</v>
      </c>
      <c r="D954">
        <v>2481640.9451904199</v>
      </c>
      <c r="E954">
        <v>4939652.4903229298</v>
      </c>
      <c r="F954">
        <v>8779577.0128726698</v>
      </c>
      <c r="G954">
        <v>5055.4250488281205</v>
      </c>
      <c r="H954" t="s">
        <v>17</v>
      </c>
      <c r="I954" t="s">
        <v>40</v>
      </c>
      <c r="J954" t="s">
        <v>57</v>
      </c>
    </row>
    <row r="955" spans="1:10" x14ac:dyDescent="0.45">
      <c r="A955">
        <v>952</v>
      </c>
      <c r="B955">
        <v>0</v>
      </c>
      <c r="C955">
        <v>1078286.03971402</v>
      </c>
      <c r="D955" s="1">
        <v>24444815.649853699</v>
      </c>
      <c r="E955" s="1">
        <v>107833617.71404301</v>
      </c>
      <c r="F955" s="1">
        <v>138430933.30218399</v>
      </c>
      <c r="G955">
        <v>18493.546927178999</v>
      </c>
      <c r="H955" t="s">
        <v>18</v>
      </c>
      <c r="I955" t="s">
        <v>40</v>
      </c>
      <c r="J955" t="s">
        <v>57</v>
      </c>
    </row>
    <row r="956" spans="1:10" x14ac:dyDescent="0.45">
      <c r="A956">
        <v>953</v>
      </c>
      <c r="B956">
        <v>6094.3687744140598</v>
      </c>
      <c r="C956" s="1">
        <v>10147952.9806688</v>
      </c>
      <c r="D956" s="1">
        <v>75753876.229837298</v>
      </c>
      <c r="E956" s="1">
        <v>263489772.24723899</v>
      </c>
      <c r="F956" s="1">
        <v>290198836.55844498</v>
      </c>
      <c r="G956">
        <v>69805.674499511704</v>
      </c>
      <c r="H956" t="s">
        <v>19</v>
      </c>
      <c r="I956" t="s">
        <v>40</v>
      </c>
      <c r="J956" t="s">
        <v>57</v>
      </c>
    </row>
    <row r="957" spans="1:10" x14ac:dyDescent="0.45">
      <c r="A957">
        <v>954</v>
      </c>
      <c r="B957">
        <v>0</v>
      </c>
      <c r="C957">
        <v>622.67327880859295</v>
      </c>
      <c r="D957">
        <v>9972.3341064453107</v>
      </c>
      <c r="E957">
        <v>16199.5115356445</v>
      </c>
      <c r="F957">
        <v>47348.361450195298</v>
      </c>
      <c r="G957">
        <v>0</v>
      </c>
      <c r="H957" t="s">
        <v>20</v>
      </c>
      <c r="I957" t="s">
        <v>40</v>
      </c>
      <c r="J957" t="s">
        <v>57</v>
      </c>
    </row>
    <row r="958" spans="1:10" x14ac:dyDescent="0.45">
      <c r="A958">
        <v>955</v>
      </c>
      <c r="B958">
        <v>1247.0282592773401</v>
      </c>
      <c r="C958">
        <v>19893.329895019499</v>
      </c>
      <c r="D958">
        <v>102663.10784912101</v>
      </c>
      <c r="E958">
        <v>386009.26459218899</v>
      </c>
      <c r="F958">
        <v>989751.61992450699</v>
      </c>
      <c r="G958">
        <v>3078.1556396484302</v>
      </c>
      <c r="H958" t="s">
        <v>21</v>
      </c>
      <c r="I958" t="s">
        <v>40</v>
      </c>
      <c r="J958" t="s">
        <v>57</v>
      </c>
    </row>
    <row r="959" spans="1:10" x14ac:dyDescent="0.45">
      <c r="A959">
        <v>956</v>
      </c>
      <c r="B959">
        <v>7393.9174194335901</v>
      </c>
      <c r="C959" s="1">
        <v>14150919.574415701</v>
      </c>
      <c r="D959" s="1">
        <v>190655190.38365301</v>
      </c>
      <c r="E959" s="1">
        <v>669499443.04217303</v>
      </c>
      <c r="F959" s="1">
        <v>508268792.85642397</v>
      </c>
      <c r="G959">
        <v>42351.544006347598</v>
      </c>
      <c r="H959" t="s">
        <v>22</v>
      </c>
      <c r="I959" t="s">
        <v>40</v>
      </c>
      <c r="J959" t="s">
        <v>57</v>
      </c>
    </row>
    <row r="960" spans="1:10" x14ac:dyDescent="0.45">
      <c r="A960">
        <v>957</v>
      </c>
      <c r="B960">
        <v>21503.123840331999</v>
      </c>
      <c r="C960" s="1">
        <v>18949965.191787299</v>
      </c>
      <c r="D960" s="1">
        <v>377367703.866283</v>
      </c>
      <c r="E960" s="1">
        <v>516938954.42508101</v>
      </c>
      <c r="F960" s="1">
        <v>312571994.76922101</v>
      </c>
      <c r="G960">
        <v>15309.7888123755</v>
      </c>
      <c r="H960" t="s">
        <v>23</v>
      </c>
      <c r="I960" t="s">
        <v>40</v>
      </c>
      <c r="J960" t="s">
        <v>57</v>
      </c>
    </row>
    <row r="961" spans="1:10" x14ac:dyDescent="0.45">
      <c r="A961">
        <v>958</v>
      </c>
      <c r="B961">
        <v>0</v>
      </c>
      <c r="C961">
        <v>0</v>
      </c>
      <c r="D961">
        <v>633.65203857421795</v>
      </c>
      <c r="E961">
        <v>11775.4231418983</v>
      </c>
      <c r="F961">
        <v>43707.486713005499</v>
      </c>
      <c r="G961">
        <v>0</v>
      </c>
      <c r="H961" t="s">
        <v>24</v>
      </c>
      <c r="I961" t="s">
        <v>40</v>
      </c>
      <c r="J961" t="s">
        <v>57</v>
      </c>
    </row>
    <row r="962" spans="1:10" x14ac:dyDescent="0.45">
      <c r="A962">
        <v>959</v>
      </c>
      <c r="B962">
        <v>42904.453796386697</v>
      </c>
      <c r="C962" s="1">
        <v>27093210.1350406</v>
      </c>
      <c r="D962" s="1">
        <v>134694054.17069101</v>
      </c>
      <c r="E962" s="1">
        <v>208454400.22988299</v>
      </c>
      <c r="F962" s="1">
        <v>230413934.87167099</v>
      </c>
      <c r="G962">
        <v>13722.0252685546</v>
      </c>
      <c r="H962" t="s">
        <v>25</v>
      </c>
      <c r="I962" t="s">
        <v>40</v>
      </c>
      <c r="J962" t="s">
        <v>57</v>
      </c>
    </row>
    <row r="963" spans="1:10" x14ac:dyDescent="0.45">
      <c r="A963">
        <v>960</v>
      </c>
      <c r="B963">
        <v>10163.156555175699</v>
      </c>
      <c r="C963">
        <v>281979.91131591698</v>
      </c>
      <c r="D963">
        <v>1621593.2390747</v>
      </c>
      <c r="E963">
        <v>5126957.6685788603</v>
      </c>
      <c r="F963">
        <v>5892835.5513925496</v>
      </c>
      <c r="G963">
        <v>635.45404052734295</v>
      </c>
      <c r="H963" t="s">
        <v>4</v>
      </c>
      <c r="I963" t="s">
        <v>41</v>
      </c>
      <c r="J963" t="s">
        <v>57</v>
      </c>
    </row>
    <row r="964" spans="1:10" x14ac:dyDescent="0.45">
      <c r="A964">
        <v>961</v>
      </c>
      <c r="B964">
        <v>667.71697998046795</v>
      </c>
      <c r="C964">
        <v>3270012.3402575902</v>
      </c>
      <c r="D964" s="1">
        <v>67346842.718801901</v>
      </c>
      <c r="E964" s="1">
        <v>487329082.97974801</v>
      </c>
      <c r="F964" s="1">
        <v>273248063.788028</v>
      </c>
      <c r="G964">
        <v>4003.68188476562</v>
      </c>
      <c r="H964" t="s">
        <v>7</v>
      </c>
      <c r="I964" t="s">
        <v>41</v>
      </c>
      <c r="J964" t="s">
        <v>57</v>
      </c>
    </row>
    <row r="965" spans="1:10" x14ac:dyDescent="0.45">
      <c r="A965">
        <v>962</v>
      </c>
      <c r="B965">
        <v>4085.4070434570299</v>
      </c>
      <c r="C965">
        <v>706081.42272949195</v>
      </c>
      <c r="D965" s="1">
        <v>28125174.407715999</v>
      </c>
      <c r="E965" s="1">
        <v>110730845.58452401</v>
      </c>
      <c r="F965" s="1">
        <v>15956440.9180065</v>
      </c>
      <c r="G965">
        <v>0</v>
      </c>
      <c r="H965" t="s">
        <v>8</v>
      </c>
      <c r="I965" t="s">
        <v>41</v>
      </c>
      <c r="J965" t="s">
        <v>57</v>
      </c>
    </row>
    <row r="966" spans="1:10" x14ac:dyDescent="0.45">
      <c r="A966">
        <v>963</v>
      </c>
      <c r="B966">
        <v>0</v>
      </c>
      <c r="C966">
        <v>0</v>
      </c>
      <c r="D966">
        <v>14324.298278808499</v>
      </c>
      <c r="E966">
        <v>103243.08935546799</v>
      </c>
      <c r="F966">
        <v>459218.33069493901</v>
      </c>
      <c r="G966">
        <v>620.36993408203102</v>
      </c>
      <c r="H966" t="s">
        <v>9</v>
      </c>
      <c r="I966" t="s">
        <v>41</v>
      </c>
      <c r="J966" t="s">
        <v>57</v>
      </c>
    </row>
    <row r="967" spans="1:10" x14ac:dyDescent="0.45">
      <c r="A967">
        <v>964</v>
      </c>
      <c r="B967">
        <v>661.17053222656205</v>
      </c>
      <c r="C967">
        <v>3406886.9043579102</v>
      </c>
      <c r="D967" s="1">
        <v>33564112.051143304</v>
      </c>
      <c r="E967" s="1">
        <v>80481953.591158703</v>
      </c>
      <c r="F967" s="1">
        <v>111138590.85258</v>
      </c>
      <c r="G967">
        <v>1375.25842285156</v>
      </c>
      <c r="H967" t="s">
        <v>10</v>
      </c>
      <c r="I967" t="s">
        <v>41</v>
      </c>
      <c r="J967" t="s">
        <v>57</v>
      </c>
    </row>
    <row r="968" spans="1:10" x14ac:dyDescent="0.45">
      <c r="A968">
        <v>965</v>
      </c>
      <c r="B968">
        <v>2482.1650390625</v>
      </c>
      <c r="C968">
        <v>44926.547241210901</v>
      </c>
      <c r="D968">
        <v>215017.96777343701</v>
      </c>
      <c r="E968">
        <v>460757.564087871</v>
      </c>
      <c r="F968">
        <v>457389.45727538998</v>
      </c>
      <c r="G968">
        <v>0</v>
      </c>
      <c r="H968" t="s">
        <v>11</v>
      </c>
      <c r="I968" t="s">
        <v>41</v>
      </c>
      <c r="J968" t="s">
        <v>57</v>
      </c>
    </row>
    <row r="969" spans="1:10" x14ac:dyDescent="0.45">
      <c r="A969">
        <v>966</v>
      </c>
      <c r="B969">
        <v>30855.282592773401</v>
      </c>
      <c r="C969">
        <v>1100570.2157592699</v>
      </c>
      <c r="D969">
        <v>5482855.7474975502</v>
      </c>
      <c r="E969">
        <v>6331982.68981071</v>
      </c>
      <c r="F969">
        <v>3875776.5130004799</v>
      </c>
      <c r="G969">
        <v>0</v>
      </c>
      <c r="H969" t="s">
        <v>12</v>
      </c>
      <c r="I969" t="s">
        <v>41</v>
      </c>
      <c r="J969" t="s">
        <v>57</v>
      </c>
    </row>
    <row r="970" spans="1:10" x14ac:dyDescent="0.45">
      <c r="A970">
        <v>967</v>
      </c>
      <c r="B970">
        <v>0</v>
      </c>
      <c r="C970">
        <v>1872.8163452148401</v>
      </c>
      <c r="D970">
        <v>19334.458679199201</v>
      </c>
      <c r="E970">
        <v>86004.501586914004</v>
      </c>
      <c r="F970">
        <v>131234.84747314401</v>
      </c>
      <c r="G970">
        <v>0</v>
      </c>
      <c r="H970" t="s">
        <v>13</v>
      </c>
      <c r="I970" t="s">
        <v>41</v>
      </c>
      <c r="J970" t="s">
        <v>57</v>
      </c>
    </row>
    <row r="971" spans="1:10" x14ac:dyDescent="0.45">
      <c r="A971">
        <v>968</v>
      </c>
      <c r="B971">
        <v>645.19689941406205</v>
      </c>
      <c r="C971">
        <v>67445.044006347598</v>
      </c>
      <c r="D971">
        <v>998394.48986816395</v>
      </c>
      <c r="E971">
        <v>4272912.1643794002</v>
      </c>
      <c r="F971">
        <v>5030339.0033325199</v>
      </c>
      <c r="G971">
        <v>0</v>
      </c>
      <c r="H971" t="s">
        <v>14</v>
      </c>
      <c r="I971" t="s">
        <v>41</v>
      </c>
      <c r="J971" t="s">
        <v>57</v>
      </c>
    </row>
    <row r="972" spans="1:10" x14ac:dyDescent="0.45">
      <c r="A972">
        <v>969</v>
      </c>
      <c r="B972">
        <v>64249.672119140603</v>
      </c>
      <c r="C972">
        <v>8417171.5438648891</v>
      </c>
      <c r="D972" s="1">
        <v>159879824.56069499</v>
      </c>
      <c r="E972" s="1">
        <v>366145548.534253</v>
      </c>
      <c r="F972" s="1">
        <v>134003235.20279799</v>
      </c>
      <c r="G972">
        <v>2652.4392700195299</v>
      </c>
      <c r="H972" t="s">
        <v>15</v>
      </c>
      <c r="I972" t="s">
        <v>41</v>
      </c>
      <c r="J972" t="s">
        <v>57</v>
      </c>
    </row>
    <row r="973" spans="1:10" x14ac:dyDescent="0.45">
      <c r="A973">
        <v>970</v>
      </c>
      <c r="B973">
        <v>682.73699951171795</v>
      </c>
      <c r="C973">
        <v>2597897.1644789702</v>
      </c>
      <c r="D973" s="1">
        <v>14949559.840554601</v>
      </c>
      <c r="E973" s="1">
        <v>25156433.021616701</v>
      </c>
      <c r="F973" s="1">
        <v>37101319.459789999</v>
      </c>
      <c r="G973">
        <v>1366.56689453125</v>
      </c>
      <c r="H973" t="s">
        <v>16</v>
      </c>
      <c r="I973" t="s">
        <v>41</v>
      </c>
      <c r="J973" t="s">
        <v>57</v>
      </c>
    </row>
    <row r="974" spans="1:10" x14ac:dyDescent="0.45">
      <c r="A974">
        <v>971</v>
      </c>
      <c r="B974">
        <v>4430.0602416992097</v>
      </c>
      <c r="C974">
        <v>277601.86645507801</v>
      </c>
      <c r="D974">
        <v>2045145.8708496001</v>
      </c>
      <c r="E974">
        <v>5380121.1856493196</v>
      </c>
      <c r="F974">
        <v>8873282.4578050803</v>
      </c>
      <c r="G974">
        <v>5687.6002807617097</v>
      </c>
      <c r="H974" t="s">
        <v>17</v>
      </c>
      <c r="I974" t="s">
        <v>41</v>
      </c>
      <c r="J974" t="s">
        <v>57</v>
      </c>
    </row>
    <row r="975" spans="1:10" x14ac:dyDescent="0.45">
      <c r="A975">
        <v>972</v>
      </c>
      <c r="B975">
        <v>0</v>
      </c>
      <c r="C975">
        <v>650817.09495705995</v>
      </c>
      <c r="D975" s="1">
        <v>18354655.368926801</v>
      </c>
      <c r="E975" s="1">
        <v>137960456.53115901</v>
      </c>
      <c r="F975" s="1">
        <v>114835532.42686801</v>
      </c>
      <c r="G975">
        <v>4684.8308105468705</v>
      </c>
      <c r="H975" t="s">
        <v>18</v>
      </c>
      <c r="I975" t="s">
        <v>41</v>
      </c>
      <c r="J975" t="s">
        <v>57</v>
      </c>
    </row>
    <row r="976" spans="1:10" x14ac:dyDescent="0.45">
      <c r="A976">
        <v>973</v>
      </c>
      <c r="B976">
        <v>8801.7493896484302</v>
      </c>
      <c r="C976">
        <v>7809051.4768348802</v>
      </c>
      <c r="D976" s="1">
        <v>71184547.224889904</v>
      </c>
      <c r="E976" s="1">
        <v>317591233.48636502</v>
      </c>
      <c r="F976" s="1">
        <v>243071351.02396199</v>
      </c>
      <c r="G976">
        <v>1353.09802246093</v>
      </c>
      <c r="H976" t="s">
        <v>19</v>
      </c>
      <c r="I976" t="s">
        <v>41</v>
      </c>
      <c r="J976" t="s">
        <v>57</v>
      </c>
    </row>
    <row r="977" spans="1:10" x14ac:dyDescent="0.45">
      <c r="A977">
        <v>974</v>
      </c>
      <c r="B977">
        <v>0</v>
      </c>
      <c r="C977">
        <v>621.361083984375</v>
      </c>
      <c r="D977">
        <v>3119.8453979492101</v>
      </c>
      <c r="E977">
        <v>21804.6024780273</v>
      </c>
      <c r="F977">
        <v>47974.152770995999</v>
      </c>
      <c r="G977">
        <v>622.91864013671795</v>
      </c>
      <c r="H977" t="s">
        <v>20</v>
      </c>
      <c r="I977" t="s">
        <v>41</v>
      </c>
      <c r="J977" t="s">
        <v>57</v>
      </c>
    </row>
    <row r="978" spans="1:10" x14ac:dyDescent="0.45">
      <c r="A978">
        <v>975</v>
      </c>
      <c r="B978">
        <v>623.040283203125</v>
      </c>
      <c r="C978">
        <v>21746.3124389648</v>
      </c>
      <c r="D978">
        <v>70211.3095703125</v>
      </c>
      <c r="E978">
        <v>427232.33405019698</v>
      </c>
      <c r="F978">
        <v>982207.59721942898</v>
      </c>
      <c r="G978">
        <v>621.91259765625</v>
      </c>
      <c r="H978" t="s">
        <v>21</v>
      </c>
      <c r="I978" t="s">
        <v>41</v>
      </c>
      <c r="J978" t="s">
        <v>57</v>
      </c>
    </row>
    <row r="979" spans="1:10" x14ac:dyDescent="0.45">
      <c r="A979">
        <v>976</v>
      </c>
      <c r="B979">
        <v>6051.9601440429597</v>
      </c>
      <c r="C979" s="1">
        <v>13503075.8246905</v>
      </c>
      <c r="D979" s="1">
        <v>175093778.69244799</v>
      </c>
      <c r="E979" s="1">
        <v>756911355.86923695</v>
      </c>
      <c r="F979" s="1">
        <v>437085612.82203501</v>
      </c>
      <c r="G979">
        <v>24216.149536132802</v>
      </c>
      <c r="H979" t="s">
        <v>22</v>
      </c>
      <c r="I979" t="s">
        <v>41</v>
      </c>
      <c r="J979" t="s">
        <v>57</v>
      </c>
    </row>
    <row r="980" spans="1:10" x14ac:dyDescent="0.45">
      <c r="A980">
        <v>977</v>
      </c>
      <c r="B980">
        <v>24881.688171386701</v>
      </c>
      <c r="C980" s="1">
        <v>20254679.302705601</v>
      </c>
      <c r="D980" s="1">
        <v>361984897.46059197</v>
      </c>
      <c r="E980" s="1">
        <v>572596105.85338795</v>
      </c>
      <c r="F980" s="1">
        <v>271000751.03643799</v>
      </c>
      <c r="G980">
        <v>4115.82373046875</v>
      </c>
      <c r="H980" t="s">
        <v>23</v>
      </c>
      <c r="I980" t="s">
        <v>41</v>
      </c>
      <c r="J980" t="s">
        <v>57</v>
      </c>
    </row>
    <row r="981" spans="1:10" x14ac:dyDescent="0.45">
      <c r="A981">
        <v>978</v>
      </c>
      <c r="B981">
        <v>0</v>
      </c>
      <c r="C981">
        <v>0</v>
      </c>
      <c r="D981">
        <v>1227.8844604492101</v>
      </c>
      <c r="E981">
        <v>9119.6444034352007</v>
      </c>
      <c r="F981">
        <v>45769.0330295936</v>
      </c>
      <c r="G981">
        <v>0</v>
      </c>
      <c r="H981" t="s">
        <v>24</v>
      </c>
      <c r="I981" t="s">
        <v>41</v>
      </c>
      <c r="J981" t="s">
        <v>57</v>
      </c>
    </row>
    <row r="982" spans="1:10" x14ac:dyDescent="0.45">
      <c r="A982">
        <v>979</v>
      </c>
      <c r="B982">
        <v>66381.339050292896</v>
      </c>
      <c r="C982" s="1">
        <v>31557703.850443002</v>
      </c>
      <c r="D982" s="1">
        <v>139376378.94963801</v>
      </c>
      <c r="E982" s="1">
        <v>228958464.375613</v>
      </c>
      <c r="F982" s="1">
        <v>200750562.09841299</v>
      </c>
      <c r="G982">
        <v>2735.27319335937</v>
      </c>
      <c r="H982" t="s">
        <v>25</v>
      </c>
      <c r="I982" t="s">
        <v>41</v>
      </c>
      <c r="J982" t="s">
        <v>57</v>
      </c>
    </row>
    <row r="983" spans="1:10" x14ac:dyDescent="0.45">
      <c r="A983">
        <v>980</v>
      </c>
      <c r="B983">
        <v>6984.0359497070303</v>
      </c>
      <c r="C983">
        <v>217282.127502441</v>
      </c>
      <c r="D983">
        <v>1198229.9210204999</v>
      </c>
      <c r="E983">
        <v>4151336.4965892099</v>
      </c>
      <c r="F983">
        <v>7359059.2857601298</v>
      </c>
      <c r="G983">
        <v>1273.11413574218</v>
      </c>
      <c r="H983" t="s">
        <v>4</v>
      </c>
      <c r="I983" t="s">
        <v>42</v>
      </c>
      <c r="J983" t="s">
        <v>57</v>
      </c>
    </row>
    <row r="984" spans="1:10" x14ac:dyDescent="0.45">
      <c r="A984">
        <v>981</v>
      </c>
      <c r="B984">
        <v>0</v>
      </c>
      <c r="C984">
        <v>707727.90124511695</v>
      </c>
      <c r="D984" s="1">
        <v>12270314.723773001</v>
      </c>
      <c r="E984" s="1">
        <v>215515991.142993</v>
      </c>
      <c r="F984" s="1">
        <v>602681300.84849703</v>
      </c>
      <c r="G984">
        <v>23338.609191894499</v>
      </c>
      <c r="H984" t="s">
        <v>7</v>
      </c>
      <c r="I984" t="s">
        <v>42</v>
      </c>
      <c r="J984" t="s">
        <v>57</v>
      </c>
    </row>
    <row r="985" spans="1:10" x14ac:dyDescent="0.45">
      <c r="A985">
        <v>982</v>
      </c>
      <c r="B985">
        <v>4777.5827026367097</v>
      </c>
      <c r="C985">
        <v>443522.77726189099</v>
      </c>
      <c r="D985" s="1">
        <v>11503018.265636399</v>
      </c>
      <c r="E985" s="1">
        <v>109559672.44038799</v>
      </c>
      <c r="F985" s="1">
        <v>34011636.674031302</v>
      </c>
      <c r="G985">
        <v>0</v>
      </c>
      <c r="H985" t="s">
        <v>8</v>
      </c>
      <c r="I985" t="s">
        <v>42</v>
      </c>
      <c r="J985" t="s">
        <v>57</v>
      </c>
    </row>
    <row r="986" spans="1:10" x14ac:dyDescent="0.45">
      <c r="A986">
        <v>983</v>
      </c>
      <c r="B986">
        <v>0</v>
      </c>
      <c r="C986">
        <v>622.90881347656205</v>
      </c>
      <c r="D986">
        <v>9339.7051391601508</v>
      </c>
      <c r="E986">
        <v>74024.628967285098</v>
      </c>
      <c r="F986">
        <v>490315.68878819997</v>
      </c>
      <c r="G986">
        <v>3103.1565551757799</v>
      </c>
      <c r="H986" t="s">
        <v>9</v>
      </c>
      <c r="I986" t="s">
        <v>42</v>
      </c>
      <c r="J986" t="s">
        <v>57</v>
      </c>
    </row>
    <row r="987" spans="1:10" x14ac:dyDescent="0.45">
      <c r="A987">
        <v>984</v>
      </c>
      <c r="B987">
        <v>1327.35021972656</v>
      </c>
      <c r="C987">
        <v>2807344.54848345</v>
      </c>
      <c r="D987" s="1">
        <v>25347716.345277</v>
      </c>
      <c r="E987" s="1">
        <v>73727755.214375794</v>
      </c>
      <c r="F987" s="1">
        <v>126706729.387356</v>
      </c>
      <c r="G987">
        <v>2706.9824829101499</v>
      </c>
      <c r="H987" t="s">
        <v>10</v>
      </c>
      <c r="I987" t="s">
        <v>42</v>
      </c>
      <c r="J987" t="s">
        <v>57</v>
      </c>
    </row>
    <row r="988" spans="1:10" x14ac:dyDescent="0.45">
      <c r="A988">
        <v>985</v>
      </c>
      <c r="B988">
        <v>0</v>
      </c>
      <c r="C988">
        <v>23685.46875</v>
      </c>
      <c r="D988">
        <v>113490.852416992</v>
      </c>
      <c r="E988">
        <v>441781.34802341799</v>
      </c>
      <c r="F988">
        <v>601616.03222656203</v>
      </c>
      <c r="G988">
        <v>0</v>
      </c>
      <c r="H988" t="s">
        <v>11</v>
      </c>
      <c r="I988" t="s">
        <v>42</v>
      </c>
      <c r="J988" t="s">
        <v>57</v>
      </c>
    </row>
    <row r="989" spans="1:10" x14ac:dyDescent="0.45">
      <c r="A989">
        <v>986</v>
      </c>
      <c r="B989">
        <v>27011.2606201171</v>
      </c>
      <c r="C989">
        <v>1157583.2133178699</v>
      </c>
      <c r="D989">
        <v>5017396.3596801702</v>
      </c>
      <c r="E989">
        <v>6561064.68480583</v>
      </c>
      <c r="F989">
        <v>4058338.0239868099</v>
      </c>
      <c r="G989">
        <v>646.90625</v>
      </c>
      <c r="H989" t="s">
        <v>12</v>
      </c>
      <c r="I989" t="s">
        <v>42</v>
      </c>
      <c r="J989" t="s">
        <v>57</v>
      </c>
    </row>
    <row r="990" spans="1:10" x14ac:dyDescent="0.45">
      <c r="A990">
        <v>987</v>
      </c>
      <c r="B990">
        <v>0</v>
      </c>
      <c r="C990">
        <v>624.306640625</v>
      </c>
      <c r="D990">
        <v>8724.9129028320294</v>
      </c>
      <c r="E990">
        <v>69157.956481933594</v>
      </c>
      <c r="F990">
        <v>159939.448059082</v>
      </c>
      <c r="G990">
        <v>0</v>
      </c>
      <c r="H990" t="s">
        <v>13</v>
      </c>
      <c r="I990" t="s">
        <v>42</v>
      </c>
      <c r="J990" t="s">
        <v>57</v>
      </c>
    </row>
    <row r="991" spans="1:10" x14ac:dyDescent="0.45">
      <c r="A991">
        <v>988</v>
      </c>
      <c r="B991">
        <v>0</v>
      </c>
      <c r="C991">
        <v>75223.074523925694</v>
      </c>
      <c r="D991">
        <v>922297.124145507</v>
      </c>
      <c r="E991">
        <v>3898955.3200109098</v>
      </c>
      <c r="F991">
        <v>5473230.4367103698</v>
      </c>
      <c r="G991">
        <v>29.943095128676401</v>
      </c>
      <c r="H991" t="s">
        <v>14</v>
      </c>
      <c r="I991" t="s">
        <v>42</v>
      </c>
      <c r="J991" t="s">
        <v>57</v>
      </c>
    </row>
    <row r="992" spans="1:10" x14ac:dyDescent="0.45">
      <c r="A992">
        <v>989</v>
      </c>
      <c r="B992">
        <v>67591.311706542896</v>
      </c>
      <c r="C992">
        <v>5915444.0537719699</v>
      </c>
      <c r="D992" s="1">
        <v>89486658.368013903</v>
      </c>
      <c r="E992" s="1">
        <v>347394146.082219</v>
      </c>
      <c r="F992" s="1">
        <v>225628953.35591701</v>
      </c>
      <c r="G992">
        <v>19888.781372070302</v>
      </c>
      <c r="H992" t="s">
        <v>15</v>
      </c>
      <c r="I992" t="s">
        <v>42</v>
      </c>
      <c r="J992" t="s">
        <v>57</v>
      </c>
    </row>
    <row r="993" spans="1:10" x14ac:dyDescent="0.45">
      <c r="A993">
        <v>990</v>
      </c>
      <c r="B993">
        <v>0</v>
      </c>
      <c r="C993">
        <v>254220.31756591701</v>
      </c>
      <c r="D993">
        <v>4540642.7456054604</v>
      </c>
      <c r="E993" s="1">
        <v>24521219.454833198</v>
      </c>
      <c r="F993" s="1">
        <v>50477545.776663199</v>
      </c>
      <c r="G993">
        <v>13630.495666503901</v>
      </c>
      <c r="H993" t="s">
        <v>16</v>
      </c>
      <c r="I993" t="s">
        <v>42</v>
      </c>
      <c r="J993" t="s">
        <v>57</v>
      </c>
    </row>
    <row r="994" spans="1:10" x14ac:dyDescent="0.45">
      <c r="A994">
        <v>991</v>
      </c>
      <c r="B994">
        <v>3175.9639282226499</v>
      </c>
      <c r="C994">
        <v>162206.88732910101</v>
      </c>
      <c r="D994">
        <v>1061385.0860595701</v>
      </c>
      <c r="E994">
        <v>5000954.24064223</v>
      </c>
      <c r="F994" s="1">
        <v>10345378.6873379</v>
      </c>
      <c r="G994">
        <v>13168.175984461101</v>
      </c>
      <c r="H994" t="s">
        <v>17</v>
      </c>
      <c r="I994" t="s">
        <v>42</v>
      </c>
      <c r="J994" t="s">
        <v>57</v>
      </c>
    </row>
    <row r="995" spans="1:10" x14ac:dyDescent="0.45">
      <c r="A995">
        <v>992</v>
      </c>
      <c r="B995">
        <v>0</v>
      </c>
      <c r="C995">
        <v>222841.32859724399</v>
      </c>
      <c r="D995">
        <v>6613006.1298131598</v>
      </c>
      <c r="E995" s="1">
        <v>104102725.891137</v>
      </c>
      <c r="F995" s="1">
        <v>160838126.68137199</v>
      </c>
      <c r="G995">
        <v>29446.221801757802</v>
      </c>
      <c r="H995" t="s">
        <v>18</v>
      </c>
      <c r="I995" t="s">
        <v>42</v>
      </c>
      <c r="J995" t="s">
        <v>57</v>
      </c>
    </row>
    <row r="996" spans="1:10" x14ac:dyDescent="0.45">
      <c r="A996">
        <v>993</v>
      </c>
      <c r="B996">
        <v>3376.3223266601499</v>
      </c>
      <c r="C996">
        <v>568814.72704743</v>
      </c>
      <c r="D996" s="1">
        <v>11853857.3032209</v>
      </c>
      <c r="E996" s="1">
        <v>162515375.74292099</v>
      </c>
      <c r="F996" s="1">
        <v>464610270.39876199</v>
      </c>
      <c r="G996">
        <v>114643.565185546</v>
      </c>
      <c r="H996" t="s">
        <v>19</v>
      </c>
      <c r="I996" t="s">
        <v>42</v>
      </c>
      <c r="J996" t="s">
        <v>57</v>
      </c>
    </row>
    <row r="997" spans="1:10" x14ac:dyDescent="0.45">
      <c r="A997">
        <v>994</v>
      </c>
      <c r="B997">
        <v>0</v>
      </c>
      <c r="C997">
        <v>0</v>
      </c>
      <c r="D997">
        <v>2496.1552734375</v>
      </c>
      <c r="E997">
        <v>18060.410827636701</v>
      </c>
      <c r="F997">
        <v>53586.314270019502</v>
      </c>
      <c r="G997">
        <v>0</v>
      </c>
      <c r="H997" t="s">
        <v>20</v>
      </c>
      <c r="I997" t="s">
        <v>42</v>
      </c>
      <c r="J997" t="s">
        <v>57</v>
      </c>
    </row>
    <row r="998" spans="1:10" x14ac:dyDescent="0.45">
      <c r="A998">
        <v>995</v>
      </c>
      <c r="B998">
        <v>0</v>
      </c>
      <c r="C998">
        <v>6209.2398681640598</v>
      </c>
      <c r="D998">
        <v>48515.529846191399</v>
      </c>
      <c r="E998">
        <v>238245.52515127099</v>
      </c>
      <c r="F998">
        <v>1204735.0126247001</v>
      </c>
      <c r="G998">
        <v>4937.1986694335901</v>
      </c>
      <c r="H998" t="s">
        <v>21</v>
      </c>
      <c r="I998" t="s">
        <v>42</v>
      </c>
      <c r="J998" t="s">
        <v>57</v>
      </c>
    </row>
    <row r="999" spans="1:10" x14ac:dyDescent="0.45">
      <c r="A999">
        <v>996</v>
      </c>
      <c r="B999">
        <v>3366.9642333984302</v>
      </c>
      <c r="C999">
        <v>597442.14593505801</v>
      </c>
      <c r="D999" s="1">
        <v>13739861.0402178</v>
      </c>
      <c r="E999" s="1">
        <v>329241019.27332503</v>
      </c>
      <c r="F999" s="1">
        <v>1038903221.59164</v>
      </c>
      <c r="G999">
        <v>139180.302734375</v>
      </c>
      <c r="H999" t="s">
        <v>22</v>
      </c>
      <c r="I999" t="s">
        <v>42</v>
      </c>
      <c r="J999" t="s">
        <v>57</v>
      </c>
    </row>
    <row r="1000" spans="1:10" x14ac:dyDescent="0.45">
      <c r="A1000">
        <v>997</v>
      </c>
      <c r="B1000">
        <v>37665.253967285098</v>
      </c>
      <c r="C1000" s="1">
        <v>15335651.078281</v>
      </c>
      <c r="D1000" s="1">
        <v>186131871.70544001</v>
      </c>
      <c r="E1000" s="1">
        <v>701786345.50324702</v>
      </c>
      <c r="F1000" s="1">
        <v>322567729.63898301</v>
      </c>
      <c r="G1000">
        <v>6167.9851074218705</v>
      </c>
      <c r="H1000" t="s">
        <v>23</v>
      </c>
      <c r="I1000" t="s">
        <v>42</v>
      </c>
      <c r="J1000" t="s">
        <v>57</v>
      </c>
    </row>
    <row r="1001" spans="1:10" x14ac:dyDescent="0.45">
      <c r="A1001">
        <v>998</v>
      </c>
      <c r="B1001">
        <v>0</v>
      </c>
      <c r="C1001">
        <v>0</v>
      </c>
      <c r="D1001">
        <v>1227.8844604492101</v>
      </c>
      <c r="E1001">
        <v>6546.23270550896</v>
      </c>
      <c r="F1001">
        <v>48342.444727519898</v>
      </c>
      <c r="G1001">
        <v>0</v>
      </c>
      <c r="H1001" t="s">
        <v>24</v>
      </c>
      <c r="I1001" t="s">
        <v>42</v>
      </c>
      <c r="J1001" t="s">
        <v>57</v>
      </c>
    </row>
    <row r="1002" spans="1:10" x14ac:dyDescent="0.45">
      <c r="A1002">
        <v>999</v>
      </c>
      <c r="B1002">
        <v>42235.440673828103</v>
      </c>
      <c r="C1002">
        <v>9276947.50967969</v>
      </c>
      <c r="D1002" s="1">
        <v>53806391.896160997</v>
      </c>
      <c r="E1002" s="1">
        <v>240770438.239512</v>
      </c>
      <c r="F1002" s="1">
        <v>296710104.34103501</v>
      </c>
      <c r="G1002">
        <v>106108.45928955</v>
      </c>
      <c r="H1002" t="s">
        <v>25</v>
      </c>
      <c r="I1002" t="s">
        <v>42</v>
      </c>
      <c r="J1002" t="s">
        <v>57</v>
      </c>
    </row>
    <row r="1003" spans="1:10" x14ac:dyDescent="0.45">
      <c r="A1003">
        <v>1000</v>
      </c>
      <c r="B1003">
        <v>8272.9353637695294</v>
      </c>
      <c r="C1003">
        <v>218600.14666748</v>
      </c>
      <c r="D1003">
        <v>1170909.37365722</v>
      </c>
      <c r="E1003">
        <v>4394504.3169017099</v>
      </c>
      <c r="F1003">
        <v>7141248.0535824001</v>
      </c>
      <c r="G1003">
        <v>630.15478515625</v>
      </c>
      <c r="H1003" t="s">
        <v>4</v>
      </c>
      <c r="I1003" t="s">
        <v>43</v>
      </c>
      <c r="J1003" t="s">
        <v>57</v>
      </c>
    </row>
    <row r="1004" spans="1:10" x14ac:dyDescent="0.45">
      <c r="A1004">
        <v>1001</v>
      </c>
      <c r="B1004">
        <v>666.524658203125</v>
      </c>
      <c r="C1004">
        <v>214324.50231933501</v>
      </c>
      <c r="D1004">
        <v>8608453.6052837204</v>
      </c>
      <c r="E1004" s="1">
        <v>168934928.79280201</v>
      </c>
      <c r="F1004" s="1">
        <v>653416243.49299204</v>
      </c>
      <c r="G1004">
        <v>24056.307644713099</v>
      </c>
      <c r="H1004" t="s">
        <v>7</v>
      </c>
      <c r="I1004" t="s">
        <v>43</v>
      </c>
      <c r="J1004" t="s">
        <v>57</v>
      </c>
    </row>
    <row r="1005" spans="1:10" x14ac:dyDescent="0.45">
      <c r="A1005">
        <v>1002</v>
      </c>
      <c r="B1005">
        <v>3399.283203125</v>
      </c>
      <c r="C1005">
        <v>632963.59396398196</v>
      </c>
      <c r="D1005" s="1">
        <v>18796909.027188402</v>
      </c>
      <c r="E1005" s="1">
        <v>95028677.490198404</v>
      </c>
      <c r="F1005" s="1">
        <v>41060678.345466398</v>
      </c>
      <c r="G1005">
        <v>0</v>
      </c>
      <c r="H1005" t="s">
        <v>8</v>
      </c>
      <c r="I1005" t="s">
        <v>43</v>
      </c>
      <c r="J1005" t="s">
        <v>57</v>
      </c>
    </row>
    <row r="1006" spans="1:10" x14ac:dyDescent="0.45">
      <c r="A1006">
        <v>1003</v>
      </c>
      <c r="B1006">
        <v>0</v>
      </c>
      <c r="C1006">
        <v>0</v>
      </c>
      <c r="D1006">
        <v>8716.3313598632794</v>
      </c>
      <c r="E1006">
        <v>101936.05285644501</v>
      </c>
      <c r="F1006">
        <v>465511.82129552501</v>
      </c>
      <c r="G1006">
        <v>1241.8827514648401</v>
      </c>
      <c r="H1006" t="s">
        <v>9</v>
      </c>
      <c r="I1006" t="s">
        <v>43</v>
      </c>
      <c r="J1006" t="s">
        <v>57</v>
      </c>
    </row>
    <row r="1007" spans="1:10" x14ac:dyDescent="0.45">
      <c r="A1007">
        <v>1004</v>
      </c>
      <c r="B1007">
        <v>1993.52990722656</v>
      </c>
      <c r="C1007">
        <v>3341721.8573141601</v>
      </c>
      <c r="D1007" s="1">
        <v>30187499.144239198</v>
      </c>
      <c r="E1007" s="1">
        <v>72537896.961406797</v>
      </c>
      <c r="F1007" s="1">
        <v>122523121.304749</v>
      </c>
      <c r="G1007">
        <v>1347.0305786132801</v>
      </c>
      <c r="H1007" t="s">
        <v>10</v>
      </c>
      <c r="I1007" t="s">
        <v>43</v>
      </c>
      <c r="J1007" t="s">
        <v>57</v>
      </c>
    </row>
    <row r="1008" spans="1:10" x14ac:dyDescent="0.45">
      <c r="A1008">
        <v>1005</v>
      </c>
      <c r="B1008">
        <v>1236.22387695312</v>
      </c>
      <c r="C1008">
        <v>20547.448608398401</v>
      </c>
      <c r="D1008">
        <v>105865.864379882</v>
      </c>
      <c r="E1008">
        <v>461110.35247898399</v>
      </c>
      <c r="F1008">
        <v>591813.81207275297</v>
      </c>
      <c r="G1008">
        <v>0</v>
      </c>
      <c r="H1008" t="s">
        <v>11</v>
      </c>
      <c r="I1008" t="s">
        <v>43</v>
      </c>
      <c r="J1008" t="s">
        <v>57</v>
      </c>
    </row>
    <row r="1009" spans="1:10" x14ac:dyDescent="0.45">
      <c r="A1009">
        <v>1006</v>
      </c>
      <c r="B1009">
        <v>23133.959289550701</v>
      </c>
      <c r="C1009">
        <v>1080244.0740356401</v>
      </c>
      <c r="D1009">
        <v>5136699.8305053702</v>
      </c>
      <c r="E1009">
        <v>6653093.34630486</v>
      </c>
      <c r="F1009">
        <v>3928226.2509765602</v>
      </c>
      <c r="G1009">
        <v>642.987548828125</v>
      </c>
      <c r="H1009" t="s">
        <v>12</v>
      </c>
      <c r="I1009" t="s">
        <v>43</v>
      </c>
      <c r="J1009" t="s">
        <v>57</v>
      </c>
    </row>
    <row r="1010" spans="1:10" x14ac:dyDescent="0.45">
      <c r="A1010">
        <v>1007</v>
      </c>
      <c r="B1010">
        <v>0</v>
      </c>
      <c r="C1010">
        <v>1873.0331420898401</v>
      </c>
      <c r="D1010">
        <v>14339.4074707031</v>
      </c>
      <c r="E1010">
        <v>61698.3339233398</v>
      </c>
      <c r="F1010">
        <v>160535.849548339</v>
      </c>
      <c r="G1010">
        <v>0</v>
      </c>
      <c r="H1010" t="s">
        <v>13</v>
      </c>
      <c r="I1010" t="s">
        <v>43</v>
      </c>
      <c r="J1010" t="s">
        <v>57</v>
      </c>
    </row>
    <row r="1011" spans="1:10" x14ac:dyDescent="0.45">
      <c r="A1011">
        <v>1008</v>
      </c>
      <c r="B1011">
        <v>645.19689941406205</v>
      </c>
      <c r="C1011">
        <v>69924.342224121094</v>
      </c>
      <c r="D1011">
        <v>1034767.68096923</v>
      </c>
      <c r="E1011">
        <v>4316685.1711179204</v>
      </c>
      <c r="F1011">
        <v>4947683.5641800202</v>
      </c>
      <c r="G1011">
        <v>29.943095128676401</v>
      </c>
      <c r="H1011" t="s">
        <v>14</v>
      </c>
      <c r="I1011" t="s">
        <v>43</v>
      </c>
      <c r="J1011" t="s">
        <v>57</v>
      </c>
    </row>
    <row r="1012" spans="1:10" x14ac:dyDescent="0.45">
      <c r="A1012">
        <v>1009</v>
      </c>
      <c r="B1012">
        <v>43779.9881591796</v>
      </c>
      <c r="C1012">
        <v>4016017.3444572799</v>
      </c>
      <c r="D1012" s="1">
        <v>68201396.664113894</v>
      </c>
      <c r="E1012" s="1">
        <v>373156252.73737198</v>
      </c>
      <c r="F1012" s="1">
        <v>223078654.43142301</v>
      </c>
      <c r="G1012">
        <v>16580.787475585901</v>
      </c>
      <c r="H1012" t="s">
        <v>15</v>
      </c>
      <c r="I1012" t="s">
        <v>43</v>
      </c>
      <c r="J1012" t="s">
        <v>57</v>
      </c>
    </row>
    <row r="1013" spans="1:10" x14ac:dyDescent="0.45">
      <c r="A1013">
        <v>1010</v>
      </c>
      <c r="B1013">
        <v>0</v>
      </c>
      <c r="C1013">
        <v>428271.96386718698</v>
      </c>
      <c r="D1013">
        <v>4416402.6675359895</v>
      </c>
      <c r="E1013" s="1">
        <v>19644894.783750501</v>
      </c>
      <c r="F1013" s="1">
        <v>55314978.790952198</v>
      </c>
      <c r="G1013">
        <v>2710.58422851562</v>
      </c>
      <c r="H1013" t="s">
        <v>16</v>
      </c>
      <c r="I1013" t="s">
        <v>43</v>
      </c>
      <c r="J1013" t="s">
        <v>57</v>
      </c>
    </row>
    <row r="1014" spans="1:10" x14ac:dyDescent="0.45">
      <c r="A1014">
        <v>1011</v>
      </c>
      <c r="B1014">
        <v>6330.8067016601499</v>
      </c>
      <c r="C1014">
        <v>172150.800964355</v>
      </c>
      <c r="D1014">
        <v>1154128.27838134</v>
      </c>
      <c r="E1014">
        <v>4764214.4357946003</v>
      </c>
      <c r="F1014" s="1">
        <v>10474394.685850101</v>
      </c>
      <c r="G1014">
        <v>15050.0335894416</v>
      </c>
      <c r="H1014" t="s">
        <v>17</v>
      </c>
      <c r="I1014" t="s">
        <v>43</v>
      </c>
      <c r="J1014" t="s">
        <v>57</v>
      </c>
    </row>
    <row r="1015" spans="1:10" x14ac:dyDescent="0.45">
      <c r="A1015">
        <v>1012</v>
      </c>
      <c r="B1015">
        <v>1349.603515625</v>
      </c>
      <c r="C1015">
        <v>215498.97680927301</v>
      </c>
      <c r="D1015">
        <v>5718621.4166451199</v>
      </c>
      <c r="E1015" s="1">
        <v>73143187.442953393</v>
      </c>
      <c r="F1015" s="1">
        <v>192680704.92879301</v>
      </c>
      <c r="G1015">
        <v>46783.884005677399</v>
      </c>
      <c r="H1015" t="s">
        <v>18</v>
      </c>
      <c r="I1015" t="s">
        <v>43</v>
      </c>
      <c r="J1015" t="s">
        <v>57</v>
      </c>
    </row>
    <row r="1016" spans="1:10" x14ac:dyDescent="0.45">
      <c r="A1016">
        <v>1013</v>
      </c>
      <c r="B1016">
        <v>4731.8901977538999</v>
      </c>
      <c r="C1016">
        <v>1274259.1068115199</v>
      </c>
      <c r="D1016" s="1">
        <v>20576648.6029162</v>
      </c>
      <c r="E1016" s="1">
        <v>144869203.66458601</v>
      </c>
      <c r="F1016" s="1">
        <v>472927962.86508101</v>
      </c>
      <c r="G1016">
        <v>13531.9298706054</v>
      </c>
      <c r="H1016" t="s">
        <v>19</v>
      </c>
      <c r="I1016" t="s">
        <v>43</v>
      </c>
      <c r="J1016" t="s">
        <v>57</v>
      </c>
    </row>
    <row r="1017" spans="1:10" x14ac:dyDescent="0.45">
      <c r="A1017">
        <v>1014</v>
      </c>
      <c r="B1017">
        <v>0</v>
      </c>
      <c r="C1017">
        <v>0</v>
      </c>
      <c r="D1017">
        <v>4988.6975097656205</v>
      </c>
      <c r="E1017">
        <v>16822.1945190429</v>
      </c>
      <c r="F1017">
        <v>52331.988342285098</v>
      </c>
      <c r="G1017">
        <v>0</v>
      </c>
      <c r="H1017" t="s">
        <v>20</v>
      </c>
      <c r="I1017" t="s">
        <v>43</v>
      </c>
      <c r="J1017" t="s">
        <v>57</v>
      </c>
    </row>
    <row r="1018" spans="1:10" x14ac:dyDescent="0.45">
      <c r="A1018">
        <v>1015</v>
      </c>
      <c r="B1018">
        <v>0</v>
      </c>
      <c r="C1018">
        <v>5590.5221557617097</v>
      </c>
      <c r="D1018">
        <v>44791.843017578103</v>
      </c>
      <c r="E1018">
        <v>226383.652287501</v>
      </c>
      <c r="F1018">
        <v>1222176.51677509</v>
      </c>
      <c r="G1018">
        <v>3699.97192382812</v>
      </c>
      <c r="H1018" t="s">
        <v>21</v>
      </c>
      <c r="I1018" t="s">
        <v>43</v>
      </c>
      <c r="J1018" t="s">
        <v>57</v>
      </c>
    </row>
    <row r="1019" spans="1:10" x14ac:dyDescent="0.45">
      <c r="A1019">
        <v>1016</v>
      </c>
      <c r="B1019">
        <v>2016.4747924804601</v>
      </c>
      <c r="C1019">
        <v>315455.19146728498</v>
      </c>
      <c r="D1019">
        <v>6964260.3624710301</v>
      </c>
      <c r="E1019" s="1">
        <v>211153136.321154</v>
      </c>
      <c r="F1019" s="1">
        <v>1164057341.6223199</v>
      </c>
      <c r="G1019">
        <v>131881.34588623</v>
      </c>
      <c r="H1019" t="s">
        <v>22</v>
      </c>
      <c r="I1019" t="s">
        <v>43</v>
      </c>
      <c r="J1019" t="s">
        <v>57</v>
      </c>
    </row>
    <row r="1020" spans="1:10" x14ac:dyDescent="0.45">
      <c r="A1020">
        <v>1017</v>
      </c>
      <c r="B1020">
        <v>28889.6922607421</v>
      </c>
      <c r="C1020" s="1">
        <v>22306592.316030901</v>
      </c>
      <c r="D1020" s="1">
        <v>342139693.02719599</v>
      </c>
      <c r="E1020" s="1">
        <v>574694125.72230303</v>
      </c>
      <c r="F1020" s="1">
        <v>286692728.75892001</v>
      </c>
      <c r="G1020">
        <v>3401.6483154296802</v>
      </c>
      <c r="H1020" t="s">
        <v>23</v>
      </c>
      <c r="I1020" t="s">
        <v>43</v>
      </c>
      <c r="J1020" t="s">
        <v>57</v>
      </c>
    </row>
    <row r="1021" spans="1:10" x14ac:dyDescent="0.45">
      <c r="A1021">
        <v>1018</v>
      </c>
      <c r="B1021">
        <v>0</v>
      </c>
      <c r="C1021">
        <v>0</v>
      </c>
      <c r="D1021">
        <v>1227.8844604492101</v>
      </c>
      <c r="E1021">
        <v>4644.2734769933304</v>
      </c>
      <c r="F1021">
        <v>50244.403956035501</v>
      </c>
      <c r="G1021">
        <v>0</v>
      </c>
      <c r="H1021" t="s">
        <v>24</v>
      </c>
      <c r="I1021" t="s">
        <v>43</v>
      </c>
      <c r="J1021" t="s">
        <v>57</v>
      </c>
    </row>
    <row r="1022" spans="1:10" x14ac:dyDescent="0.45">
      <c r="A1022">
        <v>1019</v>
      </c>
      <c r="B1022">
        <v>39569.149963378899</v>
      </c>
      <c r="C1022" s="1">
        <v>17966353.752599999</v>
      </c>
      <c r="D1022" s="1">
        <v>93997727.933635399</v>
      </c>
      <c r="E1022" s="1">
        <v>213267651.286881</v>
      </c>
      <c r="F1022" s="1">
        <v>275414273.488307</v>
      </c>
      <c r="G1022">
        <v>26650.274963378899</v>
      </c>
      <c r="H1022" t="s">
        <v>25</v>
      </c>
      <c r="I1022" t="s">
        <v>43</v>
      </c>
      <c r="J1022" t="s">
        <v>57</v>
      </c>
    </row>
    <row r="1023" spans="1:10" x14ac:dyDescent="0.45">
      <c r="A1023">
        <v>1020</v>
      </c>
      <c r="B1023">
        <v>12052.320922851501</v>
      </c>
      <c r="C1023">
        <v>281515.91790771403</v>
      </c>
      <c r="D1023">
        <v>1426439.0154418901</v>
      </c>
      <c r="E1023">
        <v>4564297.5219336404</v>
      </c>
      <c r="F1023">
        <v>6647962.8885895303</v>
      </c>
      <c r="G1023">
        <v>1897.31616210937</v>
      </c>
      <c r="H1023" t="s">
        <v>4</v>
      </c>
      <c r="I1023" t="s">
        <v>44</v>
      </c>
      <c r="J1023" t="s">
        <v>57</v>
      </c>
    </row>
    <row r="1024" spans="1:10" x14ac:dyDescent="0.45">
      <c r="A1024">
        <v>1021</v>
      </c>
      <c r="B1024">
        <v>666.524658203125</v>
      </c>
      <c r="C1024">
        <v>1746195.2995966801</v>
      </c>
      <c r="D1024" s="1">
        <v>39785577.770189703</v>
      </c>
      <c r="E1024" s="1">
        <v>386887078.99297798</v>
      </c>
      <c r="F1024" s="1">
        <v>402752479.106112</v>
      </c>
      <c r="G1024">
        <v>26675.5321655273</v>
      </c>
      <c r="H1024" t="s">
        <v>7</v>
      </c>
      <c r="I1024" t="s">
        <v>44</v>
      </c>
      <c r="J1024" t="s">
        <v>57</v>
      </c>
    </row>
    <row r="1025" spans="1:10" x14ac:dyDescent="0.45">
      <c r="A1025">
        <v>1022</v>
      </c>
      <c r="B1025">
        <v>2718.2412719726499</v>
      </c>
      <c r="C1025">
        <v>808485.80451037805</v>
      </c>
      <c r="D1025" s="1">
        <v>26676430.944543201</v>
      </c>
      <c r="E1025" s="1">
        <v>106322203.43983901</v>
      </c>
      <c r="F1025" s="1">
        <v>21712789.3098551</v>
      </c>
      <c r="G1025">
        <v>0</v>
      </c>
      <c r="H1025" t="s">
        <v>8</v>
      </c>
      <c r="I1025" t="s">
        <v>44</v>
      </c>
      <c r="J1025" t="s">
        <v>57</v>
      </c>
    </row>
    <row r="1026" spans="1:10" x14ac:dyDescent="0.45">
      <c r="A1026">
        <v>1023</v>
      </c>
      <c r="B1026">
        <v>0</v>
      </c>
      <c r="C1026">
        <v>0</v>
      </c>
      <c r="D1026">
        <v>13066.178039550699</v>
      </c>
      <c r="E1026">
        <v>113754.148498535</v>
      </c>
      <c r="F1026">
        <v>450585.76172521198</v>
      </c>
      <c r="G1026">
        <v>0</v>
      </c>
      <c r="H1026" t="s">
        <v>9</v>
      </c>
      <c r="I1026" t="s">
        <v>44</v>
      </c>
      <c r="J1026" t="s">
        <v>57</v>
      </c>
    </row>
    <row r="1027" spans="1:10" x14ac:dyDescent="0.45">
      <c r="A1027">
        <v>1024</v>
      </c>
      <c r="B1027">
        <v>1334.5469360351501</v>
      </c>
      <c r="C1027">
        <v>3860753.9922803598</v>
      </c>
      <c r="D1027" s="1">
        <v>35015897.380370602</v>
      </c>
      <c r="E1027" s="1">
        <v>80978510.465753496</v>
      </c>
      <c r="F1027" s="1">
        <v>108735740.82682601</v>
      </c>
      <c r="G1027">
        <v>1342.6160278320301</v>
      </c>
      <c r="H1027" t="s">
        <v>10</v>
      </c>
      <c r="I1027" t="s">
        <v>44</v>
      </c>
      <c r="J1027" t="s">
        <v>57</v>
      </c>
    </row>
    <row r="1028" spans="1:10" x14ac:dyDescent="0.45">
      <c r="A1028">
        <v>1025</v>
      </c>
      <c r="B1028">
        <v>3738.81958007812</v>
      </c>
      <c r="C1028">
        <v>53602.704223632798</v>
      </c>
      <c r="D1028">
        <v>221292.86425781201</v>
      </c>
      <c r="E1028">
        <v>435920.63250828098</v>
      </c>
      <c r="F1028">
        <v>466018.68084716698</v>
      </c>
      <c r="G1028">
        <v>0</v>
      </c>
      <c r="H1028" t="s">
        <v>11</v>
      </c>
      <c r="I1028" t="s">
        <v>44</v>
      </c>
      <c r="J1028" t="s">
        <v>57</v>
      </c>
    </row>
    <row r="1029" spans="1:10" x14ac:dyDescent="0.45">
      <c r="A1029">
        <v>1026</v>
      </c>
      <c r="B1029">
        <v>36637.495361328103</v>
      </c>
      <c r="C1029">
        <v>945945.80737304594</v>
      </c>
      <c r="D1029">
        <v>4311096.5588378897</v>
      </c>
      <c r="E1029">
        <v>6798418.1509313202</v>
      </c>
      <c r="F1029">
        <v>4728649.14245605</v>
      </c>
      <c r="G1029">
        <v>1293.29370117187</v>
      </c>
      <c r="H1029" t="s">
        <v>12</v>
      </c>
      <c r="I1029" t="s">
        <v>44</v>
      </c>
      <c r="J1029" t="s">
        <v>57</v>
      </c>
    </row>
    <row r="1030" spans="1:10" x14ac:dyDescent="0.45">
      <c r="A1030">
        <v>1027</v>
      </c>
      <c r="B1030">
        <v>0</v>
      </c>
      <c r="C1030">
        <v>3749.1966552734302</v>
      </c>
      <c r="D1030">
        <v>24328.4875488281</v>
      </c>
      <c r="E1030">
        <v>82824.115966796802</v>
      </c>
      <c r="F1030">
        <v>127544.823913574</v>
      </c>
      <c r="G1030">
        <v>0</v>
      </c>
      <c r="H1030" t="s">
        <v>13</v>
      </c>
      <c r="I1030" t="s">
        <v>44</v>
      </c>
      <c r="J1030" t="s">
        <v>57</v>
      </c>
    </row>
    <row r="1031" spans="1:10" x14ac:dyDescent="0.45">
      <c r="A1031">
        <v>1028</v>
      </c>
      <c r="B1031">
        <v>0</v>
      </c>
      <c r="C1031">
        <v>73240.038513183594</v>
      </c>
      <c r="D1031">
        <v>1427674.82381615</v>
      </c>
      <c r="E1031">
        <v>4240660.3490610104</v>
      </c>
      <c r="F1031">
        <v>4627524.58223709</v>
      </c>
      <c r="G1031">
        <v>636.10485839843705</v>
      </c>
      <c r="H1031" t="s">
        <v>14</v>
      </c>
      <c r="I1031" t="s">
        <v>44</v>
      </c>
      <c r="J1031" t="s">
        <v>57</v>
      </c>
    </row>
    <row r="1032" spans="1:10" x14ac:dyDescent="0.45">
      <c r="A1032">
        <v>1029</v>
      </c>
      <c r="B1032">
        <v>37776.678405761697</v>
      </c>
      <c r="C1032">
        <v>5378231.6123645203</v>
      </c>
      <c r="D1032" s="1">
        <v>110741473.67236701</v>
      </c>
      <c r="E1032" s="1">
        <v>381177352.80390698</v>
      </c>
      <c r="F1032" s="1">
        <v>171152641.475995</v>
      </c>
      <c r="G1032">
        <v>25205.7099609375</v>
      </c>
      <c r="H1032" t="s">
        <v>15</v>
      </c>
      <c r="I1032" t="s">
        <v>44</v>
      </c>
      <c r="J1032" t="s">
        <v>57</v>
      </c>
    </row>
    <row r="1033" spans="1:10" x14ac:dyDescent="0.45">
      <c r="A1033">
        <v>1030</v>
      </c>
      <c r="B1033">
        <v>2032.6145629882801</v>
      </c>
      <c r="C1033">
        <v>2035932.9463393199</v>
      </c>
      <c r="D1033" s="1">
        <v>10882306.449280201</v>
      </c>
      <c r="E1033" s="1">
        <v>21378432.476138301</v>
      </c>
      <c r="F1033" s="1">
        <v>45504468.429135501</v>
      </c>
      <c r="G1033">
        <v>4085.8748779296802</v>
      </c>
      <c r="H1033" t="s">
        <v>16</v>
      </c>
      <c r="I1033" t="s">
        <v>44</v>
      </c>
      <c r="J1033" t="s">
        <v>57</v>
      </c>
    </row>
    <row r="1034" spans="1:10" x14ac:dyDescent="0.45">
      <c r="A1034">
        <v>1031</v>
      </c>
      <c r="B1034">
        <v>5699.6546020507803</v>
      </c>
      <c r="C1034">
        <v>203440.280395507</v>
      </c>
      <c r="D1034">
        <v>1691720.57879638</v>
      </c>
      <c r="E1034">
        <v>4875352.6758970898</v>
      </c>
      <c r="F1034">
        <v>9800633.3338292707</v>
      </c>
      <c r="G1034">
        <v>9422.5177612304597</v>
      </c>
      <c r="H1034" t="s">
        <v>17</v>
      </c>
      <c r="I1034" t="s">
        <v>44</v>
      </c>
      <c r="J1034" t="s">
        <v>57</v>
      </c>
    </row>
    <row r="1035" spans="1:10" x14ac:dyDescent="0.45">
      <c r="A1035">
        <v>1032</v>
      </c>
      <c r="B1035">
        <v>0</v>
      </c>
      <c r="C1035">
        <v>424694.33044146298</v>
      </c>
      <c r="D1035" s="1">
        <v>12150987.8577186</v>
      </c>
      <c r="E1035" s="1">
        <v>108327202.647516</v>
      </c>
      <c r="F1035" s="1">
        <v>150855074.28044799</v>
      </c>
      <c r="G1035">
        <v>48187.1365966796</v>
      </c>
      <c r="H1035" t="s">
        <v>18</v>
      </c>
      <c r="I1035" t="s">
        <v>44</v>
      </c>
      <c r="J1035" t="s">
        <v>57</v>
      </c>
    </row>
    <row r="1036" spans="1:10" x14ac:dyDescent="0.45">
      <c r="A1036">
        <v>1033</v>
      </c>
      <c r="B1036">
        <v>8113.1585693359302</v>
      </c>
      <c r="C1036">
        <v>4676864.4878592696</v>
      </c>
      <c r="D1036" s="1">
        <v>37914848.990614697</v>
      </c>
      <c r="E1036" s="1">
        <v>202539881.503582</v>
      </c>
      <c r="F1036" s="1">
        <v>394489411.83497602</v>
      </c>
      <c r="G1036">
        <v>37218.0838623046</v>
      </c>
      <c r="H1036" t="s">
        <v>19</v>
      </c>
      <c r="I1036" t="s">
        <v>44</v>
      </c>
      <c r="J1036" t="s">
        <v>57</v>
      </c>
    </row>
    <row r="1037" spans="1:10" x14ac:dyDescent="0.45">
      <c r="A1037">
        <v>1034</v>
      </c>
      <c r="B1037">
        <v>0</v>
      </c>
      <c r="C1037">
        <v>0</v>
      </c>
      <c r="D1037">
        <v>7485.1321411132803</v>
      </c>
      <c r="E1037">
        <v>20558.1496582031</v>
      </c>
      <c r="F1037">
        <v>46099.5985717773</v>
      </c>
      <c r="G1037">
        <v>0</v>
      </c>
      <c r="H1037" t="s">
        <v>20</v>
      </c>
      <c r="I1037" t="s">
        <v>44</v>
      </c>
      <c r="J1037" t="s">
        <v>57</v>
      </c>
    </row>
    <row r="1038" spans="1:10" x14ac:dyDescent="0.45">
      <c r="A1038">
        <v>1035</v>
      </c>
      <c r="B1038">
        <v>1247.0263061523401</v>
      </c>
      <c r="C1038">
        <v>14309.748474120999</v>
      </c>
      <c r="D1038">
        <v>74028.873168945298</v>
      </c>
      <c r="E1038">
        <v>406665.41315175901</v>
      </c>
      <c r="F1038">
        <v>1002688.5010280201</v>
      </c>
      <c r="G1038">
        <v>3702.9440307617101</v>
      </c>
      <c r="H1038" t="s">
        <v>21</v>
      </c>
      <c r="I1038" t="s">
        <v>44</v>
      </c>
      <c r="J1038" t="s">
        <v>57</v>
      </c>
    </row>
    <row r="1039" spans="1:10" x14ac:dyDescent="0.45">
      <c r="A1039">
        <v>1036</v>
      </c>
      <c r="B1039">
        <v>7392.5743408203098</v>
      </c>
      <c r="C1039">
        <v>4516994.3964235699</v>
      </c>
      <c r="D1039" s="1">
        <v>54969665.574622497</v>
      </c>
      <c r="E1039" s="1">
        <v>553224192.01782298</v>
      </c>
      <c r="F1039" s="1">
        <v>769774051.06170595</v>
      </c>
      <c r="G1039">
        <v>131795.69317626901</v>
      </c>
      <c r="H1039" t="s">
        <v>22</v>
      </c>
      <c r="I1039" t="s">
        <v>44</v>
      </c>
      <c r="J1039" t="s">
        <v>57</v>
      </c>
    </row>
    <row r="1040" spans="1:10" x14ac:dyDescent="0.45">
      <c r="A1040">
        <v>1037</v>
      </c>
      <c r="B1040">
        <v>13451.3649902343</v>
      </c>
      <c r="C1040" s="1">
        <v>23425631.120567098</v>
      </c>
      <c r="D1040" s="1">
        <v>413359850.92465502</v>
      </c>
      <c r="E1040" s="1">
        <v>555492125.828282</v>
      </c>
      <c r="F1040" s="1">
        <v>233572989.94392699</v>
      </c>
      <c r="G1040">
        <v>1381.9826049804601</v>
      </c>
      <c r="H1040" t="s">
        <v>23</v>
      </c>
      <c r="I1040" t="s">
        <v>44</v>
      </c>
      <c r="J1040" t="s">
        <v>57</v>
      </c>
    </row>
    <row r="1041" spans="1:10" x14ac:dyDescent="0.45">
      <c r="A1041">
        <v>1038</v>
      </c>
      <c r="B1041">
        <v>0</v>
      </c>
      <c r="C1041">
        <v>0</v>
      </c>
      <c r="D1041">
        <v>0</v>
      </c>
      <c r="E1041">
        <v>5874.0385526769296</v>
      </c>
      <c r="F1041">
        <v>50242.523340801097</v>
      </c>
      <c r="G1041">
        <v>0</v>
      </c>
      <c r="H1041" t="s">
        <v>24</v>
      </c>
      <c r="I1041" t="s">
        <v>44</v>
      </c>
      <c r="J1041" t="s">
        <v>57</v>
      </c>
    </row>
    <row r="1042" spans="1:10" x14ac:dyDescent="0.45">
      <c r="A1042">
        <v>1039</v>
      </c>
      <c r="B1042">
        <v>25506.0334472656</v>
      </c>
      <c r="C1042" s="1">
        <v>30150836.3602378</v>
      </c>
      <c r="D1042" s="1">
        <v>132225237.01854999</v>
      </c>
      <c r="E1042" s="1">
        <v>204335351.16437301</v>
      </c>
      <c r="F1042" s="1">
        <v>233948700.901416</v>
      </c>
      <c r="G1042">
        <v>26594.408325195302</v>
      </c>
      <c r="H1042" t="s">
        <v>25</v>
      </c>
      <c r="I1042" t="s">
        <v>44</v>
      </c>
      <c r="J1042" t="s">
        <v>57</v>
      </c>
    </row>
    <row r="1043" spans="1:10" x14ac:dyDescent="0.45">
      <c r="A1043">
        <v>1040</v>
      </c>
      <c r="B1043">
        <v>12062.40234375</v>
      </c>
      <c r="C1043">
        <v>338766.58837890602</v>
      </c>
      <c r="D1043">
        <v>1907877.4099121001</v>
      </c>
      <c r="E1043">
        <v>5093526.7265086398</v>
      </c>
      <c r="F1043">
        <v>5581298.7878353298</v>
      </c>
      <c r="G1043">
        <v>633.06597900390602</v>
      </c>
      <c r="H1043" t="s">
        <v>4</v>
      </c>
      <c r="I1043" t="s">
        <v>45</v>
      </c>
      <c r="J1043" t="s">
        <v>57</v>
      </c>
    </row>
    <row r="1044" spans="1:10" x14ac:dyDescent="0.45">
      <c r="A1044">
        <v>1041</v>
      </c>
      <c r="B1044">
        <v>0</v>
      </c>
      <c r="C1044">
        <v>2805440.6631797599</v>
      </c>
      <c r="D1044" s="1">
        <v>39408964.607105203</v>
      </c>
      <c r="E1044" s="1">
        <v>477602496.18881297</v>
      </c>
      <c r="F1044" s="1">
        <v>311377768.23022598</v>
      </c>
      <c r="G1044">
        <v>4003.53637695312</v>
      </c>
      <c r="H1044" t="s">
        <v>7</v>
      </c>
      <c r="I1044" t="s">
        <v>45</v>
      </c>
      <c r="J1044" t="s">
        <v>57</v>
      </c>
    </row>
    <row r="1045" spans="1:10" x14ac:dyDescent="0.45">
      <c r="A1045">
        <v>1042</v>
      </c>
      <c r="B1045">
        <v>1357.65490722656</v>
      </c>
      <c r="C1045">
        <v>551894.04522010905</v>
      </c>
      <c r="D1045" s="1">
        <v>16593931.5368728</v>
      </c>
      <c r="E1045" s="1">
        <v>106731116.10657001</v>
      </c>
      <c r="F1045" s="1">
        <v>31644328.396449398</v>
      </c>
      <c r="G1045">
        <v>0</v>
      </c>
      <c r="H1045" t="s">
        <v>8</v>
      </c>
      <c r="I1045" t="s">
        <v>45</v>
      </c>
      <c r="J1045" t="s">
        <v>57</v>
      </c>
    </row>
    <row r="1046" spans="1:10" x14ac:dyDescent="0.45">
      <c r="A1046">
        <v>1043</v>
      </c>
      <c r="B1046">
        <v>0</v>
      </c>
      <c r="C1046">
        <v>1243.7459106445301</v>
      </c>
      <c r="D1046">
        <v>20545.967224120999</v>
      </c>
      <c r="E1046">
        <v>139237.304260253</v>
      </c>
      <c r="F1046">
        <v>415136.625128532</v>
      </c>
      <c r="G1046">
        <v>1242.4457397460901</v>
      </c>
      <c r="H1046" t="s">
        <v>9</v>
      </c>
      <c r="I1046" t="s">
        <v>45</v>
      </c>
      <c r="J1046" t="s">
        <v>57</v>
      </c>
    </row>
    <row r="1047" spans="1:10" x14ac:dyDescent="0.45">
      <c r="A1047">
        <v>1044</v>
      </c>
      <c r="B1047">
        <v>1998.54663085937</v>
      </c>
      <c r="C1047">
        <v>2875828.30591921</v>
      </c>
      <c r="D1047" s="1">
        <v>25162734.1872405</v>
      </c>
      <c r="E1047" s="1">
        <v>64441686.117321998</v>
      </c>
      <c r="F1047" s="1">
        <v>136101086.92907801</v>
      </c>
      <c r="G1047">
        <v>10245.7420043945</v>
      </c>
      <c r="H1047" t="s">
        <v>10</v>
      </c>
      <c r="I1047" t="s">
        <v>45</v>
      </c>
      <c r="J1047" t="s">
        <v>57</v>
      </c>
    </row>
    <row r="1048" spans="1:10" x14ac:dyDescent="0.45">
      <c r="A1048">
        <v>1045</v>
      </c>
      <c r="B1048">
        <v>1853.81176757812</v>
      </c>
      <c r="C1048">
        <v>59173.701538085901</v>
      </c>
      <c r="D1048">
        <v>223957.12042332001</v>
      </c>
      <c r="E1048">
        <v>497936.85040283197</v>
      </c>
      <c r="F1048">
        <v>397652.21728515602</v>
      </c>
      <c r="G1048">
        <v>0</v>
      </c>
      <c r="H1048" t="s">
        <v>11</v>
      </c>
      <c r="I1048" t="s">
        <v>45</v>
      </c>
      <c r="J1048" t="s">
        <v>57</v>
      </c>
    </row>
    <row r="1049" spans="1:10" x14ac:dyDescent="0.45">
      <c r="A1049">
        <v>1046</v>
      </c>
      <c r="B1049">
        <v>77800.1453857421</v>
      </c>
      <c r="C1049">
        <v>1459423.9020996001</v>
      </c>
      <c r="D1049">
        <v>5498404.1142578097</v>
      </c>
      <c r="E1049">
        <v>6117934.4587316103</v>
      </c>
      <c r="F1049">
        <v>3668477.82818603</v>
      </c>
      <c r="G1049">
        <v>0</v>
      </c>
      <c r="H1049" t="s">
        <v>12</v>
      </c>
      <c r="I1049" t="s">
        <v>45</v>
      </c>
      <c r="J1049" t="s">
        <v>57</v>
      </c>
    </row>
    <row r="1050" spans="1:10" x14ac:dyDescent="0.45">
      <c r="A1050">
        <v>1047</v>
      </c>
      <c r="B1050">
        <v>0</v>
      </c>
      <c r="C1050">
        <v>2499.5517578125</v>
      </c>
      <c r="D1050">
        <v>22451.439758300701</v>
      </c>
      <c r="E1050">
        <v>89060.651123046802</v>
      </c>
      <c r="F1050">
        <v>124434.98144531201</v>
      </c>
      <c r="G1050">
        <v>0</v>
      </c>
      <c r="H1050" t="s">
        <v>13</v>
      </c>
      <c r="I1050" t="s">
        <v>45</v>
      </c>
      <c r="J1050" t="s">
        <v>57</v>
      </c>
    </row>
    <row r="1051" spans="1:10" x14ac:dyDescent="0.45">
      <c r="A1051">
        <v>1048</v>
      </c>
      <c r="B1051">
        <v>0</v>
      </c>
      <c r="C1051">
        <v>44091.599792480403</v>
      </c>
      <c r="D1051">
        <v>876754.09914574702</v>
      </c>
      <c r="E1051">
        <v>4084015.2159758899</v>
      </c>
      <c r="F1051">
        <v>5364874.9835717203</v>
      </c>
      <c r="G1051">
        <v>0</v>
      </c>
      <c r="H1051" t="s">
        <v>14</v>
      </c>
      <c r="I1051" t="s">
        <v>45</v>
      </c>
      <c r="J1051" t="s">
        <v>57</v>
      </c>
    </row>
    <row r="1052" spans="1:10" x14ac:dyDescent="0.45">
      <c r="A1052">
        <v>1049</v>
      </c>
      <c r="B1052">
        <v>51007.266357421802</v>
      </c>
      <c r="C1052">
        <v>4163988.61485021</v>
      </c>
      <c r="D1052" s="1">
        <v>91244538.970242098</v>
      </c>
      <c r="E1052" s="1">
        <v>410595532.33378297</v>
      </c>
      <c r="F1052" s="1">
        <v>162447012.242744</v>
      </c>
      <c r="G1052">
        <v>10602.525024414001</v>
      </c>
      <c r="H1052" t="s">
        <v>15</v>
      </c>
      <c r="I1052" t="s">
        <v>45</v>
      </c>
      <c r="J1052" t="s">
        <v>57</v>
      </c>
    </row>
    <row r="1053" spans="1:10" x14ac:dyDescent="0.45">
      <c r="A1053">
        <v>1050</v>
      </c>
      <c r="B1053">
        <v>2712.34155273437</v>
      </c>
      <c r="C1053">
        <v>2672007.5659682299</v>
      </c>
      <c r="D1053" s="1">
        <v>12408315.664342999</v>
      </c>
      <c r="E1053" s="1">
        <v>22448257.316711102</v>
      </c>
      <c r="F1053" s="1">
        <v>42273927.569422796</v>
      </c>
      <c r="G1053">
        <v>2038.3323364257801</v>
      </c>
      <c r="H1053" t="s">
        <v>16</v>
      </c>
      <c r="I1053" t="s">
        <v>45</v>
      </c>
      <c r="J1053" t="s">
        <v>57</v>
      </c>
    </row>
    <row r="1054" spans="1:10" x14ac:dyDescent="0.45">
      <c r="A1054">
        <v>1051</v>
      </c>
      <c r="B1054">
        <v>3803.57006835937</v>
      </c>
      <c r="C1054">
        <v>229425.85278320301</v>
      </c>
      <c r="D1054">
        <v>1930063.2558584099</v>
      </c>
      <c r="E1054">
        <v>5379875.5666455999</v>
      </c>
      <c r="F1054">
        <v>9037439.7465485204</v>
      </c>
      <c r="G1054">
        <v>5661.0493774413999</v>
      </c>
      <c r="H1054" t="s">
        <v>17</v>
      </c>
      <c r="I1054" t="s">
        <v>45</v>
      </c>
      <c r="J1054" t="s">
        <v>57</v>
      </c>
    </row>
    <row r="1055" spans="1:10" x14ac:dyDescent="0.45">
      <c r="A1055">
        <v>1052</v>
      </c>
      <c r="B1055">
        <v>0</v>
      </c>
      <c r="C1055">
        <v>388825.96044036199</v>
      </c>
      <c r="D1055">
        <v>9872593.8631189596</v>
      </c>
      <c r="E1055" s="1">
        <v>110626873.183677</v>
      </c>
      <c r="F1055" s="1">
        <v>150898467.28363299</v>
      </c>
      <c r="G1055">
        <v>19385.9618530273</v>
      </c>
      <c r="H1055" t="s">
        <v>18</v>
      </c>
      <c r="I1055" t="s">
        <v>45</v>
      </c>
      <c r="J1055" t="s">
        <v>57</v>
      </c>
    </row>
    <row r="1056" spans="1:10" x14ac:dyDescent="0.45">
      <c r="A1056">
        <v>1053</v>
      </c>
      <c r="B1056">
        <v>7443.4775390625</v>
      </c>
      <c r="C1056">
        <v>8870887.8349307794</v>
      </c>
      <c r="D1056" s="1">
        <v>62911091.843153499</v>
      </c>
      <c r="E1056" s="1">
        <v>284043403.30248803</v>
      </c>
      <c r="F1056" s="1">
        <v>283830806.01608598</v>
      </c>
      <c r="G1056">
        <v>2705.5852661132799</v>
      </c>
      <c r="H1056" t="s">
        <v>19</v>
      </c>
      <c r="I1056" t="s">
        <v>45</v>
      </c>
      <c r="J1056" t="s">
        <v>57</v>
      </c>
    </row>
    <row r="1057" spans="1:10" x14ac:dyDescent="0.45">
      <c r="A1057">
        <v>1054</v>
      </c>
      <c r="B1057">
        <v>0</v>
      </c>
      <c r="C1057">
        <v>0</v>
      </c>
      <c r="D1057">
        <v>7477.4113769531205</v>
      </c>
      <c r="E1057">
        <v>20559.286804199201</v>
      </c>
      <c r="F1057">
        <v>46106.182189941399</v>
      </c>
      <c r="G1057">
        <v>0</v>
      </c>
      <c r="H1057" t="s">
        <v>20</v>
      </c>
      <c r="I1057" t="s">
        <v>45</v>
      </c>
      <c r="J1057" t="s">
        <v>57</v>
      </c>
    </row>
    <row r="1058" spans="1:10" x14ac:dyDescent="0.45">
      <c r="A1058">
        <v>1055</v>
      </c>
      <c r="B1058">
        <v>1239.56579589843</v>
      </c>
      <c r="C1058">
        <v>16791.488769531199</v>
      </c>
      <c r="D1058">
        <v>127667.590026855</v>
      </c>
      <c r="E1058">
        <v>457603.09998037299</v>
      </c>
      <c r="F1058">
        <v>897486.88017841405</v>
      </c>
      <c r="G1058">
        <v>1853.8814086914001</v>
      </c>
      <c r="H1058" t="s">
        <v>21</v>
      </c>
      <c r="I1058" t="s">
        <v>45</v>
      </c>
      <c r="J1058" t="s">
        <v>57</v>
      </c>
    </row>
    <row r="1059" spans="1:10" x14ac:dyDescent="0.45">
      <c r="A1059">
        <v>1056</v>
      </c>
      <c r="B1059">
        <v>12772.7139892578</v>
      </c>
      <c r="C1059">
        <v>6235592.6827567304</v>
      </c>
      <c r="D1059" s="1">
        <v>77696304.262429103</v>
      </c>
      <c r="E1059" s="1">
        <v>681899811.17993903</v>
      </c>
      <c r="F1059" s="1">
        <v>616758769.80685902</v>
      </c>
      <c r="G1059">
        <v>20840.6721191406</v>
      </c>
      <c r="H1059" t="s">
        <v>22</v>
      </c>
      <c r="I1059" t="s">
        <v>45</v>
      </c>
      <c r="J1059" t="s">
        <v>57</v>
      </c>
    </row>
    <row r="1060" spans="1:10" x14ac:dyDescent="0.45">
      <c r="A1060">
        <v>1057</v>
      </c>
      <c r="B1060">
        <v>14129.8957519531</v>
      </c>
      <c r="C1060" s="1">
        <v>17656559.9020328</v>
      </c>
      <c r="D1060" s="1">
        <v>275552402.42075598</v>
      </c>
      <c r="E1060" s="1">
        <v>648302041.35877597</v>
      </c>
      <c r="F1060" s="1">
        <v>284334144.902834</v>
      </c>
      <c r="G1060">
        <v>6152.6848754882803</v>
      </c>
      <c r="H1060" t="s">
        <v>23</v>
      </c>
      <c r="I1060" t="s">
        <v>45</v>
      </c>
      <c r="J1060" t="s">
        <v>57</v>
      </c>
    </row>
    <row r="1061" spans="1:10" x14ac:dyDescent="0.45">
      <c r="A1061">
        <v>1058</v>
      </c>
      <c r="B1061">
        <v>0</v>
      </c>
      <c r="C1061">
        <v>594.232421875</v>
      </c>
      <c r="D1061">
        <v>633.65203857421795</v>
      </c>
      <c r="E1061">
        <v>9239.4878844018003</v>
      </c>
      <c r="F1061">
        <v>45649.189548627</v>
      </c>
      <c r="G1061">
        <v>0</v>
      </c>
      <c r="H1061" t="s">
        <v>24</v>
      </c>
      <c r="I1061" t="s">
        <v>45</v>
      </c>
      <c r="J1061" t="s">
        <v>57</v>
      </c>
    </row>
    <row r="1062" spans="1:10" x14ac:dyDescent="0.45">
      <c r="A1062">
        <v>1059</v>
      </c>
      <c r="B1062">
        <v>28914.4376831054</v>
      </c>
      <c r="C1062" s="1">
        <v>28513226.131064501</v>
      </c>
      <c r="D1062" s="1">
        <v>115076311.76375701</v>
      </c>
      <c r="E1062" s="1">
        <v>211570920.99096301</v>
      </c>
      <c r="F1062" s="1">
        <v>245512601.86958501</v>
      </c>
      <c r="G1062">
        <v>10250.6932983398</v>
      </c>
      <c r="H1062" t="s">
        <v>25</v>
      </c>
      <c r="I1062" t="s">
        <v>45</v>
      </c>
      <c r="J1062" t="s">
        <v>57</v>
      </c>
    </row>
    <row r="1063" spans="1:10" x14ac:dyDescent="0.45">
      <c r="A1063">
        <v>1060</v>
      </c>
      <c r="B1063">
        <v>15892.2099609375</v>
      </c>
      <c r="C1063">
        <v>417683.87780761701</v>
      </c>
      <c r="D1063">
        <v>2224033.71203613</v>
      </c>
      <c r="E1063">
        <v>4744620.3067624504</v>
      </c>
      <c r="F1063">
        <v>5531298.1989145298</v>
      </c>
      <c r="G1063">
        <v>636.67547607421795</v>
      </c>
      <c r="H1063" t="s">
        <v>4</v>
      </c>
      <c r="I1063" t="s">
        <v>46</v>
      </c>
      <c r="J1063" t="s">
        <v>57</v>
      </c>
    </row>
    <row r="1064" spans="1:10" x14ac:dyDescent="0.45">
      <c r="A1064">
        <v>1061</v>
      </c>
      <c r="B1064">
        <v>666.524658203125</v>
      </c>
      <c r="C1064">
        <v>43416.9287109375</v>
      </c>
      <c r="D1064">
        <v>1421366.5685257199</v>
      </c>
      <c r="E1064" s="1">
        <v>88490034.973298207</v>
      </c>
      <c r="F1064" s="1">
        <v>741227207.40952396</v>
      </c>
      <c r="G1064">
        <v>15980.820983886701</v>
      </c>
      <c r="H1064" t="s">
        <v>7</v>
      </c>
      <c r="I1064" t="s">
        <v>46</v>
      </c>
      <c r="J1064" t="s">
        <v>57</v>
      </c>
    </row>
    <row r="1065" spans="1:10" x14ac:dyDescent="0.45">
      <c r="A1065">
        <v>1062</v>
      </c>
      <c r="B1065">
        <v>4069.6766967773401</v>
      </c>
      <c r="C1065">
        <v>189045.10498046799</v>
      </c>
      <c r="D1065">
        <v>4449787.0689706802</v>
      </c>
      <c r="E1065" s="1">
        <v>67159989.079096705</v>
      </c>
      <c r="F1065" s="1">
        <v>83719736.810275599</v>
      </c>
      <c r="G1065">
        <v>0</v>
      </c>
      <c r="H1065" t="s">
        <v>8</v>
      </c>
      <c r="I1065" t="s">
        <v>46</v>
      </c>
      <c r="J1065" t="s">
        <v>57</v>
      </c>
    </row>
    <row r="1066" spans="1:10" x14ac:dyDescent="0.45">
      <c r="A1066">
        <v>1063</v>
      </c>
      <c r="B1066">
        <v>0</v>
      </c>
      <c r="C1066">
        <v>1244.3723754882801</v>
      </c>
      <c r="D1066">
        <v>10585.723266601501</v>
      </c>
      <c r="E1066">
        <v>111276.61535644501</v>
      </c>
      <c r="F1066">
        <v>451816.68256261398</v>
      </c>
      <c r="G1066">
        <v>2482.6947021484302</v>
      </c>
      <c r="H1066" t="s">
        <v>9</v>
      </c>
      <c r="I1066" t="s">
        <v>46</v>
      </c>
      <c r="J1066" t="s">
        <v>57</v>
      </c>
    </row>
    <row r="1067" spans="1:10" x14ac:dyDescent="0.45">
      <c r="A1067">
        <v>1064</v>
      </c>
      <c r="B1067">
        <v>661.15856933593705</v>
      </c>
      <c r="C1067">
        <v>615143.18373807997</v>
      </c>
      <c r="D1067" s="1">
        <v>13133580.791585</v>
      </c>
      <c r="E1067" s="1">
        <v>58687113.896458998</v>
      </c>
      <c r="F1067" s="1">
        <v>156128917.23906699</v>
      </c>
      <c r="G1067">
        <v>28163.5587768554</v>
      </c>
      <c r="H1067" t="s">
        <v>10</v>
      </c>
      <c r="I1067" t="s">
        <v>46</v>
      </c>
      <c r="J1067" t="s">
        <v>57</v>
      </c>
    </row>
    <row r="1068" spans="1:10" x14ac:dyDescent="0.45">
      <c r="A1068">
        <v>1065</v>
      </c>
      <c r="B1068">
        <v>2482.0474243163999</v>
      </c>
      <c r="C1068">
        <v>68622.797485351504</v>
      </c>
      <c r="D1068">
        <v>255711.27777099601</v>
      </c>
      <c r="E1068">
        <v>469442.82965183601</v>
      </c>
      <c r="F1068">
        <v>384314.74908447202</v>
      </c>
      <c r="G1068">
        <v>0</v>
      </c>
      <c r="H1068" t="s">
        <v>11</v>
      </c>
      <c r="I1068" t="s">
        <v>46</v>
      </c>
      <c r="J1068" t="s">
        <v>57</v>
      </c>
    </row>
    <row r="1069" spans="1:10" x14ac:dyDescent="0.45">
      <c r="A1069">
        <v>1066</v>
      </c>
      <c r="B1069">
        <v>75231.938903808594</v>
      </c>
      <c r="C1069">
        <v>1668546.89489746</v>
      </c>
      <c r="D1069">
        <v>4980642.5374145498</v>
      </c>
      <c r="E1069">
        <v>6087684.3445348404</v>
      </c>
      <c r="F1069">
        <v>4009934.7329101502</v>
      </c>
      <c r="G1069">
        <v>0</v>
      </c>
      <c r="H1069" t="s">
        <v>12</v>
      </c>
      <c r="I1069" t="s">
        <v>46</v>
      </c>
      <c r="J1069" t="s">
        <v>57</v>
      </c>
    </row>
    <row r="1070" spans="1:10" x14ac:dyDescent="0.45">
      <c r="A1070">
        <v>1067</v>
      </c>
      <c r="B1070">
        <v>0</v>
      </c>
      <c r="C1070">
        <v>4992.0426635742097</v>
      </c>
      <c r="D1070">
        <v>31805.4609375</v>
      </c>
      <c r="E1070">
        <v>97810.406799316406</v>
      </c>
      <c r="F1070">
        <v>103838.713684082</v>
      </c>
      <c r="G1070">
        <v>0</v>
      </c>
      <c r="H1070" t="s">
        <v>13</v>
      </c>
      <c r="I1070" t="s">
        <v>46</v>
      </c>
      <c r="J1070" t="s">
        <v>57</v>
      </c>
    </row>
    <row r="1071" spans="1:10" x14ac:dyDescent="0.45">
      <c r="A1071">
        <v>1068</v>
      </c>
      <c r="B1071">
        <v>0</v>
      </c>
      <c r="C1071">
        <v>108107.033935546</v>
      </c>
      <c r="D1071">
        <v>1143675.7493815101</v>
      </c>
      <c r="E1071">
        <v>4243908.26478606</v>
      </c>
      <c r="F1071">
        <v>4874044.8503827201</v>
      </c>
      <c r="G1071">
        <v>0</v>
      </c>
      <c r="H1071" t="s">
        <v>14</v>
      </c>
      <c r="I1071" t="s">
        <v>46</v>
      </c>
      <c r="J1071" t="s">
        <v>57</v>
      </c>
    </row>
    <row r="1072" spans="1:10" x14ac:dyDescent="0.45">
      <c r="A1072">
        <v>1069</v>
      </c>
      <c r="B1072">
        <v>3315.3695678710901</v>
      </c>
      <c r="C1072">
        <v>689767.04815673805</v>
      </c>
      <c r="D1072">
        <v>9777985.1092263609</v>
      </c>
      <c r="E1072" s="1">
        <v>225727617.150554</v>
      </c>
      <c r="F1072" s="1">
        <v>432296080.57926798</v>
      </c>
      <c r="G1072">
        <v>17916.6962280273</v>
      </c>
      <c r="H1072" t="s">
        <v>15</v>
      </c>
      <c r="I1072" t="s">
        <v>46</v>
      </c>
      <c r="J1072" t="s">
        <v>57</v>
      </c>
    </row>
    <row r="1073" spans="1:10" x14ac:dyDescent="0.45">
      <c r="A1073">
        <v>1070</v>
      </c>
      <c r="B1073">
        <v>676.66711425781205</v>
      </c>
      <c r="C1073">
        <v>161274.766723632</v>
      </c>
      <c r="D1073">
        <v>5469981.0587490899</v>
      </c>
      <c r="E1073" s="1">
        <v>20481879.491574898</v>
      </c>
      <c r="F1073" s="1">
        <v>53690035.4951372</v>
      </c>
      <c r="G1073">
        <v>3411.31103515625</v>
      </c>
      <c r="H1073" t="s">
        <v>16</v>
      </c>
      <c r="I1073" t="s">
        <v>46</v>
      </c>
      <c r="J1073" t="s">
        <v>57</v>
      </c>
    </row>
    <row r="1074" spans="1:10" x14ac:dyDescent="0.45">
      <c r="A1074">
        <v>1071</v>
      </c>
      <c r="B1074">
        <v>4425.2395629882803</v>
      </c>
      <c r="C1074">
        <v>337610.05103616102</v>
      </c>
      <c r="D1074">
        <v>2540984.1122819399</v>
      </c>
      <c r="E1074">
        <v>5618113.2588177798</v>
      </c>
      <c r="F1074">
        <v>8079462.0874073701</v>
      </c>
      <c r="G1074">
        <v>5674.2921752929597</v>
      </c>
      <c r="H1074" t="s">
        <v>17</v>
      </c>
      <c r="I1074" t="s">
        <v>46</v>
      </c>
      <c r="J1074" t="s">
        <v>57</v>
      </c>
    </row>
    <row r="1075" spans="1:10" x14ac:dyDescent="0.45">
      <c r="A1075">
        <v>1072</v>
      </c>
      <c r="B1075">
        <v>0</v>
      </c>
      <c r="C1075">
        <v>64718.485596421102</v>
      </c>
      <c r="D1075">
        <v>2084277.8710779501</v>
      </c>
      <c r="E1075" s="1">
        <v>53057725.439676203</v>
      </c>
      <c r="F1075" s="1">
        <v>216573991.92921099</v>
      </c>
      <c r="G1075">
        <v>25432.527160644499</v>
      </c>
      <c r="H1075" t="s">
        <v>18</v>
      </c>
      <c r="I1075" t="s">
        <v>46</v>
      </c>
      <c r="J1075" t="s">
        <v>57</v>
      </c>
    </row>
    <row r="1076" spans="1:10" x14ac:dyDescent="0.45">
      <c r="A1076">
        <v>1073</v>
      </c>
      <c r="B1076">
        <v>2030.93530273437</v>
      </c>
      <c r="C1076">
        <v>778004.34771728504</v>
      </c>
      <c r="D1076" s="1">
        <v>13550200.821187301</v>
      </c>
      <c r="E1076" s="1">
        <v>138383382.43748501</v>
      </c>
      <c r="F1076" s="1">
        <v>486947980.94428498</v>
      </c>
      <c r="G1076">
        <v>4738.5734863281205</v>
      </c>
      <c r="H1076" t="s">
        <v>19</v>
      </c>
      <c r="I1076" t="s">
        <v>46</v>
      </c>
      <c r="J1076" t="s">
        <v>57</v>
      </c>
    </row>
    <row r="1077" spans="1:10" x14ac:dyDescent="0.45">
      <c r="A1077">
        <v>1074</v>
      </c>
      <c r="B1077">
        <v>0</v>
      </c>
      <c r="C1077">
        <v>622.67327880859295</v>
      </c>
      <c r="D1077">
        <v>9976.0724487304597</v>
      </c>
      <c r="E1077">
        <v>19933.642578125</v>
      </c>
      <c r="F1077">
        <v>43610.4920654296</v>
      </c>
      <c r="G1077">
        <v>0</v>
      </c>
      <c r="H1077" t="s">
        <v>20</v>
      </c>
      <c r="I1077" t="s">
        <v>46</v>
      </c>
      <c r="J1077" t="s">
        <v>57</v>
      </c>
    </row>
    <row r="1078" spans="1:10" x14ac:dyDescent="0.45">
      <c r="A1078">
        <v>1075</v>
      </c>
      <c r="B1078">
        <v>2493.12060546875</v>
      </c>
      <c r="C1078">
        <v>16187.2472534179</v>
      </c>
      <c r="D1078">
        <v>49101.0780639648</v>
      </c>
      <c r="E1078">
        <v>346144.48950674001</v>
      </c>
      <c r="F1078">
        <v>1088101.12328144</v>
      </c>
      <c r="G1078">
        <v>615.44744873046795</v>
      </c>
      <c r="H1078" t="s">
        <v>21</v>
      </c>
      <c r="I1078" t="s">
        <v>46</v>
      </c>
      <c r="J1078" t="s">
        <v>57</v>
      </c>
    </row>
    <row r="1079" spans="1:10" x14ac:dyDescent="0.45">
      <c r="A1079">
        <v>1076</v>
      </c>
      <c r="B1079">
        <v>4712.0493774413999</v>
      </c>
      <c r="C1079">
        <v>406455.35313289799</v>
      </c>
      <c r="D1079">
        <v>8995386.6143482793</v>
      </c>
      <c r="E1079" s="1">
        <v>220856047.42564201</v>
      </c>
      <c r="F1079" s="1">
        <v>1152285518.9142201</v>
      </c>
      <c r="G1079">
        <v>75970.961364746094</v>
      </c>
      <c r="H1079" t="s">
        <v>22</v>
      </c>
      <c r="I1079" t="s">
        <v>46</v>
      </c>
      <c r="J1079" t="s">
        <v>57</v>
      </c>
    </row>
    <row r="1080" spans="1:10" x14ac:dyDescent="0.45">
      <c r="A1080">
        <v>1077</v>
      </c>
      <c r="B1080">
        <v>667.9619140625</v>
      </c>
      <c r="C1080">
        <v>1784199.17792561</v>
      </c>
      <c r="D1080" s="1">
        <v>46539902.660485104</v>
      </c>
      <c r="E1080" s="1">
        <v>629594806.78830194</v>
      </c>
      <c r="F1080" s="1">
        <v>547921769.05577004</v>
      </c>
      <c r="G1080">
        <v>24085.520629882802</v>
      </c>
      <c r="H1080" t="s">
        <v>23</v>
      </c>
      <c r="I1080" t="s">
        <v>46</v>
      </c>
      <c r="J1080" t="s">
        <v>57</v>
      </c>
    </row>
    <row r="1081" spans="1:10" x14ac:dyDescent="0.45">
      <c r="A1081">
        <v>1078</v>
      </c>
      <c r="B1081">
        <v>0</v>
      </c>
      <c r="C1081">
        <v>800.58841839958598</v>
      </c>
      <c r="D1081">
        <v>633.65203857421795</v>
      </c>
      <c r="E1081">
        <v>16320.6032262465</v>
      </c>
      <c r="F1081">
        <v>38361.718210257699</v>
      </c>
      <c r="G1081">
        <v>0</v>
      </c>
      <c r="H1081" t="s">
        <v>24</v>
      </c>
      <c r="I1081" t="s">
        <v>46</v>
      </c>
      <c r="J1081" t="s">
        <v>57</v>
      </c>
    </row>
    <row r="1082" spans="1:10" x14ac:dyDescent="0.45">
      <c r="A1082">
        <v>1079</v>
      </c>
      <c r="B1082">
        <v>669.857421875</v>
      </c>
      <c r="C1082">
        <v>2462889.50250244</v>
      </c>
      <c r="D1082" s="1">
        <v>27207884.388683598</v>
      </c>
      <c r="E1082" s="1">
        <v>212613083.82583001</v>
      </c>
      <c r="F1082" s="1">
        <v>358398930.95034099</v>
      </c>
      <c r="G1082">
        <v>28767.3615722656</v>
      </c>
      <c r="H1082" t="s">
        <v>25</v>
      </c>
      <c r="I1082" t="s">
        <v>46</v>
      </c>
      <c r="J1082" t="s">
        <v>57</v>
      </c>
    </row>
    <row r="1083" spans="1:10" x14ac:dyDescent="0.45">
      <c r="A1083">
        <v>1080</v>
      </c>
      <c r="B1083">
        <v>8264.2350463867097</v>
      </c>
      <c r="C1083">
        <v>426458.45513915998</v>
      </c>
      <c r="D1083">
        <v>2353540.2672729399</v>
      </c>
      <c r="E1083">
        <v>5043129.00386771</v>
      </c>
      <c r="F1083">
        <v>5102773.0196315302</v>
      </c>
      <c r="G1083">
        <v>0</v>
      </c>
      <c r="H1083" t="s">
        <v>4</v>
      </c>
      <c r="I1083" t="s">
        <v>47</v>
      </c>
      <c r="J1083" t="s">
        <v>57</v>
      </c>
    </row>
    <row r="1084" spans="1:10" x14ac:dyDescent="0.45">
      <c r="A1084">
        <v>1081</v>
      </c>
      <c r="B1084">
        <v>0</v>
      </c>
      <c r="C1084">
        <v>111499.698120117</v>
      </c>
      <c r="D1084">
        <v>6184951.3717814097</v>
      </c>
      <c r="E1084" s="1">
        <v>178190969.392364</v>
      </c>
      <c r="F1084" s="1">
        <v>646703246.40906501</v>
      </c>
      <c r="G1084">
        <v>8006.3543701171802</v>
      </c>
      <c r="H1084" t="s">
        <v>7</v>
      </c>
      <c r="I1084" t="s">
        <v>47</v>
      </c>
      <c r="J1084" t="s">
        <v>57</v>
      </c>
    </row>
    <row r="1085" spans="1:10" x14ac:dyDescent="0.45">
      <c r="A1085">
        <v>1082</v>
      </c>
      <c r="B1085">
        <v>5419.4515991210901</v>
      </c>
      <c r="C1085">
        <v>545146.82714843703</v>
      </c>
      <c r="D1085" s="1">
        <v>21961379.390456401</v>
      </c>
      <c r="E1085" s="1">
        <v>96202269.390512899</v>
      </c>
      <c r="F1085" s="1">
        <v>36808412.680303298</v>
      </c>
      <c r="G1085">
        <v>0</v>
      </c>
      <c r="H1085" t="s">
        <v>8</v>
      </c>
      <c r="I1085" t="s">
        <v>47</v>
      </c>
      <c r="J1085" t="s">
        <v>57</v>
      </c>
    </row>
    <row r="1086" spans="1:10" x14ac:dyDescent="0.45">
      <c r="A1086">
        <v>1083</v>
      </c>
      <c r="B1086">
        <v>0</v>
      </c>
      <c r="C1086">
        <v>1244.3723754882801</v>
      </c>
      <c r="D1086">
        <v>14943.5636596679</v>
      </c>
      <c r="E1086">
        <v>119972.84588623</v>
      </c>
      <c r="F1086">
        <v>440624.831610466</v>
      </c>
      <c r="G1086">
        <v>620.47473144531205</v>
      </c>
      <c r="H1086" t="s">
        <v>9</v>
      </c>
      <c r="I1086" t="s">
        <v>47</v>
      </c>
      <c r="J1086" t="s">
        <v>57</v>
      </c>
    </row>
    <row r="1087" spans="1:10" x14ac:dyDescent="0.45">
      <c r="A1087">
        <v>1084</v>
      </c>
      <c r="B1087">
        <v>2662.4473266601499</v>
      </c>
      <c r="C1087">
        <v>2997377.48193096</v>
      </c>
      <c r="D1087" s="1">
        <v>32301203.593774099</v>
      </c>
      <c r="E1087" s="1">
        <v>64990388.214779601</v>
      </c>
      <c r="F1087" s="1">
        <v>128293705.805044</v>
      </c>
      <c r="G1087">
        <v>8242.2853393554597</v>
      </c>
      <c r="H1087" t="s">
        <v>10</v>
      </c>
      <c r="I1087" t="s">
        <v>47</v>
      </c>
      <c r="J1087" t="s">
        <v>57</v>
      </c>
    </row>
    <row r="1088" spans="1:10" x14ac:dyDescent="0.45">
      <c r="A1088">
        <v>1085</v>
      </c>
      <c r="B1088">
        <v>1235.4807739257801</v>
      </c>
      <c r="C1088">
        <v>49820.374450683499</v>
      </c>
      <c r="D1088">
        <v>246450.69573974601</v>
      </c>
      <c r="E1088">
        <v>473941.027527812</v>
      </c>
      <c r="F1088">
        <v>409126.12292480399</v>
      </c>
      <c r="G1088">
        <v>0</v>
      </c>
      <c r="H1088" t="s">
        <v>11</v>
      </c>
      <c r="I1088" t="s">
        <v>47</v>
      </c>
      <c r="J1088" t="s">
        <v>57</v>
      </c>
    </row>
    <row r="1089" spans="1:10" x14ac:dyDescent="0.45">
      <c r="A1089">
        <v>1086</v>
      </c>
      <c r="B1089">
        <v>75265.570373535098</v>
      </c>
      <c r="C1089">
        <v>1889821.80432128</v>
      </c>
      <c r="D1089">
        <v>5990338.1587524395</v>
      </c>
      <c r="E1089">
        <v>5751234.5779943103</v>
      </c>
      <c r="F1089">
        <v>3115380.3372192299</v>
      </c>
      <c r="G1089">
        <v>0</v>
      </c>
      <c r="H1089" t="s">
        <v>12</v>
      </c>
      <c r="I1089" t="s">
        <v>47</v>
      </c>
      <c r="J1089" t="s">
        <v>57</v>
      </c>
    </row>
    <row r="1090" spans="1:10" x14ac:dyDescent="0.45">
      <c r="A1090">
        <v>1087</v>
      </c>
      <c r="B1090">
        <v>0</v>
      </c>
      <c r="C1090">
        <v>3749.26904296875</v>
      </c>
      <c r="D1090">
        <v>41134.214294433499</v>
      </c>
      <c r="E1090">
        <v>88493.226318359302</v>
      </c>
      <c r="F1090">
        <v>105069.91442871001</v>
      </c>
      <c r="G1090">
        <v>0</v>
      </c>
      <c r="H1090" t="s">
        <v>13</v>
      </c>
      <c r="I1090" t="s">
        <v>47</v>
      </c>
      <c r="J1090" t="s">
        <v>57</v>
      </c>
    </row>
    <row r="1091" spans="1:10" x14ac:dyDescent="0.45">
      <c r="A1091">
        <v>1088</v>
      </c>
      <c r="B1091">
        <v>0</v>
      </c>
      <c r="C1091">
        <v>123006.40832519501</v>
      </c>
      <c r="D1091">
        <v>1103438.1926798499</v>
      </c>
      <c r="E1091">
        <v>4493202.9640045697</v>
      </c>
      <c r="F1091">
        <v>4650058.3903810903</v>
      </c>
      <c r="G1091">
        <v>29.943095128676401</v>
      </c>
      <c r="H1091" t="s">
        <v>14</v>
      </c>
      <c r="I1091" t="s">
        <v>47</v>
      </c>
      <c r="J1091" t="s">
        <v>57</v>
      </c>
    </row>
    <row r="1092" spans="1:10" x14ac:dyDescent="0.45">
      <c r="A1092">
        <v>1089</v>
      </c>
      <c r="B1092">
        <v>26570.152770995999</v>
      </c>
      <c r="C1092">
        <v>2599520.7582203499</v>
      </c>
      <c r="D1092" s="1">
        <v>46670138.675785497</v>
      </c>
      <c r="E1092" s="1">
        <v>358210650.36146897</v>
      </c>
      <c r="F1092" s="1">
        <v>260989222.368586</v>
      </c>
      <c r="G1092">
        <v>16579.636169433499</v>
      </c>
      <c r="H1092" t="s">
        <v>15</v>
      </c>
      <c r="I1092" t="s">
        <v>47</v>
      </c>
      <c r="J1092" t="s">
        <v>57</v>
      </c>
    </row>
    <row r="1093" spans="1:10" x14ac:dyDescent="0.45">
      <c r="A1093">
        <v>1090</v>
      </c>
      <c r="B1093">
        <v>2696.3145751953102</v>
      </c>
      <c r="C1093">
        <v>1448301.1043974</v>
      </c>
      <c r="D1093" s="1">
        <v>11004054.9447385</v>
      </c>
      <c r="E1093" s="1">
        <v>20361827.203212101</v>
      </c>
      <c r="F1093" s="1">
        <v>46986970.062278301</v>
      </c>
      <c r="G1093">
        <v>3409.1611328125</v>
      </c>
      <c r="H1093" t="s">
        <v>16</v>
      </c>
      <c r="I1093" t="s">
        <v>47</v>
      </c>
      <c r="J1093" t="s">
        <v>57</v>
      </c>
    </row>
    <row r="1094" spans="1:10" x14ac:dyDescent="0.45">
      <c r="A1094">
        <v>1091</v>
      </c>
      <c r="B1094">
        <v>4427.7113647460901</v>
      </c>
      <c r="C1094">
        <v>330267.82422951999</v>
      </c>
      <c r="D1094">
        <v>2216816.4918595799</v>
      </c>
      <c r="E1094">
        <v>5754933.0677128797</v>
      </c>
      <c r="F1094">
        <v>8270427.09141941</v>
      </c>
      <c r="G1094">
        <v>9396.8546953986606</v>
      </c>
      <c r="H1094" t="s">
        <v>17</v>
      </c>
      <c r="I1094" t="s">
        <v>47</v>
      </c>
      <c r="J1094" t="s">
        <v>57</v>
      </c>
    </row>
    <row r="1095" spans="1:10" x14ac:dyDescent="0.45">
      <c r="A1095">
        <v>1092</v>
      </c>
      <c r="B1095">
        <v>0</v>
      </c>
      <c r="C1095">
        <v>385722.93367321498</v>
      </c>
      <c r="D1095">
        <v>8593990.3431513701</v>
      </c>
      <c r="E1095" s="1">
        <v>88581592.633247793</v>
      </c>
      <c r="F1095" s="1">
        <v>174224614.94739899</v>
      </c>
      <c r="G1095">
        <v>20225.3952507467</v>
      </c>
      <c r="H1095" t="s">
        <v>18</v>
      </c>
      <c r="I1095" t="s">
        <v>47</v>
      </c>
      <c r="J1095" t="s">
        <v>57</v>
      </c>
    </row>
    <row r="1096" spans="1:10" x14ac:dyDescent="0.45">
      <c r="A1096">
        <v>1093</v>
      </c>
      <c r="B1096">
        <v>2700.8749389648401</v>
      </c>
      <c r="C1096">
        <v>3213010.2846820899</v>
      </c>
      <c r="D1096" s="1">
        <v>31692830.462670099</v>
      </c>
      <c r="E1096" s="1">
        <v>202660988.70336401</v>
      </c>
      <c r="F1096" s="1">
        <v>402085972.74497801</v>
      </c>
      <c r="G1096">
        <v>10834.988830566401</v>
      </c>
      <c r="H1096" t="s">
        <v>19</v>
      </c>
      <c r="I1096" t="s">
        <v>47</v>
      </c>
      <c r="J1096" t="s">
        <v>57</v>
      </c>
    </row>
    <row r="1097" spans="1:10" x14ac:dyDescent="0.45">
      <c r="A1097">
        <v>1094</v>
      </c>
      <c r="B1097">
        <v>0</v>
      </c>
      <c r="C1097">
        <v>1868.1670532226501</v>
      </c>
      <c r="D1097">
        <v>12469.0115356445</v>
      </c>
      <c r="E1097">
        <v>18067.9598388671</v>
      </c>
      <c r="F1097">
        <v>41737.741943359302</v>
      </c>
      <c r="G1097">
        <v>0</v>
      </c>
      <c r="H1097" t="s">
        <v>20</v>
      </c>
      <c r="I1097" t="s">
        <v>47</v>
      </c>
      <c r="J1097" t="s">
        <v>57</v>
      </c>
    </row>
    <row r="1098" spans="1:10" x14ac:dyDescent="0.45">
      <c r="A1098">
        <v>1095</v>
      </c>
      <c r="B1098">
        <v>0</v>
      </c>
      <c r="C1098">
        <v>21178.867553710901</v>
      </c>
      <c r="D1098">
        <v>65325.373413085901</v>
      </c>
      <c r="E1098">
        <v>397146.64075185702</v>
      </c>
      <c r="F1098">
        <v>1017754.42778583</v>
      </c>
      <c r="G1098">
        <v>1237.19665527343</v>
      </c>
      <c r="H1098" t="s">
        <v>21</v>
      </c>
      <c r="I1098" t="s">
        <v>47</v>
      </c>
      <c r="J1098" t="s">
        <v>57</v>
      </c>
    </row>
    <row r="1099" spans="1:10" x14ac:dyDescent="0.45">
      <c r="A1099">
        <v>1096</v>
      </c>
      <c r="B1099">
        <v>4036.4952392578102</v>
      </c>
      <c r="C1099">
        <v>977616.10323893197</v>
      </c>
      <c r="D1099" s="1">
        <v>28235051.856598701</v>
      </c>
      <c r="E1099" s="1">
        <v>427013563.84164798</v>
      </c>
      <c r="F1099" s="1">
        <v>926366935.30817103</v>
      </c>
      <c r="G1099">
        <v>26887.713195800701</v>
      </c>
      <c r="H1099" t="s">
        <v>22</v>
      </c>
      <c r="I1099" t="s">
        <v>47</v>
      </c>
      <c r="J1099" t="s">
        <v>57</v>
      </c>
    </row>
    <row r="1100" spans="1:10" x14ac:dyDescent="0.45">
      <c r="A1100">
        <v>1097</v>
      </c>
      <c r="B1100">
        <v>30937.715576171799</v>
      </c>
      <c r="C1100" s="1">
        <v>18656365.1180407</v>
      </c>
      <c r="D1100" s="1">
        <v>496352792.77435398</v>
      </c>
      <c r="E1100" s="1">
        <v>427938528.07383502</v>
      </c>
      <c r="F1100" s="1">
        <v>282880791.28185099</v>
      </c>
      <c r="G1100">
        <v>6016.2013679055599</v>
      </c>
      <c r="H1100" t="s">
        <v>23</v>
      </c>
      <c r="I1100" t="s">
        <v>47</v>
      </c>
      <c r="J1100" t="s">
        <v>57</v>
      </c>
    </row>
    <row r="1101" spans="1:10" x14ac:dyDescent="0.45">
      <c r="A1101">
        <v>1098</v>
      </c>
      <c r="B1101">
        <v>0</v>
      </c>
      <c r="C1101">
        <v>800.58841839958598</v>
      </c>
      <c r="D1101">
        <v>633.65203857421795</v>
      </c>
      <c r="E1101">
        <v>11885.000687184</v>
      </c>
      <c r="F1101">
        <v>42797.320749320199</v>
      </c>
      <c r="G1101">
        <v>0</v>
      </c>
      <c r="H1101" t="s">
        <v>24</v>
      </c>
      <c r="I1101" t="s">
        <v>47</v>
      </c>
      <c r="J1101" t="s">
        <v>57</v>
      </c>
    </row>
    <row r="1102" spans="1:10" x14ac:dyDescent="0.45">
      <c r="A1102">
        <v>1099</v>
      </c>
      <c r="B1102">
        <v>38911.778808593699</v>
      </c>
      <c r="C1102" s="1">
        <v>16141401.674162701</v>
      </c>
      <c r="D1102" s="1">
        <v>88941963.094692796</v>
      </c>
      <c r="E1102" s="1">
        <v>219808462.70711899</v>
      </c>
      <c r="F1102" s="1">
        <v>275760925.34451902</v>
      </c>
      <c r="G1102">
        <v>20561.2870483398</v>
      </c>
      <c r="H1102" t="s">
        <v>25</v>
      </c>
      <c r="I1102" t="s">
        <v>47</v>
      </c>
      <c r="J1102" t="s">
        <v>57</v>
      </c>
    </row>
    <row r="1103" spans="1:10" x14ac:dyDescent="0.45">
      <c r="A1103">
        <v>1100</v>
      </c>
      <c r="B1103">
        <v>8255.4309692382794</v>
      </c>
      <c r="C1103">
        <v>133905.39111328099</v>
      </c>
      <c r="D1103">
        <v>1154271.0186157201</v>
      </c>
      <c r="E1103">
        <v>5137061.3792796396</v>
      </c>
      <c r="F1103">
        <v>6494343.8615658004</v>
      </c>
      <c r="G1103">
        <v>6327.8994140625</v>
      </c>
      <c r="H1103" t="s">
        <v>4</v>
      </c>
      <c r="I1103" t="s">
        <v>48</v>
      </c>
      <c r="J1103" t="s">
        <v>57</v>
      </c>
    </row>
    <row r="1104" spans="1:10" x14ac:dyDescent="0.45">
      <c r="A1104">
        <v>1101</v>
      </c>
      <c r="B1104">
        <v>666.524658203125</v>
      </c>
      <c r="C1104">
        <v>120894.131347656</v>
      </c>
      <c r="D1104">
        <v>5026555.9948811801</v>
      </c>
      <c r="E1104" s="1">
        <v>203137779.90528801</v>
      </c>
      <c r="F1104" s="1">
        <v>622905440.60195899</v>
      </c>
      <c r="G1104">
        <v>7336.0675659179597</v>
      </c>
      <c r="H1104" t="s">
        <v>7</v>
      </c>
      <c r="I1104" t="s">
        <v>48</v>
      </c>
      <c r="J1104" t="s">
        <v>57</v>
      </c>
    </row>
    <row r="1105" spans="1:10" x14ac:dyDescent="0.45">
      <c r="A1105">
        <v>1102</v>
      </c>
      <c r="B1105">
        <v>1350.0093383789001</v>
      </c>
      <c r="C1105">
        <v>397634.75079585001</v>
      </c>
      <c r="D1105" s="1">
        <v>13672570.482397901</v>
      </c>
      <c r="E1105" s="1">
        <v>91106218.803404003</v>
      </c>
      <c r="F1105" s="1">
        <v>50344167.835502498</v>
      </c>
      <c r="G1105">
        <v>685.85858154296795</v>
      </c>
      <c r="H1105" t="s">
        <v>8</v>
      </c>
      <c r="I1105" t="s">
        <v>48</v>
      </c>
      <c r="J1105" t="s">
        <v>57</v>
      </c>
    </row>
    <row r="1106" spans="1:10" x14ac:dyDescent="0.45">
      <c r="A1106">
        <v>1103</v>
      </c>
      <c r="B1106">
        <v>0</v>
      </c>
      <c r="C1106">
        <v>0</v>
      </c>
      <c r="D1106">
        <v>8095.5170288085901</v>
      </c>
      <c r="E1106">
        <v>100727.254455566</v>
      </c>
      <c r="F1106">
        <v>463617.57709386398</v>
      </c>
      <c r="G1106">
        <v>4965.7396850585901</v>
      </c>
      <c r="H1106" t="s">
        <v>9</v>
      </c>
      <c r="I1106" t="s">
        <v>48</v>
      </c>
      <c r="J1106" t="s">
        <v>57</v>
      </c>
    </row>
    <row r="1107" spans="1:10" x14ac:dyDescent="0.45">
      <c r="A1107">
        <v>1104</v>
      </c>
      <c r="B1107">
        <v>664.339111328125</v>
      </c>
      <c r="C1107">
        <v>852223.653707347</v>
      </c>
      <c r="D1107" s="1">
        <v>17866993.6708587</v>
      </c>
      <c r="E1107" s="1">
        <v>59982693.380868003</v>
      </c>
      <c r="F1107" s="1">
        <v>149841496.68056101</v>
      </c>
      <c r="G1107">
        <v>49508.103088378899</v>
      </c>
      <c r="H1107" t="s">
        <v>10</v>
      </c>
      <c r="I1107" t="s">
        <v>48</v>
      </c>
      <c r="J1107" t="s">
        <v>57</v>
      </c>
    </row>
    <row r="1108" spans="1:10" x14ac:dyDescent="0.45">
      <c r="A1108">
        <v>1105</v>
      </c>
      <c r="B1108">
        <v>1236.0187377929601</v>
      </c>
      <c r="C1108">
        <v>32411.138427734299</v>
      </c>
      <c r="D1108">
        <v>125339.45135498</v>
      </c>
      <c r="E1108">
        <v>437491.23272800801</v>
      </c>
      <c r="F1108">
        <v>584095.86016845703</v>
      </c>
      <c r="G1108">
        <v>0</v>
      </c>
      <c r="H1108" t="s">
        <v>11</v>
      </c>
      <c r="I1108" t="s">
        <v>48</v>
      </c>
      <c r="J1108" t="s">
        <v>57</v>
      </c>
    </row>
    <row r="1109" spans="1:10" x14ac:dyDescent="0.45">
      <c r="A1109">
        <v>1106</v>
      </c>
      <c r="B1109">
        <v>16726.7734375</v>
      </c>
      <c r="C1109">
        <v>653487.15460204997</v>
      </c>
      <c r="D1109">
        <v>3529753.9580688402</v>
      </c>
      <c r="E1109">
        <v>8083504.9254674502</v>
      </c>
      <c r="F1109">
        <v>4538567.63708496</v>
      </c>
      <c r="G1109">
        <v>0</v>
      </c>
      <c r="H1109" t="s">
        <v>12</v>
      </c>
      <c r="I1109" t="s">
        <v>48</v>
      </c>
      <c r="J1109" t="s">
        <v>57</v>
      </c>
    </row>
    <row r="1110" spans="1:10" x14ac:dyDescent="0.45">
      <c r="A1110">
        <v>1107</v>
      </c>
      <c r="B1110">
        <v>0</v>
      </c>
      <c r="C1110">
        <v>625.34216308593705</v>
      </c>
      <c r="D1110">
        <v>14332.2315673828</v>
      </c>
      <c r="E1110">
        <v>67301.891967773394</v>
      </c>
      <c r="F1110">
        <v>156187.15838623</v>
      </c>
      <c r="G1110">
        <v>0</v>
      </c>
      <c r="H1110" t="s">
        <v>13</v>
      </c>
      <c r="I1110" t="s">
        <v>48</v>
      </c>
      <c r="J1110" t="s">
        <v>57</v>
      </c>
    </row>
    <row r="1111" spans="1:10" x14ac:dyDescent="0.45">
      <c r="A1111">
        <v>1108</v>
      </c>
      <c r="B1111">
        <v>0</v>
      </c>
      <c r="C1111">
        <v>9709.8472290039008</v>
      </c>
      <c r="D1111">
        <v>405835.90023576299</v>
      </c>
      <c r="E1111">
        <v>4226906.4715147698</v>
      </c>
      <c r="F1111">
        <v>5726647.57464791</v>
      </c>
      <c r="G1111">
        <v>636.10485839843705</v>
      </c>
      <c r="H1111" t="s">
        <v>14</v>
      </c>
      <c r="I1111" t="s">
        <v>48</v>
      </c>
      <c r="J1111" t="s">
        <v>57</v>
      </c>
    </row>
    <row r="1112" spans="1:10" x14ac:dyDescent="0.45">
      <c r="A1112">
        <v>1109</v>
      </c>
      <c r="B1112">
        <v>3324.7298583984302</v>
      </c>
      <c r="C1112">
        <v>993713.54754638602</v>
      </c>
      <c r="D1112" s="1">
        <v>19163388.938954499</v>
      </c>
      <c r="E1112" s="1">
        <v>334821890.59891099</v>
      </c>
      <c r="F1112" s="1">
        <v>313497228.29538399</v>
      </c>
      <c r="G1112">
        <v>33135.842346191399</v>
      </c>
      <c r="H1112" t="s">
        <v>15</v>
      </c>
      <c r="I1112" t="s">
        <v>48</v>
      </c>
      <c r="J1112" t="s">
        <v>57</v>
      </c>
    </row>
    <row r="1113" spans="1:10" x14ac:dyDescent="0.45">
      <c r="A1113">
        <v>1110</v>
      </c>
      <c r="B1113">
        <v>2696.27905273437</v>
      </c>
      <c r="C1113">
        <v>1090758.06280517</v>
      </c>
      <c r="D1113">
        <v>9098429.7372340709</v>
      </c>
      <c r="E1113" s="1">
        <v>21684560.2868721</v>
      </c>
      <c r="F1113" s="1">
        <v>47892006.100395598</v>
      </c>
      <c r="G1113">
        <v>38808.323974609302</v>
      </c>
      <c r="H1113" t="s">
        <v>16</v>
      </c>
      <c r="I1113" t="s">
        <v>48</v>
      </c>
      <c r="J1113" t="s">
        <v>57</v>
      </c>
    </row>
    <row r="1114" spans="1:10" x14ac:dyDescent="0.45">
      <c r="A1114">
        <v>1111</v>
      </c>
      <c r="B1114">
        <v>3158.2179565429601</v>
      </c>
      <c r="C1114">
        <v>121764.091075224</v>
      </c>
      <c r="D1114">
        <v>1115645.5564958099</v>
      </c>
      <c r="E1114">
        <v>5819940.5221476201</v>
      </c>
      <c r="F1114">
        <v>9501718.9192923699</v>
      </c>
      <c r="G1114">
        <v>24041.7343139648</v>
      </c>
      <c r="H1114" t="s">
        <v>17</v>
      </c>
      <c r="I1114" t="s">
        <v>48</v>
      </c>
      <c r="J1114" t="s">
        <v>57</v>
      </c>
    </row>
    <row r="1115" spans="1:10" x14ac:dyDescent="0.45">
      <c r="A1115">
        <v>1112</v>
      </c>
      <c r="B1115">
        <v>0</v>
      </c>
      <c r="C1115">
        <v>78316.419058765998</v>
      </c>
      <c r="D1115">
        <v>3264419.9758686102</v>
      </c>
      <c r="E1115" s="1">
        <v>86211492.035563096</v>
      </c>
      <c r="F1115" s="1">
        <v>182204203.64136001</v>
      </c>
      <c r="G1115">
        <v>47714.180871103301</v>
      </c>
      <c r="H1115" t="s">
        <v>18</v>
      </c>
      <c r="I1115" t="s">
        <v>48</v>
      </c>
      <c r="J1115" t="s">
        <v>57</v>
      </c>
    </row>
    <row r="1116" spans="1:10" x14ac:dyDescent="0.45">
      <c r="A1116">
        <v>1113</v>
      </c>
      <c r="B1116">
        <v>8800.1013793945294</v>
      </c>
      <c r="C1116">
        <v>1948314.6791274101</v>
      </c>
      <c r="D1116" s="1">
        <v>22833256.941864599</v>
      </c>
      <c r="E1116" s="1">
        <v>173551880.52523801</v>
      </c>
      <c r="F1116" s="1">
        <v>441299694.45113599</v>
      </c>
      <c r="G1116">
        <v>24391.360717773401</v>
      </c>
      <c r="H1116" t="s">
        <v>19</v>
      </c>
      <c r="I1116" t="s">
        <v>48</v>
      </c>
      <c r="J1116" t="s">
        <v>57</v>
      </c>
    </row>
    <row r="1117" spans="1:10" x14ac:dyDescent="0.45">
      <c r="A1117">
        <v>1114</v>
      </c>
      <c r="B1117">
        <v>0</v>
      </c>
      <c r="C1117">
        <v>0</v>
      </c>
      <c r="D1117">
        <v>1869.70471191406</v>
      </c>
      <c r="E1117">
        <v>18074.6701660156</v>
      </c>
      <c r="F1117">
        <v>54198.505493163997</v>
      </c>
      <c r="G1117">
        <v>0</v>
      </c>
      <c r="H1117" t="s">
        <v>20</v>
      </c>
      <c r="I1117" t="s">
        <v>48</v>
      </c>
      <c r="J1117" t="s">
        <v>57</v>
      </c>
    </row>
    <row r="1118" spans="1:10" x14ac:dyDescent="0.45">
      <c r="A1118">
        <v>1115</v>
      </c>
      <c r="B1118">
        <v>0</v>
      </c>
      <c r="C1118">
        <v>7451.2353515625</v>
      </c>
      <c r="D1118">
        <v>47893.956604003899</v>
      </c>
      <c r="E1118">
        <v>267524.37799550901</v>
      </c>
      <c r="F1118">
        <v>1177919.7370509701</v>
      </c>
      <c r="G1118">
        <v>1853.1991577148401</v>
      </c>
      <c r="H1118" t="s">
        <v>21</v>
      </c>
      <c r="I1118" t="s">
        <v>48</v>
      </c>
      <c r="J1118" t="s">
        <v>57</v>
      </c>
    </row>
    <row r="1119" spans="1:10" x14ac:dyDescent="0.45">
      <c r="A1119">
        <v>1116</v>
      </c>
      <c r="B1119">
        <v>2019.55383300781</v>
      </c>
      <c r="C1119">
        <v>2282319.2084640199</v>
      </c>
      <c r="D1119" s="1">
        <v>29194433.735737599</v>
      </c>
      <c r="E1119" s="1">
        <v>423450265.06595498</v>
      </c>
      <c r="F1119" s="1">
        <v>927678917.98060405</v>
      </c>
      <c r="G1119">
        <v>16135.7734985351</v>
      </c>
      <c r="H1119" t="s">
        <v>22</v>
      </c>
      <c r="I1119" t="s">
        <v>48</v>
      </c>
      <c r="J1119" t="s">
        <v>57</v>
      </c>
    </row>
    <row r="1120" spans="1:10" x14ac:dyDescent="0.45">
      <c r="A1120">
        <v>1117</v>
      </c>
      <c r="B1120">
        <v>5375.3973388671802</v>
      </c>
      <c r="C1120">
        <v>6149608.2561693303</v>
      </c>
      <c r="D1120" s="1">
        <v>192758301.350319</v>
      </c>
      <c r="E1120" s="1">
        <v>662187798.92708397</v>
      </c>
      <c r="F1120" s="1">
        <v>364742674.10884398</v>
      </c>
      <c r="G1120">
        <v>21673.125270708799</v>
      </c>
      <c r="H1120" t="s">
        <v>23</v>
      </c>
      <c r="I1120" t="s">
        <v>48</v>
      </c>
      <c r="J1120" t="s">
        <v>57</v>
      </c>
    </row>
    <row r="1121" spans="1:10" x14ac:dyDescent="0.45">
      <c r="A1121">
        <v>1118</v>
      </c>
      <c r="B1121">
        <v>0</v>
      </c>
      <c r="C1121">
        <v>206.355996524586</v>
      </c>
      <c r="D1121">
        <v>1227.8844604492101</v>
      </c>
      <c r="E1121">
        <v>10183.3737974877</v>
      </c>
      <c r="F1121">
        <v>44498.9476390165</v>
      </c>
      <c r="G1121">
        <v>0</v>
      </c>
      <c r="H1121" t="s">
        <v>24</v>
      </c>
      <c r="I1121" t="s">
        <v>48</v>
      </c>
      <c r="J1121" t="s">
        <v>57</v>
      </c>
    </row>
    <row r="1122" spans="1:10" x14ac:dyDescent="0.45">
      <c r="A1122">
        <v>1119</v>
      </c>
      <c r="B1122">
        <v>3379.2635498046802</v>
      </c>
      <c r="C1122">
        <v>6775622.2373077897</v>
      </c>
      <c r="D1122" s="1">
        <v>57039823.168373898</v>
      </c>
      <c r="E1122" s="1">
        <v>224313165.37850001</v>
      </c>
      <c r="F1122" s="1">
        <v>312485090.54027897</v>
      </c>
      <c r="G1122">
        <v>95145.298339843706</v>
      </c>
      <c r="H1122" t="s">
        <v>25</v>
      </c>
      <c r="I1122" t="s">
        <v>48</v>
      </c>
      <c r="J1122" t="s">
        <v>57</v>
      </c>
    </row>
    <row r="1123" spans="1:10" x14ac:dyDescent="0.45">
      <c r="A1123">
        <v>1120</v>
      </c>
      <c r="B1123">
        <v>0</v>
      </c>
      <c r="C1123">
        <v>13960.3309936523</v>
      </c>
      <c r="D1123">
        <v>262743.87310790998</v>
      </c>
      <c r="E1123">
        <v>3408131.7575145001</v>
      </c>
      <c r="F1123">
        <v>9242998.1813900191</v>
      </c>
      <c r="G1123">
        <v>6330.8379516601499</v>
      </c>
      <c r="H1123" t="s">
        <v>4</v>
      </c>
      <c r="I1123" t="s">
        <v>49</v>
      </c>
      <c r="J1123" t="s">
        <v>57</v>
      </c>
    </row>
    <row r="1124" spans="1:10" x14ac:dyDescent="0.45">
      <c r="A1124">
        <v>1121</v>
      </c>
      <c r="B1124">
        <v>0</v>
      </c>
      <c r="C1124">
        <v>271365.48238453502</v>
      </c>
      <c r="D1124" s="1">
        <v>11341401.311380999</v>
      </c>
      <c r="E1124" s="1">
        <v>254042357.47423899</v>
      </c>
      <c r="F1124" s="1">
        <v>565528208.89354801</v>
      </c>
      <c r="G1124">
        <v>15340.064147949201</v>
      </c>
      <c r="H1124" t="s">
        <v>7</v>
      </c>
      <c r="I1124" t="s">
        <v>49</v>
      </c>
      <c r="J1124" t="s">
        <v>57</v>
      </c>
    </row>
    <row r="1125" spans="1:10" x14ac:dyDescent="0.45">
      <c r="A1125">
        <v>1122</v>
      </c>
      <c r="B1125">
        <v>1355.3400268554601</v>
      </c>
      <c r="C1125">
        <v>935407.26434685197</v>
      </c>
      <c r="D1125" s="1">
        <v>16556197.4979118</v>
      </c>
      <c r="E1125" s="1">
        <v>63567042.908537202</v>
      </c>
      <c r="F1125" s="1">
        <v>74461253.042246804</v>
      </c>
      <c r="G1125">
        <v>1371.6869506835901</v>
      </c>
      <c r="H1125" t="s">
        <v>8</v>
      </c>
      <c r="I1125" t="s">
        <v>49</v>
      </c>
      <c r="J1125" t="s">
        <v>57</v>
      </c>
    </row>
    <row r="1126" spans="1:10" x14ac:dyDescent="0.45">
      <c r="A1126">
        <v>1123</v>
      </c>
      <c r="B1126">
        <v>0</v>
      </c>
      <c r="C1126">
        <v>0</v>
      </c>
      <c r="D1126">
        <v>6853.2667236328098</v>
      </c>
      <c r="E1126">
        <v>72756.2996826171</v>
      </c>
      <c r="F1126">
        <v>495311.88245275099</v>
      </c>
      <c r="G1126">
        <v>2484.63940429687</v>
      </c>
      <c r="H1126" t="s">
        <v>9</v>
      </c>
      <c r="I1126" t="s">
        <v>49</v>
      </c>
      <c r="J1126" t="s">
        <v>57</v>
      </c>
    </row>
    <row r="1127" spans="1:10" x14ac:dyDescent="0.45">
      <c r="A1127">
        <v>1124</v>
      </c>
      <c r="B1127">
        <v>0</v>
      </c>
      <c r="C1127">
        <v>433569.70158045099</v>
      </c>
      <c r="D1127" s="1">
        <v>11584716.811362799</v>
      </c>
      <c r="E1127" s="1">
        <v>49420477.659974799</v>
      </c>
      <c r="F1127" s="1">
        <v>167012597.357425</v>
      </c>
      <c r="G1127">
        <v>142218.29785156201</v>
      </c>
      <c r="H1127" t="s">
        <v>10</v>
      </c>
      <c r="I1127" t="s">
        <v>49</v>
      </c>
      <c r="J1127" t="s">
        <v>57</v>
      </c>
    </row>
    <row r="1128" spans="1:10" x14ac:dyDescent="0.45">
      <c r="A1128">
        <v>1125</v>
      </c>
      <c r="B1128">
        <v>617.587890625</v>
      </c>
      <c r="C1128">
        <v>4354.1325683593705</v>
      </c>
      <c r="D1128">
        <v>71617.846923828096</v>
      </c>
      <c r="E1128">
        <v>447313.39532470697</v>
      </c>
      <c r="F1128">
        <v>656670.73870945303</v>
      </c>
      <c r="G1128">
        <v>0</v>
      </c>
      <c r="H1128" t="s">
        <v>11</v>
      </c>
      <c r="I1128" t="s">
        <v>49</v>
      </c>
      <c r="J1128" t="s">
        <v>57</v>
      </c>
    </row>
    <row r="1129" spans="1:10" x14ac:dyDescent="0.45">
      <c r="A1129">
        <v>1126</v>
      </c>
      <c r="B1129">
        <v>0</v>
      </c>
      <c r="C1129">
        <v>120635.53613281201</v>
      </c>
      <c r="D1129">
        <v>1501567.89379882</v>
      </c>
      <c r="E1129">
        <v>7560365.5964269303</v>
      </c>
      <c r="F1129">
        <v>7635609.8083496001</v>
      </c>
      <c r="G1129">
        <v>3861.6139526367101</v>
      </c>
      <c r="H1129" t="s">
        <v>12</v>
      </c>
      <c r="I1129" t="s">
        <v>49</v>
      </c>
      <c r="J1129" t="s">
        <v>57</v>
      </c>
    </row>
    <row r="1130" spans="1:10" x14ac:dyDescent="0.45">
      <c r="A1130">
        <v>1127</v>
      </c>
      <c r="B1130">
        <v>0</v>
      </c>
      <c r="C1130">
        <v>0</v>
      </c>
      <c r="D1130">
        <v>4981.8670654296802</v>
      </c>
      <c r="E1130">
        <v>59834.750305175701</v>
      </c>
      <c r="F1130">
        <v>173630.00671386701</v>
      </c>
      <c r="G1130">
        <v>0</v>
      </c>
      <c r="H1130" t="s">
        <v>13</v>
      </c>
      <c r="I1130" t="s">
        <v>49</v>
      </c>
      <c r="J1130" t="s">
        <v>57</v>
      </c>
    </row>
    <row r="1131" spans="1:10" x14ac:dyDescent="0.45">
      <c r="A1131">
        <v>1128</v>
      </c>
      <c r="B1131">
        <v>0</v>
      </c>
      <c r="C1131">
        <v>1966.6847534179601</v>
      </c>
      <c r="D1131">
        <v>30825.023071289001</v>
      </c>
      <c r="E1131">
        <v>1834843.3868482399</v>
      </c>
      <c r="F1131">
        <v>8500185.9438275509</v>
      </c>
      <c r="G1131">
        <v>1914.85998535156</v>
      </c>
      <c r="H1131" t="s">
        <v>14</v>
      </c>
      <c r="I1131" t="s">
        <v>49</v>
      </c>
      <c r="J1131" t="s">
        <v>57</v>
      </c>
    </row>
    <row r="1132" spans="1:10" x14ac:dyDescent="0.45">
      <c r="A1132">
        <v>1129</v>
      </c>
      <c r="B1132">
        <v>8639.25</v>
      </c>
      <c r="C1132">
        <v>2285762.3200882198</v>
      </c>
      <c r="D1132" s="1">
        <v>33716716.870963298</v>
      </c>
      <c r="E1132" s="1">
        <v>294082163.34138697</v>
      </c>
      <c r="F1132" s="1">
        <v>338112900.48190302</v>
      </c>
      <c r="G1132">
        <v>306499.68865966698</v>
      </c>
      <c r="H1132" t="s">
        <v>15</v>
      </c>
      <c r="I1132" t="s">
        <v>49</v>
      </c>
      <c r="J1132" t="s">
        <v>57</v>
      </c>
    </row>
    <row r="1133" spans="1:10" x14ac:dyDescent="0.45">
      <c r="A1133">
        <v>1130</v>
      </c>
      <c r="B1133">
        <v>0</v>
      </c>
      <c r="C1133">
        <v>732359.51677389699</v>
      </c>
      <c r="D1133">
        <v>6505554.9221935701</v>
      </c>
      <c r="E1133" s="1">
        <v>18652237.8144476</v>
      </c>
      <c r="F1133" s="1">
        <v>53722825.869011603</v>
      </c>
      <c r="G1133">
        <v>194280.667907714</v>
      </c>
      <c r="H1133" t="s">
        <v>16</v>
      </c>
      <c r="I1133" t="s">
        <v>49</v>
      </c>
      <c r="J1133" t="s">
        <v>57</v>
      </c>
    </row>
    <row r="1134" spans="1:10" x14ac:dyDescent="0.45">
      <c r="A1134">
        <v>1131</v>
      </c>
      <c r="B1134">
        <v>0</v>
      </c>
      <c r="C1134">
        <v>27867.8193359375</v>
      </c>
      <c r="D1134">
        <v>343488.166015625</v>
      </c>
      <c r="E1134">
        <v>3736379.44994399</v>
      </c>
      <c r="F1134" s="1">
        <v>12452084.0399459</v>
      </c>
      <c r="G1134">
        <v>26449.566040039001</v>
      </c>
      <c r="H1134" t="s">
        <v>17</v>
      </c>
      <c r="I1134" t="s">
        <v>49</v>
      </c>
      <c r="J1134" t="s">
        <v>57</v>
      </c>
    </row>
    <row r="1135" spans="1:10" x14ac:dyDescent="0.45">
      <c r="A1135">
        <v>1132</v>
      </c>
      <c r="B1135">
        <v>0</v>
      </c>
      <c r="C1135">
        <v>173279.413432042</v>
      </c>
      <c r="D1135">
        <v>4032683.14541566</v>
      </c>
      <c r="E1135" s="1">
        <v>58628890.032676697</v>
      </c>
      <c r="F1135" s="1">
        <v>208876769.93050101</v>
      </c>
      <c r="G1135">
        <v>94523.730696375205</v>
      </c>
      <c r="H1135" t="s">
        <v>18</v>
      </c>
      <c r="I1135" t="s">
        <v>49</v>
      </c>
      <c r="J1135" t="s">
        <v>57</v>
      </c>
    </row>
    <row r="1136" spans="1:10" x14ac:dyDescent="0.45">
      <c r="A1136">
        <v>1133</v>
      </c>
      <c r="B1136">
        <v>0</v>
      </c>
      <c r="C1136">
        <v>1764046.5068969701</v>
      </c>
      <c r="D1136" s="1">
        <v>19232438.7966942</v>
      </c>
      <c r="E1136" s="1">
        <v>157254470.73292899</v>
      </c>
      <c r="F1136" s="1">
        <v>461206371.72460401</v>
      </c>
      <c r="G1136">
        <v>209010.29833984299</v>
      </c>
      <c r="H1136" t="s">
        <v>19</v>
      </c>
      <c r="I1136" t="s">
        <v>49</v>
      </c>
      <c r="J1136" t="s">
        <v>57</v>
      </c>
    </row>
    <row r="1137" spans="1:10" x14ac:dyDescent="0.45">
      <c r="A1137">
        <v>1134</v>
      </c>
      <c r="B1137">
        <v>0</v>
      </c>
      <c r="C1137">
        <v>0</v>
      </c>
      <c r="D1137">
        <v>1869.6675415039001</v>
      </c>
      <c r="E1137">
        <v>16200.8908081054</v>
      </c>
      <c r="F1137">
        <v>56072.322021484302</v>
      </c>
      <c r="G1137">
        <v>0</v>
      </c>
      <c r="H1137" t="s">
        <v>20</v>
      </c>
      <c r="I1137" t="s">
        <v>49</v>
      </c>
      <c r="J1137" t="s">
        <v>57</v>
      </c>
    </row>
    <row r="1138" spans="1:10" x14ac:dyDescent="0.45">
      <c r="A1138">
        <v>1135</v>
      </c>
      <c r="B1138">
        <v>0</v>
      </c>
      <c r="C1138">
        <v>1849.69738769531</v>
      </c>
      <c r="D1138">
        <v>25481.845764160102</v>
      </c>
      <c r="E1138">
        <v>214986.24816894499</v>
      </c>
      <c r="F1138">
        <v>1257218.9029493099</v>
      </c>
      <c r="G1138">
        <v>3105.8118896484302</v>
      </c>
      <c r="H1138" t="s">
        <v>21</v>
      </c>
      <c r="I1138" t="s">
        <v>49</v>
      </c>
      <c r="J1138" t="s">
        <v>57</v>
      </c>
    </row>
    <row r="1139" spans="1:10" x14ac:dyDescent="0.45">
      <c r="A1139">
        <v>1136</v>
      </c>
      <c r="B1139">
        <v>10767.2081298828</v>
      </c>
      <c r="C1139">
        <v>1454169.9294433501</v>
      </c>
      <c r="D1139" s="1">
        <v>18625988.232211899</v>
      </c>
      <c r="E1139" s="1">
        <v>351546611.36220402</v>
      </c>
      <c r="F1139" s="1">
        <v>1010711264.28318</v>
      </c>
      <c r="G1139">
        <v>275290.30291748</v>
      </c>
      <c r="H1139" t="s">
        <v>22</v>
      </c>
      <c r="I1139" t="s">
        <v>49</v>
      </c>
      <c r="J1139" t="s">
        <v>57</v>
      </c>
    </row>
    <row r="1140" spans="1:10" x14ac:dyDescent="0.45">
      <c r="A1140">
        <v>1137</v>
      </c>
      <c r="B1140">
        <v>1371.4047241210901</v>
      </c>
      <c r="C1140" s="1">
        <v>21234261.170015201</v>
      </c>
      <c r="D1140" s="1">
        <v>311840284.90689999</v>
      </c>
      <c r="E1140" s="1">
        <v>428321408.68035299</v>
      </c>
      <c r="F1140" s="1">
        <v>464364637.83745199</v>
      </c>
      <c r="G1140">
        <v>103467.16558167701</v>
      </c>
      <c r="H1140" t="s">
        <v>23</v>
      </c>
      <c r="I1140" t="s">
        <v>49</v>
      </c>
      <c r="J1140" t="s">
        <v>57</v>
      </c>
    </row>
    <row r="1141" spans="1:10" x14ac:dyDescent="0.45">
      <c r="A1141">
        <v>1138</v>
      </c>
      <c r="B1141">
        <v>0</v>
      </c>
      <c r="C1141">
        <v>0</v>
      </c>
      <c r="D1141">
        <v>633.65203857421795</v>
      </c>
      <c r="E1141">
        <v>5875.9320463292697</v>
      </c>
      <c r="F1141">
        <v>49606.9778085746</v>
      </c>
      <c r="G1141">
        <v>0</v>
      </c>
      <c r="H1141" t="s">
        <v>24</v>
      </c>
      <c r="I1141" t="s">
        <v>49</v>
      </c>
      <c r="J1141" t="s">
        <v>57</v>
      </c>
    </row>
    <row r="1142" spans="1:10" x14ac:dyDescent="0.45">
      <c r="A1142">
        <v>1139</v>
      </c>
      <c r="B1142">
        <v>3389.8593139648401</v>
      </c>
      <c r="C1142">
        <v>1516578.73174402</v>
      </c>
      <c r="D1142" s="1">
        <v>23522865.259160701</v>
      </c>
      <c r="E1142" s="1">
        <v>211742215.924559</v>
      </c>
      <c r="F1142" s="1">
        <v>363092112.54608202</v>
      </c>
      <c r="G1142">
        <v>835063.56549072196</v>
      </c>
      <c r="H1142" t="s">
        <v>25</v>
      </c>
      <c r="I1142" t="s">
        <v>49</v>
      </c>
      <c r="J1142" t="s">
        <v>57</v>
      </c>
    </row>
    <row r="1143" spans="1:10" x14ac:dyDescent="0.45">
      <c r="A1143">
        <v>1140</v>
      </c>
      <c r="B1143">
        <v>1907.7835083007801</v>
      </c>
      <c r="C1143">
        <v>85891.1961669921</v>
      </c>
      <c r="D1143">
        <v>625961.57000732399</v>
      </c>
      <c r="E1143">
        <v>3747632.0233226102</v>
      </c>
      <c r="F1143">
        <v>8469604.30693933</v>
      </c>
      <c r="G1143">
        <v>3168.1010131835901</v>
      </c>
      <c r="H1143" t="s">
        <v>4</v>
      </c>
      <c r="I1143" t="s">
        <v>50</v>
      </c>
      <c r="J1143" t="s">
        <v>57</v>
      </c>
    </row>
    <row r="1144" spans="1:10" x14ac:dyDescent="0.45">
      <c r="A1144">
        <v>1141</v>
      </c>
      <c r="B1144">
        <v>666.524658203125</v>
      </c>
      <c r="C1144">
        <v>2944562.65162521</v>
      </c>
      <c r="D1144" s="1">
        <v>63236731.981459603</v>
      </c>
      <c r="E1144" s="1">
        <v>358063345.90458602</v>
      </c>
      <c r="F1144" s="1">
        <v>406912019.89567202</v>
      </c>
      <c r="G1144">
        <v>41346.267700195298</v>
      </c>
      <c r="H1144" t="s">
        <v>7</v>
      </c>
      <c r="I1144" t="s">
        <v>50</v>
      </c>
      <c r="J1144" t="s">
        <v>57</v>
      </c>
    </row>
    <row r="1145" spans="1:10" x14ac:dyDescent="0.45">
      <c r="A1145">
        <v>1142</v>
      </c>
      <c r="B1145">
        <v>4759.4823608398401</v>
      </c>
      <c r="C1145">
        <v>2886746.6273557101</v>
      </c>
      <c r="D1145" s="1">
        <v>34335499.484862499</v>
      </c>
      <c r="E1145" s="1">
        <v>76224716.264107704</v>
      </c>
      <c r="F1145" s="1">
        <v>42070905.8813335</v>
      </c>
      <c r="G1145">
        <v>0</v>
      </c>
      <c r="H1145" t="s">
        <v>8</v>
      </c>
      <c r="I1145" t="s">
        <v>50</v>
      </c>
      <c r="J1145" t="s">
        <v>57</v>
      </c>
    </row>
    <row r="1146" spans="1:10" x14ac:dyDescent="0.45">
      <c r="A1146">
        <v>1143</v>
      </c>
      <c r="B1146">
        <v>0</v>
      </c>
      <c r="C1146">
        <v>621.9833984375</v>
      </c>
      <c r="D1146">
        <v>6229.3001708984302</v>
      </c>
      <c r="E1146">
        <v>109996.453063964</v>
      </c>
      <c r="F1146">
        <v>459315.136847282</v>
      </c>
      <c r="G1146">
        <v>1243.2147827148401</v>
      </c>
      <c r="H1146" t="s">
        <v>9</v>
      </c>
      <c r="I1146" t="s">
        <v>50</v>
      </c>
      <c r="J1146" t="s">
        <v>57</v>
      </c>
    </row>
    <row r="1147" spans="1:10" x14ac:dyDescent="0.45">
      <c r="A1147">
        <v>1144</v>
      </c>
      <c r="B1147">
        <v>1345.2655639648401</v>
      </c>
      <c r="C1147">
        <v>2665844.6273920899</v>
      </c>
      <c r="D1147" s="1">
        <v>30739246.951175701</v>
      </c>
      <c r="E1147" s="1">
        <v>58257831.586185403</v>
      </c>
      <c r="F1147" s="1">
        <v>136908802.00127101</v>
      </c>
      <c r="G1147">
        <v>20509.396606445302</v>
      </c>
      <c r="H1147" t="s">
        <v>10</v>
      </c>
      <c r="I1147" t="s">
        <v>50</v>
      </c>
      <c r="J1147" t="s">
        <v>57</v>
      </c>
    </row>
    <row r="1148" spans="1:10" x14ac:dyDescent="0.45">
      <c r="A1148">
        <v>1145</v>
      </c>
      <c r="B1148">
        <v>0</v>
      </c>
      <c r="C1148">
        <v>4360.2720947265598</v>
      </c>
      <c r="D1148">
        <v>65463.249389648401</v>
      </c>
      <c r="E1148">
        <v>448629.72338962898</v>
      </c>
      <c r="F1148">
        <v>662120.45654296805</v>
      </c>
      <c r="G1148">
        <v>0</v>
      </c>
      <c r="H1148" t="s">
        <v>11</v>
      </c>
      <c r="I1148" t="s">
        <v>50</v>
      </c>
      <c r="J1148" t="s">
        <v>57</v>
      </c>
    </row>
    <row r="1149" spans="1:10" x14ac:dyDescent="0.45">
      <c r="A1149">
        <v>1146</v>
      </c>
      <c r="B1149">
        <v>1932.32897949218</v>
      </c>
      <c r="C1149">
        <v>395772.56066894502</v>
      </c>
      <c r="D1149">
        <v>2735526.5921020498</v>
      </c>
      <c r="E1149">
        <v>7690144.2829503603</v>
      </c>
      <c r="F1149">
        <v>5996730.4782104399</v>
      </c>
      <c r="G1149">
        <v>1934.2057495117101</v>
      </c>
      <c r="H1149" t="s">
        <v>12</v>
      </c>
      <c r="I1149" t="s">
        <v>50</v>
      </c>
      <c r="J1149" t="s">
        <v>57</v>
      </c>
    </row>
    <row r="1150" spans="1:10" x14ac:dyDescent="0.45">
      <c r="A1150">
        <v>1147</v>
      </c>
      <c r="B1150">
        <v>0</v>
      </c>
      <c r="C1150">
        <v>0</v>
      </c>
      <c r="D1150">
        <v>6840.24755859375</v>
      </c>
      <c r="E1150">
        <v>56091.527832031199</v>
      </c>
      <c r="F1150">
        <v>175514.84869384699</v>
      </c>
      <c r="G1150">
        <v>0</v>
      </c>
      <c r="H1150" t="s">
        <v>13</v>
      </c>
      <c r="I1150" t="s">
        <v>50</v>
      </c>
      <c r="J1150" t="s">
        <v>57</v>
      </c>
    </row>
    <row r="1151" spans="1:10" x14ac:dyDescent="0.45">
      <c r="A1151">
        <v>1148</v>
      </c>
      <c r="B1151">
        <v>0</v>
      </c>
      <c r="C1151">
        <v>9766.5177001953107</v>
      </c>
      <c r="D1151">
        <v>388942.58978271403</v>
      </c>
      <c r="E1151">
        <v>2538470.5015943302</v>
      </c>
      <c r="F1151">
        <v>7430622.0536297904</v>
      </c>
      <c r="G1151">
        <v>1934.2357788085901</v>
      </c>
      <c r="H1151" t="s">
        <v>14</v>
      </c>
      <c r="I1151" t="s">
        <v>50</v>
      </c>
      <c r="J1151" t="s">
        <v>57</v>
      </c>
    </row>
    <row r="1152" spans="1:10" x14ac:dyDescent="0.45">
      <c r="A1152">
        <v>1149</v>
      </c>
      <c r="B1152">
        <v>51731.695617675701</v>
      </c>
      <c r="C1152" s="1">
        <v>10644973.5836052</v>
      </c>
      <c r="D1152" s="1">
        <v>120282452.810561</v>
      </c>
      <c r="E1152" s="1">
        <v>340998775.03424698</v>
      </c>
      <c r="F1152" s="1">
        <v>196443780.28832</v>
      </c>
      <c r="G1152">
        <v>90968.540649414004</v>
      </c>
      <c r="H1152" t="s">
        <v>15</v>
      </c>
      <c r="I1152" t="s">
        <v>50</v>
      </c>
      <c r="J1152" t="s">
        <v>57</v>
      </c>
    </row>
    <row r="1153" spans="1:10" x14ac:dyDescent="0.45">
      <c r="A1153">
        <v>1150</v>
      </c>
      <c r="B1153">
        <v>0</v>
      </c>
      <c r="C1153">
        <v>953548.58599853504</v>
      </c>
      <c r="D1153">
        <v>7727602.6835556896</v>
      </c>
      <c r="E1153" s="1">
        <v>21167528.402207699</v>
      </c>
      <c r="F1153" s="1">
        <v>49951077.8494073</v>
      </c>
      <c r="G1153">
        <v>7501.2691650390598</v>
      </c>
      <c r="H1153" t="s">
        <v>16</v>
      </c>
      <c r="I1153" t="s">
        <v>50</v>
      </c>
      <c r="J1153" t="s">
        <v>57</v>
      </c>
    </row>
    <row r="1154" spans="1:10" x14ac:dyDescent="0.45">
      <c r="A1154">
        <v>1151</v>
      </c>
      <c r="B1154">
        <v>0</v>
      </c>
      <c r="C1154">
        <v>58345.263366699197</v>
      </c>
      <c r="D1154">
        <v>660994.78613281203</v>
      </c>
      <c r="E1154">
        <v>4146704.42017511</v>
      </c>
      <c r="F1154" s="1">
        <v>11697483.355420399</v>
      </c>
      <c r="G1154">
        <v>22741.216186523401</v>
      </c>
      <c r="H1154" t="s">
        <v>17</v>
      </c>
      <c r="I1154" t="s">
        <v>50</v>
      </c>
      <c r="J1154" t="s">
        <v>57</v>
      </c>
    </row>
    <row r="1155" spans="1:10" x14ac:dyDescent="0.45">
      <c r="A1155">
        <v>1152</v>
      </c>
      <c r="B1155">
        <v>662.46295166015602</v>
      </c>
      <c r="C1155">
        <v>1128113.44320571</v>
      </c>
      <c r="D1155" s="1">
        <v>14102117.7432363</v>
      </c>
      <c r="E1155" s="1">
        <v>77275746.996926397</v>
      </c>
      <c r="F1155" s="1">
        <v>179192177.47298899</v>
      </c>
      <c r="G1155">
        <v>107328.13341232001</v>
      </c>
      <c r="H1155" t="s">
        <v>18</v>
      </c>
      <c r="I1155" t="s">
        <v>50</v>
      </c>
      <c r="J1155" t="s">
        <v>57</v>
      </c>
    </row>
    <row r="1156" spans="1:10" x14ac:dyDescent="0.45">
      <c r="A1156">
        <v>1153</v>
      </c>
      <c r="B1156">
        <v>4064.0154418945299</v>
      </c>
      <c r="C1156">
        <v>4309023.2253068499</v>
      </c>
      <c r="D1156" s="1">
        <v>38347183.3550101</v>
      </c>
      <c r="E1156" s="1">
        <v>251455563.51348799</v>
      </c>
      <c r="F1156" s="1">
        <v>345521364.889548</v>
      </c>
      <c r="G1156">
        <v>29139.060668945302</v>
      </c>
      <c r="H1156" t="s">
        <v>19</v>
      </c>
      <c r="I1156" t="s">
        <v>50</v>
      </c>
      <c r="J1156" t="s">
        <v>57</v>
      </c>
    </row>
    <row r="1157" spans="1:10" x14ac:dyDescent="0.45">
      <c r="A1157">
        <v>1154</v>
      </c>
      <c r="B1157">
        <v>0</v>
      </c>
      <c r="C1157">
        <v>0</v>
      </c>
      <c r="D1157">
        <v>1868.98083496093</v>
      </c>
      <c r="E1157">
        <v>12463.6347045898</v>
      </c>
      <c r="F1157">
        <v>59810.264831542903</v>
      </c>
      <c r="G1157">
        <v>0</v>
      </c>
      <c r="H1157" t="s">
        <v>20</v>
      </c>
      <c r="I1157" t="s">
        <v>50</v>
      </c>
      <c r="J1157" t="s">
        <v>57</v>
      </c>
    </row>
    <row r="1158" spans="1:10" x14ac:dyDescent="0.45">
      <c r="A1158">
        <v>1155</v>
      </c>
      <c r="B1158">
        <v>0</v>
      </c>
      <c r="C1158">
        <v>2482.5529174804601</v>
      </c>
      <c r="D1158">
        <v>52983.6317138671</v>
      </c>
      <c r="E1158">
        <v>285009.958129882</v>
      </c>
      <c r="F1158">
        <v>1159060.5882520401</v>
      </c>
      <c r="G1158">
        <v>3105.77514648437</v>
      </c>
      <c r="H1158" t="s">
        <v>21</v>
      </c>
      <c r="I1158" t="s">
        <v>50</v>
      </c>
      <c r="J1158" t="s">
        <v>57</v>
      </c>
    </row>
    <row r="1159" spans="1:10" x14ac:dyDescent="0.45">
      <c r="A1159">
        <v>1156</v>
      </c>
      <c r="B1159">
        <v>674.5390625</v>
      </c>
      <c r="C1159">
        <v>2136987.4933332801</v>
      </c>
      <c r="D1159" s="1">
        <v>33669937.3924876</v>
      </c>
      <c r="E1159" s="1">
        <v>453980252.134332</v>
      </c>
      <c r="F1159" s="1">
        <v>892775733.07754099</v>
      </c>
      <c r="G1159">
        <v>60506.681335449197</v>
      </c>
      <c r="H1159" t="s">
        <v>22</v>
      </c>
      <c r="I1159" t="s">
        <v>50</v>
      </c>
      <c r="J1159" t="s">
        <v>57</v>
      </c>
    </row>
    <row r="1160" spans="1:10" x14ac:dyDescent="0.45">
      <c r="A1160">
        <v>1157</v>
      </c>
      <c r="B1160">
        <v>4713.048828125</v>
      </c>
      <c r="C1160" s="1">
        <v>73635164.918996304</v>
      </c>
      <c r="D1160" s="1">
        <v>519777843.41672599</v>
      </c>
      <c r="E1160" s="1">
        <v>300864427.60596901</v>
      </c>
      <c r="F1160" s="1">
        <v>331527421.476753</v>
      </c>
      <c r="G1160">
        <v>55860.6977519914</v>
      </c>
      <c r="H1160" t="s">
        <v>23</v>
      </c>
      <c r="I1160" t="s">
        <v>50</v>
      </c>
      <c r="J1160" t="s">
        <v>57</v>
      </c>
    </row>
    <row r="1161" spans="1:10" x14ac:dyDescent="0.45">
      <c r="A1161">
        <v>1158</v>
      </c>
      <c r="B1161">
        <v>0</v>
      </c>
      <c r="C1161">
        <v>0</v>
      </c>
      <c r="D1161">
        <v>633.65203857421795</v>
      </c>
      <c r="E1161">
        <v>6510.9611600988001</v>
      </c>
      <c r="F1161">
        <v>48971.948694805003</v>
      </c>
      <c r="G1161">
        <v>0</v>
      </c>
      <c r="H1161" t="s">
        <v>24</v>
      </c>
      <c r="I1161" t="s">
        <v>50</v>
      </c>
      <c r="J1161" t="s">
        <v>57</v>
      </c>
    </row>
    <row r="1162" spans="1:10" x14ac:dyDescent="0.45">
      <c r="A1162">
        <v>1159</v>
      </c>
      <c r="B1162">
        <v>3378.3687133788999</v>
      </c>
      <c r="C1162">
        <v>9092591.6304811891</v>
      </c>
      <c r="D1162" s="1">
        <v>61898583.489570402</v>
      </c>
      <c r="E1162" s="1">
        <v>221835832.992295</v>
      </c>
      <c r="F1162" s="1">
        <v>307681827.51857197</v>
      </c>
      <c r="G1162">
        <v>200011.88671875</v>
      </c>
      <c r="H1162" t="s">
        <v>25</v>
      </c>
      <c r="I1162" t="s">
        <v>50</v>
      </c>
      <c r="J1162" t="s">
        <v>57</v>
      </c>
    </row>
    <row r="1163" spans="1:10" x14ac:dyDescent="0.45">
      <c r="A1163">
        <v>1160</v>
      </c>
      <c r="B1163">
        <v>1271.7975463867101</v>
      </c>
      <c r="C1163">
        <v>125187.102416992</v>
      </c>
      <c r="D1163">
        <v>936172.73193359305</v>
      </c>
      <c r="E1163">
        <v>4124568.0936961402</v>
      </c>
      <c r="F1163">
        <v>7721655.0201351298</v>
      </c>
      <c r="G1163">
        <v>25310.2352294921</v>
      </c>
      <c r="H1163" t="s">
        <v>4</v>
      </c>
      <c r="I1163" t="s">
        <v>51</v>
      </c>
      <c r="J1163" t="s">
        <v>57</v>
      </c>
    </row>
    <row r="1164" spans="1:10" x14ac:dyDescent="0.45">
      <c r="A1164">
        <v>1161</v>
      </c>
      <c r="B1164">
        <v>2668.73950195312</v>
      </c>
      <c r="C1164">
        <v>4930648.9044967303</v>
      </c>
      <c r="D1164" s="1">
        <v>91752810.096274406</v>
      </c>
      <c r="E1164" s="1">
        <v>486519471.58000398</v>
      </c>
      <c r="F1164" s="1">
        <v>247892882.003719</v>
      </c>
      <c r="G1164">
        <v>100191.90170419699</v>
      </c>
      <c r="H1164" t="s">
        <v>7</v>
      </c>
      <c r="I1164" t="s">
        <v>51</v>
      </c>
      <c r="J1164" t="s">
        <v>57</v>
      </c>
    </row>
    <row r="1165" spans="1:10" x14ac:dyDescent="0.45">
      <c r="A1165">
        <v>1162</v>
      </c>
      <c r="B1165">
        <v>4074.1889038085901</v>
      </c>
      <c r="C1165">
        <v>2786363.0778561998</v>
      </c>
      <c r="D1165" s="1">
        <v>30033550.819370799</v>
      </c>
      <c r="E1165" s="1">
        <v>93602154.5784394</v>
      </c>
      <c r="F1165" s="1">
        <v>29096485.075449899</v>
      </c>
      <c r="G1165">
        <v>0</v>
      </c>
      <c r="H1165" t="s">
        <v>8</v>
      </c>
      <c r="I1165" t="s">
        <v>51</v>
      </c>
      <c r="J1165" t="s">
        <v>57</v>
      </c>
    </row>
    <row r="1166" spans="1:10" x14ac:dyDescent="0.45">
      <c r="A1166">
        <v>1163</v>
      </c>
      <c r="B1166">
        <v>0</v>
      </c>
      <c r="C1166">
        <v>0</v>
      </c>
      <c r="D1166">
        <v>9340.7775268554597</v>
      </c>
      <c r="E1166">
        <v>113720.158691406</v>
      </c>
      <c r="F1166">
        <v>446104.56815736002</v>
      </c>
      <c r="G1166">
        <v>8240.5838876761609</v>
      </c>
      <c r="H1166" t="s">
        <v>9</v>
      </c>
      <c r="I1166" t="s">
        <v>51</v>
      </c>
      <c r="J1166" t="s">
        <v>57</v>
      </c>
    </row>
    <row r="1167" spans="1:10" x14ac:dyDescent="0.45">
      <c r="A1167">
        <v>1164</v>
      </c>
      <c r="B1167">
        <v>677.63970947265602</v>
      </c>
      <c r="C1167">
        <v>3439191.59891285</v>
      </c>
      <c r="D1167" s="1">
        <v>27078221.124556702</v>
      </c>
      <c r="E1167" s="1">
        <v>78030324.769028097</v>
      </c>
      <c r="F1167" s="1">
        <v>119936444.945191</v>
      </c>
      <c r="G1167">
        <v>108719.750797047</v>
      </c>
      <c r="H1167" t="s">
        <v>10</v>
      </c>
      <c r="I1167" t="s">
        <v>51</v>
      </c>
      <c r="J1167" t="s">
        <v>57</v>
      </c>
    </row>
    <row r="1168" spans="1:10" x14ac:dyDescent="0.45">
      <c r="A1168">
        <v>1165</v>
      </c>
      <c r="B1168">
        <v>0</v>
      </c>
      <c r="C1168">
        <v>4369.6698608398401</v>
      </c>
      <c r="D1168">
        <v>53605.920288085901</v>
      </c>
      <c r="E1168">
        <v>400763.20117283199</v>
      </c>
      <c r="F1168">
        <v>721215.31225585903</v>
      </c>
      <c r="G1168">
        <v>619.59783935546795</v>
      </c>
      <c r="H1168" t="s">
        <v>11</v>
      </c>
      <c r="I1168" t="s">
        <v>51</v>
      </c>
      <c r="J1168" t="s">
        <v>57</v>
      </c>
    </row>
    <row r="1169" spans="1:10" x14ac:dyDescent="0.45">
      <c r="A1169">
        <v>1166</v>
      </c>
      <c r="B1169">
        <v>1929.0934448242101</v>
      </c>
      <c r="C1169">
        <v>164045.64465331999</v>
      </c>
      <c r="D1169">
        <v>1681402.48266601</v>
      </c>
      <c r="E1169">
        <v>8006031.6324376697</v>
      </c>
      <c r="F1169">
        <v>6951871.2788696196</v>
      </c>
      <c r="G1169">
        <v>16760.3165893554</v>
      </c>
      <c r="H1169" t="s">
        <v>12</v>
      </c>
      <c r="I1169" t="s">
        <v>51</v>
      </c>
      <c r="J1169" t="s">
        <v>57</v>
      </c>
    </row>
    <row r="1170" spans="1:10" x14ac:dyDescent="0.45">
      <c r="A1170">
        <v>1167</v>
      </c>
      <c r="B1170">
        <v>0</v>
      </c>
      <c r="C1170">
        <v>4995.1676025390598</v>
      </c>
      <c r="D1170">
        <v>5605.5999755859302</v>
      </c>
      <c r="E1170">
        <v>61719.508239745999</v>
      </c>
      <c r="F1170">
        <v>166126.34826660101</v>
      </c>
      <c r="G1170">
        <v>0</v>
      </c>
      <c r="H1170" t="s">
        <v>13</v>
      </c>
      <c r="I1170" t="s">
        <v>51</v>
      </c>
      <c r="J1170" t="s">
        <v>57</v>
      </c>
    </row>
    <row r="1171" spans="1:10" x14ac:dyDescent="0.45">
      <c r="A1171">
        <v>1168</v>
      </c>
      <c r="B1171">
        <v>0</v>
      </c>
      <c r="C1171">
        <v>24049.4120483398</v>
      </c>
      <c r="D1171">
        <v>237502.54553222601</v>
      </c>
      <c r="E1171">
        <v>2712153.41922535</v>
      </c>
      <c r="F1171">
        <v>7366767.9598513097</v>
      </c>
      <c r="G1171">
        <v>29262.561828613201</v>
      </c>
      <c r="H1171" t="s">
        <v>14</v>
      </c>
      <c r="I1171" t="s">
        <v>51</v>
      </c>
      <c r="J1171" t="s">
        <v>57</v>
      </c>
    </row>
    <row r="1172" spans="1:10" x14ac:dyDescent="0.45">
      <c r="A1172">
        <v>1169</v>
      </c>
      <c r="B1172">
        <v>29257.852172851501</v>
      </c>
      <c r="C1172">
        <v>5725419.7584951296</v>
      </c>
      <c r="D1172" s="1">
        <v>116059345.85441899</v>
      </c>
      <c r="E1172" s="1">
        <v>368568623.34246999</v>
      </c>
      <c r="F1172" s="1">
        <v>177894101.89431399</v>
      </c>
      <c r="G1172">
        <v>235933.25112902999</v>
      </c>
      <c r="H1172" t="s">
        <v>15</v>
      </c>
      <c r="I1172" t="s">
        <v>51</v>
      </c>
      <c r="J1172" t="s">
        <v>57</v>
      </c>
    </row>
    <row r="1173" spans="1:10" x14ac:dyDescent="0.45">
      <c r="A1173">
        <v>1170</v>
      </c>
      <c r="B1173">
        <v>11453.8279418945</v>
      </c>
      <c r="C1173">
        <v>2554170.9690551702</v>
      </c>
      <c r="D1173">
        <v>9994254.1601627097</v>
      </c>
      <c r="E1173" s="1">
        <v>22804976.4293667</v>
      </c>
      <c r="F1173" s="1">
        <v>44363454.506530002</v>
      </c>
      <c r="G1173">
        <v>78948.897277832002</v>
      </c>
      <c r="H1173" t="s">
        <v>16</v>
      </c>
      <c r="I1173" t="s">
        <v>51</v>
      </c>
      <c r="J1173" t="s">
        <v>57</v>
      </c>
    </row>
    <row r="1174" spans="1:10" x14ac:dyDescent="0.45">
      <c r="A1174">
        <v>1171</v>
      </c>
      <c r="B1174">
        <v>1265.88647460937</v>
      </c>
      <c r="C1174">
        <v>42373.774902343699</v>
      </c>
      <c r="D1174">
        <v>837025.10412597598</v>
      </c>
      <c r="E1174">
        <v>4634402.2233302696</v>
      </c>
      <c r="F1174" s="1">
        <v>10989315.518419201</v>
      </c>
      <c r="G1174">
        <v>81886.534029134098</v>
      </c>
      <c r="H1174" t="s">
        <v>17</v>
      </c>
      <c r="I1174" t="s">
        <v>51</v>
      </c>
      <c r="J1174" t="s">
        <v>57</v>
      </c>
    </row>
    <row r="1175" spans="1:10" x14ac:dyDescent="0.45">
      <c r="A1175">
        <v>1172</v>
      </c>
      <c r="B1175">
        <v>0</v>
      </c>
      <c r="C1175">
        <v>732462.49600159796</v>
      </c>
      <c r="D1175">
        <v>8744055.1393808294</v>
      </c>
      <c r="E1175" s="1">
        <v>72887252.396865398</v>
      </c>
      <c r="F1175" s="1">
        <v>188038498.44678301</v>
      </c>
      <c r="G1175">
        <v>1403877.77369145</v>
      </c>
      <c r="H1175" t="s">
        <v>18</v>
      </c>
      <c r="I1175" t="s">
        <v>51</v>
      </c>
      <c r="J1175" t="s">
        <v>57</v>
      </c>
    </row>
    <row r="1176" spans="1:10" x14ac:dyDescent="0.45">
      <c r="A1176">
        <v>1173</v>
      </c>
      <c r="B1176">
        <v>4058.3814086913999</v>
      </c>
      <c r="C1176">
        <v>4917181.7126713702</v>
      </c>
      <c r="D1176" s="1">
        <v>36726957.608512104</v>
      </c>
      <c r="E1176" s="1">
        <v>252438751.13204801</v>
      </c>
      <c r="F1176" s="1">
        <v>345268557.65863502</v>
      </c>
      <c r="G1176">
        <v>310831.56618915597</v>
      </c>
      <c r="H1176" t="s">
        <v>19</v>
      </c>
      <c r="I1176" t="s">
        <v>51</v>
      </c>
      <c r="J1176" t="s">
        <v>57</v>
      </c>
    </row>
    <row r="1177" spans="1:10" x14ac:dyDescent="0.45">
      <c r="A1177">
        <v>1174</v>
      </c>
      <c r="B1177">
        <v>0</v>
      </c>
      <c r="C1177">
        <v>1245.48791503906</v>
      </c>
      <c r="D1177">
        <v>2494.2180786132799</v>
      </c>
      <c r="E1177">
        <v>19311.510314941399</v>
      </c>
      <c r="F1177">
        <v>50468.745422363201</v>
      </c>
      <c r="G1177">
        <v>622.91864013671795</v>
      </c>
      <c r="H1177" t="s">
        <v>20</v>
      </c>
      <c r="I1177" t="s">
        <v>51</v>
      </c>
      <c r="J1177" t="s">
        <v>57</v>
      </c>
    </row>
    <row r="1178" spans="1:10" x14ac:dyDescent="0.45">
      <c r="A1178">
        <v>1175</v>
      </c>
      <c r="B1178">
        <v>0</v>
      </c>
      <c r="C1178">
        <v>4975.4580688476499</v>
      </c>
      <c r="D1178">
        <v>35495.627075195298</v>
      </c>
      <c r="E1178">
        <v>225598.437805175</v>
      </c>
      <c r="F1178">
        <v>1229146.89983652</v>
      </c>
      <c r="G1178">
        <v>7426.0833740234302</v>
      </c>
      <c r="H1178" t="s">
        <v>21</v>
      </c>
      <c r="I1178" t="s">
        <v>51</v>
      </c>
      <c r="J1178" t="s">
        <v>57</v>
      </c>
    </row>
    <row r="1179" spans="1:10" x14ac:dyDescent="0.45">
      <c r="A1179">
        <v>1176</v>
      </c>
      <c r="B1179">
        <v>16139.374450683499</v>
      </c>
      <c r="C1179">
        <v>9713590.3222543709</v>
      </c>
      <c r="D1179" s="1">
        <v>139228056.452813</v>
      </c>
      <c r="E1179" s="1">
        <v>704238398.20526004</v>
      </c>
      <c r="F1179" s="1">
        <v>528957790.61464202</v>
      </c>
      <c r="G1179">
        <v>470116.34867110901</v>
      </c>
      <c r="H1179" t="s">
        <v>22</v>
      </c>
      <c r="I1179" t="s">
        <v>51</v>
      </c>
      <c r="J1179" t="s">
        <v>57</v>
      </c>
    </row>
    <row r="1180" spans="1:10" x14ac:dyDescent="0.45">
      <c r="A1180">
        <v>1177</v>
      </c>
      <c r="B1180">
        <v>21499.514770507802</v>
      </c>
      <c r="C1180" s="1">
        <v>43750456.9965159</v>
      </c>
      <c r="D1180" s="1">
        <v>466856924.45607299</v>
      </c>
      <c r="E1180" s="1">
        <v>468643360.75622398</v>
      </c>
      <c r="F1180" s="1">
        <v>246328214.34463599</v>
      </c>
      <c r="G1180">
        <v>264975.096805587</v>
      </c>
      <c r="H1180" t="s">
        <v>23</v>
      </c>
      <c r="I1180" t="s">
        <v>51</v>
      </c>
      <c r="J1180" t="s">
        <v>57</v>
      </c>
    </row>
    <row r="1181" spans="1:10" x14ac:dyDescent="0.45">
      <c r="A1181">
        <v>1178</v>
      </c>
      <c r="B1181">
        <v>0</v>
      </c>
      <c r="C1181">
        <v>0</v>
      </c>
      <c r="D1181">
        <v>633.65203857421795</v>
      </c>
      <c r="E1181">
        <v>9681.9308866612992</v>
      </c>
      <c r="F1181">
        <v>45800.978968242503</v>
      </c>
      <c r="G1181">
        <v>0</v>
      </c>
      <c r="H1181" t="s">
        <v>24</v>
      </c>
      <c r="I1181" t="s">
        <v>51</v>
      </c>
      <c r="J1181" t="s">
        <v>57</v>
      </c>
    </row>
    <row r="1182" spans="1:10" x14ac:dyDescent="0.45">
      <c r="A1182">
        <v>1179</v>
      </c>
      <c r="B1182">
        <v>13449.0518188476</v>
      </c>
      <c r="C1182" s="1">
        <v>23481097.767411999</v>
      </c>
      <c r="D1182" s="1">
        <v>83933880.814384103</v>
      </c>
      <c r="E1182" s="1">
        <v>218725564.161852</v>
      </c>
      <c r="F1182" s="1">
        <v>273775236.08441401</v>
      </c>
      <c r="G1182">
        <v>782998.00646972598</v>
      </c>
      <c r="H1182" t="s">
        <v>25</v>
      </c>
      <c r="I1182" t="s">
        <v>51</v>
      </c>
      <c r="J1182" t="s">
        <v>57</v>
      </c>
    </row>
    <row r="1183" spans="1:10" x14ac:dyDescent="0.45">
      <c r="A1183">
        <v>1180</v>
      </c>
      <c r="B1183">
        <v>2544.2271118163999</v>
      </c>
      <c r="C1183">
        <v>111994.182434082</v>
      </c>
      <c r="D1183">
        <v>1052708.1810913</v>
      </c>
      <c r="E1183">
        <v>4503907.5142893996</v>
      </c>
      <c r="F1183">
        <v>7234552.8912899196</v>
      </c>
      <c r="G1183">
        <v>28457.984741210901</v>
      </c>
      <c r="H1183" t="s">
        <v>4</v>
      </c>
      <c r="I1183" t="s">
        <v>52</v>
      </c>
      <c r="J1183" t="s">
        <v>57</v>
      </c>
    </row>
    <row r="1184" spans="1:10" x14ac:dyDescent="0.45">
      <c r="A1184">
        <v>1181</v>
      </c>
      <c r="B1184">
        <v>666.524658203125</v>
      </c>
      <c r="C1184">
        <v>2926657.4626768799</v>
      </c>
      <c r="D1184" s="1">
        <v>62532810.435460903</v>
      </c>
      <c r="E1184" s="1">
        <v>482252802.46506202</v>
      </c>
      <c r="F1184" s="1">
        <v>283418405.86475903</v>
      </c>
      <c r="G1184">
        <v>67330.473083496094</v>
      </c>
      <c r="H1184" t="s">
        <v>7</v>
      </c>
      <c r="I1184" t="s">
        <v>52</v>
      </c>
      <c r="J1184" t="s">
        <v>57</v>
      </c>
    </row>
    <row r="1185" spans="1:10" x14ac:dyDescent="0.45">
      <c r="A1185">
        <v>1182</v>
      </c>
      <c r="B1185">
        <v>5450.0279541015598</v>
      </c>
      <c r="C1185">
        <v>1548993.0353266599</v>
      </c>
      <c r="D1185" s="1">
        <v>31837796.0834838</v>
      </c>
      <c r="E1185" s="1">
        <v>104612809.682604</v>
      </c>
      <c r="F1185" s="1">
        <v>17517578.910651401</v>
      </c>
      <c r="G1185">
        <v>0</v>
      </c>
      <c r="H1185" t="s">
        <v>8</v>
      </c>
      <c r="I1185" t="s">
        <v>52</v>
      </c>
      <c r="J1185" t="s">
        <v>57</v>
      </c>
    </row>
    <row r="1186" spans="1:10" x14ac:dyDescent="0.45">
      <c r="A1186">
        <v>1183</v>
      </c>
      <c r="B1186">
        <v>0</v>
      </c>
      <c r="C1186">
        <v>0</v>
      </c>
      <c r="D1186">
        <v>7473.1209106445303</v>
      </c>
      <c r="E1186">
        <v>77126.8641967773</v>
      </c>
      <c r="F1186">
        <v>482083.83970277</v>
      </c>
      <c r="G1186">
        <v>10722.263453105799</v>
      </c>
      <c r="H1186" t="s">
        <v>9</v>
      </c>
      <c r="I1186" t="s">
        <v>52</v>
      </c>
      <c r="J1186" t="s">
        <v>57</v>
      </c>
    </row>
    <row r="1187" spans="1:10" x14ac:dyDescent="0.45">
      <c r="A1187">
        <v>1184</v>
      </c>
      <c r="B1187">
        <v>4678.3819580078098</v>
      </c>
      <c r="C1187">
        <v>2972255.77380131</v>
      </c>
      <c r="D1187" s="1">
        <v>22805377.217961501</v>
      </c>
      <c r="E1187" s="1">
        <v>77493635.012297004</v>
      </c>
      <c r="F1187" s="1">
        <v>125274869.332789</v>
      </c>
      <c r="G1187">
        <v>42764.109388164397</v>
      </c>
      <c r="H1187" t="s">
        <v>10</v>
      </c>
      <c r="I1187" t="s">
        <v>52</v>
      </c>
      <c r="J1187" t="s">
        <v>57</v>
      </c>
    </row>
    <row r="1188" spans="1:10" x14ac:dyDescent="0.45">
      <c r="A1188">
        <v>1185</v>
      </c>
      <c r="B1188">
        <v>0</v>
      </c>
      <c r="C1188">
        <v>6863.8405151367097</v>
      </c>
      <c r="D1188">
        <v>97864.1824951171</v>
      </c>
      <c r="E1188">
        <v>452924.69720554701</v>
      </c>
      <c r="F1188">
        <v>622920.98120117094</v>
      </c>
      <c r="G1188">
        <v>0</v>
      </c>
      <c r="H1188" t="s">
        <v>11</v>
      </c>
      <c r="I1188" t="s">
        <v>52</v>
      </c>
      <c r="J1188" t="s">
        <v>57</v>
      </c>
    </row>
    <row r="1189" spans="1:10" x14ac:dyDescent="0.45">
      <c r="A1189">
        <v>1186</v>
      </c>
      <c r="B1189">
        <v>5125.5883178710901</v>
      </c>
      <c r="C1189">
        <v>316045.99047851498</v>
      </c>
      <c r="D1189">
        <v>2891402.2989501902</v>
      </c>
      <c r="E1189">
        <v>8023846.4161901101</v>
      </c>
      <c r="F1189">
        <v>5574009.6981811495</v>
      </c>
      <c r="G1189">
        <v>11610.456542968701</v>
      </c>
      <c r="H1189" t="s">
        <v>12</v>
      </c>
      <c r="I1189" t="s">
        <v>52</v>
      </c>
      <c r="J1189" t="s">
        <v>57</v>
      </c>
    </row>
    <row r="1190" spans="1:10" x14ac:dyDescent="0.45">
      <c r="A1190">
        <v>1187</v>
      </c>
      <c r="B1190">
        <v>0</v>
      </c>
      <c r="C1190">
        <v>0</v>
      </c>
      <c r="D1190">
        <v>11216.8926391601</v>
      </c>
      <c r="E1190">
        <v>71028.641113281206</v>
      </c>
      <c r="F1190">
        <v>156201.09033203099</v>
      </c>
      <c r="G1190">
        <v>0</v>
      </c>
      <c r="H1190" t="s">
        <v>13</v>
      </c>
      <c r="I1190" t="s">
        <v>52</v>
      </c>
      <c r="J1190" t="s">
        <v>57</v>
      </c>
    </row>
    <row r="1191" spans="1:10" x14ac:dyDescent="0.45">
      <c r="A1191">
        <v>1188</v>
      </c>
      <c r="B1191">
        <v>0</v>
      </c>
      <c r="C1191">
        <v>44720.579345703103</v>
      </c>
      <c r="D1191">
        <v>408392.06732177699</v>
      </c>
      <c r="E1191">
        <v>2754231.3138051899</v>
      </c>
      <c r="F1191">
        <v>7155949.1812992999</v>
      </c>
      <c r="G1191">
        <v>6442.7567138671802</v>
      </c>
      <c r="H1191" t="s">
        <v>14</v>
      </c>
      <c r="I1191" t="s">
        <v>52</v>
      </c>
      <c r="J1191" t="s">
        <v>57</v>
      </c>
    </row>
    <row r="1192" spans="1:10" x14ac:dyDescent="0.45">
      <c r="A1192">
        <v>1189</v>
      </c>
      <c r="B1192">
        <v>33214.619323730403</v>
      </c>
      <c r="C1192">
        <v>4580207.15219846</v>
      </c>
      <c r="D1192" s="1">
        <v>121075310.917918</v>
      </c>
      <c r="E1192" s="1">
        <v>389457201.30544001</v>
      </c>
      <c r="F1192" s="1">
        <v>153300625.50383499</v>
      </c>
      <c r="G1192">
        <v>66122.454284667896</v>
      </c>
      <c r="H1192" t="s">
        <v>15</v>
      </c>
      <c r="I1192" t="s">
        <v>52</v>
      </c>
      <c r="J1192" t="s">
        <v>57</v>
      </c>
    </row>
    <row r="1193" spans="1:10" x14ac:dyDescent="0.45">
      <c r="A1193">
        <v>1190</v>
      </c>
      <c r="B1193">
        <v>2697.8001098632799</v>
      </c>
      <c r="C1193">
        <v>2015226.48875876</v>
      </c>
      <c r="D1193">
        <v>9831067.9871517401</v>
      </c>
      <c r="E1193" s="1">
        <v>23648663.946748801</v>
      </c>
      <c r="F1193" s="1">
        <v>44270803.917174503</v>
      </c>
      <c r="G1193">
        <v>38798.650390625</v>
      </c>
      <c r="H1193" t="s">
        <v>16</v>
      </c>
      <c r="I1193" t="s">
        <v>52</v>
      </c>
      <c r="J1193" t="s">
        <v>57</v>
      </c>
    </row>
    <row r="1194" spans="1:10" x14ac:dyDescent="0.45">
      <c r="A1194">
        <v>1191</v>
      </c>
      <c r="B1194">
        <v>1909.89587402343</v>
      </c>
      <c r="C1194">
        <v>72933.697326660098</v>
      </c>
      <c r="D1194">
        <v>882524.61932373</v>
      </c>
      <c r="E1194">
        <v>5021308.2691741297</v>
      </c>
      <c r="F1194" s="1">
        <v>10539235.1777755</v>
      </c>
      <c r="G1194">
        <v>68357.381807454396</v>
      </c>
      <c r="H1194" t="s">
        <v>17</v>
      </c>
      <c r="I1194" t="s">
        <v>52</v>
      </c>
      <c r="J1194" t="s">
        <v>57</v>
      </c>
    </row>
    <row r="1195" spans="1:10" x14ac:dyDescent="0.45">
      <c r="A1195">
        <v>1192</v>
      </c>
      <c r="B1195">
        <v>0</v>
      </c>
      <c r="C1195">
        <v>571249.88890165405</v>
      </c>
      <c r="D1195" s="1">
        <v>10262007.3452399</v>
      </c>
      <c r="E1195" s="1">
        <v>79900942.137468606</v>
      </c>
      <c r="F1195" s="1">
        <v>180866660.40129599</v>
      </c>
      <c r="G1195">
        <v>205286.47981555399</v>
      </c>
      <c r="H1195" t="s">
        <v>18</v>
      </c>
      <c r="I1195" t="s">
        <v>52</v>
      </c>
      <c r="J1195" t="s">
        <v>57</v>
      </c>
    </row>
    <row r="1196" spans="1:10" x14ac:dyDescent="0.45">
      <c r="A1196">
        <v>1193</v>
      </c>
      <c r="B1196">
        <v>5409.5120849609302</v>
      </c>
      <c r="C1196">
        <v>3882111.84842816</v>
      </c>
      <c r="D1196" s="1">
        <v>39772521.185830198</v>
      </c>
      <c r="E1196" s="1">
        <v>265701901.09811401</v>
      </c>
      <c r="F1196" s="1">
        <v>330202068.06265098</v>
      </c>
      <c r="G1196">
        <v>102326.352355957</v>
      </c>
      <c r="H1196" t="s">
        <v>19</v>
      </c>
      <c r="I1196" t="s">
        <v>52</v>
      </c>
      <c r="J1196" t="s">
        <v>57</v>
      </c>
    </row>
    <row r="1197" spans="1:10" x14ac:dyDescent="0.45">
      <c r="A1197">
        <v>1194</v>
      </c>
      <c r="B1197">
        <v>0</v>
      </c>
      <c r="C1197">
        <v>0</v>
      </c>
      <c r="D1197">
        <v>3112.7178344726499</v>
      </c>
      <c r="E1197">
        <v>19946.427246093699</v>
      </c>
      <c r="F1197">
        <v>50460.816650390603</v>
      </c>
      <c r="G1197">
        <v>622.91864013671795</v>
      </c>
      <c r="H1197" t="s">
        <v>20</v>
      </c>
      <c r="I1197" t="s">
        <v>52</v>
      </c>
      <c r="J1197" t="s">
        <v>57</v>
      </c>
    </row>
    <row r="1198" spans="1:10" x14ac:dyDescent="0.45">
      <c r="A1198">
        <v>1195</v>
      </c>
      <c r="B1198">
        <v>0</v>
      </c>
      <c r="C1198">
        <v>3089.2772216796802</v>
      </c>
      <c r="D1198">
        <v>34289.088073730403</v>
      </c>
      <c r="E1198">
        <v>299433.92279531399</v>
      </c>
      <c r="F1198">
        <v>1158400.02532001</v>
      </c>
      <c r="G1198">
        <v>7430.1927490234302</v>
      </c>
      <c r="H1198" t="s">
        <v>21</v>
      </c>
      <c r="I1198" t="s">
        <v>52</v>
      </c>
      <c r="J1198" t="s">
        <v>57</v>
      </c>
    </row>
    <row r="1199" spans="1:10" x14ac:dyDescent="0.45">
      <c r="A1199">
        <v>1196</v>
      </c>
      <c r="B1199">
        <v>12785.0301513671</v>
      </c>
      <c r="C1199">
        <v>3754470.0051025301</v>
      </c>
      <c r="D1199" s="1">
        <v>63880680.461263202</v>
      </c>
      <c r="E1199" s="1">
        <v>699210930.70785606</v>
      </c>
      <c r="F1199" s="1">
        <v>615473044.61569095</v>
      </c>
      <c r="G1199">
        <v>292180.49802748702</v>
      </c>
      <c r="H1199" t="s">
        <v>22</v>
      </c>
      <c r="I1199" t="s">
        <v>52</v>
      </c>
      <c r="J1199" t="s">
        <v>57</v>
      </c>
    </row>
    <row r="1200" spans="1:10" x14ac:dyDescent="0.45">
      <c r="A1200">
        <v>1197</v>
      </c>
      <c r="B1200">
        <v>32296.1484375</v>
      </c>
      <c r="C1200" s="1">
        <v>22677073.7303189</v>
      </c>
      <c r="D1200" s="1">
        <v>345803526.30000699</v>
      </c>
      <c r="E1200" s="1">
        <v>609353069.13626802</v>
      </c>
      <c r="F1200" s="1">
        <v>247961715.43422601</v>
      </c>
      <c r="G1200">
        <v>37750.415768612103</v>
      </c>
      <c r="H1200" t="s">
        <v>23</v>
      </c>
      <c r="I1200" t="s">
        <v>52</v>
      </c>
      <c r="J1200" t="s">
        <v>57</v>
      </c>
    </row>
    <row r="1201" spans="1:10" x14ac:dyDescent="0.45">
      <c r="A1201">
        <v>1198</v>
      </c>
      <c r="B1201">
        <v>0</v>
      </c>
      <c r="C1201">
        <v>0</v>
      </c>
      <c r="D1201">
        <v>633.65203857421795</v>
      </c>
      <c r="E1201">
        <v>6506.8036893956796</v>
      </c>
      <c r="F1201">
        <v>48976.106165508201</v>
      </c>
      <c r="G1201">
        <v>0</v>
      </c>
      <c r="H1201" t="s">
        <v>24</v>
      </c>
      <c r="I1201" t="s">
        <v>52</v>
      </c>
      <c r="J1201" t="s">
        <v>57</v>
      </c>
    </row>
    <row r="1202" spans="1:10" x14ac:dyDescent="0.45">
      <c r="A1202">
        <v>1199</v>
      </c>
      <c r="B1202">
        <v>34203.007568359302</v>
      </c>
      <c r="C1202" s="1">
        <v>22526506.326817799</v>
      </c>
      <c r="D1202" s="1">
        <v>95075442.501999497</v>
      </c>
      <c r="E1202" s="1">
        <v>227160963.04130399</v>
      </c>
      <c r="F1202" s="1">
        <v>255683262.93712801</v>
      </c>
      <c r="G1202">
        <v>231848.07153320301</v>
      </c>
      <c r="H1202" t="s">
        <v>25</v>
      </c>
      <c r="I1202" t="s">
        <v>52</v>
      </c>
      <c r="J1202" t="s">
        <v>57</v>
      </c>
    </row>
    <row r="1203" spans="1:10" x14ac:dyDescent="0.45">
      <c r="A1203">
        <v>1200</v>
      </c>
      <c r="B1203">
        <v>3181.4757690429601</v>
      </c>
      <c r="C1203">
        <v>97842.840148925694</v>
      </c>
      <c r="D1203">
        <v>872645.47613525297</v>
      </c>
      <c r="E1203">
        <v>4627396.2238230901</v>
      </c>
      <c r="F1203">
        <v>7314742.9171688296</v>
      </c>
      <c r="G1203">
        <v>18356.047912597602</v>
      </c>
      <c r="H1203" t="s">
        <v>4</v>
      </c>
      <c r="I1203" t="s">
        <v>53</v>
      </c>
      <c r="J1203" t="s">
        <v>57</v>
      </c>
    </row>
    <row r="1204" spans="1:10" x14ac:dyDescent="0.45">
      <c r="A1204">
        <v>1201</v>
      </c>
      <c r="B1204">
        <v>0</v>
      </c>
      <c r="C1204">
        <v>691087.94232177699</v>
      </c>
      <c r="D1204" s="1">
        <v>12247037.3890782</v>
      </c>
      <c r="E1204" s="1">
        <v>303370345.95346498</v>
      </c>
      <c r="F1204" s="1">
        <v>514780944.44564599</v>
      </c>
      <c r="G1204">
        <v>109257.49518899299</v>
      </c>
      <c r="H1204" t="s">
        <v>7</v>
      </c>
      <c r="I1204" t="s">
        <v>53</v>
      </c>
      <c r="J1204" t="s">
        <v>57</v>
      </c>
    </row>
    <row r="1205" spans="1:10" x14ac:dyDescent="0.45">
      <c r="A1205">
        <v>1202</v>
      </c>
      <c r="B1205">
        <v>5441.8543701171802</v>
      </c>
      <c r="C1205">
        <v>603175.59704589797</v>
      </c>
      <c r="D1205" s="1">
        <v>26057887.050740998</v>
      </c>
      <c r="E1205" s="1">
        <v>107547318.123221</v>
      </c>
      <c r="F1205" s="1">
        <v>21308805.114641901</v>
      </c>
      <c r="G1205">
        <v>0</v>
      </c>
      <c r="H1205" t="s">
        <v>8</v>
      </c>
      <c r="I1205" t="s">
        <v>53</v>
      </c>
      <c r="J1205" t="s">
        <v>57</v>
      </c>
    </row>
    <row r="1206" spans="1:10" x14ac:dyDescent="0.45">
      <c r="A1206">
        <v>1203</v>
      </c>
      <c r="B1206">
        <v>0</v>
      </c>
      <c r="C1206">
        <v>1244.98132324218</v>
      </c>
      <c r="D1206">
        <v>8718.9696044921802</v>
      </c>
      <c r="E1206">
        <v>89538.280456542896</v>
      </c>
      <c r="F1206">
        <v>469661.07560364902</v>
      </c>
      <c r="G1206">
        <v>8242.7812753714697</v>
      </c>
      <c r="H1206" t="s">
        <v>9</v>
      </c>
      <c r="I1206" t="s">
        <v>53</v>
      </c>
      <c r="J1206" t="s">
        <v>57</v>
      </c>
    </row>
    <row r="1207" spans="1:10" x14ac:dyDescent="0.45">
      <c r="A1207">
        <v>1204</v>
      </c>
      <c r="B1207">
        <v>4005.5388793945299</v>
      </c>
      <c r="C1207">
        <v>2152315.7701229299</v>
      </c>
      <c r="D1207" s="1">
        <v>20698156.861591101</v>
      </c>
      <c r="E1207" s="1">
        <v>66068907.420023501</v>
      </c>
      <c r="F1207" s="1">
        <v>139563186.356352</v>
      </c>
      <c r="G1207">
        <v>107007.88122558501</v>
      </c>
      <c r="H1207" t="s">
        <v>10</v>
      </c>
      <c r="I1207" t="s">
        <v>53</v>
      </c>
      <c r="J1207" t="s">
        <v>57</v>
      </c>
    </row>
    <row r="1208" spans="1:10" x14ac:dyDescent="0.45">
      <c r="A1208">
        <v>1205</v>
      </c>
      <c r="B1208">
        <v>0</v>
      </c>
      <c r="C1208">
        <v>34265.875305175701</v>
      </c>
      <c r="D1208">
        <v>158252.54498291001</v>
      </c>
      <c r="E1208">
        <v>454840.107239726</v>
      </c>
      <c r="F1208">
        <v>533215.17388916004</v>
      </c>
      <c r="G1208">
        <v>0</v>
      </c>
      <c r="H1208" t="s">
        <v>11</v>
      </c>
      <c r="I1208" t="s">
        <v>53</v>
      </c>
      <c r="J1208" t="s">
        <v>57</v>
      </c>
    </row>
    <row r="1209" spans="1:10" x14ac:dyDescent="0.45">
      <c r="A1209">
        <v>1206</v>
      </c>
      <c r="B1209">
        <v>7700.6729125976499</v>
      </c>
      <c r="C1209">
        <v>314209.125183105</v>
      </c>
      <c r="D1209">
        <v>2741998.2041625902</v>
      </c>
      <c r="E1209">
        <v>8250812.0970983095</v>
      </c>
      <c r="F1209">
        <v>5498296.9968871996</v>
      </c>
      <c r="G1209">
        <v>9023.3524169921802</v>
      </c>
      <c r="H1209" t="s">
        <v>12</v>
      </c>
      <c r="I1209" t="s">
        <v>53</v>
      </c>
      <c r="J1209" t="s">
        <v>57</v>
      </c>
    </row>
    <row r="1210" spans="1:10" x14ac:dyDescent="0.45">
      <c r="A1210">
        <v>1207</v>
      </c>
      <c r="B1210">
        <v>0</v>
      </c>
      <c r="C1210">
        <v>1249.64880371093</v>
      </c>
      <c r="D1210">
        <v>14962.8878173828</v>
      </c>
      <c r="E1210">
        <v>89732.730895996094</v>
      </c>
      <c r="F1210">
        <v>132501.356567382</v>
      </c>
      <c r="G1210">
        <v>0</v>
      </c>
      <c r="H1210" t="s">
        <v>13</v>
      </c>
      <c r="I1210" t="s">
        <v>53</v>
      </c>
      <c r="J1210" t="s">
        <v>57</v>
      </c>
    </row>
    <row r="1211" spans="1:10" x14ac:dyDescent="0.45">
      <c r="A1211">
        <v>1208</v>
      </c>
      <c r="B1211">
        <v>639.36669921875</v>
      </c>
      <c r="C1211">
        <v>50623.7333984375</v>
      </c>
      <c r="D1211">
        <v>606059.07867431606</v>
      </c>
      <c r="E1211">
        <v>3239728.14624047</v>
      </c>
      <c r="F1211">
        <v>6468861.5980705703</v>
      </c>
      <c r="G1211">
        <v>3823.9754028320299</v>
      </c>
      <c r="H1211" t="s">
        <v>14</v>
      </c>
      <c r="I1211" t="s">
        <v>53</v>
      </c>
      <c r="J1211" t="s">
        <v>57</v>
      </c>
    </row>
    <row r="1212" spans="1:10" x14ac:dyDescent="0.45">
      <c r="A1212">
        <v>1209</v>
      </c>
      <c r="B1212">
        <v>22650.879394531199</v>
      </c>
      <c r="C1212">
        <v>1502527.7682495101</v>
      </c>
      <c r="D1212" s="1">
        <v>56935894.795514204</v>
      </c>
      <c r="E1212" s="1">
        <v>396144367.64895999</v>
      </c>
      <c r="F1212" s="1">
        <v>213835876.83434299</v>
      </c>
      <c r="G1212">
        <v>71364.026539522005</v>
      </c>
      <c r="H1212" t="s">
        <v>15</v>
      </c>
      <c r="I1212" t="s">
        <v>53</v>
      </c>
      <c r="J1212" t="s">
        <v>57</v>
      </c>
    </row>
    <row r="1213" spans="1:10" x14ac:dyDescent="0.45">
      <c r="A1213">
        <v>1210</v>
      </c>
      <c r="B1213">
        <v>5389.7782592773401</v>
      </c>
      <c r="C1213">
        <v>323651.95196533197</v>
      </c>
      <c r="D1213">
        <v>7143122.4894409096</v>
      </c>
      <c r="E1213" s="1">
        <v>28870798.2320453</v>
      </c>
      <c r="F1213" s="1">
        <v>43447946.978760198</v>
      </c>
      <c r="G1213">
        <v>16349.359863281201</v>
      </c>
      <c r="H1213" t="s">
        <v>16</v>
      </c>
      <c r="I1213" t="s">
        <v>53</v>
      </c>
      <c r="J1213" t="s">
        <v>57</v>
      </c>
    </row>
    <row r="1214" spans="1:10" x14ac:dyDescent="0.45">
      <c r="A1214">
        <v>1211</v>
      </c>
      <c r="B1214">
        <v>3803.23486328125</v>
      </c>
      <c r="C1214">
        <v>125241.17950439399</v>
      </c>
      <c r="D1214">
        <v>1258370.0747070301</v>
      </c>
      <c r="E1214">
        <v>4726887.9747197097</v>
      </c>
      <c r="F1214" s="1">
        <v>10409065.1672372</v>
      </c>
      <c r="G1214">
        <v>62901.410249837201</v>
      </c>
      <c r="H1214" t="s">
        <v>17</v>
      </c>
      <c r="I1214" t="s">
        <v>53</v>
      </c>
      <c r="J1214" t="s">
        <v>57</v>
      </c>
    </row>
    <row r="1215" spans="1:10" x14ac:dyDescent="0.45">
      <c r="A1215">
        <v>1212</v>
      </c>
      <c r="B1215">
        <v>0</v>
      </c>
      <c r="C1215">
        <v>221142.28653037801</v>
      </c>
      <c r="D1215">
        <v>4329481.4558854597</v>
      </c>
      <c r="E1215" s="1">
        <v>69736405.132486507</v>
      </c>
      <c r="F1215" s="1">
        <v>197389960.635564</v>
      </c>
      <c r="G1215">
        <v>129156.742255476</v>
      </c>
      <c r="H1215" t="s">
        <v>18</v>
      </c>
      <c r="I1215" t="s">
        <v>53</v>
      </c>
      <c r="J1215" t="s">
        <v>57</v>
      </c>
    </row>
    <row r="1216" spans="1:10" x14ac:dyDescent="0.45">
      <c r="A1216">
        <v>1213</v>
      </c>
      <c r="B1216">
        <v>5408.8878173828098</v>
      </c>
      <c r="C1216">
        <v>1025159.63129523</v>
      </c>
      <c r="D1216" s="1">
        <v>17763255.992293499</v>
      </c>
      <c r="E1216" s="1">
        <v>225043002.05032101</v>
      </c>
      <c r="F1216" s="1">
        <v>395692023.06249499</v>
      </c>
      <c r="G1216">
        <v>137488.43524169899</v>
      </c>
      <c r="H1216" t="s">
        <v>19</v>
      </c>
      <c r="I1216" t="s">
        <v>53</v>
      </c>
      <c r="J1216" t="s">
        <v>57</v>
      </c>
    </row>
    <row r="1217" spans="1:10" x14ac:dyDescent="0.45">
      <c r="A1217">
        <v>1214</v>
      </c>
      <c r="B1217">
        <v>0</v>
      </c>
      <c r="C1217">
        <v>621.361083984375</v>
      </c>
      <c r="D1217">
        <v>3119.3838500976499</v>
      </c>
      <c r="E1217">
        <v>17440.7921752929</v>
      </c>
      <c r="F1217">
        <v>52338.424621582002</v>
      </c>
      <c r="G1217">
        <v>622.91864013671795</v>
      </c>
      <c r="H1217" t="s">
        <v>20</v>
      </c>
      <c r="I1217" t="s">
        <v>53</v>
      </c>
      <c r="J1217" t="s">
        <v>57</v>
      </c>
    </row>
    <row r="1218" spans="1:10" x14ac:dyDescent="0.45">
      <c r="A1218">
        <v>1215</v>
      </c>
      <c r="B1218">
        <v>0</v>
      </c>
      <c r="C1218">
        <v>3096.7374267578102</v>
      </c>
      <c r="D1218">
        <v>33638.935668945298</v>
      </c>
      <c r="E1218">
        <v>274700.55731201102</v>
      </c>
      <c r="F1218">
        <v>1181914.20879648</v>
      </c>
      <c r="G1218">
        <v>9292.0669555664008</v>
      </c>
      <c r="H1218" t="s">
        <v>21</v>
      </c>
      <c r="I1218" t="s">
        <v>53</v>
      </c>
      <c r="J1218" t="s">
        <v>57</v>
      </c>
    </row>
    <row r="1219" spans="1:10" x14ac:dyDescent="0.45">
      <c r="A1219">
        <v>1216</v>
      </c>
      <c r="B1219">
        <v>3364.7376098632799</v>
      </c>
      <c r="C1219">
        <v>1079766.63821997</v>
      </c>
      <c r="D1219" s="1">
        <v>20919065.671796702</v>
      </c>
      <c r="E1219" s="1">
        <v>508810078.96651697</v>
      </c>
      <c r="F1219" s="1">
        <v>851486950.19270897</v>
      </c>
      <c r="G1219">
        <v>324865.11123908497</v>
      </c>
      <c r="H1219" t="s">
        <v>22</v>
      </c>
      <c r="I1219" t="s">
        <v>53</v>
      </c>
      <c r="J1219" t="s">
        <v>57</v>
      </c>
    </row>
    <row r="1220" spans="1:10" x14ac:dyDescent="0.45">
      <c r="A1220">
        <v>1217</v>
      </c>
      <c r="B1220">
        <v>26907.414123535102</v>
      </c>
      <c r="C1220" s="1">
        <v>19884897.8855858</v>
      </c>
      <c r="D1220" s="1">
        <v>356199145.09047103</v>
      </c>
      <c r="E1220" s="1">
        <v>580663109.50541604</v>
      </c>
      <c r="F1220" s="1">
        <v>269050926.68471199</v>
      </c>
      <c r="G1220">
        <v>40444.584716318102</v>
      </c>
      <c r="H1220" t="s">
        <v>23</v>
      </c>
      <c r="I1220" t="s">
        <v>53</v>
      </c>
      <c r="J1220" t="s">
        <v>57</v>
      </c>
    </row>
    <row r="1221" spans="1:10" x14ac:dyDescent="0.45">
      <c r="A1221">
        <v>1218</v>
      </c>
      <c r="B1221">
        <v>0</v>
      </c>
      <c r="C1221">
        <v>0</v>
      </c>
      <c r="D1221">
        <v>633.65203857421795</v>
      </c>
      <c r="E1221">
        <v>5877.4648832433304</v>
      </c>
      <c r="F1221">
        <v>49605.444971660501</v>
      </c>
      <c r="G1221">
        <v>0</v>
      </c>
      <c r="H1221" t="s">
        <v>24</v>
      </c>
      <c r="I1221" t="s">
        <v>53</v>
      </c>
      <c r="J1221" t="s">
        <v>57</v>
      </c>
    </row>
    <row r="1222" spans="1:10" x14ac:dyDescent="0.45">
      <c r="A1222">
        <v>1219</v>
      </c>
      <c r="B1222">
        <v>34879.878417968699</v>
      </c>
      <c r="C1222" s="1">
        <v>20316671.7806396</v>
      </c>
      <c r="D1222" s="1">
        <v>101983912.73558</v>
      </c>
      <c r="E1222" s="1">
        <v>223890676.58000201</v>
      </c>
      <c r="F1222" s="1">
        <v>254073176.20663199</v>
      </c>
      <c r="G1222">
        <v>412908.705078125</v>
      </c>
      <c r="H1222" t="s">
        <v>25</v>
      </c>
      <c r="I1222" t="s">
        <v>53</v>
      </c>
      <c r="J1222" t="s">
        <v>57</v>
      </c>
    </row>
    <row r="1223" spans="1:10" x14ac:dyDescent="0.45">
      <c r="A1223">
        <v>1220</v>
      </c>
      <c r="B1223">
        <v>635.12805175781205</v>
      </c>
      <c r="C1223">
        <v>39979.252502441399</v>
      </c>
      <c r="D1223">
        <v>461938.294921875</v>
      </c>
      <c r="E1223">
        <v>3550747.7960276799</v>
      </c>
      <c r="F1223">
        <v>8851733.9533626698</v>
      </c>
      <c r="G1223">
        <v>29130.556091308499</v>
      </c>
      <c r="H1223" t="s">
        <v>4</v>
      </c>
      <c r="I1223" t="s">
        <v>54</v>
      </c>
      <c r="J1223" t="s">
        <v>57</v>
      </c>
    </row>
    <row r="1224" spans="1:10" x14ac:dyDescent="0.45">
      <c r="A1224">
        <v>1221</v>
      </c>
      <c r="B1224">
        <v>0</v>
      </c>
      <c r="C1224">
        <v>32018.681152343699</v>
      </c>
      <c r="D1224">
        <v>898852.24008406</v>
      </c>
      <c r="E1224" s="1">
        <v>109852354.787828</v>
      </c>
      <c r="F1224" s="1">
        <v>720280968.250718</v>
      </c>
      <c r="G1224">
        <v>134479.265917729</v>
      </c>
      <c r="H1224" t="s">
        <v>7</v>
      </c>
      <c r="I1224" t="s">
        <v>54</v>
      </c>
      <c r="J1224" t="s">
        <v>57</v>
      </c>
    </row>
    <row r="1225" spans="1:10" x14ac:dyDescent="0.45">
      <c r="A1225">
        <v>1222</v>
      </c>
      <c r="B1225">
        <v>685.55810546875</v>
      </c>
      <c r="C1225">
        <v>217565.62817382801</v>
      </c>
      <c r="D1225">
        <v>7001229.7914383197</v>
      </c>
      <c r="E1225" s="1">
        <v>102298033.951241</v>
      </c>
      <c r="F1225" s="1">
        <v>46000340.778956503</v>
      </c>
      <c r="G1225">
        <v>4772.0321044921802</v>
      </c>
      <c r="H1225" t="s">
        <v>8</v>
      </c>
      <c r="I1225" t="s">
        <v>54</v>
      </c>
      <c r="J1225" t="s">
        <v>57</v>
      </c>
    </row>
    <row r="1226" spans="1:10" x14ac:dyDescent="0.45">
      <c r="A1226">
        <v>1223</v>
      </c>
      <c r="B1226">
        <v>0</v>
      </c>
      <c r="C1226">
        <v>0</v>
      </c>
      <c r="D1226">
        <v>9338.5740356445294</v>
      </c>
      <c r="E1226">
        <v>67815.9990234375</v>
      </c>
      <c r="F1226">
        <v>484568.74180238001</v>
      </c>
      <c r="G1226">
        <v>15682.773401836301</v>
      </c>
      <c r="H1226" t="s">
        <v>9</v>
      </c>
      <c r="I1226" t="s">
        <v>54</v>
      </c>
      <c r="J1226" t="s">
        <v>57</v>
      </c>
    </row>
    <row r="1227" spans="1:10" x14ac:dyDescent="0.45">
      <c r="A1227">
        <v>1224</v>
      </c>
      <c r="B1227">
        <v>1329.3804321289001</v>
      </c>
      <c r="C1227">
        <v>690151.288208007</v>
      </c>
      <c r="D1227" s="1">
        <v>10575292.315898299</v>
      </c>
      <c r="E1227" s="1">
        <v>60338109.660653099</v>
      </c>
      <c r="F1227" s="1">
        <v>156686106.20512199</v>
      </c>
      <c r="G1227">
        <v>302590.97788133798</v>
      </c>
      <c r="H1227" t="s">
        <v>10</v>
      </c>
      <c r="I1227" t="s">
        <v>54</v>
      </c>
      <c r="J1227" t="s">
        <v>57</v>
      </c>
    </row>
    <row r="1228" spans="1:10" x14ac:dyDescent="0.45">
      <c r="A1228">
        <v>1225</v>
      </c>
      <c r="B1228">
        <v>618.09802246093705</v>
      </c>
      <c r="C1228">
        <v>24313.456848144499</v>
      </c>
      <c r="D1228">
        <v>137714.19116306599</v>
      </c>
      <c r="E1228">
        <v>433596.41296386701</v>
      </c>
      <c r="F1228">
        <v>584331.54241943301</v>
      </c>
      <c r="G1228">
        <v>0</v>
      </c>
      <c r="H1228" t="s">
        <v>11</v>
      </c>
      <c r="I1228" t="s">
        <v>54</v>
      </c>
      <c r="J1228" t="s">
        <v>57</v>
      </c>
    </row>
    <row r="1229" spans="1:10" x14ac:dyDescent="0.45">
      <c r="A1229">
        <v>1226</v>
      </c>
      <c r="B1229">
        <v>2584.6594848632799</v>
      </c>
      <c r="C1229">
        <v>109510.403747558</v>
      </c>
      <c r="D1229">
        <v>1448544.8961181601</v>
      </c>
      <c r="E1229">
        <v>8047894.0134191103</v>
      </c>
      <c r="F1229">
        <v>7206411.9745483398</v>
      </c>
      <c r="G1229">
        <v>7094.5013427734302</v>
      </c>
      <c r="H1229" t="s">
        <v>12</v>
      </c>
      <c r="I1229" t="s">
        <v>54</v>
      </c>
      <c r="J1229" t="s">
        <v>57</v>
      </c>
    </row>
    <row r="1230" spans="1:10" x14ac:dyDescent="0.45">
      <c r="A1230">
        <v>1227</v>
      </c>
      <c r="B1230">
        <v>0</v>
      </c>
      <c r="C1230">
        <v>618.58148193359295</v>
      </c>
      <c r="D1230">
        <v>11219.1022949218</v>
      </c>
      <c r="E1230">
        <v>80994.452453613194</v>
      </c>
      <c r="F1230">
        <v>145614.487854003</v>
      </c>
      <c r="G1230">
        <v>0</v>
      </c>
      <c r="H1230" t="s">
        <v>13</v>
      </c>
      <c r="I1230" t="s">
        <v>54</v>
      </c>
      <c r="J1230" t="s">
        <v>57</v>
      </c>
    </row>
    <row r="1231" spans="1:10" x14ac:dyDescent="0.45">
      <c r="A1231">
        <v>1228</v>
      </c>
      <c r="B1231">
        <v>0</v>
      </c>
      <c r="C1231">
        <v>24572.904052734299</v>
      </c>
      <c r="D1231">
        <v>255767.87420654201</v>
      </c>
      <c r="E1231">
        <v>2801889.40262355</v>
      </c>
      <c r="F1231">
        <v>7275260.7419560403</v>
      </c>
      <c r="G1231">
        <v>12244.9756469726</v>
      </c>
      <c r="H1231" t="s">
        <v>14</v>
      </c>
      <c r="I1231" t="s">
        <v>54</v>
      </c>
      <c r="J1231" t="s">
        <v>57</v>
      </c>
    </row>
    <row r="1232" spans="1:10" x14ac:dyDescent="0.45">
      <c r="A1232">
        <v>1229</v>
      </c>
      <c r="B1232">
        <v>655.91418457031205</v>
      </c>
      <c r="C1232">
        <v>674140.448364257</v>
      </c>
      <c r="D1232" s="1">
        <v>27737145.0505924</v>
      </c>
      <c r="E1232" s="1">
        <v>305774144.44911897</v>
      </c>
      <c r="F1232" s="1">
        <v>334142768.10583103</v>
      </c>
      <c r="G1232">
        <v>183827.98491019401</v>
      </c>
      <c r="H1232" t="s">
        <v>15</v>
      </c>
      <c r="I1232" t="s">
        <v>54</v>
      </c>
      <c r="J1232" t="s">
        <v>57</v>
      </c>
    </row>
    <row r="1233" spans="1:10" x14ac:dyDescent="0.45">
      <c r="A1233">
        <v>1230</v>
      </c>
      <c r="B1233">
        <v>0</v>
      </c>
      <c r="C1233">
        <v>133459.698791503</v>
      </c>
      <c r="D1233">
        <v>3615025.9662748398</v>
      </c>
      <c r="E1233" s="1">
        <v>23971359.935543198</v>
      </c>
      <c r="F1233" s="1">
        <v>52069696.035732999</v>
      </c>
      <c r="G1233">
        <v>17717.153991699201</v>
      </c>
      <c r="H1233" t="s">
        <v>16</v>
      </c>
      <c r="I1233" t="s">
        <v>54</v>
      </c>
      <c r="J1233" t="s">
        <v>57</v>
      </c>
    </row>
    <row r="1234" spans="1:10" x14ac:dyDescent="0.45">
      <c r="A1234">
        <v>1231</v>
      </c>
      <c r="B1234">
        <v>1272.34387207031</v>
      </c>
      <c r="C1234">
        <v>63995.9364013671</v>
      </c>
      <c r="D1234">
        <v>862784.42913722596</v>
      </c>
      <c r="E1234">
        <v>4817874.4340547398</v>
      </c>
      <c r="F1234" s="1">
        <v>10765949.7505667</v>
      </c>
      <c r="G1234">
        <v>74392.147249348898</v>
      </c>
      <c r="H1234" t="s">
        <v>17</v>
      </c>
      <c r="I1234" t="s">
        <v>54</v>
      </c>
      <c r="J1234" t="s">
        <v>57</v>
      </c>
    </row>
    <row r="1235" spans="1:10" x14ac:dyDescent="0.45">
      <c r="A1235">
        <v>1232</v>
      </c>
      <c r="B1235">
        <v>0</v>
      </c>
      <c r="C1235">
        <v>25557.681655943601</v>
      </c>
      <c r="D1235">
        <v>822714.38472421595</v>
      </c>
      <c r="E1235" s="1">
        <v>40236989.144515201</v>
      </c>
      <c r="F1235" s="1">
        <v>230300722.83294001</v>
      </c>
      <c r="G1235">
        <v>420162.20888647903</v>
      </c>
      <c r="H1235" t="s">
        <v>18</v>
      </c>
      <c r="I1235" t="s">
        <v>54</v>
      </c>
      <c r="J1235" t="s">
        <v>57</v>
      </c>
    </row>
    <row r="1236" spans="1:10" x14ac:dyDescent="0.45">
      <c r="A1236">
        <v>1233</v>
      </c>
      <c r="B1236">
        <v>0</v>
      </c>
      <c r="C1236">
        <v>357600.11560058501</v>
      </c>
      <c r="D1236">
        <v>7497947.65036094</v>
      </c>
      <c r="E1236" s="1">
        <v>124359979.61318199</v>
      </c>
      <c r="F1236" s="1">
        <v>507222995.18249899</v>
      </c>
      <c r="G1236">
        <v>227815.497821164</v>
      </c>
      <c r="H1236" t="s">
        <v>19</v>
      </c>
      <c r="I1236" t="s">
        <v>54</v>
      </c>
      <c r="J1236" t="s">
        <v>57</v>
      </c>
    </row>
    <row r="1237" spans="1:10" x14ac:dyDescent="0.45">
      <c r="A1237">
        <v>1234</v>
      </c>
      <c r="B1237">
        <v>0</v>
      </c>
      <c r="C1237">
        <v>0</v>
      </c>
      <c r="D1237">
        <v>2492.4365234375</v>
      </c>
      <c r="E1237">
        <v>22428.691040039001</v>
      </c>
      <c r="F1237">
        <v>48598.834167480403</v>
      </c>
      <c r="G1237">
        <v>622.91864013671795</v>
      </c>
      <c r="H1237" t="s">
        <v>20</v>
      </c>
      <c r="I1237" t="s">
        <v>54</v>
      </c>
      <c r="J1237" t="s">
        <v>57</v>
      </c>
    </row>
    <row r="1238" spans="1:10" x14ac:dyDescent="0.45">
      <c r="A1238">
        <v>1235</v>
      </c>
      <c r="B1238">
        <v>0</v>
      </c>
      <c r="C1238">
        <v>7450.5551147460901</v>
      </c>
      <c r="D1238">
        <v>32359.249633789001</v>
      </c>
      <c r="E1238">
        <v>276759.69696523598</v>
      </c>
      <c r="F1238">
        <v>1179257.60558124</v>
      </c>
      <c r="G1238">
        <v>6815.3988647460901</v>
      </c>
      <c r="H1238" t="s">
        <v>21</v>
      </c>
      <c r="I1238" t="s">
        <v>54</v>
      </c>
      <c r="J1238" t="s">
        <v>57</v>
      </c>
    </row>
    <row r="1239" spans="1:10" x14ac:dyDescent="0.45">
      <c r="A1239">
        <v>1236</v>
      </c>
      <c r="B1239">
        <v>673.03991699218705</v>
      </c>
      <c r="C1239">
        <v>277012.94964599598</v>
      </c>
      <c r="D1239">
        <v>6475116.9282839298</v>
      </c>
      <c r="E1239" s="1">
        <v>233813520.708464</v>
      </c>
      <c r="F1239" s="1">
        <v>1141461209.3754001</v>
      </c>
      <c r="G1239">
        <v>596558.31637824501</v>
      </c>
      <c r="H1239" t="s">
        <v>22</v>
      </c>
      <c r="I1239" t="s">
        <v>54</v>
      </c>
      <c r="J1239" t="s">
        <v>57</v>
      </c>
    </row>
    <row r="1240" spans="1:10" x14ac:dyDescent="0.45">
      <c r="A1240">
        <v>1237</v>
      </c>
      <c r="B1240">
        <v>24915.268066406199</v>
      </c>
      <c r="C1240">
        <v>3518955.3454671199</v>
      </c>
      <c r="D1240" s="1">
        <v>94754908.159346506</v>
      </c>
      <c r="E1240" s="1">
        <v>751271933.05732</v>
      </c>
      <c r="F1240" s="1">
        <v>376214990.53646201</v>
      </c>
      <c r="G1240">
        <v>79728.798363300302</v>
      </c>
      <c r="H1240" t="s">
        <v>23</v>
      </c>
      <c r="I1240" t="s">
        <v>54</v>
      </c>
      <c r="J1240" t="s">
        <v>57</v>
      </c>
    </row>
    <row r="1241" spans="1:10" x14ac:dyDescent="0.45">
      <c r="A1241">
        <v>1238</v>
      </c>
      <c r="B1241">
        <v>0</v>
      </c>
      <c r="C1241">
        <v>0</v>
      </c>
      <c r="D1241">
        <v>633.65203857421795</v>
      </c>
      <c r="E1241">
        <v>5240.3372587316098</v>
      </c>
      <c r="F1241">
        <v>50242.572596172198</v>
      </c>
      <c r="G1241">
        <v>0</v>
      </c>
      <c r="H1241" t="s">
        <v>24</v>
      </c>
      <c r="I1241" t="s">
        <v>54</v>
      </c>
      <c r="J1241" t="s">
        <v>57</v>
      </c>
    </row>
    <row r="1242" spans="1:10" x14ac:dyDescent="0.45">
      <c r="A1242">
        <v>1239</v>
      </c>
      <c r="B1242">
        <v>8727.2267456054597</v>
      </c>
      <c r="C1242">
        <v>4132001.7041625902</v>
      </c>
      <c r="D1242" s="1">
        <v>37748096.796117596</v>
      </c>
      <c r="E1242" s="1">
        <v>225594680.00448301</v>
      </c>
      <c r="F1242" s="1">
        <v>332631180.41344798</v>
      </c>
      <c r="G1242">
        <v>597539.74139404297</v>
      </c>
      <c r="H1242" t="s">
        <v>25</v>
      </c>
      <c r="I1242" t="s">
        <v>54</v>
      </c>
      <c r="J1242" t="s">
        <v>57</v>
      </c>
    </row>
    <row r="1243" spans="1:10" x14ac:dyDescent="0.45">
      <c r="A1243">
        <v>1240</v>
      </c>
      <c r="B1243">
        <v>0</v>
      </c>
      <c r="C1243">
        <v>32379.713317870999</v>
      </c>
      <c r="D1243">
        <v>552753.70800781203</v>
      </c>
      <c r="E1243">
        <v>3489425.9328684998</v>
      </c>
      <c r="F1243">
        <v>8835566.9244930409</v>
      </c>
      <c r="G1243">
        <v>24038.702270507802</v>
      </c>
      <c r="H1243" t="s">
        <v>4</v>
      </c>
      <c r="I1243" t="s">
        <v>55</v>
      </c>
      <c r="J1243" t="s">
        <v>57</v>
      </c>
    </row>
    <row r="1244" spans="1:10" x14ac:dyDescent="0.45">
      <c r="A1244">
        <v>1241</v>
      </c>
      <c r="B1244">
        <v>0</v>
      </c>
      <c r="C1244">
        <v>588194.11495074094</v>
      </c>
      <c r="D1244" s="1">
        <v>20125028.386530802</v>
      </c>
      <c r="E1244" s="1">
        <v>312863135.63179803</v>
      </c>
      <c r="F1244" s="1">
        <v>497432807.00618702</v>
      </c>
      <c r="G1244">
        <v>189508.08623381899</v>
      </c>
      <c r="H1244" t="s">
        <v>7</v>
      </c>
      <c r="I1244" t="s">
        <v>55</v>
      </c>
      <c r="J1244" t="s">
        <v>57</v>
      </c>
    </row>
    <row r="1245" spans="1:10" x14ac:dyDescent="0.45">
      <c r="A1245">
        <v>1242</v>
      </c>
      <c r="B1245">
        <v>1358.82702636718</v>
      </c>
      <c r="C1245">
        <v>346319.41199807503</v>
      </c>
      <c r="D1245" s="1">
        <v>16317876.65894</v>
      </c>
      <c r="E1245" s="1">
        <v>62301998.919158101</v>
      </c>
      <c r="F1245" s="1">
        <v>76552328.549606696</v>
      </c>
      <c r="G1245">
        <v>2745.37329101562</v>
      </c>
      <c r="H1245" t="s">
        <v>8</v>
      </c>
      <c r="I1245" t="s">
        <v>55</v>
      </c>
      <c r="J1245" t="s">
        <v>57</v>
      </c>
    </row>
    <row r="1246" spans="1:10" x14ac:dyDescent="0.45">
      <c r="A1246">
        <v>1243</v>
      </c>
      <c r="B1246">
        <v>0</v>
      </c>
      <c r="C1246">
        <v>1244.98132324218</v>
      </c>
      <c r="D1246">
        <v>6227.8220825195303</v>
      </c>
      <c r="E1246">
        <v>64705.530090332002</v>
      </c>
      <c r="F1246">
        <v>479783.87219884503</v>
      </c>
      <c r="G1246">
        <v>25443.882568359299</v>
      </c>
      <c r="H1246" t="s">
        <v>9</v>
      </c>
      <c r="I1246" t="s">
        <v>55</v>
      </c>
      <c r="J1246" t="s">
        <v>57</v>
      </c>
    </row>
    <row r="1247" spans="1:10" x14ac:dyDescent="0.45">
      <c r="A1247">
        <v>1244</v>
      </c>
      <c r="B1247">
        <v>1995.5481567382801</v>
      </c>
      <c r="C1247">
        <v>1667981.59181506</v>
      </c>
      <c r="D1247" s="1">
        <v>16257074.983983099</v>
      </c>
      <c r="E1247" s="1">
        <v>58886709.888206497</v>
      </c>
      <c r="F1247" s="1">
        <v>151612955.99676099</v>
      </c>
      <c r="G1247">
        <v>166861.81927203</v>
      </c>
      <c r="H1247" t="s">
        <v>10</v>
      </c>
      <c r="I1247" t="s">
        <v>55</v>
      </c>
      <c r="J1247" t="s">
        <v>57</v>
      </c>
    </row>
    <row r="1248" spans="1:10" x14ac:dyDescent="0.45">
      <c r="A1248">
        <v>1245</v>
      </c>
      <c r="B1248">
        <v>0</v>
      </c>
      <c r="C1248">
        <v>618.09802246093705</v>
      </c>
      <c r="D1248">
        <v>47312.100402832002</v>
      </c>
      <c r="E1248">
        <v>406966.561645507</v>
      </c>
      <c r="F1248">
        <v>725676.94134617201</v>
      </c>
      <c r="G1248">
        <v>0</v>
      </c>
      <c r="H1248" t="s">
        <v>11</v>
      </c>
      <c r="I1248" t="s">
        <v>55</v>
      </c>
      <c r="J1248" t="s">
        <v>57</v>
      </c>
    </row>
    <row r="1249" spans="1:10" x14ac:dyDescent="0.45">
      <c r="A1249">
        <v>1246</v>
      </c>
      <c r="B1249">
        <v>646.90081787109295</v>
      </c>
      <c r="C1249">
        <v>189227.56042480399</v>
      </c>
      <c r="D1249">
        <v>1475889.94036865</v>
      </c>
      <c r="E1249">
        <v>7384699.8579015397</v>
      </c>
      <c r="F1249">
        <v>7758674.9730834896</v>
      </c>
      <c r="G1249">
        <v>12901.2160644531</v>
      </c>
      <c r="H1249" t="s">
        <v>12</v>
      </c>
      <c r="I1249" t="s">
        <v>55</v>
      </c>
      <c r="J1249" t="s">
        <v>57</v>
      </c>
    </row>
    <row r="1250" spans="1:10" x14ac:dyDescent="0.45">
      <c r="A1250">
        <v>1247</v>
      </c>
      <c r="B1250">
        <v>0</v>
      </c>
      <c r="C1250">
        <v>0</v>
      </c>
      <c r="D1250">
        <v>6231.57373046875</v>
      </c>
      <c r="E1250">
        <v>65461.517944335901</v>
      </c>
      <c r="F1250">
        <v>166130.70794677699</v>
      </c>
      <c r="G1250">
        <v>622.824462890625</v>
      </c>
      <c r="H1250" t="s">
        <v>13</v>
      </c>
      <c r="I1250" t="s">
        <v>55</v>
      </c>
      <c r="J1250" t="s">
        <v>57</v>
      </c>
    </row>
    <row r="1251" spans="1:10" x14ac:dyDescent="0.45">
      <c r="A1251">
        <v>1248</v>
      </c>
      <c r="B1251">
        <v>0</v>
      </c>
      <c r="C1251">
        <v>43492.615661620999</v>
      </c>
      <c r="D1251">
        <v>918520.36199951102</v>
      </c>
      <c r="E1251">
        <v>3571252.2044103201</v>
      </c>
      <c r="F1251">
        <v>5831997.4653767897</v>
      </c>
      <c r="G1251">
        <v>4473.2510375976499</v>
      </c>
      <c r="H1251" t="s">
        <v>14</v>
      </c>
      <c r="I1251" t="s">
        <v>55</v>
      </c>
      <c r="J1251" t="s">
        <v>57</v>
      </c>
    </row>
    <row r="1252" spans="1:10" x14ac:dyDescent="0.45">
      <c r="A1252">
        <v>1249</v>
      </c>
      <c r="B1252">
        <v>6632.95068359375</v>
      </c>
      <c r="C1252">
        <v>1909289.2918062001</v>
      </c>
      <c r="D1252" s="1">
        <v>48751043.989210099</v>
      </c>
      <c r="E1252" s="1">
        <v>276198646.41725999</v>
      </c>
      <c r="F1252" s="1">
        <v>340571482.63617098</v>
      </c>
      <c r="G1252">
        <v>1075586.6678696501</v>
      </c>
      <c r="H1252" t="s">
        <v>15</v>
      </c>
      <c r="I1252" t="s">
        <v>55</v>
      </c>
      <c r="J1252" t="s">
        <v>57</v>
      </c>
    </row>
    <row r="1253" spans="1:10" x14ac:dyDescent="0.45">
      <c r="A1253">
        <v>1250</v>
      </c>
      <c r="B1253">
        <v>0</v>
      </c>
      <c r="C1253">
        <v>668674.40905761695</v>
      </c>
      <c r="D1253">
        <v>6797082.6338024596</v>
      </c>
      <c r="E1253" s="1">
        <v>18102665.361002099</v>
      </c>
      <c r="F1253" s="1">
        <v>53955951.821164601</v>
      </c>
      <c r="G1253">
        <v>282884.56530761701</v>
      </c>
      <c r="H1253" t="s">
        <v>16</v>
      </c>
      <c r="I1253" t="s">
        <v>55</v>
      </c>
      <c r="J1253" t="s">
        <v>57</v>
      </c>
    </row>
    <row r="1254" spans="1:10" x14ac:dyDescent="0.45">
      <c r="A1254">
        <v>1251</v>
      </c>
      <c r="B1254">
        <v>0</v>
      </c>
      <c r="C1254">
        <v>32874.878540038997</v>
      </c>
      <c r="D1254">
        <v>718654.86804199195</v>
      </c>
      <c r="E1254">
        <v>4221416.7862472199</v>
      </c>
      <c r="F1254" s="1">
        <v>11545259.7573536</v>
      </c>
      <c r="G1254">
        <v>68062.751098632798</v>
      </c>
      <c r="H1254" t="s">
        <v>17</v>
      </c>
      <c r="I1254" t="s">
        <v>55</v>
      </c>
      <c r="J1254" t="s">
        <v>57</v>
      </c>
    </row>
    <row r="1255" spans="1:10" x14ac:dyDescent="0.45">
      <c r="A1255">
        <v>1252</v>
      </c>
      <c r="B1255">
        <v>662.46295166015602</v>
      </c>
      <c r="C1255">
        <v>332518.47597632301</v>
      </c>
      <c r="D1255">
        <v>9053117.9460808206</v>
      </c>
      <c r="E1255" s="1">
        <v>69015789.9041982</v>
      </c>
      <c r="F1255" s="1">
        <v>192998967.77421099</v>
      </c>
      <c r="G1255">
        <v>405089.68930376798</v>
      </c>
      <c r="H1255" t="s">
        <v>18</v>
      </c>
      <c r="I1255" t="s">
        <v>55</v>
      </c>
      <c r="J1255" t="s">
        <v>57</v>
      </c>
    </row>
    <row r="1256" spans="1:10" x14ac:dyDescent="0.45">
      <c r="A1256">
        <v>1253</v>
      </c>
      <c r="B1256">
        <v>3378.89721679687</v>
      </c>
      <c r="C1256">
        <v>1189667.33942153</v>
      </c>
      <c r="D1256" s="1">
        <v>17546302.859035298</v>
      </c>
      <c r="E1256" s="1">
        <v>165818628.75150099</v>
      </c>
      <c r="F1256" s="1">
        <v>454270910.61161399</v>
      </c>
      <c r="G1256">
        <v>837449.60067473701</v>
      </c>
      <c r="H1256" t="s">
        <v>19</v>
      </c>
      <c r="I1256" t="s">
        <v>55</v>
      </c>
      <c r="J1256" t="s">
        <v>57</v>
      </c>
    </row>
    <row r="1257" spans="1:10" x14ac:dyDescent="0.45">
      <c r="A1257">
        <v>1254</v>
      </c>
      <c r="B1257">
        <v>0</v>
      </c>
      <c r="C1257">
        <v>0</v>
      </c>
      <c r="D1257">
        <v>1869.62060546875</v>
      </c>
      <c r="E1257">
        <v>18070.2528076171</v>
      </c>
      <c r="F1257">
        <v>52958.547912597598</v>
      </c>
      <c r="G1257">
        <v>1244.4590454101501</v>
      </c>
      <c r="H1257" t="s">
        <v>20</v>
      </c>
      <c r="I1257" t="s">
        <v>55</v>
      </c>
      <c r="J1257" t="s">
        <v>57</v>
      </c>
    </row>
    <row r="1258" spans="1:10" x14ac:dyDescent="0.45">
      <c r="A1258">
        <v>1255</v>
      </c>
      <c r="B1258">
        <v>0</v>
      </c>
      <c r="C1258">
        <v>1849.69738769531</v>
      </c>
      <c r="D1258">
        <v>45317.1424560546</v>
      </c>
      <c r="E1258">
        <v>308486.55499267502</v>
      </c>
      <c r="F1258">
        <v>1140781.0199537</v>
      </c>
      <c r="G1258">
        <v>6208.0913696288999</v>
      </c>
      <c r="H1258" t="s">
        <v>21</v>
      </c>
      <c r="I1258" t="s">
        <v>55</v>
      </c>
      <c r="J1258" t="s">
        <v>57</v>
      </c>
    </row>
    <row r="1259" spans="1:10" x14ac:dyDescent="0.45">
      <c r="A1259">
        <v>1256</v>
      </c>
      <c r="B1259">
        <v>10771.6268310546</v>
      </c>
      <c r="C1259">
        <v>1695809.7650539</v>
      </c>
      <c r="D1259" s="1">
        <v>33806318.029327497</v>
      </c>
      <c r="E1259" s="1">
        <v>509039808.16806799</v>
      </c>
      <c r="F1259" s="1">
        <v>837269049.89928305</v>
      </c>
      <c r="G1259">
        <v>802333.82952880801</v>
      </c>
      <c r="H1259" t="s">
        <v>22</v>
      </c>
      <c r="I1259" t="s">
        <v>55</v>
      </c>
      <c r="J1259" t="s">
        <v>57</v>
      </c>
    </row>
    <row r="1260" spans="1:10" x14ac:dyDescent="0.45">
      <c r="A1260">
        <v>1257</v>
      </c>
      <c r="B1260">
        <v>12785.142272949201</v>
      </c>
      <c r="C1260">
        <v>8873610.8148676809</v>
      </c>
      <c r="D1260" s="1">
        <v>178677372.275305</v>
      </c>
      <c r="E1260" s="1">
        <v>610682184.17835796</v>
      </c>
      <c r="F1260" s="1">
        <v>427472675.76842201</v>
      </c>
      <c r="G1260">
        <v>146802.985800111</v>
      </c>
      <c r="H1260" t="s">
        <v>23</v>
      </c>
      <c r="I1260" t="s">
        <v>55</v>
      </c>
      <c r="J1260" t="s">
        <v>57</v>
      </c>
    </row>
    <row r="1261" spans="1:10" x14ac:dyDescent="0.45">
      <c r="A1261">
        <v>1258</v>
      </c>
      <c r="B1261">
        <v>0</v>
      </c>
      <c r="C1261">
        <v>0</v>
      </c>
      <c r="D1261">
        <v>633.65203857421795</v>
      </c>
      <c r="E1261">
        <v>5240.32596722771</v>
      </c>
      <c r="F1261">
        <v>48972.110987285501</v>
      </c>
      <c r="G1261">
        <v>1270.47290039062</v>
      </c>
      <c r="H1261" t="s">
        <v>24</v>
      </c>
      <c r="I1261" t="s">
        <v>55</v>
      </c>
      <c r="J1261" t="s">
        <v>57</v>
      </c>
    </row>
    <row r="1262" spans="1:10" x14ac:dyDescent="0.45">
      <c r="A1262">
        <v>1259</v>
      </c>
      <c r="B1262">
        <v>3376.455078125</v>
      </c>
      <c r="C1262" s="1">
        <v>12560061.725106001</v>
      </c>
      <c r="D1262" s="1">
        <v>89922898.907014504</v>
      </c>
      <c r="E1262" s="1">
        <v>201918676.988527</v>
      </c>
      <c r="F1262" s="1">
        <v>295851936.38209701</v>
      </c>
      <c r="G1262">
        <v>455275.42852783197</v>
      </c>
      <c r="H1262" t="s">
        <v>25</v>
      </c>
      <c r="I1262" t="s">
        <v>55</v>
      </c>
      <c r="J1262" t="s">
        <v>57</v>
      </c>
    </row>
    <row r="1263" spans="1:10" x14ac:dyDescent="0.45">
      <c r="A1263">
        <v>1260</v>
      </c>
      <c r="B1263">
        <v>3171.4038696288999</v>
      </c>
      <c r="C1263">
        <v>227993.71551513599</v>
      </c>
      <c r="D1263">
        <v>1226809.44702148</v>
      </c>
      <c r="E1263">
        <v>3911082.5586619601</v>
      </c>
      <c r="F1263">
        <v>7551836.0939266402</v>
      </c>
      <c r="G1263">
        <v>13271.7619628906</v>
      </c>
      <c r="H1263" t="s">
        <v>4</v>
      </c>
      <c r="I1263" t="s">
        <v>56</v>
      </c>
      <c r="J1263" t="s">
        <v>57</v>
      </c>
    </row>
    <row r="1264" spans="1:10" x14ac:dyDescent="0.45">
      <c r="A1264">
        <v>1261</v>
      </c>
      <c r="B1264">
        <v>1336.01452636718</v>
      </c>
      <c r="C1264">
        <v>2971492.4163825498</v>
      </c>
      <c r="D1264" s="1">
        <v>62698224.258480497</v>
      </c>
      <c r="E1264" s="1">
        <v>459671201.79868501</v>
      </c>
      <c r="F1264" s="1">
        <v>305817046.75233501</v>
      </c>
      <c r="G1264">
        <v>39371.9852905273</v>
      </c>
      <c r="H1264" t="s">
        <v>7</v>
      </c>
      <c r="I1264" t="s">
        <v>56</v>
      </c>
      <c r="J1264" t="s">
        <v>57</v>
      </c>
    </row>
    <row r="1265" spans="1:10" x14ac:dyDescent="0.45">
      <c r="A1265">
        <v>1262</v>
      </c>
      <c r="B1265">
        <v>3405.84106445312</v>
      </c>
      <c r="C1265">
        <v>524605.59747314395</v>
      </c>
      <c r="D1265" s="1">
        <v>12904675.195536699</v>
      </c>
      <c r="E1265" s="1">
        <v>104097278.121528</v>
      </c>
      <c r="F1265" s="1">
        <v>37990622.136272997</v>
      </c>
      <c r="G1265">
        <v>2040.84814453125</v>
      </c>
      <c r="H1265" t="s">
        <v>8</v>
      </c>
      <c r="I1265" t="s">
        <v>56</v>
      </c>
      <c r="J1265" t="s">
        <v>57</v>
      </c>
    </row>
    <row r="1266" spans="1:10" x14ac:dyDescent="0.45">
      <c r="A1266">
        <v>1263</v>
      </c>
      <c r="B1266">
        <v>0</v>
      </c>
      <c r="C1266">
        <v>1244.98132324218</v>
      </c>
      <c r="D1266">
        <v>8718.5750122070294</v>
      </c>
      <c r="E1266">
        <v>73219.264277439404</v>
      </c>
      <c r="F1266">
        <v>466921.861095234</v>
      </c>
      <c r="G1266">
        <v>27301.406555175701</v>
      </c>
      <c r="H1266" t="s">
        <v>9</v>
      </c>
      <c r="I1266" t="s">
        <v>56</v>
      </c>
      <c r="J1266" t="s">
        <v>57</v>
      </c>
    </row>
    <row r="1267" spans="1:10" x14ac:dyDescent="0.45">
      <c r="A1267">
        <v>1264</v>
      </c>
      <c r="B1267">
        <v>1329.3684692382801</v>
      </c>
      <c r="C1267">
        <v>3044647.9825944402</v>
      </c>
      <c r="D1267" s="1">
        <v>21768104.899145</v>
      </c>
      <c r="E1267" s="1">
        <v>69494012.078064606</v>
      </c>
      <c r="F1267" s="1">
        <v>134243775.99265099</v>
      </c>
      <c r="G1267">
        <v>41709.507270603499</v>
      </c>
      <c r="H1267" t="s">
        <v>10</v>
      </c>
      <c r="I1267" t="s">
        <v>56</v>
      </c>
      <c r="J1267" t="s">
        <v>57</v>
      </c>
    </row>
    <row r="1268" spans="1:10" x14ac:dyDescent="0.45">
      <c r="A1268">
        <v>1265</v>
      </c>
      <c r="B1268">
        <v>0</v>
      </c>
      <c r="C1268">
        <v>15634.7284545898</v>
      </c>
      <c r="D1268">
        <v>89734.5985107421</v>
      </c>
      <c r="E1268">
        <v>419906.05065917899</v>
      </c>
      <c r="F1268">
        <v>655298.32379246096</v>
      </c>
      <c r="G1268">
        <v>0</v>
      </c>
      <c r="H1268" t="s">
        <v>11</v>
      </c>
      <c r="I1268" t="s">
        <v>56</v>
      </c>
      <c r="J1268" t="s">
        <v>57</v>
      </c>
    </row>
    <row r="1269" spans="1:10" x14ac:dyDescent="0.45">
      <c r="A1269">
        <v>1266</v>
      </c>
      <c r="B1269">
        <v>16116.4501342773</v>
      </c>
      <c r="C1269">
        <v>493983.00433349598</v>
      </c>
      <c r="D1269">
        <v>2500644.0129394499</v>
      </c>
      <c r="E1269">
        <v>7755066.82042595</v>
      </c>
      <c r="F1269">
        <v>6047848.8380737295</v>
      </c>
      <c r="G1269">
        <v>8381.32275390625</v>
      </c>
      <c r="H1269" t="s">
        <v>12</v>
      </c>
      <c r="I1269" t="s">
        <v>56</v>
      </c>
      <c r="J1269" t="s">
        <v>57</v>
      </c>
    </row>
    <row r="1270" spans="1:10" x14ac:dyDescent="0.45">
      <c r="A1270">
        <v>1267</v>
      </c>
      <c r="B1270">
        <v>0</v>
      </c>
      <c r="C1270">
        <v>1873.95153808593</v>
      </c>
      <c r="D1270">
        <v>11217.0477905273</v>
      </c>
      <c r="E1270">
        <v>76030.900451660098</v>
      </c>
      <c r="F1270">
        <v>149324.72430419899</v>
      </c>
      <c r="G1270">
        <v>0</v>
      </c>
      <c r="H1270" t="s">
        <v>13</v>
      </c>
      <c r="I1270" t="s">
        <v>56</v>
      </c>
      <c r="J1270" t="s">
        <v>57</v>
      </c>
    </row>
    <row r="1271" spans="1:10" x14ac:dyDescent="0.45">
      <c r="A1271">
        <v>1268</v>
      </c>
      <c r="B1271">
        <v>0</v>
      </c>
      <c r="C1271">
        <v>82981.391784667896</v>
      </c>
      <c r="D1271">
        <v>796964.09063720703</v>
      </c>
      <c r="E1271">
        <v>3369831.73604808</v>
      </c>
      <c r="F1271">
        <v>6116103.9718249701</v>
      </c>
      <c r="G1271">
        <v>3854.7081909179601</v>
      </c>
      <c r="H1271" t="s">
        <v>14</v>
      </c>
      <c r="I1271" t="s">
        <v>56</v>
      </c>
      <c r="J1271" t="s">
        <v>57</v>
      </c>
    </row>
    <row r="1272" spans="1:10" x14ac:dyDescent="0.45">
      <c r="A1272">
        <v>1269</v>
      </c>
      <c r="B1272">
        <v>54468.912597656199</v>
      </c>
      <c r="C1272">
        <v>4128981.5239437302</v>
      </c>
      <c r="D1272" s="1">
        <v>64589719.449443497</v>
      </c>
      <c r="E1272" s="1">
        <v>320960003.77796298</v>
      </c>
      <c r="F1272" s="1">
        <v>278573945.614981</v>
      </c>
      <c r="G1272">
        <v>205562.67407226501</v>
      </c>
      <c r="H1272" t="s">
        <v>15</v>
      </c>
      <c r="I1272" t="s">
        <v>56</v>
      </c>
      <c r="J1272" t="s">
        <v>57</v>
      </c>
    </row>
    <row r="1273" spans="1:10" x14ac:dyDescent="0.45">
      <c r="A1273">
        <v>1270</v>
      </c>
      <c r="B1273">
        <v>673.2158203125</v>
      </c>
      <c r="C1273">
        <v>1753030.0222670599</v>
      </c>
      <c r="D1273">
        <v>7847332.4728695098</v>
      </c>
      <c r="E1273" s="1">
        <v>18092685.581280101</v>
      </c>
      <c r="F1273" s="1">
        <v>51943135.897938602</v>
      </c>
      <c r="G1273">
        <v>170401.600158691</v>
      </c>
      <c r="H1273" t="s">
        <v>16</v>
      </c>
      <c r="I1273" t="s">
        <v>56</v>
      </c>
      <c r="J1273" t="s">
        <v>57</v>
      </c>
    </row>
    <row r="1274" spans="1:10" x14ac:dyDescent="0.45">
      <c r="A1274">
        <v>1271</v>
      </c>
      <c r="B1274">
        <v>2540.2308349609302</v>
      </c>
      <c r="C1274">
        <v>144050.73223876901</v>
      </c>
      <c r="D1274">
        <v>1269220.0974731401</v>
      </c>
      <c r="E1274">
        <v>4636210.5544155901</v>
      </c>
      <c r="F1274" s="1">
        <v>10486911.849414701</v>
      </c>
      <c r="G1274">
        <v>47335.576904296802</v>
      </c>
      <c r="H1274" t="s">
        <v>17</v>
      </c>
      <c r="I1274" t="s">
        <v>56</v>
      </c>
      <c r="J1274" t="s">
        <v>57</v>
      </c>
    </row>
    <row r="1275" spans="1:10" x14ac:dyDescent="0.45">
      <c r="A1275">
        <v>1272</v>
      </c>
      <c r="B1275">
        <v>0</v>
      </c>
      <c r="C1275">
        <v>283382.28148073598</v>
      </c>
      <c r="D1275">
        <v>7667488.8246996095</v>
      </c>
      <c r="E1275" s="1">
        <v>82650385.823415905</v>
      </c>
      <c r="F1275" s="1">
        <v>181045128.72604099</v>
      </c>
      <c r="G1275">
        <v>159760.59708467301</v>
      </c>
      <c r="H1275" t="s">
        <v>18</v>
      </c>
      <c r="I1275" t="s">
        <v>56</v>
      </c>
      <c r="J1275" t="s">
        <v>57</v>
      </c>
    </row>
    <row r="1276" spans="1:10" x14ac:dyDescent="0.45">
      <c r="A1276">
        <v>1273</v>
      </c>
      <c r="B1276">
        <v>10150.694763183499</v>
      </c>
      <c r="C1276">
        <v>2215000.1129846899</v>
      </c>
      <c r="D1276" s="1">
        <v>28794344.752618</v>
      </c>
      <c r="E1276" s="1">
        <v>182789966.16072601</v>
      </c>
      <c r="F1276" s="1">
        <v>425728933.14714903</v>
      </c>
      <c r="G1276">
        <v>127943.19122314399</v>
      </c>
      <c r="H1276" t="s">
        <v>19</v>
      </c>
      <c r="I1276" t="s">
        <v>56</v>
      </c>
      <c r="J1276" t="s">
        <v>57</v>
      </c>
    </row>
    <row r="1277" spans="1:10" x14ac:dyDescent="0.45">
      <c r="A1277">
        <v>1274</v>
      </c>
      <c r="B1277">
        <v>0</v>
      </c>
      <c r="C1277">
        <v>621.361083984375</v>
      </c>
      <c r="D1277">
        <v>1871.53503417968</v>
      </c>
      <c r="E1277">
        <v>19934.8967285156</v>
      </c>
      <c r="F1277">
        <v>51092.1688842773</v>
      </c>
      <c r="G1277">
        <v>622.91864013671795</v>
      </c>
      <c r="H1277" t="s">
        <v>20</v>
      </c>
      <c r="I1277" t="s">
        <v>56</v>
      </c>
      <c r="J1277" t="s">
        <v>57</v>
      </c>
    </row>
    <row r="1278" spans="1:10" x14ac:dyDescent="0.45">
      <c r="A1278">
        <v>1275</v>
      </c>
      <c r="B1278">
        <v>0</v>
      </c>
      <c r="C1278">
        <v>9948.431640625</v>
      </c>
      <c r="D1278">
        <v>54177.152465820298</v>
      </c>
      <c r="E1278">
        <v>317226.117736816</v>
      </c>
      <c r="F1278">
        <v>1113865.9412183501</v>
      </c>
      <c r="G1278">
        <v>7424.8630981445303</v>
      </c>
      <c r="H1278" t="s">
        <v>21</v>
      </c>
      <c r="I1278" t="s">
        <v>56</v>
      </c>
      <c r="J1278" t="s">
        <v>57</v>
      </c>
    </row>
    <row r="1279" spans="1:10" x14ac:dyDescent="0.45">
      <c r="A1279">
        <v>1276</v>
      </c>
      <c r="B1279">
        <v>15483.219238281201</v>
      </c>
      <c r="C1279">
        <v>6038633.2002486801</v>
      </c>
      <c r="D1279" s="1">
        <v>67673377.182011396</v>
      </c>
      <c r="E1279" s="1">
        <v>635888025.990659</v>
      </c>
      <c r="F1279" s="1">
        <v>672816937.93778706</v>
      </c>
      <c r="G1279">
        <v>191633.78814697199</v>
      </c>
      <c r="H1279" t="s">
        <v>22</v>
      </c>
      <c r="I1279" t="s">
        <v>56</v>
      </c>
      <c r="J1279" t="s">
        <v>57</v>
      </c>
    </row>
    <row r="1280" spans="1:10" x14ac:dyDescent="0.45">
      <c r="A1280">
        <v>1277</v>
      </c>
      <c r="B1280">
        <v>24203.443664550701</v>
      </c>
      <c r="C1280" s="1">
        <v>18132704.311855402</v>
      </c>
      <c r="D1280" s="1">
        <v>238986634.521153</v>
      </c>
      <c r="E1280" s="1">
        <v>657520656.57200897</v>
      </c>
      <c r="F1280" s="1">
        <v>311171350.52888399</v>
      </c>
      <c r="G1280">
        <v>29881.7874602673</v>
      </c>
      <c r="H1280" t="s">
        <v>23</v>
      </c>
      <c r="I1280" t="s">
        <v>56</v>
      </c>
      <c r="J1280" t="s">
        <v>57</v>
      </c>
    </row>
    <row r="1281" spans="1:10" x14ac:dyDescent="0.45">
      <c r="A1281">
        <v>1278</v>
      </c>
      <c r="B1281">
        <v>0</v>
      </c>
      <c r="C1281">
        <v>0</v>
      </c>
      <c r="D1281">
        <v>633.65203857421795</v>
      </c>
      <c r="E1281">
        <v>6510.8685697667697</v>
      </c>
      <c r="F1281">
        <v>48972.0412851371</v>
      </c>
      <c r="G1281">
        <v>0</v>
      </c>
      <c r="H1281" t="s">
        <v>24</v>
      </c>
      <c r="I1281" t="s">
        <v>56</v>
      </c>
      <c r="J1281" t="s">
        <v>57</v>
      </c>
    </row>
    <row r="1282" spans="1:10" x14ac:dyDescent="0.45">
      <c r="A1282">
        <v>1279</v>
      </c>
      <c r="B1282">
        <v>31494.798461914001</v>
      </c>
      <c r="C1282" s="1">
        <v>27171715.2427461</v>
      </c>
      <c r="D1282" s="1">
        <v>107666881.23315801</v>
      </c>
      <c r="E1282" s="1">
        <v>201024384.29500499</v>
      </c>
      <c r="F1282" s="1">
        <v>264615385.58065099</v>
      </c>
      <c r="G1282">
        <v>202364.736328125</v>
      </c>
      <c r="H1282" t="s">
        <v>25</v>
      </c>
      <c r="I1282" t="s">
        <v>56</v>
      </c>
      <c r="J1282" t="s">
        <v>57</v>
      </c>
    </row>
    <row r="1283" spans="1:10" x14ac:dyDescent="0.45">
      <c r="A1283">
        <v>1280</v>
      </c>
      <c r="B1283">
        <v>3784812.11691703</v>
      </c>
      <c r="C1283" s="1">
        <v>97890938.599270597</v>
      </c>
      <c r="D1283" s="1">
        <v>337397549.20240599</v>
      </c>
      <c r="E1283" s="1">
        <v>336642595.90927398</v>
      </c>
      <c r="F1283" s="1">
        <v>146879709.962816</v>
      </c>
      <c r="G1283">
        <v>21526.946655273401</v>
      </c>
      <c r="H1283" t="s">
        <v>4</v>
      </c>
      <c r="I1283" t="s">
        <v>5</v>
      </c>
      <c r="J1283" t="s">
        <v>58</v>
      </c>
    </row>
    <row r="1284" spans="1:10" x14ac:dyDescent="0.45">
      <c r="A1284">
        <v>1281</v>
      </c>
      <c r="B1284">
        <v>0</v>
      </c>
      <c r="C1284">
        <v>1054003.9839144801</v>
      </c>
      <c r="D1284" s="1">
        <v>45421467.784737803</v>
      </c>
      <c r="E1284" s="1">
        <v>152845329.63299301</v>
      </c>
      <c r="F1284" s="1">
        <v>37279989.823352203</v>
      </c>
      <c r="G1284">
        <v>0</v>
      </c>
      <c r="H1284" t="s">
        <v>7</v>
      </c>
      <c r="I1284" t="s">
        <v>5</v>
      </c>
      <c r="J1284" t="s">
        <v>58</v>
      </c>
    </row>
    <row r="1285" spans="1:10" x14ac:dyDescent="0.45">
      <c r="A1285">
        <v>1282</v>
      </c>
      <c r="B1285">
        <v>13655.930175781201</v>
      </c>
      <c r="C1285">
        <v>1425521.9739214701</v>
      </c>
      <c r="D1285" s="1">
        <v>72766707.330993399</v>
      </c>
      <c r="E1285" s="1">
        <v>199743700.120123</v>
      </c>
      <c r="F1285" s="1">
        <v>17126022.125055499</v>
      </c>
      <c r="G1285">
        <v>0</v>
      </c>
      <c r="H1285" t="s">
        <v>8</v>
      </c>
      <c r="I1285" t="s">
        <v>5</v>
      </c>
      <c r="J1285" t="s">
        <v>58</v>
      </c>
    </row>
    <row r="1286" spans="1:10" x14ac:dyDescent="0.45">
      <c r="A1286">
        <v>1283</v>
      </c>
      <c r="B1286">
        <v>0</v>
      </c>
      <c r="C1286">
        <v>3746.3216552734302</v>
      </c>
      <c r="D1286">
        <v>32381.888122558499</v>
      </c>
      <c r="E1286">
        <v>118354.141113281</v>
      </c>
      <c r="F1286">
        <v>239683.49284237099</v>
      </c>
      <c r="G1286">
        <v>4979.3192749023401</v>
      </c>
      <c r="H1286" t="s">
        <v>9</v>
      </c>
      <c r="I1286" t="s">
        <v>5</v>
      </c>
      <c r="J1286" t="s">
        <v>58</v>
      </c>
    </row>
    <row r="1287" spans="1:10" x14ac:dyDescent="0.45">
      <c r="A1287">
        <v>1284</v>
      </c>
      <c r="B1287">
        <v>88891.366821289004</v>
      </c>
      <c r="C1287">
        <v>9323717.6713618208</v>
      </c>
      <c r="D1287" s="1">
        <v>94325736.3779663</v>
      </c>
      <c r="E1287" s="1">
        <v>178704472.410595</v>
      </c>
      <c r="F1287" s="1">
        <v>100508021.046617</v>
      </c>
      <c r="G1287">
        <v>1597.18613089767</v>
      </c>
      <c r="H1287" t="s">
        <v>10</v>
      </c>
      <c r="I1287" t="s">
        <v>5</v>
      </c>
      <c r="J1287" t="s">
        <v>58</v>
      </c>
    </row>
    <row r="1288" spans="1:10" x14ac:dyDescent="0.45">
      <c r="A1288">
        <v>1285</v>
      </c>
      <c r="B1288">
        <v>260914.175275735</v>
      </c>
      <c r="C1288">
        <v>8681514.2664687205</v>
      </c>
      <c r="D1288" s="1">
        <v>27482495.7897094</v>
      </c>
      <c r="E1288" s="1">
        <v>52826352.303252503</v>
      </c>
      <c r="F1288" s="1">
        <v>29583936.607464202</v>
      </c>
      <c r="G1288">
        <v>1248.53112792968</v>
      </c>
      <c r="H1288" t="s">
        <v>11</v>
      </c>
      <c r="I1288" t="s">
        <v>5</v>
      </c>
      <c r="J1288" t="s">
        <v>58</v>
      </c>
    </row>
    <row r="1289" spans="1:10" x14ac:dyDescent="0.45">
      <c r="A1289">
        <v>1286</v>
      </c>
      <c r="B1289">
        <v>1158749.3723754799</v>
      </c>
      <c r="C1289" s="1">
        <v>38937273.357551597</v>
      </c>
      <c r="D1289" s="1">
        <v>320831263.72904098</v>
      </c>
      <c r="E1289" s="1">
        <v>393913894.497621</v>
      </c>
      <c r="F1289" s="1">
        <v>130749160.514213</v>
      </c>
      <c r="G1289">
        <v>8978.2056884765607</v>
      </c>
      <c r="H1289" t="s">
        <v>12</v>
      </c>
      <c r="I1289" t="s">
        <v>5</v>
      </c>
      <c r="J1289" t="s">
        <v>58</v>
      </c>
    </row>
    <row r="1290" spans="1:10" x14ac:dyDescent="0.45">
      <c r="A1290">
        <v>1287</v>
      </c>
      <c r="B1290">
        <v>50710.348327636697</v>
      </c>
      <c r="C1290">
        <v>1159286.70375186</v>
      </c>
      <c r="D1290">
        <v>6114491.8720092699</v>
      </c>
      <c r="E1290" s="1">
        <v>17962422.729607001</v>
      </c>
      <c r="F1290" s="1">
        <v>11097751.0192143</v>
      </c>
      <c r="G1290">
        <v>1246.72131347656</v>
      </c>
      <c r="H1290" t="s">
        <v>13</v>
      </c>
      <c r="I1290" t="s">
        <v>5</v>
      </c>
      <c r="J1290" t="s">
        <v>58</v>
      </c>
    </row>
    <row r="1291" spans="1:10" x14ac:dyDescent="0.45">
      <c r="A1291">
        <v>1288</v>
      </c>
      <c r="B1291">
        <v>3420268.4418071602</v>
      </c>
      <c r="C1291" s="1">
        <v>132183052.684471</v>
      </c>
      <c r="D1291" s="1">
        <v>451889190.33630198</v>
      </c>
      <c r="E1291" s="1">
        <v>382631008.69478601</v>
      </c>
      <c r="F1291" s="1">
        <v>204756238.29095501</v>
      </c>
      <c r="G1291">
        <v>5147.36279296875</v>
      </c>
      <c r="H1291" t="s">
        <v>14</v>
      </c>
      <c r="I1291" t="s">
        <v>5</v>
      </c>
      <c r="J1291" t="s">
        <v>58</v>
      </c>
    </row>
    <row r="1292" spans="1:10" x14ac:dyDescent="0.45">
      <c r="A1292">
        <v>1289</v>
      </c>
      <c r="B1292">
        <v>254479.72784423799</v>
      </c>
      <c r="C1292" s="1">
        <v>21917878.945525199</v>
      </c>
      <c r="D1292" s="1">
        <v>562135161.05011797</v>
      </c>
      <c r="E1292" s="1">
        <v>1044982617.6131999</v>
      </c>
      <c r="F1292" s="1">
        <v>168383529.56165999</v>
      </c>
      <c r="G1292">
        <v>4633.9080200195303</v>
      </c>
      <c r="H1292" t="s">
        <v>15</v>
      </c>
      <c r="I1292" t="s">
        <v>5</v>
      </c>
      <c r="J1292" t="s">
        <v>58</v>
      </c>
    </row>
    <row r="1293" spans="1:10" x14ac:dyDescent="0.45">
      <c r="A1293">
        <v>1290</v>
      </c>
      <c r="B1293">
        <v>2037.6148071289001</v>
      </c>
      <c r="C1293">
        <v>354780.477294921</v>
      </c>
      <c r="D1293">
        <v>3750510.0083603798</v>
      </c>
      <c r="E1293" s="1">
        <v>13760575.5696478</v>
      </c>
      <c r="F1293">
        <v>7605162.3771943897</v>
      </c>
      <c r="G1293">
        <v>675.42816162109295</v>
      </c>
      <c r="H1293" t="s">
        <v>16</v>
      </c>
      <c r="I1293" t="s">
        <v>5</v>
      </c>
      <c r="J1293" t="s">
        <v>58</v>
      </c>
    </row>
    <row r="1294" spans="1:10" x14ac:dyDescent="0.45">
      <c r="A1294">
        <v>1291</v>
      </c>
      <c r="B1294">
        <v>7723101.9683823502</v>
      </c>
      <c r="C1294" s="1">
        <v>183910159.92368099</v>
      </c>
      <c r="D1294" s="1">
        <v>507385076.420632</v>
      </c>
      <c r="E1294" s="1">
        <v>749062525.23074996</v>
      </c>
      <c r="F1294" s="1">
        <v>497674758.18515599</v>
      </c>
      <c r="G1294">
        <v>77677.392700195298</v>
      </c>
      <c r="H1294" t="s">
        <v>17</v>
      </c>
      <c r="I1294" t="s">
        <v>5</v>
      </c>
      <c r="J1294" t="s">
        <v>58</v>
      </c>
    </row>
    <row r="1295" spans="1:10" x14ac:dyDescent="0.45">
      <c r="A1295">
        <v>1292</v>
      </c>
      <c r="B1295">
        <v>665.41619873046795</v>
      </c>
      <c r="C1295">
        <v>674436.56047578598</v>
      </c>
      <c r="D1295" s="1">
        <v>32464799.958584599</v>
      </c>
      <c r="E1295" s="1">
        <v>128607089.87270001</v>
      </c>
      <c r="F1295" s="1">
        <v>63865970.395030297</v>
      </c>
      <c r="G1295">
        <v>4393.3357385971904</v>
      </c>
      <c r="H1295" t="s">
        <v>18</v>
      </c>
      <c r="I1295" t="s">
        <v>5</v>
      </c>
      <c r="J1295" t="s">
        <v>58</v>
      </c>
    </row>
    <row r="1296" spans="1:10" x14ac:dyDescent="0.45">
      <c r="A1296">
        <v>1293</v>
      </c>
      <c r="B1296">
        <v>0</v>
      </c>
      <c r="C1296">
        <v>643796.75262451102</v>
      </c>
      <c r="D1296">
        <v>7699086.6797978403</v>
      </c>
      <c r="E1296" s="1">
        <v>46564454.614774302</v>
      </c>
      <c r="F1296" s="1">
        <v>26566301.673856299</v>
      </c>
      <c r="G1296">
        <v>0</v>
      </c>
      <c r="H1296" t="s">
        <v>19</v>
      </c>
      <c r="I1296" t="s">
        <v>5</v>
      </c>
      <c r="J1296" t="s">
        <v>58</v>
      </c>
    </row>
    <row r="1297" spans="1:10" x14ac:dyDescent="0.45">
      <c r="A1297">
        <v>1294</v>
      </c>
      <c r="B1297">
        <v>0</v>
      </c>
      <c r="C1297">
        <v>13718.950683593701</v>
      </c>
      <c r="D1297">
        <v>109739.710388183</v>
      </c>
      <c r="E1297">
        <v>286727.95770263602</v>
      </c>
      <c r="F1297">
        <v>305563.46169912303</v>
      </c>
      <c r="G1297">
        <v>624.25579833984295</v>
      </c>
      <c r="H1297" t="s">
        <v>20</v>
      </c>
      <c r="I1297" t="s">
        <v>5</v>
      </c>
      <c r="J1297" t="s">
        <v>58</v>
      </c>
    </row>
    <row r="1298" spans="1:10" x14ac:dyDescent="0.45">
      <c r="A1298">
        <v>1295</v>
      </c>
      <c r="B1298">
        <v>26205.844177245999</v>
      </c>
      <c r="C1298">
        <v>811035.74822998</v>
      </c>
      <c r="D1298">
        <v>3535164.4785089199</v>
      </c>
      <c r="E1298" s="1">
        <v>10055237.9291544</v>
      </c>
      <c r="F1298">
        <v>8154272.5979958903</v>
      </c>
      <c r="G1298">
        <v>619.20318603515602</v>
      </c>
      <c r="H1298" t="s">
        <v>21</v>
      </c>
      <c r="I1298" t="s">
        <v>5</v>
      </c>
      <c r="J1298" t="s">
        <v>58</v>
      </c>
    </row>
    <row r="1299" spans="1:10" x14ac:dyDescent="0.45">
      <c r="A1299">
        <v>1296</v>
      </c>
      <c r="B1299">
        <v>1345.86987304687</v>
      </c>
      <c r="C1299">
        <v>985758.10095214797</v>
      </c>
      <c r="D1299" s="1">
        <v>10721219.5416604</v>
      </c>
      <c r="E1299" s="1">
        <v>125808982.87833799</v>
      </c>
      <c r="F1299" s="1">
        <v>78054267.587953493</v>
      </c>
      <c r="G1299">
        <v>1344.3547973632801</v>
      </c>
      <c r="H1299" t="s">
        <v>22</v>
      </c>
      <c r="I1299" t="s">
        <v>5</v>
      </c>
      <c r="J1299" t="s">
        <v>58</v>
      </c>
    </row>
    <row r="1300" spans="1:10" x14ac:dyDescent="0.45">
      <c r="A1300">
        <v>1297</v>
      </c>
      <c r="B1300">
        <v>80121.831848144502</v>
      </c>
      <c r="C1300">
        <v>7161515.2523279497</v>
      </c>
      <c r="D1300" s="1">
        <v>186885820.10989201</v>
      </c>
      <c r="E1300" s="1">
        <v>538044370.09619796</v>
      </c>
      <c r="F1300" s="1">
        <v>98313101.718573093</v>
      </c>
      <c r="G1300">
        <v>1358.0400390625</v>
      </c>
      <c r="H1300" t="s">
        <v>23</v>
      </c>
      <c r="I1300" t="s">
        <v>5</v>
      </c>
      <c r="J1300" t="s">
        <v>58</v>
      </c>
    </row>
    <row r="1301" spans="1:10" x14ac:dyDescent="0.45">
      <c r="A1301">
        <v>1298</v>
      </c>
      <c r="B1301">
        <v>2536.7498779296802</v>
      </c>
      <c r="C1301">
        <v>44471.170621265999</v>
      </c>
      <c r="D1301">
        <v>117945.478500545</v>
      </c>
      <c r="E1301">
        <v>435907.75949276099</v>
      </c>
      <c r="F1301">
        <v>611936.52724609303</v>
      </c>
      <c r="G1301">
        <v>1895.23876953125</v>
      </c>
      <c r="H1301" t="s">
        <v>24</v>
      </c>
      <c r="I1301" t="s">
        <v>5</v>
      </c>
      <c r="J1301" t="s">
        <v>58</v>
      </c>
    </row>
    <row r="1302" spans="1:10" x14ac:dyDescent="0.45">
      <c r="A1302">
        <v>1299</v>
      </c>
      <c r="B1302">
        <v>16079.799133300699</v>
      </c>
      <c r="C1302">
        <v>2414084.79607938</v>
      </c>
      <c r="D1302" s="1">
        <v>35815050.648503304</v>
      </c>
      <c r="E1302" s="1">
        <v>71085718.337488905</v>
      </c>
      <c r="F1302" s="1">
        <v>20358422.590456899</v>
      </c>
      <c r="G1302">
        <v>689.367919921875</v>
      </c>
      <c r="H1302" t="s">
        <v>25</v>
      </c>
      <c r="I1302" t="s">
        <v>5</v>
      </c>
      <c r="J1302" t="s">
        <v>58</v>
      </c>
    </row>
    <row r="1303" spans="1:10" x14ac:dyDescent="0.45">
      <c r="A1303">
        <v>1300</v>
      </c>
      <c r="B1303">
        <v>1451359.04760742</v>
      </c>
      <c r="C1303" s="1">
        <v>34299634.030415602</v>
      </c>
      <c r="D1303" s="1">
        <v>254001685.950656</v>
      </c>
      <c r="E1303" s="1">
        <v>431079929.904378</v>
      </c>
      <c r="F1303" s="1">
        <v>201769282.188559</v>
      </c>
      <c r="G1303">
        <v>15241.615722656201</v>
      </c>
      <c r="H1303" t="s">
        <v>4</v>
      </c>
      <c r="I1303" t="s">
        <v>26</v>
      </c>
      <c r="J1303" t="s">
        <v>58</v>
      </c>
    </row>
    <row r="1304" spans="1:10" x14ac:dyDescent="0.45">
      <c r="A1304">
        <v>1301</v>
      </c>
      <c r="B1304">
        <v>0</v>
      </c>
      <c r="C1304">
        <v>17365.244445800701</v>
      </c>
      <c r="D1304">
        <v>5762274.7273686398</v>
      </c>
      <c r="E1304" s="1">
        <v>132459526.22922499</v>
      </c>
      <c r="F1304" s="1">
        <v>98354299.101106495</v>
      </c>
      <c r="G1304">
        <v>7325.9228515625</v>
      </c>
      <c r="H1304" t="s">
        <v>7</v>
      </c>
      <c r="I1304" t="s">
        <v>26</v>
      </c>
      <c r="J1304" t="s">
        <v>58</v>
      </c>
    </row>
    <row r="1305" spans="1:10" x14ac:dyDescent="0.45">
      <c r="A1305">
        <v>1302</v>
      </c>
      <c r="B1305">
        <v>6835.9671020507803</v>
      </c>
      <c r="C1305">
        <v>651889.93676757801</v>
      </c>
      <c r="D1305" s="1">
        <v>28071079.564936299</v>
      </c>
      <c r="E1305" s="1">
        <v>224818736.32712999</v>
      </c>
      <c r="F1305" s="1">
        <v>37527065.684332304</v>
      </c>
      <c r="G1305">
        <v>0</v>
      </c>
      <c r="H1305" t="s">
        <v>8</v>
      </c>
      <c r="I1305" t="s">
        <v>26</v>
      </c>
      <c r="J1305" t="s">
        <v>58</v>
      </c>
    </row>
    <row r="1306" spans="1:10" x14ac:dyDescent="0.45">
      <c r="A1306">
        <v>1303</v>
      </c>
      <c r="B1306">
        <v>0</v>
      </c>
      <c r="C1306">
        <v>5616.6455688476499</v>
      </c>
      <c r="D1306">
        <v>39230.067016601497</v>
      </c>
      <c r="E1306">
        <v>147053.301513671</v>
      </c>
      <c r="F1306">
        <v>206002.13511532001</v>
      </c>
      <c r="G1306">
        <v>1243.01379394531</v>
      </c>
      <c r="H1306" t="s">
        <v>9</v>
      </c>
      <c r="I1306" t="s">
        <v>26</v>
      </c>
      <c r="J1306" t="s">
        <v>58</v>
      </c>
    </row>
    <row r="1307" spans="1:10" x14ac:dyDescent="0.45">
      <c r="A1307">
        <v>1304</v>
      </c>
      <c r="B1307">
        <v>56949.4666748046</v>
      </c>
      <c r="C1307">
        <v>3425811.3510742099</v>
      </c>
      <c r="D1307" s="1">
        <v>62551044.244275801</v>
      </c>
      <c r="E1307" s="1">
        <v>190995030.382947</v>
      </c>
      <c r="F1307" s="1">
        <v>125920006.774398</v>
      </c>
      <c r="G1307">
        <v>3593.8401225968901</v>
      </c>
      <c r="H1307" t="s">
        <v>10</v>
      </c>
      <c r="I1307" t="s">
        <v>26</v>
      </c>
      <c r="J1307" t="s">
        <v>58</v>
      </c>
    </row>
    <row r="1308" spans="1:10" x14ac:dyDescent="0.45">
      <c r="A1308">
        <v>1305</v>
      </c>
      <c r="B1308">
        <v>219065.57967792501</v>
      </c>
      <c r="C1308">
        <v>5355820.5491950503</v>
      </c>
      <c r="D1308" s="1">
        <v>24169977.9755871</v>
      </c>
      <c r="E1308" s="1">
        <v>52301048.725302301</v>
      </c>
      <c r="F1308" s="1">
        <v>36788659.964202702</v>
      </c>
      <c r="G1308">
        <v>1888.8793334960901</v>
      </c>
      <c r="H1308" t="s">
        <v>11</v>
      </c>
      <c r="I1308" t="s">
        <v>26</v>
      </c>
      <c r="J1308" t="s">
        <v>58</v>
      </c>
    </row>
    <row r="1309" spans="1:10" x14ac:dyDescent="0.45">
      <c r="A1309">
        <v>1306</v>
      </c>
      <c r="B1309">
        <v>255018.16101074201</v>
      </c>
      <c r="C1309">
        <v>9957478.0263377391</v>
      </c>
      <c r="D1309" s="1">
        <v>182792741.46112499</v>
      </c>
      <c r="E1309" s="1">
        <v>500607701.206101</v>
      </c>
      <c r="F1309" s="1">
        <v>191979951.629594</v>
      </c>
      <c r="G1309">
        <v>6429.1923217773401</v>
      </c>
      <c r="H1309" t="s">
        <v>12</v>
      </c>
      <c r="I1309" t="s">
        <v>26</v>
      </c>
      <c r="J1309" t="s">
        <v>58</v>
      </c>
    </row>
    <row r="1310" spans="1:10" x14ac:dyDescent="0.45">
      <c r="A1310">
        <v>1307</v>
      </c>
      <c r="B1310">
        <v>33815.294677734302</v>
      </c>
      <c r="C1310">
        <v>750389.45316521102</v>
      </c>
      <c r="D1310">
        <v>5858664.1837656004</v>
      </c>
      <c r="E1310" s="1">
        <v>17032943.762050901</v>
      </c>
      <c r="F1310" s="1">
        <v>12710096.700564099</v>
      </c>
      <c r="G1310">
        <v>0</v>
      </c>
      <c r="H1310" t="s">
        <v>13</v>
      </c>
      <c r="I1310" t="s">
        <v>26</v>
      </c>
      <c r="J1310" t="s">
        <v>58</v>
      </c>
    </row>
    <row r="1311" spans="1:10" x14ac:dyDescent="0.45">
      <c r="A1311">
        <v>1308</v>
      </c>
      <c r="B1311">
        <v>3634889.09417724</v>
      </c>
      <c r="C1311" s="1">
        <v>73943656.414568201</v>
      </c>
      <c r="D1311" s="1">
        <v>388046533.60092002</v>
      </c>
      <c r="E1311" s="1">
        <v>434161183.869991</v>
      </c>
      <c r="F1311" s="1">
        <v>275085159.396523</v>
      </c>
      <c r="G1311">
        <v>13483.434936523399</v>
      </c>
      <c r="H1311" t="s">
        <v>14</v>
      </c>
      <c r="I1311" t="s">
        <v>26</v>
      </c>
      <c r="J1311" t="s">
        <v>58</v>
      </c>
    </row>
    <row r="1312" spans="1:10" x14ac:dyDescent="0.45">
      <c r="A1312">
        <v>1309</v>
      </c>
      <c r="B1312">
        <v>23607.0341186523</v>
      </c>
      <c r="C1312">
        <v>1413969.22833251</v>
      </c>
      <c r="D1312" s="1">
        <v>125170892.68481199</v>
      </c>
      <c r="E1312" s="1">
        <v>1206361413.1223099</v>
      </c>
      <c r="F1312" s="1">
        <v>464699824.65818101</v>
      </c>
      <c r="G1312">
        <v>8594.07861328125</v>
      </c>
      <c r="H1312" t="s">
        <v>15</v>
      </c>
      <c r="I1312" t="s">
        <v>26</v>
      </c>
      <c r="J1312" t="s">
        <v>58</v>
      </c>
    </row>
    <row r="1313" spans="1:10" x14ac:dyDescent="0.45">
      <c r="A1313">
        <v>1310</v>
      </c>
      <c r="B1313">
        <v>683.48162841796795</v>
      </c>
      <c r="C1313">
        <v>53608.661437988201</v>
      </c>
      <c r="D1313">
        <v>2559107.2543945299</v>
      </c>
      <c r="E1313" s="1">
        <v>13488169.425911199</v>
      </c>
      <c r="F1313">
        <v>9369447.9885198809</v>
      </c>
      <c r="G1313">
        <v>2724.66357421875</v>
      </c>
      <c r="H1313" t="s">
        <v>16</v>
      </c>
      <c r="I1313" t="s">
        <v>26</v>
      </c>
      <c r="J1313" t="s">
        <v>58</v>
      </c>
    </row>
    <row r="1314" spans="1:10" x14ac:dyDescent="0.45">
      <c r="A1314">
        <v>1311</v>
      </c>
      <c r="B1314">
        <v>7853402.1977826199</v>
      </c>
      <c r="C1314" s="1">
        <v>127198554.633835</v>
      </c>
      <c r="D1314" s="1">
        <v>444358181.951855</v>
      </c>
      <c r="E1314" s="1">
        <v>753058314.144104</v>
      </c>
      <c r="F1314" s="1">
        <v>613330080.36987197</v>
      </c>
      <c r="G1314">
        <v>34765.823852538997</v>
      </c>
      <c r="H1314" t="s">
        <v>17</v>
      </c>
      <c r="I1314" t="s">
        <v>26</v>
      </c>
      <c r="J1314" t="s">
        <v>58</v>
      </c>
    </row>
    <row r="1315" spans="1:10" x14ac:dyDescent="0.45">
      <c r="A1315">
        <v>1312</v>
      </c>
      <c r="B1315">
        <v>0</v>
      </c>
      <c r="C1315">
        <v>57464.590332031199</v>
      </c>
      <c r="D1315">
        <v>6504499.3950494397</v>
      </c>
      <c r="E1315" s="1">
        <v>105697900.80219699</v>
      </c>
      <c r="F1315" s="1">
        <v>113350439.493779</v>
      </c>
      <c r="G1315">
        <v>7051.2573694565699</v>
      </c>
      <c r="H1315" t="s">
        <v>18</v>
      </c>
      <c r="I1315" t="s">
        <v>26</v>
      </c>
      <c r="J1315" t="s">
        <v>58</v>
      </c>
    </row>
    <row r="1316" spans="1:10" x14ac:dyDescent="0.45">
      <c r="A1316">
        <v>1313</v>
      </c>
      <c r="B1316">
        <v>0</v>
      </c>
      <c r="C1316">
        <v>102310.379699707</v>
      </c>
      <c r="D1316">
        <v>3160387.4010409401</v>
      </c>
      <c r="E1316" s="1">
        <v>40100838.219443597</v>
      </c>
      <c r="F1316" s="1">
        <v>38105356.352704696</v>
      </c>
      <c r="G1316">
        <v>4747.3681640625</v>
      </c>
      <c r="H1316" t="s">
        <v>19</v>
      </c>
      <c r="I1316" t="s">
        <v>26</v>
      </c>
      <c r="J1316" t="s">
        <v>58</v>
      </c>
    </row>
    <row r="1317" spans="1:10" x14ac:dyDescent="0.45">
      <c r="A1317">
        <v>1314</v>
      </c>
      <c r="B1317">
        <v>0</v>
      </c>
      <c r="C1317">
        <v>6235.1925048828098</v>
      </c>
      <c r="D1317">
        <v>78557.036560058594</v>
      </c>
      <c r="E1317">
        <v>276115.34008788998</v>
      </c>
      <c r="F1317">
        <v>354842.511320705</v>
      </c>
      <c r="G1317">
        <v>624.25579833984295</v>
      </c>
      <c r="H1317" t="s">
        <v>20</v>
      </c>
      <c r="I1317" t="s">
        <v>26</v>
      </c>
      <c r="J1317" t="s">
        <v>58</v>
      </c>
    </row>
    <row r="1318" spans="1:10" x14ac:dyDescent="0.45">
      <c r="A1318">
        <v>1315</v>
      </c>
      <c r="B1318">
        <v>23703.471374511701</v>
      </c>
      <c r="C1318">
        <v>727682.43249511695</v>
      </c>
      <c r="D1318">
        <v>2908393.5548188998</v>
      </c>
      <c r="E1318">
        <v>9719806.0034773294</v>
      </c>
      <c r="F1318">
        <v>9202950.3390866704</v>
      </c>
      <c r="G1318">
        <v>0</v>
      </c>
      <c r="H1318" t="s">
        <v>21</v>
      </c>
      <c r="I1318" t="s">
        <v>26</v>
      </c>
      <c r="J1318" t="s">
        <v>58</v>
      </c>
    </row>
    <row r="1319" spans="1:10" x14ac:dyDescent="0.45">
      <c r="A1319">
        <v>1316</v>
      </c>
      <c r="B1319">
        <v>0</v>
      </c>
      <c r="C1319">
        <v>19517.2840576171</v>
      </c>
      <c r="D1319">
        <v>3049337.73593893</v>
      </c>
      <c r="E1319" s="1">
        <v>89151699.267556295</v>
      </c>
      <c r="F1319" s="1">
        <v>123343627.393739</v>
      </c>
      <c r="G1319">
        <v>8736.6522827148401</v>
      </c>
      <c r="H1319" t="s">
        <v>22</v>
      </c>
      <c r="I1319" t="s">
        <v>26</v>
      </c>
      <c r="J1319" t="s">
        <v>58</v>
      </c>
    </row>
    <row r="1320" spans="1:10" x14ac:dyDescent="0.45">
      <c r="A1320">
        <v>1317</v>
      </c>
      <c r="B1320">
        <v>6733.9043579101499</v>
      </c>
      <c r="C1320">
        <v>2680315.7503051702</v>
      </c>
      <c r="D1320" s="1">
        <v>92618040.152105093</v>
      </c>
      <c r="E1320" s="1">
        <v>583467016.61988795</v>
      </c>
      <c r="F1320" s="1">
        <v>151712830.11062601</v>
      </c>
      <c r="G1320">
        <v>1350.51159667968</v>
      </c>
      <c r="H1320" t="s">
        <v>23</v>
      </c>
      <c r="I1320" t="s">
        <v>26</v>
      </c>
      <c r="J1320" t="s">
        <v>58</v>
      </c>
    </row>
    <row r="1321" spans="1:10" x14ac:dyDescent="0.45">
      <c r="A1321">
        <v>1318</v>
      </c>
      <c r="B1321">
        <v>633.43786621093705</v>
      </c>
      <c r="C1321">
        <v>27899.6477050781</v>
      </c>
      <c r="D1321">
        <v>102094.946171061</v>
      </c>
      <c r="E1321">
        <v>409808.00335549703</v>
      </c>
      <c r="F1321">
        <v>672357.92212512402</v>
      </c>
      <c r="G1321">
        <v>1898.96728515625</v>
      </c>
      <c r="H1321" t="s">
        <v>24</v>
      </c>
      <c r="I1321" t="s">
        <v>26</v>
      </c>
      <c r="J1321" t="s">
        <v>58</v>
      </c>
    </row>
    <row r="1322" spans="1:10" x14ac:dyDescent="0.45">
      <c r="A1322">
        <v>1319</v>
      </c>
      <c r="B1322">
        <v>2680.0573120117101</v>
      </c>
      <c r="C1322">
        <v>309897.77734375</v>
      </c>
      <c r="D1322" s="1">
        <v>15554687.306002</v>
      </c>
      <c r="E1322" s="1">
        <v>75166081.618319601</v>
      </c>
      <c r="F1322" s="1">
        <v>38644309.557826102</v>
      </c>
      <c r="G1322">
        <v>12389.2227783203</v>
      </c>
      <c r="H1322" t="s">
        <v>25</v>
      </c>
      <c r="I1322" t="s">
        <v>26</v>
      </c>
      <c r="J1322" t="s">
        <v>58</v>
      </c>
    </row>
    <row r="1323" spans="1:10" x14ac:dyDescent="0.45">
      <c r="A1323">
        <v>1320</v>
      </c>
      <c r="B1323">
        <v>1258553.45739746</v>
      </c>
      <c r="C1323" s="1">
        <v>22684814.981819399</v>
      </c>
      <c r="D1323" s="1">
        <v>148702007.00597</v>
      </c>
      <c r="E1323" s="1">
        <v>410528231.44019097</v>
      </c>
      <c r="F1323" s="1">
        <v>339358655.15158302</v>
      </c>
      <c r="G1323">
        <v>84870.700378417896</v>
      </c>
      <c r="H1323" t="s">
        <v>4</v>
      </c>
      <c r="I1323" t="s">
        <v>27</v>
      </c>
      <c r="J1323" t="s">
        <v>58</v>
      </c>
    </row>
    <row r="1324" spans="1:10" x14ac:dyDescent="0.45">
      <c r="A1324">
        <v>1321</v>
      </c>
      <c r="B1324">
        <v>0</v>
      </c>
      <c r="C1324">
        <v>9344.7548217773401</v>
      </c>
      <c r="D1324">
        <v>1358872.6910745001</v>
      </c>
      <c r="E1324" s="1">
        <v>77984433.582924902</v>
      </c>
      <c r="F1324" s="1">
        <v>157244800.13489699</v>
      </c>
      <c r="G1324">
        <v>3340.06127929687</v>
      </c>
      <c r="H1324" t="s">
        <v>7</v>
      </c>
      <c r="I1324" t="s">
        <v>27</v>
      </c>
      <c r="J1324" t="s">
        <v>58</v>
      </c>
    </row>
    <row r="1325" spans="1:10" x14ac:dyDescent="0.45">
      <c r="A1325">
        <v>1322</v>
      </c>
      <c r="B1325">
        <v>6832.3015747070303</v>
      </c>
      <c r="C1325">
        <v>559785.63482666004</v>
      </c>
      <c r="D1325" s="1">
        <v>23644315.8258214</v>
      </c>
      <c r="E1325" s="1">
        <v>193224034.74723899</v>
      </c>
      <c r="F1325" s="1">
        <v>73640638.970807195</v>
      </c>
      <c r="G1325">
        <v>0</v>
      </c>
      <c r="H1325" t="s">
        <v>8</v>
      </c>
      <c r="I1325" t="s">
        <v>27</v>
      </c>
      <c r="J1325" t="s">
        <v>58</v>
      </c>
    </row>
    <row r="1326" spans="1:10" x14ac:dyDescent="0.45">
      <c r="A1326">
        <v>1323</v>
      </c>
      <c r="B1326">
        <v>0</v>
      </c>
      <c r="C1326">
        <v>622.90686035156205</v>
      </c>
      <c r="D1326">
        <v>28643.894165039001</v>
      </c>
      <c r="E1326">
        <v>125848.747985839</v>
      </c>
      <c r="F1326">
        <v>240294.346235926</v>
      </c>
      <c r="G1326">
        <v>3735.2677612304601</v>
      </c>
      <c r="H1326" t="s">
        <v>9</v>
      </c>
      <c r="I1326" t="s">
        <v>27</v>
      </c>
      <c r="J1326" t="s">
        <v>58</v>
      </c>
    </row>
    <row r="1327" spans="1:10" x14ac:dyDescent="0.45">
      <c r="A1327">
        <v>1324</v>
      </c>
      <c r="B1327">
        <v>54270.823364257798</v>
      </c>
      <c r="C1327">
        <v>3889993.2364863302</v>
      </c>
      <c r="D1327" s="1">
        <v>83147512.132191107</v>
      </c>
      <c r="E1327" s="1">
        <v>188559923.156746</v>
      </c>
      <c r="F1327" s="1">
        <v>107292495.179298</v>
      </c>
      <c r="G1327">
        <v>8241.5314067765703</v>
      </c>
      <c r="H1327" t="s">
        <v>10</v>
      </c>
      <c r="I1327" t="s">
        <v>27</v>
      </c>
      <c r="J1327" t="s">
        <v>58</v>
      </c>
    </row>
    <row r="1328" spans="1:10" x14ac:dyDescent="0.45">
      <c r="A1328">
        <v>1325</v>
      </c>
      <c r="B1328">
        <v>251516.05650227799</v>
      </c>
      <c r="C1328">
        <v>4617187.7403313098</v>
      </c>
      <c r="D1328" s="1">
        <v>20779998.0632319</v>
      </c>
      <c r="E1328" s="1">
        <v>54172525.420686297</v>
      </c>
      <c r="F1328" s="1">
        <v>39012724.4408255</v>
      </c>
      <c r="G1328">
        <v>2509.9517211913999</v>
      </c>
      <c r="H1328" t="s">
        <v>11</v>
      </c>
      <c r="I1328" t="s">
        <v>27</v>
      </c>
      <c r="J1328" t="s">
        <v>58</v>
      </c>
    </row>
    <row r="1329" spans="1:10" x14ac:dyDescent="0.45">
      <c r="A1329">
        <v>1326</v>
      </c>
      <c r="B1329">
        <v>14133.100158691401</v>
      </c>
      <c r="C1329">
        <v>3679855.1383678899</v>
      </c>
      <c r="D1329" s="1">
        <v>106789013.99211399</v>
      </c>
      <c r="E1329" s="1">
        <v>499640843.87914699</v>
      </c>
      <c r="F1329" s="1">
        <v>275451730.27159798</v>
      </c>
      <c r="G1329">
        <v>23743.2951049804</v>
      </c>
      <c r="H1329" t="s">
        <v>12</v>
      </c>
      <c r="I1329" t="s">
        <v>27</v>
      </c>
      <c r="J1329" t="s">
        <v>58</v>
      </c>
    </row>
    <row r="1330" spans="1:10" x14ac:dyDescent="0.45">
      <c r="A1330">
        <v>1327</v>
      </c>
      <c r="B1330">
        <v>1250.14477539062</v>
      </c>
      <c r="C1330">
        <v>139498.551748956</v>
      </c>
      <c r="D1330">
        <v>3410329.00595822</v>
      </c>
      <c r="E1330" s="1">
        <v>16959450.846234001</v>
      </c>
      <c r="F1330" s="1">
        <v>15872882.084703799</v>
      </c>
      <c r="G1330">
        <v>2498.7608032226499</v>
      </c>
      <c r="H1330" t="s">
        <v>13</v>
      </c>
      <c r="I1330" t="s">
        <v>27</v>
      </c>
      <c r="J1330" t="s">
        <v>58</v>
      </c>
    </row>
    <row r="1331" spans="1:10" x14ac:dyDescent="0.45">
      <c r="A1331">
        <v>1328</v>
      </c>
      <c r="B1331">
        <v>3734583.24181769</v>
      </c>
      <c r="C1331" s="1">
        <v>62475605.956658497</v>
      </c>
      <c r="D1331" s="1">
        <v>353405434.19861698</v>
      </c>
      <c r="E1331" s="1">
        <v>448922559.28503698</v>
      </c>
      <c r="F1331" s="1">
        <v>306335805.89845598</v>
      </c>
      <c r="G1331">
        <v>10917.2305297851</v>
      </c>
      <c r="H1331" t="s">
        <v>14</v>
      </c>
      <c r="I1331" t="s">
        <v>27</v>
      </c>
      <c r="J1331" t="s">
        <v>58</v>
      </c>
    </row>
    <row r="1332" spans="1:10" x14ac:dyDescent="0.45">
      <c r="A1332">
        <v>1329</v>
      </c>
      <c r="B1332">
        <v>3316.5764770507799</v>
      </c>
      <c r="C1332">
        <v>1224213.2604370101</v>
      </c>
      <c r="D1332" s="1">
        <v>86673688.668753996</v>
      </c>
      <c r="E1332" s="1">
        <v>956405128.63871098</v>
      </c>
      <c r="F1332" s="1">
        <v>753345494.24957705</v>
      </c>
      <c r="G1332">
        <v>26459.412414550701</v>
      </c>
      <c r="H1332" t="s">
        <v>15</v>
      </c>
      <c r="I1332" t="s">
        <v>27</v>
      </c>
      <c r="J1332" t="s">
        <v>58</v>
      </c>
    </row>
    <row r="1333" spans="1:10" x14ac:dyDescent="0.45">
      <c r="A1333">
        <v>1330</v>
      </c>
      <c r="B1333">
        <v>681.95697021484295</v>
      </c>
      <c r="C1333">
        <v>51616.445617675701</v>
      </c>
      <c r="D1333">
        <v>2246442.2707213098</v>
      </c>
      <c r="E1333" s="1">
        <v>12350703.9405776</v>
      </c>
      <c r="F1333" s="1">
        <v>10820894.909553001</v>
      </c>
      <c r="G1333">
        <v>3401.9520263671802</v>
      </c>
      <c r="H1333" t="s">
        <v>16</v>
      </c>
      <c r="I1333" t="s">
        <v>27</v>
      </c>
      <c r="J1333" t="s">
        <v>58</v>
      </c>
    </row>
    <row r="1334" spans="1:10" x14ac:dyDescent="0.45">
      <c r="A1334">
        <v>1331</v>
      </c>
      <c r="B1334">
        <v>6470899.0403231699</v>
      </c>
      <c r="C1334" s="1">
        <v>111366033.70965301</v>
      </c>
      <c r="D1334" s="1">
        <v>365841094.46287799</v>
      </c>
      <c r="E1334" s="1">
        <v>766748312.73791003</v>
      </c>
      <c r="F1334" s="1">
        <v>695230021.69421899</v>
      </c>
      <c r="G1334">
        <v>176937.476318359</v>
      </c>
      <c r="H1334" t="s">
        <v>17</v>
      </c>
      <c r="I1334" t="s">
        <v>27</v>
      </c>
      <c r="J1334" t="s">
        <v>58</v>
      </c>
    </row>
    <row r="1335" spans="1:10" x14ac:dyDescent="0.45">
      <c r="A1335">
        <v>1332</v>
      </c>
      <c r="B1335">
        <v>0</v>
      </c>
      <c r="C1335">
        <v>118796.607324697</v>
      </c>
      <c r="D1335">
        <v>7918927.3925139699</v>
      </c>
      <c r="E1335" s="1">
        <v>88442818.282109693</v>
      </c>
      <c r="F1335" s="1">
        <v>129087022.39540599</v>
      </c>
      <c r="G1335">
        <v>49790.861373362801</v>
      </c>
      <c r="H1335" t="s">
        <v>18</v>
      </c>
      <c r="I1335" t="s">
        <v>27</v>
      </c>
      <c r="J1335" t="s">
        <v>58</v>
      </c>
    </row>
    <row r="1336" spans="1:10" x14ac:dyDescent="0.45">
      <c r="A1336">
        <v>1333</v>
      </c>
      <c r="B1336">
        <v>1356.48120117187</v>
      </c>
      <c r="C1336">
        <v>248699.25677490199</v>
      </c>
      <c r="D1336">
        <v>5889478.2326394403</v>
      </c>
      <c r="E1336" s="1">
        <v>42800552.216283701</v>
      </c>
      <c r="F1336" s="1">
        <v>32521346.469761699</v>
      </c>
      <c r="G1336">
        <v>12207.0643920898</v>
      </c>
      <c r="H1336" t="s">
        <v>19</v>
      </c>
      <c r="I1336" t="s">
        <v>27</v>
      </c>
      <c r="J1336" t="s">
        <v>58</v>
      </c>
    </row>
    <row r="1337" spans="1:10" x14ac:dyDescent="0.45">
      <c r="A1337">
        <v>1334</v>
      </c>
      <c r="B1337">
        <v>0</v>
      </c>
      <c r="C1337">
        <v>623.65155029296795</v>
      </c>
      <c r="D1337">
        <v>27432.072814941399</v>
      </c>
      <c r="E1337">
        <v>223732.97253417899</v>
      </c>
      <c r="F1337">
        <v>463961.38357412303</v>
      </c>
      <c r="G1337">
        <v>624.25579833984295</v>
      </c>
      <c r="H1337" t="s">
        <v>20</v>
      </c>
      <c r="I1337" t="s">
        <v>27</v>
      </c>
      <c r="J1337" t="s">
        <v>58</v>
      </c>
    </row>
    <row r="1338" spans="1:10" x14ac:dyDescent="0.45">
      <c r="A1338">
        <v>1335</v>
      </c>
      <c r="B1338">
        <v>1864.0559692382801</v>
      </c>
      <c r="C1338">
        <v>165915.6015625</v>
      </c>
      <c r="D1338">
        <v>1494976.4811176299</v>
      </c>
      <c r="E1338">
        <v>8419473.1390847601</v>
      </c>
      <c r="F1338" s="1">
        <v>12490329.3585403</v>
      </c>
      <c r="G1338">
        <v>9977.1649780273401</v>
      </c>
      <c r="H1338" t="s">
        <v>21</v>
      </c>
      <c r="I1338" t="s">
        <v>27</v>
      </c>
      <c r="J1338" t="s">
        <v>58</v>
      </c>
    </row>
    <row r="1339" spans="1:10" x14ac:dyDescent="0.45">
      <c r="A1339">
        <v>1336</v>
      </c>
      <c r="B1339">
        <v>0</v>
      </c>
      <c r="C1339">
        <v>23531.067932128899</v>
      </c>
      <c r="D1339">
        <v>3438007.5571176498</v>
      </c>
      <c r="E1339" s="1">
        <v>89208547.445713103</v>
      </c>
      <c r="F1339" s="1">
        <v>122894099.47558001</v>
      </c>
      <c r="G1339">
        <v>8732.7872314453107</v>
      </c>
      <c r="H1339" t="s">
        <v>22</v>
      </c>
      <c r="I1339" t="s">
        <v>27</v>
      </c>
      <c r="J1339" t="s">
        <v>58</v>
      </c>
    </row>
    <row r="1340" spans="1:10" x14ac:dyDescent="0.45">
      <c r="A1340">
        <v>1337</v>
      </c>
      <c r="B1340">
        <v>11465.196716308499</v>
      </c>
      <c r="C1340">
        <v>2623755.3145141602</v>
      </c>
      <c r="D1340" s="1">
        <v>116304455.412582</v>
      </c>
      <c r="E1340" s="1">
        <v>581996538.96920896</v>
      </c>
      <c r="F1340" s="1">
        <v>129543362.129306</v>
      </c>
      <c r="G1340">
        <v>6710.0265502929597</v>
      </c>
      <c r="H1340" t="s">
        <v>23</v>
      </c>
      <c r="I1340" t="s">
        <v>27</v>
      </c>
      <c r="J1340" t="s">
        <v>58</v>
      </c>
    </row>
    <row r="1341" spans="1:10" x14ac:dyDescent="0.45">
      <c r="A1341">
        <v>1338</v>
      </c>
      <c r="B1341">
        <v>630.54754638671795</v>
      </c>
      <c r="C1341">
        <v>27898.845520019499</v>
      </c>
      <c r="D1341">
        <v>99116.174573232594</v>
      </c>
      <c r="E1341">
        <v>388600.87557396898</v>
      </c>
      <c r="F1341">
        <v>697182.74197567196</v>
      </c>
      <c r="G1341">
        <v>1263.7393188476501</v>
      </c>
      <c r="H1341" t="s">
        <v>24</v>
      </c>
      <c r="I1341" t="s">
        <v>27</v>
      </c>
      <c r="J1341" t="s">
        <v>58</v>
      </c>
    </row>
    <row r="1342" spans="1:10" x14ac:dyDescent="0.45">
      <c r="A1342">
        <v>1339</v>
      </c>
      <c r="B1342">
        <v>1339.8967895507801</v>
      </c>
      <c r="C1342">
        <v>128039.46740722599</v>
      </c>
      <c r="D1342">
        <v>7472003.2292221896</v>
      </c>
      <c r="E1342" s="1">
        <v>69593324.547368497</v>
      </c>
      <c r="F1342" s="1">
        <v>52448677.925954998</v>
      </c>
      <c r="G1342">
        <v>46660.472839355403</v>
      </c>
      <c r="H1342" t="s">
        <v>25</v>
      </c>
      <c r="I1342" t="s">
        <v>27</v>
      </c>
      <c r="J1342" t="s">
        <v>58</v>
      </c>
    </row>
    <row r="1343" spans="1:10" x14ac:dyDescent="0.45">
      <c r="A1343">
        <v>1340</v>
      </c>
      <c r="B1343">
        <v>209563.604064941</v>
      </c>
      <c r="C1343">
        <v>8239040.3531747796</v>
      </c>
      <c r="D1343" s="1">
        <v>101434012.55244</v>
      </c>
      <c r="E1343" s="1">
        <v>414012610.77143198</v>
      </c>
      <c r="F1343" s="1">
        <v>398638819.396963</v>
      </c>
      <c r="G1343">
        <v>83086.059265136704</v>
      </c>
      <c r="H1343" t="s">
        <v>4</v>
      </c>
      <c r="I1343" t="s">
        <v>28</v>
      </c>
      <c r="J1343" t="s">
        <v>58</v>
      </c>
    </row>
    <row r="1344" spans="1:10" x14ac:dyDescent="0.45">
      <c r="A1344">
        <v>1341</v>
      </c>
      <c r="B1344">
        <v>0</v>
      </c>
      <c r="C1344">
        <v>1334.3345336914001</v>
      </c>
      <c r="D1344">
        <v>553417.35247850604</v>
      </c>
      <c r="E1344" s="1">
        <v>48523837.6578376</v>
      </c>
      <c r="F1344" s="1">
        <v>187493483.08064801</v>
      </c>
      <c r="G1344">
        <v>28718.799499511701</v>
      </c>
      <c r="H1344" t="s">
        <v>7</v>
      </c>
      <c r="I1344" t="s">
        <v>28</v>
      </c>
      <c r="J1344" t="s">
        <v>58</v>
      </c>
    </row>
    <row r="1345" spans="1:10" x14ac:dyDescent="0.45">
      <c r="A1345">
        <v>1342</v>
      </c>
      <c r="B1345">
        <v>684.02508544921795</v>
      </c>
      <c r="C1345">
        <v>129206.972717285</v>
      </c>
      <c r="D1345" s="1">
        <v>12500900.334066899</v>
      </c>
      <c r="E1345" s="1">
        <v>161306318.480261</v>
      </c>
      <c r="F1345" s="1">
        <v>117138497.668138</v>
      </c>
      <c r="G1345">
        <v>0</v>
      </c>
      <c r="H1345" t="s">
        <v>8</v>
      </c>
      <c r="I1345" t="s">
        <v>28</v>
      </c>
      <c r="J1345" t="s">
        <v>58</v>
      </c>
    </row>
    <row r="1346" spans="1:10" x14ac:dyDescent="0.45">
      <c r="A1346">
        <v>1343</v>
      </c>
      <c r="B1346">
        <v>0</v>
      </c>
      <c r="C1346">
        <v>2495.3502807617101</v>
      </c>
      <c r="D1346">
        <v>28644.476257324201</v>
      </c>
      <c r="E1346">
        <v>133947.61834716701</v>
      </c>
      <c r="F1346">
        <v>232190.84281795699</v>
      </c>
      <c r="G1346">
        <v>1866.8753051757801</v>
      </c>
      <c r="H1346" t="s">
        <v>9</v>
      </c>
      <c r="I1346" t="s">
        <v>28</v>
      </c>
      <c r="J1346" t="s">
        <v>58</v>
      </c>
    </row>
    <row r="1347" spans="1:10" x14ac:dyDescent="0.45">
      <c r="A1347">
        <v>1344</v>
      </c>
      <c r="B1347">
        <v>0</v>
      </c>
      <c r="C1347">
        <v>607587.76019287098</v>
      </c>
      <c r="D1347" s="1">
        <v>37545021.487465501</v>
      </c>
      <c r="E1347" s="1">
        <v>203800625.428996</v>
      </c>
      <c r="F1347" s="1">
        <v>140993067.716822</v>
      </c>
      <c r="G1347">
        <v>6133.666015625</v>
      </c>
      <c r="H1347" t="s">
        <v>10</v>
      </c>
      <c r="I1347" t="s">
        <v>28</v>
      </c>
      <c r="J1347" t="s">
        <v>58</v>
      </c>
    </row>
    <row r="1348" spans="1:10" x14ac:dyDescent="0.45">
      <c r="A1348">
        <v>1345</v>
      </c>
      <c r="B1348">
        <v>189134.68670654201</v>
      </c>
      <c r="C1348">
        <v>3678888.3632752602</v>
      </c>
      <c r="D1348" s="1">
        <v>20069255.7989894</v>
      </c>
      <c r="E1348" s="1">
        <v>52774854.6127913</v>
      </c>
      <c r="F1348" s="1">
        <v>42123078.738696702</v>
      </c>
      <c r="G1348">
        <v>1249.4728393554601</v>
      </c>
      <c r="H1348" t="s">
        <v>11</v>
      </c>
      <c r="I1348" t="s">
        <v>28</v>
      </c>
      <c r="J1348" t="s">
        <v>58</v>
      </c>
    </row>
    <row r="1349" spans="1:10" x14ac:dyDescent="0.45">
      <c r="A1349">
        <v>1346</v>
      </c>
      <c r="B1349">
        <v>24454.436218261701</v>
      </c>
      <c r="C1349">
        <v>2672154.9226071802</v>
      </c>
      <c r="D1349" s="1">
        <v>55459846.056716003</v>
      </c>
      <c r="E1349" s="1">
        <v>464845336.36599499</v>
      </c>
      <c r="F1349" s="1">
        <v>362555151.955746</v>
      </c>
      <c r="G1349">
        <v>42375.939208984302</v>
      </c>
      <c r="H1349" t="s">
        <v>12</v>
      </c>
      <c r="I1349" t="s">
        <v>28</v>
      </c>
      <c r="J1349" t="s">
        <v>58</v>
      </c>
    </row>
    <row r="1350" spans="1:10" x14ac:dyDescent="0.45">
      <c r="A1350">
        <v>1347</v>
      </c>
      <c r="B1350">
        <v>624.43743896484295</v>
      </c>
      <c r="C1350">
        <v>314078.34612677997</v>
      </c>
      <c r="D1350">
        <v>6067613.5428304002</v>
      </c>
      <c r="E1350" s="1">
        <v>16344298.146964001</v>
      </c>
      <c r="F1350" s="1">
        <v>13657425.886500601</v>
      </c>
      <c r="G1350">
        <v>1869.0343627929601</v>
      </c>
      <c r="H1350" t="s">
        <v>13</v>
      </c>
      <c r="I1350" t="s">
        <v>28</v>
      </c>
      <c r="J1350" t="s">
        <v>58</v>
      </c>
    </row>
    <row r="1351" spans="1:10" x14ac:dyDescent="0.45">
      <c r="A1351">
        <v>1348</v>
      </c>
      <c r="B1351">
        <v>1797328.09520407</v>
      </c>
      <c r="C1351" s="1">
        <v>32525058.952857099</v>
      </c>
      <c r="D1351" s="1">
        <v>215597948.63831401</v>
      </c>
      <c r="E1351" s="1">
        <v>519170714.55263501</v>
      </c>
      <c r="F1351" s="1">
        <v>405785527.13857198</v>
      </c>
      <c r="G1351">
        <v>8328.4335327148401</v>
      </c>
      <c r="H1351" t="s">
        <v>14</v>
      </c>
      <c r="I1351" t="s">
        <v>28</v>
      </c>
      <c r="J1351" t="s">
        <v>58</v>
      </c>
    </row>
    <row r="1352" spans="1:10" x14ac:dyDescent="0.45">
      <c r="A1352">
        <v>1349</v>
      </c>
      <c r="B1352">
        <v>3306.10009765625</v>
      </c>
      <c r="C1352">
        <v>1482663.4370117099</v>
      </c>
      <c r="D1352" s="1">
        <v>30122281.4671745</v>
      </c>
      <c r="E1352" s="1">
        <v>585786583.93477201</v>
      </c>
      <c r="F1352" s="1">
        <v>1180110276.17011</v>
      </c>
      <c r="G1352">
        <v>173189.697204589</v>
      </c>
      <c r="H1352" t="s">
        <v>15</v>
      </c>
      <c r="I1352" t="s">
        <v>28</v>
      </c>
      <c r="J1352" t="s">
        <v>58</v>
      </c>
    </row>
    <row r="1353" spans="1:10" x14ac:dyDescent="0.45">
      <c r="A1353">
        <v>1350</v>
      </c>
      <c r="B1353">
        <v>0</v>
      </c>
      <c r="C1353">
        <v>72606.153625488194</v>
      </c>
      <c r="D1353">
        <v>2548928.0469068298</v>
      </c>
      <c r="E1353" s="1">
        <v>13710460.4589484</v>
      </c>
      <c r="F1353">
        <v>9141064.1542422995</v>
      </c>
      <c r="G1353">
        <v>682.66174316406205</v>
      </c>
      <c r="H1353" t="s">
        <v>16</v>
      </c>
      <c r="I1353" t="s">
        <v>28</v>
      </c>
      <c r="J1353" t="s">
        <v>58</v>
      </c>
    </row>
    <row r="1354" spans="1:10" x14ac:dyDescent="0.45">
      <c r="A1354">
        <v>1351</v>
      </c>
      <c r="B1354">
        <v>3049283.8819812201</v>
      </c>
      <c r="C1354" s="1">
        <v>62076832.315224499</v>
      </c>
      <c r="D1354" s="1">
        <v>305832557.32854301</v>
      </c>
      <c r="E1354" s="1">
        <v>711406632.64460802</v>
      </c>
      <c r="F1354" s="1">
        <v>863358340.98170602</v>
      </c>
      <c r="G1354">
        <v>109651.969238281</v>
      </c>
      <c r="H1354" t="s">
        <v>17</v>
      </c>
      <c r="I1354" t="s">
        <v>28</v>
      </c>
      <c r="J1354" t="s">
        <v>58</v>
      </c>
    </row>
    <row r="1355" spans="1:10" x14ac:dyDescent="0.45">
      <c r="A1355">
        <v>1352</v>
      </c>
      <c r="B1355">
        <v>665.41619873046795</v>
      </c>
      <c r="C1355">
        <v>45184.501342773401</v>
      </c>
      <c r="D1355">
        <v>5192477.3313680002</v>
      </c>
      <c r="E1355" s="1">
        <v>81070007.623547107</v>
      </c>
      <c r="F1355" s="1">
        <v>139264266.43763301</v>
      </c>
      <c r="G1355">
        <v>44754.228637695298</v>
      </c>
      <c r="H1355" t="s">
        <v>18</v>
      </c>
      <c r="I1355" t="s">
        <v>28</v>
      </c>
      <c r="J1355" t="s">
        <v>58</v>
      </c>
    </row>
    <row r="1356" spans="1:10" x14ac:dyDescent="0.45">
      <c r="A1356">
        <v>1353</v>
      </c>
      <c r="B1356">
        <v>0</v>
      </c>
      <c r="C1356">
        <v>149797.13458251901</v>
      </c>
      <c r="D1356">
        <v>5301832.2504789401</v>
      </c>
      <c r="E1356" s="1">
        <v>45517696.017456003</v>
      </c>
      <c r="F1356" s="1">
        <v>30496163.2067191</v>
      </c>
      <c r="G1356">
        <v>8151.11181640625</v>
      </c>
      <c r="H1356" t="s">
        <v>19</v>
      </c>
      <c r="I1356" t="s">
        <v>28</v>
      </c>
      <c r="J1356" t="s">
        <v>58</v>
      </c>
    </row>
    <row r="1357" spans="1:10" x14ac:dyDescent="0.45">
      <c r="A1357">
        <v>1354</v>
      </c>
      <c r="B1357">
        <v>0</v>
      </c>
      <c r="C1357">
        <v>7482.83447265625</v>
      </c>
      <c r="D1357">
        <v>81061.301513671802</v>
      </c>
      <c r="E1357">
        <v>292322.34521484299</v>
      </c>
      <c r="F1357">
        <v>335507.855070705</v>
      </c>
      <c r="G1357">
        <v>0</v>
      </c>
      <c r="H1357" t="s">
        <v>20</v>
      </c>
      <c r="I1357" t="s">
        <v>28</v>
      </c>
      <c r="J1357" t="s">
        <v>58</v>
      </c>
    </row>
    <row r="1358" spans="1:10" x14ac:dyDescent="0.45">
      <c r="A1358">
        <v>1355</v>
      </c>
      <c r="B1358">
        <v>11812.816833495999</v>
      </c>
      <c r="C1358">
        <v>314678.64477538998</v>
      </c>
      <c r="D1358">
        <v>1882846.7567428199</v>
      </c>
      <c r="E1358">
        <v>8322386.2144677201</v>
      </c>
      <c r="F1358" s="1">
        <v>12048942.6950932</v>
      </c>
      <c r="G1358">
        <v>1868.67333984375</v>
      </c>
      <c r="H1358" t="s">
        <v>21</v>
      </c>
      <c r="I1358" t="s">
        <v>28</v>
      </c>
      <c r="J1358" t="s">
        <v>58</v>
      </c>
    </row>
    <row r="1359" spans="1:10" x14ac:dyDescent="0.45">
      <c r="A1359">
        <v>1356</v>
      </c>
      <c r="B1359">
        <v>0</v>
      </c>
      <c r="C1359">
        <v>32969.239074707002</v>
      </c>
      <c r="D1359">
        <v>3045530.3277982799</v>
      </c>
      <c r="E1359" s="1">
        <v>77036247.791129306</v>
      </c>
      <c r="F1359" s="1">
        <v>135444747.01329201</v>
      </c>
      <c r="G1359">
        <v>13423.962280273399</v>
      </c>
      <c r="H1359" t="s">
        <v>22</v>
      </c>
      <c r="I1359" t="s">
        <v>28</v>
      </c>
      <c r="J1359" t="s">
        <v>58</v>
      </c>
    </row>
    <row r="1360" spans="1:10" x14ac:dyDescent="0.45">
      <c r="A1360">
        <v>1357</v>
      </c>
      <c r="B1360">
        <v>0</v>
      </c>
      <c r="C1360">
        <v>410198.68463134702</v>
      </c>
      <c r="D1360" s="1">
        <v>27882494.495979</v>
      </c>
      <c r="E1360" s="1">
        <v>488430980.57480502</v>
      </c>
      <c r="F1360" s="1">
        <v>313755104.72876602</v>
      </c>
      <c r="G1360">
        <v>7508.5646972656205</v>
      </c>
      <c r="H1360" t="s">
        <v>23</v>
      </c>
      <c r="I1360" t="s">
        <v>28</v>
      </c>
      <c r="J1360" t="s">
        <v>58</v>
      </c>
    </row>
    <row r="1361" spans="1:10" x14ac:dyDescent="0.45">
      <c r="A1361">
        <v>1358</v>
      </c>
      <c r="B1361">
        <v>1268.6316528320301</v>
      </c>
      <c r="C1361">
        <v>22833.156799316399</v>
      </c>
      <c r="D1361">
        <v>87810.441453163294</v>
      </c>
      <c r="E1361">
        <v>365409.221161247</v>
      </c>
      <c r="F1361">
        <v>734846.16661783797</v>
      </c>
      <c r="G1361">
        <v>2525.3068237304601</v>
      </c>
      <c r="H1361" t="s">
        <v>24</v>
      </c>
      <c r="I1361" t="s">
        <v>28</v>
      </c>
      <c r="J1361" t="s">
        <v>58</v>
      </c>
    </row>
    <row r="1362" spans="1:10" x14ac:dyDescent="0.45">
      <c r="A1362">
        <v>1359</v>
      </c>
      <c r="B1362">
        <v>0</v>
      </c>
      <c r="C1362">
        <v>77367.833312988194</v>
      </c>
      <c r="D1362">
        <v>4331740.6146137305</v>
      </c>
      <c r="E1362" s="1">
        <v>60661741.654251598</v>
      </c>
      <c r="F1362" s="1">
        <v>64580738.893580198</v>
      </c>
      <c r="G1362">
        <v>38456.5438232421</v>
      </c>
      <c r="H1362" t="s">
        <v>25</v>
      </c>
      <c r="I1362" t="s">
        <v>28</v>
      </c>
      <c r="J1362" t="s">
        <v>58</v>
      </c>
    </row>
    <row r="1363" spans="1:10" x14ac:dyDescent="0.45">
      <c r="A1363">
        <v>1360</v>
      </c>
      <c r="B1363">
        <v>895882.12377762096</v>
      </c>
      <c r="C1363" s="1">
        <v>17160516.530180998</v>
      </c>
      <c r="D1363" s="1">
        <v>151048969.52168599</v>
      </c>
      <c r="E1363" s="1">
        <v>423603101.762366</v>
      </c>
      <c r="F1363" s="1">
        <v>329895347.82258302</v>
      </c>
      <c r="G1363">
        <v>13314.9767456054</v>
      </c>
      <c r="H1363" t="s">
        <v>4</v>
      </c>
      <c r="I1363" t="s">
        <v>29</v>
      </c>
      <c r="J1363" t="s">
        <v>58</v>
      </c>
    </row>
    <row r="1364" spans="1:10" x14ac:dyDescent="0.45">
      <c r="A1364">
        <v>1361</v>
      </c>
      <c r="B1364">
        <v>0</v>
      </c>
      <c r="C1364">
        <v>304090.946355124</v>
      </c>
      <c r="D1364" s="1">
        <v>26166019.6035996</v>
      </c>
      <c r="E1364" s="1">
        <v>91460528.830643207</v>
      </c>
      <c r="F1364" s="1">
        <v>118668153.01078101</v>
      </c>
      <c r="G1364">
        <v>1998.83361816406</v>
      </c>
      <c r="H1364" t="s">
        <v>7</v>
      </c>
      <c r="I1364" t="s">
        <v>29</v>
      </c>
      <c r="J1364" t="s">
        <v>58</v>
      </c>
    </row>
    <row r="1365" spans="1:10" x14ac:dyDescent="0.45">
      <c r="A1365">
        <v>1362</v>
      </c>
      <c r="B1365">
        <v>6134.3421020507803</v>
      </c>
      <c r="C1365">
        <v>958155.20435072901</v>
      </c>
      <c r="D1365" s="1">
        <v>27478488.248967599</v>
      </c>
      <c r="E1365" s="1">
        <v>180505914.786134</v>
      </c>
      <c r="F1365" s="1">
        <v>82126914.898713902</v>
      </c>
      <c r="G1365">
        <v>0</v>
      </c>
      <c r="H1365" t="s">
        <v>8</v>
      </c>
      <c r="I1365" t="s">
        <v>29</v>
      </c>
      <c r="J1365" t="s">
        <v>58</v>
      </c>
    </row>
    <row r="1366" spans="1:10" x14ac:dyDescent="0.45">
      <c r="A1366">
        <v>1363</v>
      </c>
      <c r="B1366">
        <v>0</v>
      </c>
      <c r="C1366">
        <v>4364.4938354492097</v>
      </c>
      <c r="D1366">
        <v>28018.9940795898</v>
      </c>
      <c r="E1366">
        <v>148296.63122558501</v>
      </c>
      <c r="F1366">
        <v>218465.04386776101</v>
      </c>
      <c r="G1366">
        <v>0</v>
      </c>
      <c r="H1366" t="s">
        <v>9</v>
      </c>
      <c r="I1366" t="s">
        <v>29</v>
      </c>
      <c r="J1366" t="s">
        <v>58</v>
      </c>
    </row>
    <row r="1367" spans="1:10" x14ac:dyDescent="0.45">
      <c r="A1367">
        <v>1364</v>
      </c>
      <c r="B1367">
        <v>10630.476867675699</v>
      </c>
      <c r="C1367">
        <v>3210553.3011225602</v>
      </c>
      <c r="D1367" s="1">
        <v>59961554.581656799</v>
      </c>
      <c r="E1367" s="1">
        <v>195708882.13104001</v>
      </c>
      <c r="F1367" s="1">
        <v>124058174.202594</v>
      </c>
      <c r="G1367">
        <v>2641.3662109375</v>
      </c>
      <c r="H1367" t="s">
        <v>10</v>
      </c>
      <c r="I1367" t="s">
        <v>29</v>
      </c>
      <c r="J1367" t="s">
        <v>58</v>
      </c>
    </row>
    <row r="1368" spans="1:10" x14ac:dyDescent="0.45">
      <c r="A1368">
        <v>1365</v>
      </c>
      <c r="B1368">
        <v>360461.25896331097</v>
      </c>
      <c r="C1368">
        <v>6123959.1903310698</v>
      </c>
      <c r="D1368" s="1">
        <v>23631914.969230302</v>
      </c>
      <c r="E1368" s="1">
        <v>51453466.716894202</v>
      </c>
      <c r="F1368" s="1">
        <v>37266659.537879601</v>
      </c>
      <c r="G1368">
        <v>0</v>
      </c>
      <c r="H1368" t="s">
        <v>11</v>
      </c>
      <c r="I1368" t="s">
        <v>29</v>
      </c>
      <c r="J1368" t="s">
        <v>58</v>
      </c>
    </row>
    <row r="1369" spans="1:10" x14ac:dyDescent="0.45">
      <c r="A1369">
        <v>1366</v>
      </c>
      <c r="B1369">
        <v>96574.478999119106</v>
      </c>
      <c r="C1369">
        <v>4522925.8444603998</v>
      </c>
      <c r="D1369" s="1">
        <v>93574979.1146788</v>
      </c>
      <c r="E1369" s="1">
        <v>471080757.07919002</v>
      </c>
      <c r="F1369" s="1">
        <v>316308682.792952</v>
      </c>
      <c r="G1369">
        <v>15400.3662109375</v>
      </c>
      <c r="H1369" t="s">
        <v>12</v>
      </c>
      <c r="I1369" t="s">
        <v>29</v>
      </c>
      <c r="J1369" t="s">
        <v>58</v>
      </c>
    </row>
    <row r="1370" spans="1:10" x14ac:dyDescent="0.45">
      <c r="A1370">
        <v>1367</v>
      </c>
      <c r="B1370">
        <v>1873.4601440429601</v>
      </c>
      <c r="C1370">
        <v>359609.16595458903</v>
      </c>
      <c r="D1370">
        <v>6536929.5186568899</v>
      </c>
      <c r="E1370" s="1">
        <v>17100617.364637598</v>
      </c>
      <c r="F1370" s="1">
        <v>12384390.896060901</v>
      </c>
      <c r="G1370">
        <v>2488.98876953125</v>
      </c>
      <c r="H1370" t="s">
        <v>13</v>
      </c>
      <c r="I1370" t="s">
        <v>29</v>
      </c>
      <c r="J1370" t="s">
        <v>58</v>
      </c>
    </row>
    <row r="1371" spans="1:10" x14ac:dyDescent="0.45">
      <c r="A1371">
        <v>1368</v>
      </c>
      <c r="B1371">
        <v>982952.03253173805</v>
      </c>
      <c r="C1371" s="1">
        <v>26808883.0843467</v>
      </c>
      <c r="D1371" s="1">
        <v>165974374.174263</v>
      </c>
      <c r="E1371" s="1">
        <v>524705137.31663603</v>
      </c>
      <c r="F1371" s="1">
        <v>456403267.32150197</v>
      </c>
      <c r="G1371">
        <v>10291.8818359375</v>
      </c>
      <c r="H1371" t="s">
        <v>14</v>
      </c>
      <c r="I1371" t="s">
        <v>29</v>
      </c>
      <c r="J1371" t="s">
        <v>58</v>
      </c>
    </row>
    <row r="1372" spans="1:10" x14ac:dyDescent="0.45">
      <c r="A1372">
        <v>1369</v>
      </c>
      <c r="B1372">
        <v>370197.50360107399</v>
      </c>
      <c r="C1372" s="1">
        <v>20877651.164848499</v>
      </c>
      <c r="D1372" s="1">
        <v>419259237.13487297</v>
      </c>
      <c r="E1372" s="1">
        <v>978008639.72855496</v>
      </c>
      <c r="F1372" s="1">
        <v>379147389.66353101</v>
      </c>
      <c r="G1372">
        <v>15185.610961914001</v>
      </c>
      <c r="H1372" t="s">
        <v>15</v>
      </c>
      <c r="I1372" t="s">
        <v>29</v>
      </c>
      <c r="J1372" t="s">
        <v>58</v>
      </c>
    </row>
    <row r="1373" spans="1:10" x14ac:dyDescent="0.45">
      <c r="A1373">
        <v>1370</v>
      </c>
      <c r="B1373">
        <v>2040.51635742187</v>
      </c>
      <c r="C1373">
        <v>260029.51293945301</v>
      </c>
      <c r="D1373">
        <v>3498698.5067533599</v>
      </c>
      <c r="E1373" s="1">
        <v>12522098.912493</v>
      </c>
      <c r="F1373">
        <v>9190874.0269229598</v>
      </c>
      <c r="G1373">
        <v>0</v>
      </c>
      <c r="H1373" t="s">
        <v>16</v>
      </c>
      <c r="I1373" t="s">
        <v>29</v>
      </c>
      <c r="J1373" t="s">
        <v>58</v>
      </c>
    </row>
    <row r="1374" spans="1:10" x14ac:dyDescent="0.45">
      <c r="A1374">
        <v>1371</v>
      </c>
      <c r="B1374">
        <v>2507072.5970944799</v>
      </c>
      <c r="C1374" s="1">
        <v>47536268.922752701</v>
      </c>
      <c r="D1374" s="1">
        <v>279685370.99503201</v>
      </c>
      <c r="E1374" s="1">
        <v>711728614.19590199</v>
      </c>
      <c r="F1374" s="1">
        <v>904333057.82409501</v>
      </c>
      <c r="G1374">
        <v>42914.586425781199</v>
      </c>
      <c r="H1374" t="s">
        <v>17</v>
      </c>
      <c r="I1374" t="s">
        <v>29</v>
      </c>
      <c r="J1374" t="s">
        <v>58</v>
      </c>
    </row>
    <row r="1375" spans="1:10" x14ac:dyDescent="0.45">
      <c r="A1375">
        <v>1372</v>
      </c>
      <c r="B1375">
        <v>0</v>
      </c>
      <c r="C1375">
        <v>454642.95338780998</v>
      </c>
      <c r="D1375" s="1">
        <v>20153491.604380399</v>
      </c>
      <c r="E1375" s="1">
        <v>96677422.100941896</v>
      </c>
      <c r="F1375" s="1">
        <v>108318555.96546701</v>
      </c>
      <c r="G1375">
        <v>13242.914550781201</v>
      </c>
      <c r="H1375" t="s">
        <v>18</v>
      </c>
      <c r="I1375" t="s">
        <v>29</v>
      </c>
      <c r="J1375" t="s">
        <v>58</v>
      </c>
    </row>
    <row r="1376" spans="1:10" x14ac:dyDescent="0.45">
      <c r="A1376">
        <v>1373</v>
      </c>
      <c r="B1376">
        <v>677.56237792968705</v>
      </c>
      <c r="C1376">
        <v>370515.15673828102</v>
      </c>
      <c r="D1376">
        <v>5181320.5598596903</v>
      </c>
      <c r="E1376" s="1">
        <v>40889886.051373102</v>
      </c>
      <c r="F1376" s="1">
        <v>35029207.472613104</v>
      </c>
      <c r="G1376">
        <v>2032.91809082031</v>
      </c>
      <c r="H1376" t="s">
        <v>19</v>
      </c>
      <c r="I1376" t="s">
        <v>29</v>
      </c>
      <c r="J1376" t="s">
        <v>58</v>
      </c>
    </row>
    <row r="1377" spans="1:10" x14ac:dyDescent="0.45">
      <c r="A1377">
        <v>1374</v>
      </c>
      <c r="B1377">
        <v>0</v>
      </c>
      <c r="C1377">
        <v>3742.73413085937</v>
      </c>
      <c r="D1377">
        <v>40521.523193359302</v>
      </c>
      <c r="E1377">
        <v>247451.82714843701</v>
      </c>
      <c r="F1377">
        <v>424033.99600088003</v>
      </c>
      <c r="G1377">
        <v>624.25579833984295</v>
      </c>
      <c r="H1377" t="s">
        <v>20</v>
      </c>
      <c r="I1377" t="s">
        <v>29</v>
      </c>
      <c r="J1377" t="s">
        <v>58</v>
      </c>
    </row>
    <row r="1378" spans="1:10" x14ac:dyDescent="0.45">
      <c r="A1378">
        <v>1375</v>
      </c>
      <c r="B1378">
        <v>12449.166015625</v>
      </c>
      <c r="C1378">
        <v>277671.70214843698</v>
      </c>
      <c r="D1378">
        <v>1501187.1339721601</v>
      </c>
      <c r="E1378">
        <v>7223460.7670321604</v>
      </c>
      <c r="F1378" s="1">
        <v>13567767.0320841</v>
      </c>
      <c r="G1378">
        <v>0</v>
      </c>
      <c r="H1378" t="s">
        <v>21</v>
      </c>
      <c r="I1378" t="s">
        <v>29</v>
      </c>
      <c r="J1378" t="s">
        <v>58</v>
      </c>
    </row>
    <row r="1379" spans="1:10" x14ac:dyDescent="0.45">
      <c r="A1379">
        <v>1376</v>
      </c>
      <c r="B1379">
        <v>0</v>
      </c>
      <c r="C1379">
        <v>129845.219787597</v>
      </c>
      <c r="D1379">
        <v>5756257.3598905597</v>
      </c>
      <c r="E1379" s="1">
        <v>112809639.88528199</v>
      </c>
      <c r="F1379" s="1">
        <v>96870448.691063195</v>
      </c>
      <c r="G1379">
        <v>6727.1775512695303</v>
      </c>
      <c r="H1379" t="s">
        <v>22</v>
      </c>
      <c r="I1379" t="s">
        <v>29</v>
      </c>
      <c r="J1379" t="s">
        <v>58</v>
      </c>
    </row>
    <row r="1380" spans="1:10" x14ac:dyDescent="0.45">
      <c r="A1380">
        <v>1377</v>
      </c>
      <c r="B1380">
        <v>22797.431152343699</v>
      </c>
      <c r="C1380">
        <v>4817980.7987859901</v>
      </c>
      <c r="D1380" s="1">
        <v>80093692.648120493</v>
      </c>
      <c r="E1380" s="1">
        <v>488557983.73176402</v>
      </c>
      <c r="F1380" s="1">
        <v>256989810.33206099</v>
      </c>
      <c r="G1380">
        <v>4022.1069946288999</v>
      </c>
      <c r="H1380" t="s">
        <v>23</v>
      </c>
      <c r="I1380" t="s">
        <v>29</v>
      </c>
      <c r="J1380" t="s">
        <v>58</v>
      </c>
    </row>
    <row r="1381" spans="1:10" x14ac:dyDescent="0.45">
      <c r="A1381">
        <v>1378</v>
      </c>
      <c r="B1381">
        <v>0</v>
      </c>
      <c r="C1381">
        <v>20921.954833984299</v>
      </c>
      <c r="D1381">
        <v>95905.539367915102</v>
      </c>
      <c r="E1381">
        <v>382944.71619370399</v>
      </c>
      <c r="F1381">
        <v>714287.37487912597</v>
      </c>
      <c r="G1381">
        <v>633.33923339843705</v>
      </c>
      <c r="H1381" t="s">
        <v>24</v>
      </c>
      <c r="I1381" t="s">
        <v>29</v>
      </c>
      <c r="J1381" t="s">
        <v>58</v>
      </c>
    </row>
    <row r="1382" spans="1:10" x14ac:dyDescent="0.45">
      <c r="A1382">
        <v>1379</v>
      </c>
      <c r="B1382">
        <v>10720.8005981445</v>
      </c>
      <c r="C1382">
        <v>642714.87298583903</v>
      </c>
      <c r="D1382" s="1">
        <v>15703703.453729101</v>
      </c>
      <c r="E1382" s="1">
        <v>65885826.243708298</v>
      </c>
      <c r="F1382" s="1">
        <v>47428522.549236603</v>
      </c>
      <c r="G1382">
        <v>18557.6193237304</v>
      </c>
      <c r="H1382" t="s">
        <v>25</v>
      </c>
      <c r="I1382" t="s">
        <v>29</v>
      </c>
      <c r="J1382" t="s">
        <v>58</v>
      </c>
    </row>
    <row r="1383" spans="1:10" x14ac:dyDescent="0.45">
      <c r="A1383">
        <v>1380</v>
      </c>
      <c r="B1383">
        <v>3039301.1199795501</v>
      </c>
      <c r="C1383" s="1">
        <v>46897716.1271405</v>
      </c>
      <c r="D1383" s="1">
        <v>247900308.41405499</v>
      </c>
      <c r="E1383" s="1">
        <v>383866459.35494202</v>
      </c>
      <c r="F1383" s="1">
        <v>240907013.74746799</v>
      </c>
      <c r="G1383">
        <v>6333.9737548828098</v>
      </c>
      <c r="H1383" t="s">
        <v>4</v>
      </c>
      <c r="I1383" t="s">
        <v>30</v>
      </c>
      <c r="J1383" t="s">
        <v>58</v>
      </c>
    </row>
    <row r="1384" spans="1:10" x14ac:dyDescent="0.45">
      <c r="A1384">
        <v>1381</v>
      </c>
      <c r="B1384">
        <v>0</v>
      </c>
      <c r="C1384">
        <v>366454.037178308</v>
      </c>
      <c r="D1384" s="1">
        <v>25658270.247494601</v>
      </c>
      <c r="E1384" s="1">
        <v>105731360.78793</v>
      </c>
      <c r="F1384" s="1">
        <v>104844038.437062</v>
      </c>
      <c r="G1384">
        <v>667.71533203125</v>
      </c>
      <c r="H1384" t="s">
        <v>7</v>
      </c>
      <c r="I1384" t="s">
        <v>30</v>
      </c>
      <c r="J1384" t="s">
        <v>58</v>
      </c>
    </row>
    <row r="1385" spans="1:10" x14ac:dyDescent="0.45">
      <c r="A1385">
        <v>1382</v>
      </c>
      <c r="B1385">
        <v>18417.879333495999</v>
      </c>
      <c r="C1385">
        <v>1876453.43288382</v>
      </c>
      <c r="D1385" s="1">
        <v>69747229.900775701</v>
      </c>
      <c r="E1385" s="1">
        <v>196054462.45460799</v>
      </c>
      <c r="F1385" s="1">
        <v>23379043.812667701</v>
      </c>
      <c r="G1385">
        <v>0</v>
      </c>
      <c r="H1385" t="s">
        <v>8</v>
      </c>
      <c r="I1385" t="s">
        <v>30</v>
      </c>
      <c r="J1385" t="s">
        <v>58</v>
      </c>
    </row>
    <row r="1386" spans="1:10" x14ac:dyDescent="0.45">
      <c r="A1386">
        <v>1383</v>
      </c>
      <c r="B1386">
        <v>0</v>
      </c>
      <c r="C1386">
        <v>3123.8929443359302</v>
      </c>
      <c r="D1386">
        <v>23671.236083984299</v>
      </c>
      <c r="E1386">
        <v>135227.14654541001</v>
      </c>
      <c r="F1386">
        <v>237122.887434656</v>
      </c>
      <c r="G1386">
        <v>0</v>
      </c>
      <c r="H1386" t="s">
        <v>9</v>
      </c>
      <c r="I1386" t="s">
        <v>30</v>
      </c>
      <c r="J1386" t="s">
        <v>58</v>
      </c>
    </row>
    <row r="1387" spans="1:10" x14ac:dyDescent="0.45">
      <c r="A1387">
        <v>1384</v>
      </c>
      <c r="B1387">
        <v>126081.463684082</v>
      </c>
      <c r="C1387">
        <v>9993615.3739985395</v>
      </c>
      <c r="D1387" s="1">
        <v>84907794.740201294</v>
      </c>
      <c r="E1387" s="1">
        <v>193498454.84733599</v>
      </c>
      <c r="F1387" s="1">
        <v>94425799.658503994</v>
      </c>
      <c r="G1387">
        <v>689.97576904296795</v>
      </c>
      <c r="H1387" t="s">
        <v>10</v>
      </c>
      <c r="I1387" t="s">
        <v>30</v>
      </c>
      <c r="J1387" t="s">
        <v>58</v>
      </c>
    </row>
    <row r="1388" spans="1:10" x14ac:dyDescent="0.45">
      <c r="A1388">
        <v>1385</v>
      </c>
      <c r="B1388">
        <v>80083.689450252699</v>
      </c>
      <c r="C1388">
        <v>2210147.4489844199</v>
      </c>
      <c r="D1388" s="1">
        <v>17605123.107400801</v>
      </c>
      <c r="E1388" s="1">
        <v>48800195.908529997</v>
      </c>
      <c r="F1388" s="1">
        <v>50140911.518933102</v>
      </c>
      <c r="G1388">
        <v>0</v>
      </c>
      <c r="H1388" t="s">
        <v>11</v>
      </c>
      <c r="I1388" t="s">
        <v>30</v>
      </c>
      <c r="J1388" t="s">
        <v>58</v>
      </c>
    </row>
    <row r="1389" spans="1:10" x14ac:dyDescent="0.45">
      <c r="A1389">
        <v>1386</v>
      </c>
      <c r="B1389">
        <v>1532018.5528045001</v>
      </c>
      <c r="C1389" s="1">
        <v>37406981.864415497</v>
      </c>
      <c r="D1389" s="1">
        <v>247269341.31550601</v>
      </c>
      <c r="E1389" s="1">
        <v>399082150.97753203</v>
      </c>
      <c r="F1389" s="1">
        <v>200306256.549119</v>
      </c>
      <c r="G1389">
        <v>2570.4171142578102</v>
      </c>
      <c r="H1389" t="s">
        <v>12</v>
      </c>
      <c r="I1389" t="s">
        <v>30</v>
      </c>
      <c r="J1389" t="s">
        <v>58</v>
      </c>
    </row>
    <row r="1390" spans="1:10" x14ac:dyDescent="0.45">
      <c r="A1390">
        <v>1387</v>
      </c>
      <c r="B1390">
        <v>0</v>
      </c>
      <c r="C1390">
        <v>439176.48126220697</v>
      </c>
      <c r="D1390">
        <v>6306422.5564881498</v>
      </c>
      <c r="E1390" s="1">
        <v>15337779.178380599</v>
      </c>
      <c r="F1390" s="1">
        <v>14301906.639091199</v>
      </c>
      <c r="G1390">
        <v>624.53900146484295</v>
      </c>
      <c r="H1390" t="s">
        <v>13</v>
      </c>
      <c r="I1390" t="s">
        <v>30</v>
      </c>
      <c r="J1390" t="s">
        <v>58</v>
      </c>
    </row>
    <row r="1391" spans="1:10" x14ac:dyDescent="0.45">
      <c r="A1391">
        <v>1388</v>
      </c>
      <c r="B1391">
        <v>2725573.91265869</v>
      </c>
      <c r="C1391" s="1">
        <v>67533024.371077195</v>
      </c>
      <c r="D1391" s="1">
        <v>293264814.88363701</v>
      </c>
      <c r="E1391" s="1">
        <v>444356301.26934397</v>
      </c>
      <c r="F1391" s="1">
        <v>366999422.60584402</v>
      </c>
      <c r="G1391">
        <v>5768.7685546875</v>
      </c>
      <c r="H1391" t="s">
        <v>14</v>
      </c>
      <c r="I1391" t="s">
        <v>30</v>
      </c>
      <c r="J1391" t="s">
        <v>58</v>
      </c>
    </row>
    <row r="1392" spans="1:10" x14ac:dyDescent="0.45">
      <c r="A1392">
        <v>1389</v>
      </c>
      <c r="B1392">
        <v>523946.202758789</v>
      </c>
      <c r="C1392" s="1">
        <v>28452599.871381901</v>
      </c>
      <c r="D1392" s="1">
        <v>493537881.30324697</v>
      </c>
      <c r="E1392" s="1">
        <v>957671428.84216201</v>
      </c>
      <c r="F1392" s="1">
        <v>317488486.61294401</v>
      </c>
      <c r="G1392">
        <v>3957.97387695312</v>
      </c>
      <c r="H1392" t="s">
        <v>15</v>
      </c>
      <c r="I1392" t="s">
        <v>30</v>
      </c>
      <c r="J1392" t="s">
        <v>58</v>
      </c>
    </row>
    <row r="1393" spans="1:10" x14ac:dyDescent="0.45">
      <c r="A1393">
        <v>1390</v>
      </c>
      <c r="B1393">
        <v>681.95697021484295</v>
      </c>
      <c r="C1393">
        <v>447153.62829589797</v>
      </c>
      <c r="D1393">
        <v>4092821.1601813799</v>
      </c>
      <c r="E1393" s="1">
        <v>12816154.933685901</v>
      </c>
      <c r="F1393">
        <v>8116929.7963328604</v>
      </c>
      <c r="G1393">
        <v>0</v>
      </c>
      <c r="H1393" t="s">
        <v>16</v>
      </c>
      <c r="I1393" t="s">
        <v>30</v>
      </c>
      <c r="J1393" t="s">
        <v>58</v>
      </c>
    </row>
    <row r="1394" spans="1:10" x14ac:dyDescent="0.45">
      <c r="A1394">
        <v>1391</v>
      </c>
      <c r="B1394">
        <v>3664445.1143545099</v>
      </c>
      <c r="C1394" s="1">
        <v>72354979.514443502</v>
      </c>
      <c r="D1394" s="1">
        <v>333688803.87143499</v>
      </c>
      <c r="E1394" s="1">
        <v>660744609.47840905</v>
      </c>
      <c r="F1394" s="1">
        <v>875357692.45155799</v>
      </c>
      <c r="G1394">
        <v>22768.691101074201</v>
      </c>
      <c r="H1394" t="s">
        <v>17</v>
      </c>
      <c r="I1394" t="s">
        <v>30</v>
      </c>
      <c r="J1394" t="s">
        <v>58</v>
      </c>
    </row>
    <row r="1395" spans="1:10" x14ac:dyDescent="0.45">
      <c r="A1395">
        <v>1392</v>
      </c>
      <c r="B1395">
        <v>665.41619873046795</v>
      </c>
      <c r="C1395">
        <v>823380.69451641</v>
      </c>
      <c r="D1395" s="1">
        <v>26364412.836384799</v>
      </c>
      <c r="E1395" s="1">
        <v>103141478.856573</v>
      </c>
      <c r="F1395" s="1">
        <v>95282624.805450499</v>
      </c>
      <c r="G1395">
        <v>4792.9296037262502</v>
      </c>
      <c r="H1395" t="s">
        <v>18</v>
      </c>
      <c r="I1395" t="s">
        <v>30</v>
      </c>
      <c r="J1395" t="s">
        <v>58</v>
      </c>
    </row>
    <row r="1396" spans="1:10" x14ac:dyDescent="0.45">
      <c r="A1396">
        <v>1393</v>
      </c>
      <c r="B1396">
        <v>2029.44299316406</v>
      </c>
      <c r="C1396">
        <v>1232042.8725966499</v>
      </c>
      <c r="D1396" s="1">
        <v>10476371.150617</v>
      </c>
      <c r="E1396" s="1">
        <v>42776583.027488299</v>
      </c>
      <c r="F1396" s="1">
        <v>26986613.227357801</v>
      </c>
      <c r="G1396">
        <v>0</v>
      </c>
      <c r="H1396" t="s">
        <v>19</v>
      </c>
      <c r="I1396" t="s">
        <v>30</v>
      </c>
      <c r="J1396" t="s">
        <v>58</v>
      </c>
    </row>
    <row r="1397" spans="1:10" x14ac:dyDescent="0.45">
      <c r="A1397">
        <v>1394</v>
      </c>
      <c r="B1397">
        <v>0</v>
      </c>
      <c r="C1397">
        <v>2494.6642456054601</v>
      </c>
      <c r="D1397">
        <v>33047.4481201171</v>
      </c>
      <c r="E1397">
        <v>234329.15753173799</v>
      </c>
      <c r="F1397">
        <v>445880.06728994299</v>
      </c>
      <c r="G1397">
        <v>622.99908447265602</v>
      </c>
      <c r="H1397" t="s">
        <v>20</v>
      </c>
      <c r="I1397" t="s">
        <v>30</v>
      </c>
      <c r="J1397" t="s">
        <v>58</v>
      </c>
    </row>
    <row r="1398" spans="1:10" x14ac:dyDescent="0.45">
      <c r="A1398">
        <v>1395</v>
      </c>
      <c r="B1398">
        <v>5586.0830078125</v>
      </c>
      <c r="C1398">
        <v>297036.00738525297</v>
      </c>
      <c r="D1398">
        <v>1440886.37445475</v>
      </c>
      <c r="E1398">
        <v>6735399.7028669696</v>
      </c>
      <c r="F1398" s="1">
        <v>14103627.6335377</v>
      </c>
      <c r="G1398">
        <v>0</v>
      </c>
      <c r="H1398" t="s">
        <v>21</v>
      </c>
      <c r="I1398" t="s">
        <v>30</v>
      </c>
      <c r="J1398" t="s">
        <v>58</v>
      </c>
    </row>
    <row r="1399" spans="1:10" x14ac:dyDescent="0.45">
      <c r="A1399">
        <v>1396</v>
      </c>
      <c r="B1399">
        <v>670.74420166015602</v>
      </c>
      <c r="C1399">
        <v>595163.52285012603</v>
      </c>
      <c r="D1399">
        <v>9666974.7882443797</v>
      </c>
      <c r="E1399" s="1">
        <v>108389044.13264801</v>
      </c>
      <c r="F1399" s="1">
        <v>96919720.369201794</v>
      </c>
      <c r="G1399">
        <v>1344.7764282226501</v>
      </c>
      <c r="H1399" t="s">
        <v>22</v>
      </c>
      <c r="I1399" t="s">
        <v>30</v>
      </c>
      <c r="J1399" t="s">
        <v>58</v>
      </c>
    </row>
    <row r="1400" spans="1:10" x14ac:dyDescent="0.45">
      <c r="A1400">
        <v>1397</v>
      </c>
      <c r="B1400">
        <v>102868.68176269501</v>
      </c>
      <c r="C1400">
        <v>9116414.0113139991</v>
      </c>
      <c r="D1400" s="1">
        <v>183333025.95726401</v>
      </c>
      <c r="E1400" s="1">
        <v>513905616.868155</v>
      </c>
      <c r="F1400" s="1">
        <v>124027168.067774</v>
      </c>
      <c r="G1400">
        <v>1193.4626081878</v>
      </c>
      <c r="H1400" t="s">
        <v>23</v>
      </c>
      <c r="I1400" t="s">
        <v>30</v>
      </c>
      <c r="J1400" t="s">
        <v>58</v>
      </c>
    </row>
    <row r="1401" spans="1:10" x14ac:dyDescent="0.45">
      <c r="A1401">
        <v>1398</v>
      </c>
      <c r="B1401">
        <v>0</v>
      </c>
      <c r="C1401">
        <v>2534.27392578125</v>
      </c>
      <c r="D1401">
        <v>52619.197387695298</v>
      </c>
      <c r="E1401">
        <v>325969.66944388603</v>
      </c>
      <c r="F1401">
        <v>832936.44451736705</v>
      </c>
      <c r="G1401">
        <v>633.33923339843705</v>
      </c>
      <c r="H1401" t="s">
        <v>24</v>
      </c>
      <c r="I1401" t="s">
        <v>30</v>
      </c>
      <c r="J1401" t="s">
        <v>58</v>
      </c>
    </row>
    <row r="1402" spans="1:10" x14ac:dyDescent="0.45">
      <c r="A1402">
        <v>1399</v>
      </c>
      <c r="B1402">
        <v>11389.5487060546</v>
      </c>
      <c r="C1402">
        <v>1714009.22921477</v>
      </c>
      <c r="D1402" s="1">
        <v>27624178.0953792</v>
      </c>
      <c r="E1402" s="1">
        <v>66625047.455245398</v>
      </c>
      <c r="F1402" s="1">
        <v>33715421.211036302</v>
      </c>
      <c r="G1402">
        <v>0</v>
      </c>
      <c r="H1402" t="s">
        <v>25</v>
      </c>
      <c r="I1402" t="s">
        <v>30</v>
      </c>
      <c r="J1402" t="s">
        <v>58</v>
      </c>
    </row>
    <row r="1403" spans="1:10" x14ac:dyDescent="0.45">
      <c r="A1403">
        <v>1400</v>
      </c>
      <c r="B1403">
        <v>1124090.4921767199</v>
      </c>
      <c r="C1403" s="1">
        <v>25332342.739943299</v>
      </c>
      <c r="D1403" s="1">
        <v>160914611.32051</v>
      </c>
      <c r="E1403" s="1">
        <v>418510373.53503197</v>
      </c>
      <c r="F1403" s="1">
        <v>316727482.03444397</v>
      </c>
      <c r="G1403">
        <v>8232.615234375</v>
      </c>
      <c r="H1403" t="s">
        <v>4</v>
      </c>
      <c r="I1403" t="s">
        <v>31</v>
      </c>
      <c r="J1403" t="s">
        <v>58</v>
      </c>
    </row>
    <row r="1404" spans="1:10" x14ac:dyDescent="0.45">
      <c r="A1404">
        <v>1401</v>
      </c>
      <c r="B1404">
        <v>0</v>
      </c>
      <c r="C1404">
        <v>120914.844420429</v>
      </c>
      <c r="D1404">
        <v>8514215.7536814902</v>
      </c>
      <c r="E1404" s="1">
        <v>117376944.817468</v>
      </c>
      <c r="F1404" s="1">
        <v>110588715.80942699</v>
      </c>
      <c r="G1404">
        <v>0</v>
      </c>
      <c r="H1404" t="s">
        <v>7</v>
      </c>
      <c r="I1404" t="s">
        <v>31</v>
      </c>
      <c r="J1404" t="s">
        <v>58</v>
      </c>
    </row>
    <row r="1405" spans="1:10" x14ac:dyDescent="0.45">
      <c r="A1405">
        <v>1402</v>
      </c>
      <c r="B1405">
        <v>22498.916381835901</v>
      </c>
      <c r="C1405">
        <v>1436642.12646484</v>
      </c>
      <c r="D1405" s="1">
        <v>48659092.4434563</v>
      </c>
      <c r="E1405" s="1">
        <v>221369272.977097</v>
      </c>
      <c r="F1405" s="1">
        <v>19588101.016868599</v>
      </c>
      <c r="G1405">
        <v>0</v>
      </c>
      <c r="H1405" t="s">
        <v>8</v>
      </c>
      <c r="I1405" t="s">
        <v>31</v>
      </c>
      <c r="J1405" t="s">
        <v>58</v>
      </c>
    </row>
    <row r="1406" spans="1:10" x14ac:dyDescent="0.45">
      <c r="A1406">
        <v>1403</v>
      </c>
      <c r="B1406">
        <v>0</v>
      </c>
      <c r="C1406">
        <v>0</v>
      </c>
      <c r="D1406">
        <v>11842.865783691401</v>
      </c>
      <c r="E1406">
        <v>138981.87731933501</v>
      </c>
      <c r="F1406">
        <v>247078.95103328899</v>
      </c>
      <c r="G1406">
        <v>1241.46887207031</v>
      </c>
      <c r="H1406" t="s">
        <v>9</v>
      </c>
      <c r="I1406" t="s">
        <v>31</v>
      </c>
      <c r="J1406" t="s">
        <v>58</v>
      </c>
    </row>
    <row r="1407" spans="1:10" x14ac:dyDescent="0.45">
      <c r="A1407">
        <v>1404</v>
      </c>
      <c r="B1407">
        <v>58489.430908203103</v>
      </c>
      <c r="C1407">
        <v>4132129.2349243099</v>
      </c>
      <c r="D1407" s="1">
        <v>42599714.067474701</v>
      </c>
      <c r="E1407" s="1">
        <v>191614588.12611899</v>
      </c>
      <c r="F1407" s="1">
        <v>144547515.200066</v>
      </c>
      <c r="G1407">
        <v>0</v>
      </c>
      <c r="H1407" t="s">
        <v>10</v>
      </c>
      <c r="I1407" t="s">
        <v>31</v>
      </c>
      <c r="J1407" t="s">
        <v>58</v>
      </c>
    </row>
    <row r="1408" spans="1:10" x14ac:dyDescent="0.45">
      <c r="A1408">
        <v>1405</v>
      </c>
      <c r="B1408">
        <v>153979.240966796</v>
      </c>
      <c r="C1408">
        <v>2573657.9673414002</v>
      </c>
      <c r="D1408" s="1">
        <v>14837040.012286199</v>
      </c>
      <c r="E1408" s="1">
        <v>49187578.106672198</v>
      </c>
      <c r="F1408" s="1">
        <v>52084206.346032001</v>
      </c>
      <c r="G1408">
        <v>0</v>
      </c>
      <c r="H1408" t="s">
        <v>11</v>
      </c>
      <c r="I1408" t="s">
        <v>31</v>
      </c>
      <c r="J1408" t="s">
        <v>58</v>
      </c>
    </row>
    <row r="1409" spans="1:10" x14ac:dyDescent="0.45">
      <c r="A1409">
        <v>1406</v>
      </c>
      <c r="B1409">
        <v>79917.277893784398</v>
      </c>
      <c r="C1409">
        <v>9854054.8254423197</v>
      </c>
      <c r="D1409" s="1">
        <v>121611596.066037</v>
      </c>
      <c r="E1409" s="1">
        <v>469582158.96621102</v>
      </c>
      <c r="F1409" s="1">
        <v>284462603.66859198</v>
      </c>
      <c r="G1409">
        <v>8988.8723144531195</v>
      </c>
      <c r="H1409" t="s">
        <v>12</v>
      </c>
      <c r="I1409" t="s">
        <v>31</v>
      </c>
      <c r="J1409" t="s">
        <v>58</v>
      </c>
    </row>
    <row r="1410" spans="1:10" x14ac:dyDescent="0.45">
      <c r="A1410">
        <v>1407</v>
      </c>
      <c r="B1410">
        <v>4380.8293457031205</v>
      </c>
      <c r="C1410">
        <v>272693.89184570301</v>
      </c>
      <c r="D1410">
        <v>4117808.3883930198</v>
      </c>
      <c r="E1410" s="1">
        <v>16318410.876041099</v>
      </c>
      <c r="F1410" s="1">
        <v>15671995.454191299</v>
      </c>
      <c r="G1410">
        <v>619.95440673828102</v>
      </c>
      <c r="H1410" t="s">
        <v>13</v>
      </c>
      <c r="I1410" t="s">
        <v>31</v>
      </c>
      <c r="J1410" t="s">
        <v>58</v>
      </c>
    </row>
    <row r="1411" spans="1:10" x14ac:dyDescent="0.45">
      <c r="A1411">
        <v>1408</v>
      </c>
      <c r="B1411">
        <v>993429.57250976504</v>
      </c>
      <c r="C1411" s="1">
        <v>26661637.840970099</v>
      </c>
      <c r="D1411" s="1">
        <v>136179366.823183</v>
      </c>
      <c r="E1411" s="1">
        <v>549409324.09661806</v>
      </c>
      <c r="F1411" s="1">
        <v>461627621.79082298</v>
      </c>
      <c r="G1411">
        <v>13525.687011718701</v>
      </c>
      <c r="H1411" t="s">
        <v>14</v>
      </c>
      <c r="I1411" t="s">
        <v>31</v>
      </c>
      <c r="J1411" t="s">
        <v>58</v>
      </c>
    </row>
    <row r="1412" spans="1:10" x14ac:dyDescent="0.45">
      <c r="A1412">
        <v>1409</v>
      </c>
      <c r="B1412">
        <v>143551.101867675</v>
      </c>
      <c r="C1412" s="1">
        <v>10203307.2021484</v>
      </c>
      <c r="D1412" s="1">
        <v>182823864.013533</v>
      </c>
      <c r="E1412" s="1">
        <v>1061144190.4976</v>
      </c>
      <c r="F1412" s="1">
        <v>543355470.68970799</v>
      </c>
      <c r="G1412">
        <v>7917.3015136718705</v>
      </c>
      <c r="H1412" t="s">
        <v>15</v>
      </c>
      <c r="I1412" t="s">
        <v>31</v>
      </c>
      <c r="J1412" t="s">
        <v>58</v>
      </c>
    </row>
    <row r="1413" spans="1:10" x14ac:dyDescent="0.45">
      <c r="A1413">
        <v>1410</v>
      </c>
      <c r="B1413">
        <v>0</v>
      </c>
      <c r="C1413">
        <v>405108.30950927699</v>
      </c>
      <c r="D1413">
        <v>3434505.43615579</v>
      </c>
      <c r="E1413" s="1">
        <v>12597645.855526401</v>
      </c>
      <c r="F1413">
        <v>9036481.8742747493</v>
      </c>
      <c r="G1413">
        <v>0</v>
      </c>
      <c r="H1413" t="s">
        <v>16</v>
      </c>
      <c r="I1413" t="s">
        <v>31</v>
      </c>
      <c r="J1413" t="s">
        <v>58</v>
      </c>
    </row>
    <row r="1414" spans="1:10" x14ac:dyDescent="0.45">
      <c r="A1414">
        <v>1411</v>
      </c>
      <c r="B1414">
        <v>1981882.1727905199</v>
      </c>
      <c r="C1414" s="1">
        <v>36968405.040240102</v>
      </c>
      <c r="D1414" s="1">
        <v>203614825.84860799</v>
      </c>
      <c r="E1414" s="1">
        <v>656486843.07347703</v>
      </c>
      <c r="F1414" s="1">
        <v>1046751089.39542</v>
      </c>
      <c r="G1414">
        <v>30253.5907592773</v>
      </c>
      <c r="H1414" t="s">
        <v>17</v>
      </c>
      <c r="I1414" t="s">
        <v>31</v>
      </c>
      <c r="J1414" t="s">
        <v>58</v>
      </c>
    </row>
    <row r="1415" spans="1:10" x14ac:dyDescent="0.45">
      <c r="A1415">
        <v>1412</v>
      </c>
      <c r="B1415">
        <v>0</v>
      </c>
      <c r="C1415">
        <v>189840.03117173101</v>
      </c>
      <c r="D1415">
        <v>4119483.7062758501</v>
      </c>
      <c r="E1415" s="1">
        <v>92626154.121464893</v>
      </c>
      <c r="F1415" s="1">
        <v>128675260.49487901</v>
      </c>
      <c r="G1415">
        <v>6617.1849365234302</v>
      </c>
      <c r="H1415" t="s">
        <v>18</v>
      </c>
      <c r="I1415" t="s">
        <v>31</v>
      </c>
      <c r="J1415" t="s">
        <v>58</v>
      </c>
    </row>
    <row r="1416" spans="1:10" x14ac:dyDescent="0.45">
      <c r="A1416">
        <v>1413</v>
      </c>
      <c r="B1416">
        <v>1352.9630737304601</v>
      </c>
      <c r="C1416">
        <v>1221696.3923732301</v>
      </c>
      <c r="D1416" s="1">
        <v>10106258.920418</v>
      </c>
      <c r="E1416" s="1">
        <v>46742057.152799197</v>
      </c>
      <c r="F1416" s="1">
        <v>23402274.292388801</v>
      </c>
      <c r="G1416">
        <v>0</v>
      </c>
      <c r="H1416" t="s">
        <v>19</v>
      </c>
      <c r="I1416" t="s">
        <v>31</v>
      </c>
      <c r="J1416" t="s">
        <v>58</v>
      </c>
    </row>
    <row r="1417" spans="1:10" x14ac:dyDescent="0.45">
      <c r="A1417">
        <v>1414</v>
      </c>
      <c r="B1417">
        <v>0</v>
      </c>
      <c r="C1417">
        <v>1871.8425903320301</v>
      </c>
      <c r="D1417">
        <v>43039.419372558499</v>
      </c>
      <c r="E1417">
        <v>214371.343688964</v>
      </c>
      <c r="F1417">
        <v>457091.730620021</v>
      </c>
      <c r="G1417">
        <v>0</v>
      </c>
      <c r="H1417" t="s">
        <v>20</v>
      </c>
      <c r="I1417" t="s">
        <v>31</v>
      </c>
      <c r="J1417" t="s">
        <v>58</v>
      </c>
    </row>
    <row r="1418" spans="1:10" x14ac:dyDescent="0.45">
      <c r="A1418">
        <v>1415</v>
      </c>
      <c r="B1418">
        <v>8100.6312866210901</v>
      </c>
      <c r="C1418">
        <v>247675.70684814401</v>
      </c>
      <c r="D1418">
        <v>1352989.5005493099</v>
      </c>
      <c r="E1418">
        <v>6555462.1207555402</v>
      </c>
      <c r="F1418" s="1">
        <v>14416444.5085609</v>
      </c>
      <c r="G1418">
        <v>1863.33325195312</v>
      </c>
      <c r="H1418" t="s">
        <v>21</v>
      </c>
      <c r="I1418" t="s">
        <v>31</v>
      </c>
      <c r="J1418" t="s">
        <v>58</v>
      </c>
    </row>
    <row r="1419" spans="1:10" x14ac:dyDescent="0.45">
      <c r="A1419">
        <v>1416</v>
      </c>
      <c r="B1419">
        <v>673.48986816406205</v>
      </c>
      <c r="C1419">
        <v>603151.38252838701</v>
      </c>
      <c r="D1419">
        <v>9014868.9934240002</v>
      </c>
      <c r="E1419" s="1">
        <v>103145171.244211</v>
      </c>
      <c r="F1419" s="1">
        <v>102809053.223542</v>
      </c>
      <c r="G1419">
        <v>0</v>
      </c>
      <c r="H1419" t="s">
        <v>22</v>
      </c>
      <c r="I1419" t="s">
        <v>31</v>
      </c>
      <c r="J1419" t="s">
        <v>58</v>
      </c>
    </row>
    <row r="1420" spans="1:10" x14ac:dyDescent="0.45">
      <c r="A1420">
        <v>1417</v>
      </c>
      <c r="B1420">
        <v>57176.859130859302</v>
      </c>
      <c r="C1420">
        <v>6194566.7353515597</v>
      </c>
      <c r="D1420" s="1">
        <v>80064871.412151203</v>
      </c>
      <c r="E1420" s="1">
        <v>517883589.80885202</v>
      </c>
      <c r="F1420" s="1">
        <v>226284061.00835699</v>
      </c>
      <c r="G1420">
        <v>2021.2250366210901</v>
      </c>
      <c r="H1420" t="s">
        <v>23</v>
      </c>
      <c r="I1420" t="s">
        <v>31</v>
      </c>
      <c r="J1420" t="s">
        <v>58</v>
      </c>
    </row>
    <row r="1421" spans="1:10" x14ac:dyDescent="0.45">
      <c r="A1421">
        <v>1418</v>
      </c>
      <c r="B1421">
        <v>0</v>
      </c>
      <c r="C1421">
        <v>22192.2703857421</v>
      </c>
      <c r="D1421">
        <v>66007.625821461406</v>
      </c>
      <c r="E1421">
        <v>355277.98128494498</v>
      </c>
      <c r="F1421">
        <v>768689.61574156501</v>
      </c>
      <c r="G1421">
        <v>2525.4312744140602</v>
      </c>
      <c r="H1421" t="s">
        <v>24</v>
      </c>
      <c r="I1421" t="s">
        <v>31</v>
      </c>
      <c r="J1421" t="s">
        <v>58</v>
      </c>
    </row>
    <row r="1422" spans="1:10" x14ac:dyDescent="0.45">
      <c r="A1422">
        <v>1419</v>
      </c>
      <c r="B1422">
        <v>14078.4639892578</v>
      </c>
      <c r="C1422">
        <v>1518798.3973999</v>
      </c>
      <c r="D1422" s="1">
        <v>18087197.575407598</v>
      </c>
      <c r="E1422" s="1">
        <v>67375483.984076306</v>
      </c>
      <c r="F1422" s="1">
        <v>42694487.118708797</v>
      </c>
      <c r="G1422">
        <v>0</v>
      </c>
      <c r="H1422" t="s">
        <v>25</v>
      </c>
      <c r="I1422" t="s">
        <v>31</v>
      </c>
      <c r="J1422" t="s">
        <v>58</v>
      </c>
    </row>
    <row r="1423" spans="1:10" x14ac:dyDescent="0.45">
      <c r="A1423">
        <v>1420</v>
      </c>
      <c r="B1423">
        <v>4158316.7853347999</v>
      </c>
      <c r="C1423" s="1">
        <v>60490266.087195702</v>
      </c>
      <c r="D1423" s="1">
        <v>279667406.92333502</v>
      </c>
      <c r="E1423" s="1">
        <v>362235292.36783201</v>
      </c>
      <c r="F1423" s="1">
        <v>216053780.725741</v>
      </c>
      <c r="G1423">
        <v>12069.8479003906</v>
      </c>
      <c r="H1423" t="s">
        <v>4</v>
      </c>
      <c r="I1423" t="s">
        <v>32</v>
      </c>
      <c r="J1423" t="s">
        <v>58</v>
      </c>
    </row>
    <row r="1424" spans="1:10" x14ac:dyDescent="0.45">
      <c r="A1424">
        <v>1421</v>
      </c>
      <c r="B1424">
        <v>0</v>
      </c>
      <c r="C1424">
        <v>570021.28178160405</v>
      </c>
      <c r="D1424" s="1">
        <v>28665782.310117401</v>
      </c>
      <c r="E1424" s="1">
        <v>133920700.622853</v>
      </c>
      <c r="F1424" s="1">
        <v>73444287.010245293</v>
      </c>
      <c r="G1424">
        <v>0</v>
      </c>
      <c r="H1424" t="s">
        <v>7</v>
      </c>
      <c r="I1424" t="s">
        <v>32</v>
      </c>
      <c r="J1424" t="s">
        <v>58</v>
      </c>
    </row>
    <row r="1425" spans="1:10" x14ac:dyDescent="0.45">
      <c r="A1425">
        <v>1422</v>
      </c>
      <c r="B1425">
        <v>22504.373474120999</v>
      </c>
      <c r="C1425">
        <v>1129077.86099063</v>
      </c>
      <c r="D1425" s="1">
        <v>28462461.713748701</v>
      </c>
      <c r="E1425" s="1">
        <v>229394325.559468</v>
      </c>
      <c r="F1425" s="1">
        <v>32067237.972587701</v>
      </c>
      <c r="G1425">
        <v>0</v>
      </c>
      <c r="H1425" t="s">
        <v>8</v>
      </c>
      <c r="I1425" t="s">
        <v>32</v>
      </c>
      <c r="J1425" t="s">
        <v>58</v>
      </c>
    </row>
    <row r="1426" spans="1:10" x14ac:dyDescent="0.45">
      <c r="A1426">
        <v>1423</v>
      </c>
      <c r="B1426">
        <v>0</v>
      </c>
      <c r="C1426">
        <v>5617.9569702148401</v>
      </c>
      <c r="D1426">
        <v>31168.5243530273</v>
      </c>
      <c r="E1426">
        <v>148926.113220214</v>
      </c>
      <c r="F1426">
        <v>210948.15598934301</v>
      </c>
      <c r="G1426">
        <v>2484.4124755859302</v>
      </c>
      <c r="H1426" t="s">
        <v>9</v>
      </c>
      <c r="I1426" t="s">
        <v>32</v>
      </c>
      <c r="J1426" t="s">
        <v>58</v>
      </c>
    </row>
    <row r="1427" spans="1:10" x14ac:dyDescent="0.45">
      <c r="A1427">
        <v>1424</v>
      </c>
      <c r="B1427">
        <v>145378.040405273</v>
      </c>
      <c r="C1427" s="1">
        <v>12894506.3494236</v>
      </c>
      <c r="D1427" s="1">
        <v>106486302.374919</v>
      </c>
      <c r="E1427" s="1">
        <v>181463963.982214</v>
      </c>
      <c r="F1427" s="1">
        <v>81961045.463686898</v>
      </c>
      <c r="G1427">
        <v>1239.84884368298</v>
      </c>
      <c r="H1427" t="s">
        <v>10</v>
      </c>
      <c r="I1427" t="s">
        <v>32</v>
      </c>
      <c r="J1427" t="s">
        <v>58</v>
      </c>
    </row>
    <row r="1428" spans="1:10" x14ac:dyDescent="0.45">
      <c r="A1428">
        <v>1425</v>
      </c>
      <c r="B1428">
        <v>723857.48449706996</v>
      </c>
      <c r="C1428">
        <v>7586554.4780172901</v>
      </c>
      <c r="D1428" s="1">
        <v>22697869.054942101</v>
      </c>
      <c r="E1428" s="1">
        <v>48818261.498540401</v>
      </c>
      <c r="F1428" s="1">
        <v>39009919.157301702</v>
      </c>
      <c r="G1428">
        <v>0</v>
      </c>
      <c r="H1428" t="s">
        <v>11</v>
      </c>
      <c r="I1428" t="s">
        <v>32</v>
      </c>
      <c r="J1428" t="s">
        <v>58</v>
      </c>
    </row>
    <row r="1429" spans="1:10" x14ac:dyDescent="0.45">
      <c r="A1429">
        <v>1426</v>
      </c>
      <c r="B1429">
        <v>1411730.55425833</v>
      </c>
      <c r="C1429" s="1">
        <v>32535101.057294499</v>
      </c>
      <c r="D1429" s="1">
        <v>209546720.64242601</v>
      </c>
      <c r="E1429" s="1">
        <v>424145916.69600302</v>
      </c>
      <c r="F1429" s="1">
        <v>217953430.93482199</v>
      </c>
      <c r="G1429">
        <v>6419.7916870117097</v>
      </c>
      <c r="H1429" t="s">
        <v>12</v>
      </c>
      <c r="I1429" t="s">
        <v>32</v>
      </c>
      <c r="J1429" t="s">
        <v>58</v>
      </c>
    </row>
    <row r="1430" spans="1:10" x14ac:dyDescent="0.45">
      <c r="A1430">
        <v>1427</v>
      </c>
      <c r="B1430">
        <v>121899.448974609</v>
      </c>
      <c r="C1430">
        <v>1458561.88500976</v>
      </c>
      <c r="D1430">
        <v>6180067.3231990999</v>
      </c>
      <c r="E1430" s="1">
        <v>15744573.7918394</v>
      </c>
      <c r="F1430" s="1">
        <v>12879556.029490201</v>
      </c>
      <c r="G1430">
        <v>1250.9157104492101</v>
      </c>
      <c r="H1430" t="s">
        <v>13</v>
      </c>
      <c r="I1430" t="s">
        <v>32</v>
      </c>
      <c r="J1430" t="s">
        <v>58</v>
      </c>
    </row>
    <row r="1431" spans="1:10" x14ac:dyDescent="0.45">
      <c r="A1431">
        <v>1428</v>
      </c>
      <c r="B1431">
        <v>1375932.07827483</v>
      </c>
      <c r="C1431" s="1">
        <v>77137800.009795696</v>
      </c>
      <c r="D1431" s="1">
        <v>361189721.88516003</v>
      </c>
      <c r="E1431" s="1">
        <v>408730774.602301</v>
      </c>
      <c r="F1431" s="1">
        <v>326439916.93359101</v>
      </c>
      <c r="G1431">
        <v>10760.301992139601</v>
      </c>
      <c r="H1431" t="s">
        <v>14</v>
      </c>
      <c r="I1431" t="s">
        <v>32</v>
      </c>
      <c r="J1431" t="s">
        <v>58</v>
      </c>
    </row>
    <row r="1432" spans="1:10" x14ac:dyDescent="0.45">
      <c r="A1432">
        <v>1429</v>
      </c>
      <c r="B1432">
        <v>461873.04028320301</v>
      </c>
      <c r="C1432" s="1">
        <v>33699818.265786499</v>
      </c>
      <c r="D1432" s="1">
        <v>435511296.77465397</v>
      </c>
      <c r="E1432" s="1">
        <v>1021216538.15476</v>
      </c>
      <c r="F1432" s="1">
        <v>306784806.05177999</v>
      </c>
      <c r="G1432">
        <v>3968.5191040038999</v>
      </c>
      <c r="H1432" t="s">
        <v>15</v>
      </c>
      <c r="I1432" t="s">
        <v>32</v>
      </c>
      <c r="J1432" t="s">
        <v>58</v>
      </c>
    </row>
    <row r="1433" spans="1:10" x14ac:dyDescent="0.45">
      <c r="A1433">
        <v>1430</v>
      </c>
      <c r="B1433">
        <v>1359.38342285156</v>
      </c>
      <c r="C1433">
        <v>378454.87567138602</v>
      </c>
      <c r="D1433">
        <v>3766692.7768238699</v>
      </c>
      <c r="E1433" s="1">
        <v>12342921.919218101</v>
      </c>
      <c r="F1433">
        <v>8982952.7929129805</v>
      </c>
      <c r="G1433">
        <v>1359.72741699218</v>
      </c>
      <c r="H1433" t="s">
        <v>16</v>
      </c>
      <c r="I1433" t="s">
        <v>32</v>
      </c>
      <c r="J1433" t="s">
        <v>58</v>
      </c>
    </row>
    <row r="1434" spans="1:10" x14ac:dyDescent="0.45">
      <c r="A1434">
        <v>1431</v>
      </c>
      <c r="B1434">
        <v>4450921.2451554798</v>
      </c>
      <c r="C1434" s="1">
        <v>69748293.151506707</v>
      </c>
      <c r="D1434" s="1">
        <v>309199849.95803702</v>
      </c>
      <c r="E1434" s="1">
        <v>644565911.72378194</v>
      </c>
      <c r="F1434" s="1">
        <v>917836629.32137597</v>
      </c>
      <c r="G1434">
        <v>31693.721445360301</v>
      </c>
      <c r="H1434" t="s">
        <v>17</v>
      </c>
      <c r="I1434" t="s">
        <v>32</v>
      </c>
      <c r="J1434" t="s">
        <v>58</v>
      </c>
    </row>
    <row r="1435" spans="1:10" x14ac:dyDescent="0.45">
      <c r="A1435">
        <v>1432</v>
      </c>
      <c r="B1435">
        <v>665.41619873046795</v>
      </c>
      <c r="C1435">
        <v>623370.95470018499</v>
      </c>
      <c r="D1435" s="1">
        <v>19974594.3876881</v>
      </c>
      <c r="E1435" s="1">
        <v>121450377.298159</v>
      </c>
      <c r="F1435" s="1">
        <v>83564277.912367806</v>
      </c>
      <c r="G1435">
        <v>4069.5696133482602</v>
      </c>
      <c r="H1435" t="s">
        <v>18</v>
      </c>
      <c r="I1435" t="s">
        <v>32</v>
      </c>
      <c r="J1435" t="s">
        <v>58</v>
      </c>
    </row>
    <row r="1436" spans="1:10" x14ac:dyDescent="0.45">
      <c r="A1436">
        <v>1433</v>
      </c>
      <c r="B1436">
        <v>677.56237792968705</v>
      </c>
      <c r="C1436">
        <v>1083745.41964973</v>
      </c>
      <c r="D1436" s="1">
        <v>11246798.0964025</v>
      </c>
      <c r="E1436" s="1">
        <v>50562981.814036101</v>
      </c>
      <c r="F1436" s="1">
        <v>18579436.828586701</v>
      </c>
      <c r="G1436">
        <v>0</v>
      </c>
      <c r="H1436" t="s">
        <v>19</v>
      </c>
      <c r="I1436" t="s">
        <v>32</v>
      </c>
      <c r="J1436" t="s">
        <v>58</v>
      </c>
    </row>
    <row r="1437" spans="1:10" x14ac:dyDescent="0.45">
      <c r="A1437">
        <v>1434</v>
      </c>
      <c r="B1437">
        <v>0</v>
      </c>
      <c r="C1437">
        <v>10604.4323730468</v>
      </c>
      <c r="D1437">
        <v>80423.838439941406</v>
      </c>
      <c r="E1437">
        <v>247433.922180175</v>
      </c>
      <c r="F1437">
        <v>377912.143278712</v>
      </c>
      <c r="G1437">
        <v>0</v>
      </c>
      <c r="H1437" t="s">
        <v>20</v>
      </c>
      <c r="I1437" t="s">
        <v>32</v>
      </c>
      <c r="J1437" t="s">
        <v>58</v>
      </c>
    </row>
    <row r="1438" spans="1:10" x14ac:dyDescent="0.45">
      <c r="A1438">
        <v>1435</v>
      </c>
      <c r="B1438">
        <v>100970.99609375</v>
      </c>
      <c r="C1438">
        <v>922992.87713623</v>
      </c>
      <c r="D1438">
        <v>2397257.5285055698</v>
      </c>
      <c r="E1438">
        <v>7331344.1044076905</v>
      </c>
      <c r="F1438" s="1">
        <v>11829348.1838421</v>
      </c>
      <c r="G1438">
        <v>622.11126708984295</v>
      </c>
      <c r="H1438" t="s">
        <v>21</v>
      </c>
      <c r="I1438" t="s">
        <v>32</v>
      </c>
      <c r="J1438" t="s">
        <v>58</v>
      </c>
    </row>
    <row r="1439" spans="1:10" x14ac:dyDescent="0.45">
      <c r="A1439">
        <v>1436</v>
      </c>
      <c r="B1439">
        <v>12116.898803710899</v>
      </c>
      <c r="C1439">
        <v>2112448.5695946701</v>
      </c>
      <c r="D1439" s="1">
        <v>21826247.047287799</v>
      </c>
      <c r="E1439" s="1">
        <v>132705115.24675</v>
      </c>
      <c r="F1439" s="1">
        <v>58916318.254182398</v>
      </c>
      <c r="G1439">
        <v>672.31695556640602</v>
      </c>
      <c r="H1439" t="s">
        <v>22</v>
      </c>
      <c r="I1439" t="s">
        <v>32</v>
      </c>
      <c r="J1439" t="s">
        <v>58</v>
      </c>
    </row>
    <row r="1440" spans="1:10" x14ac:dyDescent="0.45">
      <c r="A1440">
        <v>1437</v>
      </c>
      <c r="B1440">
        <v>57836.677185058499</v>
      </c>
      <c r="C1440">
        <v>6312055.2653808501</v>
      </c>
      <c r="D1440" s="1">
        <v>143696257.27575099</v>
      </c>
      <c r="E1440" s="1">
        <v>565364587.178617</v>
      </c>
      <c r="F1440" s="1">
        <v>115054886.703275</v>
      </c>
      <c r="G1440">
        <v>663.94866943359295</v>
      </c>
      <c r="H1440" t="s">
        <v>23</v>
      </c>
      <c r="I1440" t="s">
        <v>32</v>
      </c>
      <c r="J1440" t="s">
        <v>58</v>
      </c>
    </row>
    <row r="1441" spans="1:10" x14ac:dyDescent="0.45">
      <c r="A1441">
        <v>1438</v>
      </c>
      <c r="B1441">
        <v>2534.38403320312</v>
      </c>
      <c r="C1441">
        <v>32972.351318359302</v>
      </c>
      <c r="D1441">
        <v>96357.092441454093</v>
      </c>
      <c r="E1441">
        <v>401582.67584300297</v>
      </c>
      <c r="F1441">
        <v>680613.08163870999</v>
      </c>
      <c r="G1441">
        <v>633.33923339843705</v>
      </c>
      <c r="H1441" t="s">
        <v>24</v>
      </c>
      <c r="I1441" t="s">
        <v>32</v>
      </c>
      <c r="J1441" t="s">
        <v>58</v>
      </c>
    </row>
    <row r="1442" spans="1:10" x14ac:dyDescent="0.45">
      <c r="A1442">
        <v>1439</v>
      </c>
      <c r="B1442">
        <v>6029.2814941406205</v>
      </c>
      <c r="C1442">
        <v>665905.10848460405</v>
      </c>
      <c r="D1442" s="1">
        <v>12681076.974328799</v>
      </c>
      <c r="E1442" s="1">
        <v>72883482.774918601</v>
      </c>
      <c r="F1442" s="1">
        <v>43437064.845607102</v>
      </c>
      <c r="G1442">
        <v>16486.554748535102</v>
      </c>
      <c r="H1442" t="s">
        <v>25</v>
      </c>
      <c r="I1442" t="s">
        <v>32</v>
      </c>
      <c r="J1442" t="s">
        <v>58</v>
      </c>
    </row>
    <row r="1443" spans="1:10" x14ac:dyDescent="0.45">
      <c r="A1443">
        <v>1440</v>
      </c>
      <c r="B1443">
        <v>2964520.4754832499</v>
      </c>
      <c r="C1443" s="1">
        <v>52513863.114813998</v>
      </c>
      <c r="D1443" s="1">
        <v>274280071.11479402</v>
      </c>
      <c r="E1443" s="1">
        <v>395193438.16962898</v>
      </c>
      <c r="F1443" s="1">
        <v>197644922.77790299</v>
      </c>
      <c r="G1443">
        <v>20317.084716796799</v>
      </c>
      <c r="H1443" t="s">
        <v>4</v>
      </c>
      <c r="I1443" t="s">
        <v>33</v>
      </c>
      <c r="J1443" t="s">
        <v>58</v>
      </c>
    </row>
    <row r="1444" spans="1:10" x14ac:dyDescent="0.45">
      <c r="A1444">
        <v>1441</v>
      </c>
      <c r="B1444">
        <v>0</v>
      </c>
      <c r="C1444">
        <v>114938.39599609299</v>
      </c>
      <c r="D1444">
        <v>4206221.9284533896</v>
      </c>
      <c r="E1444" s="1">
        <v>98762013.851609394</v>
      </c>
      <c r="F1444" s="1">
        <v>133517617.048939</v>
      </c>
      <c r="G1444">
        <v>0</v>
      </c>
      <c r="H1444" t="s">
        <v>7</v>
      </c>
      <c r="I1444" t="s">
        <v>33</v>
      </c>
      <c r="J1444" t="s">
        <v>58</v>
      </c>
    </row>
    <row r="1445" spans="1:10" x14ac:dyDescent="0.45">
      <c r="A1445">
        <v>1442</v>
      </c>
      <c r="B1445">
        <v>15018.1796264648</v>
      </c>
      <c r="C1445">
        <v>855460.98254394496</v>
      </c>
      <c r="D1445" s="1">
        <v>14005273.5307712</v>
      </c>
      <c r="E1445" s="1">
        <v>180144314.239335</v>
      </c>
      <c r="F1445" s="1">
        <v>96055540.547992006</v>
      </c>
      <c r="G1445">
        <v>0</v>
      </c>
      <c r="H1445" t="s">
        <v>8</v>
      </c>
      <c r="I1445" t="s">
        <v>33</v>
      </c>
      <c r="J1445" t="s">
        <v>58</v>
      </c>
    </row>
    <row r="1446" spans="1:10" x14ac:dyDescent="0.45">
      <c r="A1446">
        <v>1443</v>
      </c>
      <c r="B1446">
        <v>0</v>
      </c>
      <c r="C1446">
        <v>3746.0235595703102</v>
      </c>
      <c r="D1446">
        <v>32393.438964843699</v>
      </c>
      <c r="E1446">
        <v>137710.790588378</v>
      </c>
      <c r="F1446">
        <v>224674.64280574999</v>
      </c>
      <c r="G1446">
        <v>620.26708984375</v>
      </c>
      <c r="H1446" t="s">
        <v>9</v>
      </c>
      <c r="I1446" t="s">
        <v>33</v>
      </c>
      <c r="J1446" t="s">
        <v>58</v>
      </c>
    </row>
    <row r="1447" spans="1:10" x14ac:dyDescent="0.45">
      <c r="A1447">
        <v>1444</v>
      </c>
      <c r="B1447">
        <v>53024.342102050701</v>
      </c>
      <c r="C1447">
        <v>7239756.0222752001</v>
      </c>
      <c r="D1447" s="1">
        <v>79750112.543199494</v>
      </c>
      <c r="E1447" s="1">
        <v>200395709.96396399</v>
      </c>
      <c r="F1447" s="1">
        <v>95512897.327505305</v>
      </c>
      <c r="G1447">
        <v>935.86044730392098</v>
      </c>
      <c r="H1447" t="s">
        <v>10</v>
      </c>
      <c r="I1447" t="s">
        <v>33</v>
      </c>
      <c r="J1447" t="s">
        <v>58</v>
      </c>
    </row>
    <row r="1448" spans="1:10" x14ac:dyDescent="0.45">
      <c r="A1448">
        <v>1445</v>
      </c>
      <c r="B1448">
        <v>548588.45629069</v>
      </c>
      <c r="C1448">
        <v>8474957.2614037599</v>
      </c>
      <c r="D1448" s="1">
        <v>25410513.154475901</v>
      </c>
      <c r="E1448" s="1">
        <v>52354839.978668801</v>
      </c>
      <c r="F1448" s="1">
        <v>32047562.8224595</v>
      </c>
      <c r="G1448">
        <v>0</v>
      </c>
      <c r="H1448" t="s">
        <v>11</v>
      </c>
      <c r="I1448" t="s">
        <v>33</v>
      </c>
      <c r="J1448" t="s">
        <v>58</v>
      </c>
    </row>
    <row r="1449" spans="1:10" x14ac:dyDescent="0.45">
      <c r="A1449">
        <v>1446</v>
      </c>
      <c r="B1449">
        <v>2372176.68514643</v>
      </c>
      <c r="C1449" s="1">
        <v>50030665.082263596</v>
      </c>
      <c r="D1449" s="1">
        <v>300186173.18084598</v>
      </c>
      <c r="E1449" s="1">
        <v>388186854.70259702</v>
      </c>
      <c r="F1449" s="1">
        <v>144816397.604617</v>
      </c>
      <c r="G1449">
        <v>7052.4210205078098</v>
      </c>
      <c r="H1449" t="s">
        <v>12</v>
      </c>
      <c r="I1449" t="s">
        <v>33</v>
      </c>
      <c r="J1449" t="s">
        <v>58</v>
      </c>
    </row>
    <row r="1450" spans="1:10" x14ac:dyDescent="0.45">
      <c r="A1450">
        <v>1447</v>
      </c>
      <c r="B1450">
        <v>16243.199645995999</v>
      </c>
      <c r="C1450">
        <v>1136581.1102294901</v>
      </c>
      <c r="D1450">
        <v>6367173.5174239799</v>
      </c>
      <c r="E1450" s="1">
        <v>18271431.859087002</v>
      </c>
      <c r="F1450" s="1">
        <v>10594479.707837099</v>
      </c>
      <c r="G1450">
        <v>0</v>
      </c>
      <c r="H1450" t="s">
        <v>13</v>
      </c>
      <c r="I1450" t="s">
        <v>33</v>
      </c>
      <c r="J1450" t="s">
        <v>58</v>
      </c>
    </row>
    <row r="1451" spans="1:10" x14ac:dyDescent="0.45">
      <c r="A1451">
        <v>1448</v>
      </c>
      <c r="B1451">
        <v>3213820.6479212102</v>
      </c>
      <c r="C1451" s="1">
        <v>95646100.879112095</v>
      </c>
      <c r="D1451" s="1">
        <v>389186855.94336098</v>
      </c>
      <c r="E1451" s="1">
        <v>390627883.18549502</v>
      </c>
      <c r="F1451" s="1">
        <v>296195895.132532</v>
      </c>
      <c r="G1451">
        <v>14350.022694307199</v>
      </c>
      <c r="H1451" t="s">
        <v>14</v>
      </c>
      <c r="I1451" t="s">
        <v>33</v>
      </c>
      <c r="J1451" t="s">
        <v>58</v>
      </c>
    </row>
    <row r="1452" spans="1:10" x14ac:dyDescent="0.45">
      <c r="A1452">
        <v>1449</v>
      </c>
      <c r="B1452">
        <v>271794.80480957002</v>
      </c>
      <c r="C1452" s="1">
        <v>13305067.4172973</v>
      </c>
      <c r="D1452" s="1">
        <v>197913183.54585901</v>
      </c>
      <c r="E1452" s="1">
        <v>971114882.72706103</v>
      </c>
      <c r="F1452" s="1">
        <v>615070069.04229999</v>
      </c>
      <c r="G1452">
        <v>3303.26904296875</v>
      </c>
      <c r="H1452" t="s">
        <v>15</v>
      </c>
      <c r="I1452" t="s">
        <v>33</v>
      </c>
      <c r="J1452" t="s">
        <v>58</v>
      </c>
    </row>
    <row r="1453" spans="1:10" x14ac:dyDescent="0.45">
      <c r="A1453">
        <v>1450</v>
      </c>
      <c r="B1453">
        <v>2724.2014770507799</v>
      </c>
      <c r="C1453">
        <v>284544.228515625</v>
      </c>
      <c r="D1453">
        <v>3115870.4154766002</v>
      </c>
      <c r="E1453" s="1">
        <v>11715992.632319899</v>
      </c>
      <c r="F1453" s="1">
        <v>10352570.4003259</v>
      </c>
      <c r="G1453">
        <v>2039.5973510742101</v>
      </c>
      <c r="H1453" t="s">
        <v>16</v>
      </c>
      <c r="I1453" t="s">
        <v>33</v>
      </c>
      <c r="J1453" t="s">
        <v>58</v>
      </c>
    </row>
    <row r="1454" spans="1:10" x14ac:dyDescent="0.45">
      <c r="A1454">
        <v>1451</v>
      </c>
      <c r="B1454">
        <v>5873616.0345344096</v>
      </c>
      <c r="C1454" s="1">
        <v>103937440.92063899</v>
      </c>
      <c r="D1454" s="1">
        <v>404466625.90232998</v>
      </c>
      <c r="E1454" s="1">
        <v>719692052.817716</v>
      </c>
      <c r="F1454" s="1">
        <v>711810633.49759197</v>
      </c>
      <c r="G1454">
        <v>52929.948489918403</v>
      </c>
      <c r="H1454" t="s">
        <v>17</v>
      </c>
      <c r="I1454" t="s">
        <v>33</v>
      </c>
      <c r="J1454" t="s">
        <v>58</v>
      </c>
    </row>
    <row r="1455" spans="1:10" x14ac:dyDescent="0.45">
      <c r="A1455">
        <v>1452</v>
      </c>
      <c r="B1455">
        <v>665.41619873046795</v>
      </c>
      <c r="C1455">
        <v>487883.92452416499</v>
      </c>
      <c r="D1455" s="1">
        <v>10868589.9273609</v>
      </c>
      <c r="E1455" s="1">
        <v>102040453.40574799</v>
      </c>
      <c r="F1455" s="1">
        <v>112217347.94505</v>
      </c>
      <c r="G1455">
        <v>2414.9198450425001</v>
      </c>
      <c r="H1455" t="s">
        <v>18</v>
      </c>
      <c r="I1455" t="s">
        <v>33</v>
      </c>
      <c r="J1455" t="s">
        <v>58</v>
      </c>
    </row>
    <row r="1456" spans="1:10" x14ac:dyDescent="0.45">
      <c r="A1456">
        <v>1453</v>
      </c>
      <c r="B1456">
        <v>674.7216796875</v>
      </c>
      <c r="C1456">
        <v>436654.24269301398</v>
      </c>
      <c r="D1456">
        <v>6407531.7764782403</v>
      </c>
      <c r="E1456" s="1">
        <v>39932719.313475803</v>
      </c>
      <c r="F1456" s="1">
        <v>34696059.666726202</v>
      </c>
      <c r="G1456">
        <v>0</v>
      </c>
      <c r="H1456" t="s">
        <v>19</v>
      </c>
      <c r="I1456" t="s">
        <v>33</v>
      </c>
      <c r="J1456" t="s">
        <v>58</v>
      </c>
    </row>
    <row r="1457" spans="1:10" x14ac:dyDescent="0.45">
      <c r="A1457">
        <v>1454</v>
      </c>
      <c r="B1457">
        <v>0</v>
      </c>
      <c r="C1457">
        <v>9358.3806762695294</v>
      </c>
      <c r="D1457">
        <v>79810.807739257798</v>
      </c>
      <c r="E1457">
        <v>284825.06677246001</v>
      </c>
      <c r="F1457">
        <v>342380.08108388801</v>
      </c>
      <c r="G1457">
        <v>0</v>
      </c>
      <c r="H1457" t="s">
        <v>20</v>
      </c>
      <c r="I1457" t="s">
        <v>33</v>
      </c>
      <c r="J1457" t="s">
        <v>58</v>
      </c>
    </row>
    <row r="1458" spans="1:10" x14ac:dyDescent="0.45">
      <c r="A1458">
        <v>1455</v>
      </c>
      <c r="B1458">
        <v>41761.017028808499</v>
      </c>
      <c r="C1458">
        <v>751816.44390869106</v>
      </c>
      <c r="D1458">
        <v>2257659.10557622</v>
      </c>
      <c r="E1458">
        <v>8729234.3457129393</v>
      </c>
      <c r="F1458" s="1">
        <v>10798335.956408599</v>
      </c>
      <c r="G1458">
        <v>3728.9326171875</v>
      </c>
      <c r="H1458" t="s">
        <v>21</v>
      </c>
      <c r="I1458" t="s">
        <v>33</v>
      </c>
      <c r="J1458" t="s">
        <v>58</v>
      </c>
    </row>
    <row r="1459" spans="1:10" x14ac:dyDescent="0.45">
      <c r="A1459">
        <v>1456</v>
      </c>
      <c r="B1459">
        <v>2019.46508789062</v>
      </c>
      <c r="C1459">
        <v>645644.37870591099</v>
      </c>
      <c r="D1459">
        <v>9800902.4123056401</v>
      </c>
      <c r="E1459" s="1">
        <v>108347536.30244</v>
      </c>
      <c r="F1459" s="1">
        <v>96776143.315562502</v>
      </c>
      <c r="G1459">
        <v>672.45947265625</v>
      </c>
      <c r="H1459" t="s">
        <v>22</v>
      </c>
      <c r="I1459" t="s">
        <v>33</v>
      </c>
      <c r="J1459" t="s">
        <v>58</v>
      </c>
    </row>
    <row r="1460" spans="1:10" x14ac:dyDescent="0.45">
      <c r="A1460">
        <v>1457</v>
      </c>
      <c r="B1460">
        <v>33508.660217285098</v>
      </c>
      <c r="C1460">
        <v>5266168.8632441498</v>
      </c>
      <c r="D1460" s="1">
        <v>80976390.951677099</v>
      </c>
      <c r="E1460" s="1">
        <v>537027440.653988</v>
      </c>
      <c r="F1460" s="1">
        <v>207180758.85676399</v>
      </c>
      <c r="G1460">
        <v>2019.06298828125</v>
      </c>
      <c r="H1460" t="s">
        <v>23</v>
      </c>
      <c r="I1460" t="s">
        <v>33</v>
      </c>
      <c r="J1460" t="s">
        <v>58</v>
      </c>
    </row>
    <row r="1461" spans="1:10" x14ac:dyDescent="0.45">
      <c r="A1461">
        <v>1458</v>
      </c>
      <c r="B1461">
        <v>633.45111083984295</v>
      </c>
      <c r="C1461">
        <v>17758.973083495999</v>
      </c>
      <c r="D1461">
        <v>76052.274798703598</v>
      </c>
      <c r="E1461">
        <v>398696.06633276801</v>
      </c>
      <c r="F1461">
        <v>720288.41986347199</v>
      </c>
      <c r="G1461">
        <v>1263.7393188476501</v>
      </c>
      <c r="H1461" t="s">
        <v>24</v>
      </c>
      <c r="I1461" t="s">
        <v>33</v>
      </c>
      <c r="J1461" t="s">
        <v>58</v>
      </c>
    </row>
    <row r="1462" spans="1:10" x14ac:dyDescent="0.45">
      <c r="A1462">
        <v>1459</v>
      </c>
      <c r="B1462">
        <v>6698.3497924804597</v>
      </c>
      <c r="C1462">
        <v>575003.31225585903</v>
      </c>
      <c r="D1462">
        <v>8431890.6721749101</v>
      </c>
      <c r="E1462" s="1">
        <v>61086849.041453101</v>
      </c>
      <c r="F1462" s="1">
        <v>59578611.6044572</v>
      </c>
      <c r="G1462">
        <v>10992.5594482421</v>
      </c>
      <c r="H1462" t="s">
        <v>25</v>
      </c>
      <c r="I1462" t="s">
        <v>33</v>
      </c>
      <c r="J1462" t="s">
        <v>58</v>
      </c>
    </row>
    <row r="1463" spans="1:10" x14ac:dyDescent="0.45">
      <c r="A1463">
        <v>1460</v>
      </c>
      <c r="B1463">
        <v>6463655.4284387901</v>
      </c>
      <c r="C1463" s="1">
        <v>64833929.505275801</v>
      </c>
      <c r="D1463" s="1">
        <v>219582535.82904199</v>
      </c>
      <c r="E1463" s="1">
        <v>377331736.71251798</v>
      </c>
      <c r="F1463" s="1">
        <v>254362203.03489101</v>
      </c>
      <c r="G1463">
        <v>43072.227172851497</v>
      </c>
      <c r="H1463" t="s">
        <v>4</v>
      </c>
      <c r="I1463" t="s">
        <v>34</v>
      </c>
      <c r="J1463" t="s">
        <v>58</v>
      </c>
    </row>
    <row r="1464" spans="1:10" x14ac:dyDescent="0.45">
      <c r="A1464">
        <v>1461</v>
      </c>
      <c r="B1464">
        <v>0</v>
      </c>
      <c r="C1464">
        <v>35389.175964355403</v>
      </c>
      <c r="D1464">
        <v>2314176.0056714802</v>
      </c>
      <c r="E1464" s="1">
        <v>72112312.207181498</v>
      </c>
      <c r="F1464" s="1">
        <v>162138246.44073299</v>
      </c>
      <c r="G1464">
        <v>667.39544677734295</v>
      </c>
      <c r="H1464" t="s">
        <v>7</v>
      </c>
      <c r="I1464" t="s">
        <v>34</v>
      </c>
      <c r="J1464" t="s">
        <v>58</v>
      </c>
    </row>
    <row r="1465" spans="1:10" x14ac:dyDescent="0.45">
      <c r="A1465">
        <v>1462</v>
      </c>
      <c r="B1465">
        <v>15696.876586914001</v>
      </c>
      <c r="C1465">
        <v>1210924.28908499</v>
      </c>
      <c r="D1465" s="1">
        <v>43899241.016958602</v>
      </c>
      <c r="E1465" s="1">
        <v>216999582.189264</v>
      </c>
      <c r="F1465" s="1">
        <v>28950163.108374499</v>
      </c>
      <c r="G1465">
        <v>0</v>
      </c>
      <c r="H1465" t="s">
        <v>8</v>
      </c>
      <c r="I1465" t="s">
        <v>34</v>
      </c>
      <c r="J1465" t="s">
        <v>58</v>
      </c>
    </row>
    <row r="1466" spans="1:10" x14ac:dyDescent="0.45">
      <c r="A1466">
        <v>1463</v>
      </c>
      <c r="B1466">
        <v>0</v>
      </c>
      <c r="C1466">
        <v>0</v>
      </c>
      <c r="D1466">
        <v>16206.0029907226</v>
      </c>
      <c r="E1466">
        <v>128998.862854003</v>
      </c>
      <c r="F1466">
        <v>249642.573608398</v>
      </c>
      <c r="G1466">
        <v>4297.7235552619404</v>
      </c>
      <c r="H1466" t="s">
        <v>9</v>
      </c>
      <c r="I1466" t="s">
        <v>34</v>
      </c>
      <c r="J1466" t="s">
        <v>58</v>
      </c>
    </row>
    <row r="1467" spans="1:10" x14ac:dyDescent="0.45">
      <c r="A1467">
        <v>1464</v>
      </c>
      <c r="B1467">
        <v>146103.45922851501</v>
      </c>
      <c r="C1467" s="1">
        <v>12252648.118749499</v>
      </c>
      <c r="D1467" s="1">
        <v>81230827.650232106</v>
      </c>
      <c r="E1467" s="1">
        <v>178833399.334039</v>
      </c>
      <c r="F1467" s="1">
        <v>110487200.664933</v>
      </c>
      <c r="G1467">
        <v>2256.8323100968901</v>
      </c>
      <c r="H1467" t="s">
        <v>10</v>
      </c>
      <c r="I1467" t="s">
        <v>34</v>
      </c>
      <c r="J1467" t="s">
        <v>58</v>
      </c>
    </row>
    <row r="1468" spans="1:10" x14ac:dyDescent="0.45">
      <c r="A1468">
        <v>1465</v>
      </c>
      <c r="B1468">
        <v>214918.56559101099</v>
      </c>
      <c r="C1468">
        <v>3537745.5976545699</v>
      </c>
      <c r="D1468" s="1">
        <v>19075797.7009914</v>
      </c>
      <c r="E1468" s="1">
        <v>49416704.0663995</v>
      </c>
      <c r="F1468" s="1">
        <v>46591295.742662102</v>
      </c>
      <c r="G1468">
        <v>0</v>
      </c>
      <c r="H1468" t="s">
        <v>11</v>
      </c>
      <c r="I1468" t="s">
        <v>34</v>
      </c>
      <c r="J1468" t="s">
        <v>58</v>
      </c>
    </row>
    <row r="1469" spans="1:10" x14ac:dyDescent="0.45">
      <c r="A1469">
        <v>1466</v>
      </c>
      <c r="B1469">
        <v>1857314.7315034701</v>
      </c>
      <c r="C1469" s="1">
        <v>68983274.705425397</v>
      </c>
      <c r="D1469" s="1">
        <v>323421891.33221698</v>
      </c>
      <c r="E1469" s="1">
        <v>357603784.55847597</v>
      </c>
      <c r="F1469" s="1">
        <v>133727903.915764</v>
      </c>
      <c r="G1469">
        <v>5150.43310546875</v>
      </c>
      <c r="H1469" t="s">
        <v>12</v>
      </c>
      <c r="I1469" t="s">
        <v>34</v>
      </c>
      <c r="J1469" t="s">
        <v>58</v>
      </c>
    </row>
    <row r="1470" spans="1:10" x14ac:dyDescent="0.45">
      <c r="A1470">
        <v>1467</v>
      </c>
      <c r="B1470">
        <v>0</v>
      </c>
      <c r="C1470">
        <v>178218.20458984299</v>
      </c>
      <c r="D1470">
        <v>4958198.4576755799</v>
      </c>
      <c r="E1470" s="1">
        <v>16145827.3832414</v>
      </c>
      <c r="F1470" s="1">
        <v>15098675.7492295</v>
      </c>
      <c r="G1470">
        <v>4989.5994873046802</v>
      </c>
      <c r="H1470" t="s">
        <v>13</v>
      </c>
      <c r="I1470" t="s">
        <v>34</v>
      </c>
      <c r="J1470" t="s">
        <v>58</v>
      </c>
    </row>
    <row r="1471" spans="1:10" x14ac:dyDescent="0.45">
      <c r="A1471">
        <v>1468</v>
      </c>
      <c r="B1471">
        <v>2985009.92191592</v>
      </c>
      <c r="C1471" s="1">
        <v>74105377.376436606</v>
      </c>
      <c r="D1471" s="1">
        <v>297092226.11501998</v>
      </c>
      <c r="E1471" s="1">
        <v>452103054.44286197</v>
      </c>
      <c r="F1471" s="1">
        <v>348584462.14586002</v>
      </c>
      <c r="G1471">
        <v>14775.809020995999</v>
      </c>
      <c r="H1471" t="s">
        <v>14</v>
      </c>
      <c r="I1471" t="s">
        <v>34</v>
      </c>
      <c r="J1471" t="s">
        <v>58</v>
      </c>
    </row>
    <row r="1472" spans="1:10" x14ac:dyDescent="0.45">
      <c r="A1472">
        <v>1469</v>
      </c>
      <c r="B1472">
        <v>31081.394104003899</v>
      </c>
      <c r="C1472">
        <v>4542992.94677734</v>
      </c>
      <c r="D1472" s="1">
        <v>180116915.71583301</v>
      </c>
      <c r="E1472" s="1">
        <v>1050891154.84767</v>
      </c>
      <c r="F1472" s="1">
        <v>562065088.53833103</v>
      </c>
      <c r="G1472">
        <v>31067.363647460901</v>
      </c>
      <c r="H1472" t="s">
        <v>15</v>
      </c>
      <c r="I1472" t="s">
        <v>34</v>
      </c>
      <c r="J1472" t="s">
        <v>58</v>
      </c>
    </row>
    <row r="1473" spans="1:10" x14ac:dyDescent="0.45">
      <c r="A1473">
        <v>1470</v>
      </c>
      <c r="B1473">
        <v>0</v>
      </c>
      <c r="C1473">
        <v>104349.93774414</v>
      </c>
      <c r="D1473">
        <v>1976868.39840686</v>
      </c>
      <c r="E1473">
        <v>9221405.6283729691</v>
      </c>
      <c r="F1473" s="1">
        <v>14160889.775651701</v>
      </c>
      <c r="G1473">
        <v>10227.7352905273</v>
      </c>
      <c r="H1473" t="s">
        <v>16</v>
      </c>
      <c r="I1473" t="s">
        <v>34</v>
      </c>
      <c r="J1473" t="s">
        <v>58</v>
      </c>
    </row>
    <row r="1474" spans="1:10" x14ac:dyDescent="0.45">
      <c r="A1474">
        <v>1471</v>
      </c>
      <c r="B1474">
        <v>5477645.8007757403</v>
      </c>
      <c r="C1474" s="1">
        <v>85580973.057376593</v>
      </c>
      <c r="D1474" s="1">
        <v>298459595.12322903</v>
      </c>
      <c r="E1474" s="1">
        <v>666717719.99266601</v>
      </c>
      <c r="F1474" s="1">
        <v>889524224.30678403</v>
      </c>
      <c r="G1474">
        <v>73140.840470616895</v>
      </c>
      <c r="H1474" t="s">
        <v>17</v>
      </c>
      <c r="I1474" t="s">
        <v>34</v>
      </c>
      <c r="J1474" t="s">
        <v>58</v>
      </c>
    </row>
    <row r="1475" spans="1:10" x14ac:dyDescent="0.45">
      <c r="A1475">
        <v>1472</v>
      </c>
      <c r="B1475">
        <v>665.41619873046795</v>
      </c>
      <c r="C1475">
        <v>314130.419601859</v>
      </c>
      <c r="D1475">
        <v>7704318.9618738499</v>
      </c>
      <c r="E1475" s="1">
        <v>90614745.418735102</v>
      </c>
      <c r="F1475" s="1">
        <v>126949657.157428</v>
      </c>
      <c r="G1475">
        <v>33838.164890423897</v>
      </c>
      <c r="H1475" t="s">
        <v>18</v>
      </c>
      <c r="I1475" t="s">
        <v>34</v>
      </c>
      <c r="J1475" t="s">
        <v>58</v>
      </c>
    </row>
    <row r="1476" spans="1:10" x14ac:dyDescent="0.45">
      <c r="A1476">
        <v>1473</v>
      </c>
      <c r="B1476">
        <v>0</v>
      </c>
      <c r="C1476">
        <v>109031.078430175</v>
      </c>
      <c r="D1476">
        <v>3257095.4300534702</v>
      </c>
      <c r="E1476" s="1">
        <v>29788123.106407002</v>
      </c>
      <c r="F1476" s="1">
        <v>48312600.993552499</v>
      </c>
      <c r="G1476">
        <v>6789.1126098632803</v>
      </c>
      <c r="H1476" t="s">
        <v>19</v>
      </c>
      <c r="I1476" t="s">
        <v>34</v>
      </c>
      <c r="J1476" t="s">
        <v>58</v>
      </c>
    </row>
    <row r="1477" spans="1:10" x14ac:dyDescent="0.45">
      <c r="A1477">
        <v>1474</v>
      </c>
      <c r="B1477">
        <v>0</v>
      </c>
      <c r="C1477">
        <v>5616.7064819335901</v>
      </c>
      <c r="D1477">
        <v>51130.586181640603</v>
      </c>
      <c r="E1477">
        <v>235602.647216796</v>
      </c>
      <c r="F1477">
        <v>422777.14150869299</v>
      </c>
      <c r="G1477">
        <v>1247.2548828125</v>
      </c>
      <c r="H1477" t="s">
        <v>20</v>
      </c>
      <c r="I1477" t="s">
        <v>34</v>
      </c>
      <c r="J1477" t="s">
        <v>58</v>
      </c>
    </row>
    <row r="1478" spans="1:10" x14ac:dyDescent="0.45">
      <c r="A1478">
        <v>1475</v>
      </c>
      <c r="B1478">
        <v>624.44329833984295</v>
      </c>
      <c r="C1478">
        <v>249471.86785888599</v>
      </c>
      <c r="D1478">
        <v>1624274.74768497</v>
      </c>
      <c r="E1478">
        <v>7283333.4532327</v>
      </c>
      <c r="F1478" s="1">
        <v>13416117.4376761</v>
      </c>
      <c r="G1478">
        <v>8713.8515014648401</v>
      </c>
      <c r="H1478" t="s">
        <v>21</v>
      </c>
      <c r="I1478" t="s">
        <v>34</v>
      </c>
      <c r="J1478" t="s">
        <v>58</v>
      </c>
    </row>
    <row r="1479" spans="1:10" x14ac:dyDescent="0.45">
      <c r="A1479">
        <v>1476</v>
      </c>
      <c r="B1479">
        <v>0</v>
      </c>
      <c r="C1479">
        <v>121074.86621093701</v>
      </c>
      <c r="D1479">
        <v>2476599.23745907</v>
      </c>
      <c r="E1479" s="1">
        <v>55826371.258360296</v>
      </c>
      <c r="F1479" s="1">
        <v>157146856.76371899</v>
      </c>
      <c r="G1479">
        <v>2016.2078247070301</v>
      </c>
      <c r="H1479" t="s">
        <v>22</v>
      </c>
      <c r="I1479" t="s">
        <v>34</v>
      </c>
      <c r="J1479" t="s">
        <v>58</v>
      </c>
    </row>
    <row r="1480" spans="1:10" x14ac:dyDescent="0.45">
      <c r="A1480">
        <v>1477</v>
      </c>
      <c r="B1480">
        <v>69286.708068847598</v>
      </c>
      <c r="C1480">
        <v>7661619.6684582196</v>
      </c>
      <c r="D1480" s="1">
        <v>157860897.19071001</v>
      </c>
      <c r="E1480" s="1">
        <v>542444198.36072397</v>
      </c>
      <c r="F1480" s="1">
        <v>122444902.922359</v>
      </c>
      <c r="G1480">
        <v>5382.1985581341896</v>
      </c>
      <c r="H1480" t="s">
        <v>23</v>
      </c>
      <c r="I1480" t="s">
        <v>34</v>
      </c>
      <c r="J1480" t="s">
        <v>58</v>
      </c>
    </row>
    <row r="1481" spans="1:10" x14ac:dyDescent="0.45">
      <c r="A1481">
        <v>1478</v>
      </c>
      <c r="B1481">
        <v>0</v>
      </c>
      <c r="C1481">
        <v>8239.5902099609302</v>
      </c>
      <c r="D1481">
        <v>58633.085180663998</v>
      </c>
      <c r="E1481">
        <v>382657.53415263997</v>
      </c>
      <c r="F1481">
        <v>762005.75561427698</v>
      </c>
      <c r="G1481">
        <v>3156.9593505859302</v>
      </c>
      <c r="H1481" t="s">
        <v>24</v>
      </c>
      <c r="I1481" t="s">
        <v>34</v>
      </c>
      <c r="J1481" t="s">
        <v>58</v>
      </c>
    </row>
    <row r="1482" spans="1:10" x14ac:dyDescent="0.45">
      <c r="A1482">
        <v>1479</v>
      </c>
      <c r="B1482">
        <v>2010.2504272460901</v>
      </c>
      <c r="C1482">
        <v>232068.309692382</v>
      </c>
      <c r="D1482">
        <v>8292727.3920177901</v>
      </c>
      <c r="E1482" s="1">
        <v>68737939.181395993</v>
      </c>
      <c r="F1482" s="1">
        <v>52389598.092999101</v>
      </c>
      <c r="G1482">
        <v>35702.313049316399</v>
      </c>
      <c r="H1482" t="s">
        <v>25</v>
      </c>
      <c r="I1482" t="s">
        <v>34</v>
      </c>
      <c r="J1482" t="s">
        <v>58</v>
      </c>
    </row>
    <row r="1483" spans="1:10" x14ac:dyDescent="0.45">
      <c r="A1483">
        <v>1480</v>
      </c>
      <c r="B1483">
        <v>6881591.0123910904</v>
      </c>
      <c r="C1483" s="1">
        <v>69872355.031585306</v>
      </c>
      <c r="D1483" s="1">
        <v>293373542.054874</v>
      </c>
      <c r="E1483" s="1">
        <v>362244161.71638</v>
      </c>
      <c r="F1483" s="1">
        <v>190229634.73460999</v>
      </c>
      <c r="G1483">
        <v>15848.1875</v>
      </c>
      <c r="H1483" t="s">
        <v>4</v>
      </c>
      <c r="I1483" t="s">
        <v>35</v>
      </c>
      <c r="J1483" t="s">
        <v>58</v>
      </c>
    </row>
    <row r="1484" spans="1:10" x14ac:dyDescent="0.45">
      <c r="A1484">
        <v>1481</v>
      </c>
      <c r="B1484">
        <v>0</v>
      </c>
      <c r="C1484">
        <v>529046.35720430198</v>
      </c>
      <c r="D1484" s="1">
        <v>18726082.943874702</v>
      </c>
      <c r="E1484" s="1">
        <v>129371992.07513499</v>
      </c>
      <c r="F1484" s="1">
        <v>87973004.235197395</v>
      </c>
      <c r="G1484">
        <v>665.61358642578102</v>
      </c>
      <c r="H1484" t="s">
        <v>7</v>
      </c>
      <c r="I1484" t="s">
        <v>35</v>
      </c>
      <c r="J1484" t="s">
        <v>58</v>
      </c>
    </row>
    <row r="1485" spans="1:10" x14ac:dyDescent="0.45">
      <c r="A1485">
        <v>1482</v>
      </c>
      <c r="B1485">
        <v>18418.601196289001</v>
      </c>
      <c r="C1485">
        <v>1521460.2178954999</v>
      </c>
      <c r="D1485" s="1">
        <v>60249232.695794299</v>
      </c>
      <c r="E1485" s="1">
        <v>210825500.930756</v>
      </c>
      <c r="F1485" s="1">
        <v>18460995.034627002</v>
      </c>
      <c r="G1485">
        <v>0</v>
      </c>
      <c r="H1485" t="s">
        <v>8</v>
      </c>
      <c r="I1485" t="s">
        <v>35</v>
      </c>
      <c r="J1485" t="s">
        <v>58</v>
      </c>
    </row>
    <row r="1486" spans="1:10" x14ac:dyDescent="0.45">
      <c r="A1486">
        <v>1483</v>
      </c>
      <c r="B1486">
        <v>0</v>
      </c>
      <c r="C1486">
        <v>4370.8239746093705</v>
      </c>
      <c r="D1486">
        <v>27404.356750488201</v>
      </c>
      <c r="E1486">
        <v>148329.04614257801</v>
      </c>
      <c r="F1486">
        <v>219040.93614071101</v>
      </c>
      <c r="G1486">
        <v>0</v>
      </c>
      <c r="H1486" t="s">
        <v>9</v>
      </c>
      <c r="I1486" t="s">
        <v>35</v>
      </c>
      <c r="J1486" t="s">
        <v>58</v>
      </c>
    </row>
    <row r="1487" spans="1:10" x14ac:dyDescent="0.45">
      <c r="A1487">
        <v>1484</v>
      </c>
      <c r="B1487">
        <v>37048.660949707002</v>
      </c>
      <c r="C1487">
        <v>3566167.7609252902</v>
      </c>
      <c r="D1487" s="1">
        <v>63241474.831704699</v>
      </c>
      <c r="E1487" s="1">
        <v>199154483.93977201</v>
      </c>
      <c r="F1487" s="1">
        <v>116949626.20375501</v>
      </c>
      <c r="G1487">
        <v>3634.6623855890002</v>
      </c>
      <c r="H1487" t="s">
        <v>10</v>
      </c>
      <c r="I1487" t="s">
        <v>35</v>
      </c>
      <c r="J1487" t="s">
        <v>58</v>
      </c>
    </row>
    <row r="1488" spans="1:10" x14ac:dyDescent="0.45">
      <c r="A1488">
        <v>1485</v>
      </c>
      <c r="B1488">
        <v>408718.00401084701</v>
      </c>
      <c r="C1488">
        <v>6278047.7543212799</v>
      </c>
      <c r="D1488" s="1">
        <v>22478236.639577501</v>
      </c>
      <c r="E1488" s="1">
        <v>47420341.360034399</v>
      </c>
      <c r="F1488" s="1">
        <v>42251117.915354498</v>
      </c>
      <c r="G1488">
        <v>0</v>
      </c>
      <c r="H1488" t="s">
        <v>11</v>
      </c>
      <c r="I1488" t="s">
        <v>35</v>
      </c>
      <c r="J1488" t="s">
        <v>58</v>
      </c>
    </row>
    <row r="1489" spans="1:10" x14ac:dyDescent="0.45">
      <c r="A1489">
        <v>1486</v>
      </c>
      <c r="B1489">
        <v>3216598.3325666799</v>
      </c>
      <c r="C1489" s="1">
        <v>72395182.1845624</v>
      </c>
      <c r="D1489" s="1">
        <v>376651226.13036501</v>
      </c>
      <c r="E1489" s="1">
        <v>315757248.42874599</v>
      </c>
      <c r="F1489" s="1">
        <v>117571332.351411</v>
      </c>
      <c r="G1489">
        <v>7732.2488403320303</v>
      </c>
      <c r="H1489" t="s">
        <v>12</v>
      </c>
      <c r="I1489" t="s">
        <v>35</v>
      </c>
      <c r="J1489" t="s">
        <v>58</v>
      </c>
    </row>
    <row r="1490" spans="1:10" x14ac:dyDescent="0.45">
      <c r="A1490">
        <v>1487</v>
      </c>
      <c r="B1490">
        <v>33126.951538085901</v>
      </c>
      <c r="C1490">
        <v>1088704.1383652601</v>
      </c>
      <c r="D1490">
        <v>6998021.0048193801</v>
      </c>
      <c r="E1490" s="1">
        <v>16408147.8158533</v>
      </c>
      <c r="F1490" s="1">
        <v>11857284.9446461</v>
      </c>
      <c r="G1490">
        <v>624.53900146484295</v>
      </c>
      <c r="H1490" t="s">
        <v>13</v>
      </c>
      <c r="I1490" t="s">
        <v>35</v>
      </c>
      <c r="J1490" t="s">
        <v>58</v>
      </c>
    </row>
    <row r="1491" spans="1:10" x14ac:dyDescent="0.45">
      <c r="A1491">
        <v>1488</v>
      </c>
      <c r="B1491">
        <v>3022802.4764495199</v>
      </c>
      <c r="C1491" s="1">
        <v>109981021.112059</v>
      </c>
      <c r="D1491" s="1">
        <v>400628039.573448</v>
      </c>
      <c r="E1491" s="1">
        <v>351255634.75687498</v>
      </c>
      <c r="F1491" s="1">
        <v>309988328.68984997</v>
      </c>
      <c r="G1491">
        <v>9079.2024320714609</v>
      </c>
      <c r="H1491" t="s">
        <v>14</v>
      </c>
      <c r="I1491" t="s">
        <v>35</v>
      </c>
      <c r="J1491" t="s">
        <v>58</v>
      </c>
    </row>
    <row r="1492" spans="1:10" x14ac:dyDescent="0.45">
      <c r="A1492">
        <v>1489</v>
      </c>
      <c r="B1492">
        <v>175151.776916503</v>
      </c>
      <c r="C1492" s="1">
        <v>23258187.3923572</v>
      </c>
      <c r="D1492" s="1">
        <v>389323054.67957401</v>
      </c>
      <c r="E1492" s="1">
        <v>1095092663.2557099</v>
      </c>
      <c r="F1492" s="1">
        <v>289817341.322411</v>
      </c>
      <c r="G1492">
        <v>11902.379394531201</v>
      </c>
      <c r="H1492" t="s">
        <v>15</v>
      </c>
      <c r="I1492" t="s">
        <v>35</v>
      </c>
      <c r="J1492" t="s">
        <v>58</v>
      </c>
    </row>
    <row r="1493" spans="1:10" x14ac:dyDescent="0.45">
      <c r="A1493">
        <v>1490</v>
      </c>
      <c r="B1493">
        <v>0</v>
      </c>
      <c r="C1493">
        <v>236376.07263183501</v>
      </c>
      <c r="D1493">
        <v>2674900.9569395701</v>
      </c>
      <c r="E1493" s="1">
        <v>11701010.2274033</v>
      </c>
      <c r="F1493" s="1">
        <v>10856001.3083962</v>
      </c>
      <c r="G1493">
        <v>5452.9100952148401</v>
      </c>
      <c r="H1493" t="s">
        <v>16</v>
      </c>
      <c r="I1493" t="s">
        <v>35</v>
      </c>
      <c r="J1493" t="s">
        <v>58</v>
      </c>
    </row>
    <row r="1494" spans="1:10" x14ac:dyDescent="0.45">
      <c r="A1494">
        <v>1491</v>
      </c>
      <c r="B1494">
        <v>7047316.6613946604</v>
      </c>
      <c r="C1494" s="1">
        <v>114473020.32539099</v>
      </c>
      <c r="D1494" s="1">
        <v>369361491.96948099</v>
      </c>
      <c r="E1494" s="1">
        <v>654691507.91389799</v>
      </c>
      <c r="F1494" s="1">
        <v>800214624.76789904</v>
      </c>
      <c r="G1494">
        <v>45337.483236873799</v>
      </c>
      <c r="H1494" t="s">
        <v>17</v>
      </c>
      <c r="I1494" t="s">
        <v>35</v>
      </c>
      <c r="J1494" t="s">
        <v>58</v>
      </c>
    </row>
    <row r="1495" spans="1:10" x14ac:dyDescent="0.45">
      <c r="A1495">
        <v>1492</v>
      </c>
      <c r="B1495">
        <v>665.41619873046795</v>
      </c>
      <c r="C1495">
        <v>872805.041162348</v>
      </c>
      <c r="D1495" s="1">
        <v>19033481.316607699</v>
      </c>
      <c r="E1495" s="1">
        <v>107849721.883837</v>
      </c>
      <c r="F1495" s="1">
        <v>97841689.033706203</v>
      </c>
      <c r="G1495">
        <v>18992.8472158394</v>
      </c>
      <c r="H1495" t="s">
        <v>18</v>
      </c>
      <c r="I1495" t="s">
        <v>35</v>
      </c>
      <c r="J1495" t="s">
        <v>58</v>
      </c>
    </row>
    <row r="1496" spans="1:10" x14ac:dyDescent="0.45">
      <c r="A1496">
        <v>1493</v>
      </c>
      <c r="B1496">
        <v>0</v>
      </c>
      <c r="C1496">
        <v>556462.44052877906</v>
      </c>
      <c r="D1496">
        <v>5343375.1567255901</v>
      </c>
      <c r="E1496" s="1">
        <v>32337983.819389299</v>
      </c>
      <c r="F1496" s="1">
        <v>43227672.390835099</v>
      </c>
      <c r="G1496">
        <v>8145.91357421875</v>
      </c>
      <c r="H1496" t="s">
        <v>19</v>
      </c>
      <c r="I1496" t="s">
        <v>35</v>
      </c>
      <c r="J1496" t="s">
        <v>58</v>
      </c>
    </row>
    <row r="1497" spans="1:10" x14ac:dyDescent="0.45">
      <c r="A1497">
        <v>1494</v>
      </c>
      <c r="B1497">
        <v>0</v>
      </c>
      <c r="C1497">
        <v>9980.5246582031195</v>
      </c>
      <c r="D1497">
        <v>77945.373596191406</v>
      </c>
      <c r="E1497">
        <v>239332.786743164</v>
      </c>
      <c r="F1497">
        <v>389115.65127431799</v>
      </c>
      <c r="G1497">
        <v>0</v>
      </c>
      <c r="H1497" t="s">
        <v>20</v>
      </c>
      <c r="I1497" t="s">
        <v>35</v>
      </c>
      <c r="J1497" t="s">
        <v>58</v>
      </c>
    </row>
    <row r="1498" spans="1:10" x14ac:dyDescent="0.45">
      <c r="A1498">
        <v>1495</v>
      </c>
      <c r="B1498">
        <v>21217.601074218699</v>
      </c>
      <c r="C1498">
        <v>640345.91766357399</v>
      </c>
      <c r="D1498">
        <v>2015236.3890220399</v>
      </c>
      <c r="E1498">
        <v>7775774.0671336399</v>
      </c>
      <c r="F1498" s="1">
        <v>12125596.128482999</v>
      </c>
      <c r="G1498">
        <v>4365.6978759765598</v>
      </c>
      <c r="H1498" t="s">
        <v>21</v>
      </c>
      <c r="I1498" t="s">
        <v>35</v>
      </c>
      <c r="J1498" t="s">
        <v>58</v>
      </c>
    </row>
    <row r="1499" spans="1:10" x14ac:dyDescent="0.45">
      <c r="A1499">
        <v>1496</v>
      </c>
      <c r="B1499">
        <v>0</v>
      </c>
      <c r="C1499">
        <v>276883.50227936299</v>
      </c>
      <c r="D1499">
        <v>7214559.9247534601</v>
      </c>
      <c r="E1499" s="1">
        <v>107580013.78643</v>
      </c>
      <c r="F1499" s="1">
        <v>100500113.90532801</v>
      </c>
      <c r="G1499">
        <v>1347.2147827148401</v>
      </c>
      <c r="H1499" t="s">
        <v>22</v>
      </c>
      <c r="I1499" t="s">
        <v>35</v>
      </c>
      <c r="J1499" t="s">
        <v>58</v>
      </c>
    </row>
    <row r="1500" spans="1:10" x14ac:dyDescent="0.45">
      <c r="A1500">
        <v>1497</v>
      </c>
      <c r="B1500">
        <v>15432.4130249023</v>
      </c>
      <c r="C1500">
        <v>4363069.4627711801</v>
      </c>
      <c r="D1500" s="1">
        <v>133578870.410246</v>
      </c>
      <c r="E1500" s="1">
        <v>560134443.29200697</v>
      </c>
      <c r="F1500" s="1">
        <v>132383001.20343401</v>
      </c>
      <c r="G1500">
        <v>11470.2673950195</v>
      </c>
      <c r="H1500" t="s">
        <v>23</v>
      </c>
      <c r="I1500" t="s">
        <v>35</v>
      </c>
      <c r="J1500" t="s">
        <v>58</v>
      </c>
    </row>
    <row r="1501" spans="1:10" x14ac:dyDescent="0.45">
      <c r="A1501">
        <v>1498</v>
      </c>
      <c r="B1501">
        <v>0</v>
      </c>
      <c r="C1501">
        <v>19119.7973912856</v>
      </c>
      <c r="D1501">
        <v>81475.704602529499</v>
      </c>
      <c r="E1501">
        <v>378147.45730124001</v>
      </c>
      <c r="F1501">
        <v>733424.88202215405</v>
      </c>
      <c r="G1501">
        <v>2525.0831909179601</v>
      </c>
      <c r="H1501" t="s">
        <v>24</v>
      </c>
      <c r="I1501" t="s">
        <v>35</v>
      </c>
      <c r="J1501" t="s">
        <v>58</v>
      </c>
    </row>
    <row r="1502" spans="1:10" x14ac:dyDescent="0.45">
      <c r="A1502">
        <v>1499</v>
      </c>
      <c r="B1502">
        <v>2010.48791503906</v>
      </c>
      <c r="C1502">
        <v>729480.52963938995</v>
      </c>
      <c r="D1502" s="1">
        <v>21067931.9107862</v>
      </c>
      <c r="E1502" s="1">
        <v>73298589.784222007</v>
      </c>
      <c r="F1502" s="1">
        <v>34565246.650749601</v>
      </c>
      <c r="G1502">
        <v>26786.176269531199</v>
      </c>
      <c r="H1502" t="s">
        <v>25</v>
      </c>
      <c r="I1502" t="s">
        <v>35</v>
      </c>
      <c r="J1502" t="s">
        <v>58</v>
      </c>
    </row>
    <row r="1503" spans="1:10" x14ac:dyDescent="0.45">
      <c r="A1503">
        <v>1500</v>
      </c>
      <c r="B1503" s="1">
        <v>13995168.8030417</v>
      </c>
      <c r="C1503" s="1">
        <v>110716555.91952901</v>
      </c>
      <c r="D1503" s="1">
        <v>323683538.25438601</v>
      </c>
      <c r="E1503" s="1">
        <v>331683128.44094598</v>
      </c>
      <c r="F1503" s="1">
        <v>142531130.72446501</v>
      </c>
      <c r="G1503">
        <v>7610.5949707031205</v>
      </c>
      <c r="H1503" t="s">
        <v>4</v>
      </c>
      <c r="I1503" t="s">
        <v>36</v>
      </c>
      <c r="J1503" t="s">
        <v>58</v>
      </c>
    </row>
    <row r="1504" spans="1:10" x14ac:dyDescent="0.45">
      <c r="A1504">
        <v>1501</v>
      </c>
      <c r="B1504">
        <v>0</v>
      </c>
      <c r="C1504">
        <v>86480.548436781901</v>
      </c>
      <c r="D1504">
        <v>4282810.4991237205</v>
      </c>
      <c r="E1504" s="1">
        <v>89983069.268081397</v>
      </c>
      <c r="F1504" s="1">
        <v>142247097.781914</v>
      </c>
      <c r="G1504">
        <v>1333.12744140625</v>
      </c>
      <c r="H1504" t="s">
        <v>7</v>
      </c>
      <c r="I1504" t="s">
        <v>36</v>
      </c>
      <c r="J1504" t="s">
        <v>58</v>
      </c>
    </row>
    <row r="1505" spans="1:10" x14ac:dyDescent="0.45">
      <c r="A1505">
        <v>1502</v>
      </c>
      <c r="B1505">
        <v>21161.826782226501</v>
      </c>
      <c r="C1505">
        <v>1168233.6486816399</v>
      </c>
      <c r="D1505" s="1">
        <v>42633637.316311903</v>
      </c>
      <c r="E1505" s="1">
        <v>226518840.65406099</v>
      </c>
      <c r="F1505" s="1">
        <v>20733734.0344317</v>
      </c>
      <c r="G1505">
        <v>0</v>
      </c>
      <c r="H1505" t="s">
        <v>8</v>
      </c>
      <c r="I1505" t="s">
        <v>36</v>
      </c>
      <c r="J1505" t="s">
        <v>58</v>
      </c>
    </row>
    <row r="1506" spans="1:10" x14ac:dyDescent="0.45">
      <c r="A1506">
        <v>1503</v>
      </c>
      <c r="B1506">
        <v>0</v>
      </c>
      <c r="C1506">
        <v>4994.3231811523401</v>
      </c>
      <c r="D1506">
        <v>50503.325317382798</v>
      </c>
      <c r="E1506">
        <v>145794.33911132801</v>
      </c>
      <c r="F1506">
        <v>197853.17539852299</v>
      </c>
      <c r="G1506">
        <v>0</v>
      </c>
      <c r="H1506" t="s">
        <v>9</v>
      </c>
      <c r="I1506" t="s">
        <v>36</v>
      </c>
      <c r="J1506" t="s">
        <v>58</v>
      </c>
    </row>
    <row r="1507" spans="1:10" x14ac:dyDescent="0.45">
      <c r="A1507">
        <v>1504</v>
      </c>
      <c r="B1507">
        <v>52249.0048217773</v>
      </c>
      <c r="C1507">
        <v>4066468.9500732399</v>
      </c>
      <c r="D1507" s="1">
        <v>46958298.495770097</v>
      </c>
      <c r="E1507" s="1">
        <v>192503188.809457</v>
      </c>
      <c r="F1507" s="1">
        <v>139368779.624383</v>
      </c>
      <c r="G1507">
        <v>3451.1749877929601</v>
      </c>
      <c r="H1507" t="s">
        <v>10</v>
      </c>
      <c r="I1507" t="s">
        <v>36</v>
      </c>
      <c r="J1507" t="s">
        <v>58</v>
      </c>
    </row>
    <row r="1508" spans="1:10" x14ac:dyDescent="0.45">
      <c r="A1508">
        <v>1505</v>
      </c>
      <c r="B1508">
        <v>1263867.7390737401</v>
      </c>
      <c r="C1508" s="1">
        <v>14911291.767922301</v>
      </c>
      <c r="D1508" s="1">
        <v>29444827.021135598</v>
      </c>
      <c r="E1508" s="1">
        <v>50058477.358633198</v>
      </c>
      <c r="F1508" s="1">
        <v>23157997.786533698</v>
      </c>
      <c r="G1508">
        <v>0</v>
      </c>
      <c r="H1508" t="s">
        <v>11</v>
      </c>
      <c r="I1508" t="s">
        <v>36</v>
      </c>
      <c r="J1508" t="s">
        <v>58</v>
      </c>
    </row>
    <row r="1509" spans="1:10" x14ac:dyDescent="0.45">
      <c r="A1509">
        <v>1506</v>
      </c>
      <c r="B1509">
        <v>2635779.6476746802</v>
      </c>
      <c r="C1509" s="1">
        <v>57070001.250071503</v>
      </c>
      <c r="D1509" s="1">
        <v>328853743.462053</v>
      </c>
      <c r="E1509" s="1">
        <v>369662404.81873602</v>
      </c>
      <c r="F1509" s="1">
        <v>127370280.308991</v>
      </c>
      <c r="G1509">
        <v>7110.18896484375</v>
      </c>
      <c r="H1509" t="s">
        <v>12</v>
      </c>
      <c r="I1509" t="s">
        <v>36</v>
      </c>
      <c r="J1509" t="s">
        <v>58</v>
      </c>
    </row>
    <row r="1510" spans="1:10" x14ac:dyDescent="0.45">
      <c r="A1510">
        <v>1507</v>
      </c>
      <c r="B1510">
        <v>489832.58319091698</v>
      </c>
      <c r="C1510">
        <v>4790095.3292552195</v>
      </c>
      <c r="D1510" s="1">
        <v>10512443.5948886</v>
      </c>
      <c r="E1510" s="1">
        <v>14563989.078573501</v>
      </c>
      <c r="F1510">
        <v>6028923.70571528</v>
      </c>
      <c r="G1510">
        <v>625.10260009765602</v>
      </c>
      <c r="H1510" t="s">
        <v>13</v>
      </c>
      <c r="I1510" t="s">
        <v>36</v>
      </c>
      <c r="J1510" t="s">
        <v>58</v>
      </c>
    </row>
    <row r="1511" spans="1:10" x14ac:dyDescent="0.45">
      <c r="A1511">
        <v>1508</v>
      </c>
      <c r="B1511">
        <v>4907872.9560077703</v>
      </c>
      <c r="C1511" s="1">
        <v>119080744.919883</v>
      </c>
      <c r="D1511" s="1">
        <v>381847250.95810097</v>
      </c>
      <c r="E1511" s="1">
        <v>390169049.34938401</v>
      </c>
      <c r="F1511" s="1">
        <v>278871647.89708799</v>
      </c>
      <c r="G1511">
        <v>8339.7306518554597</v>
      </c>
      <c r="H1511" t="s">
        <v>14</v>
      </c>
      <c r="I1511" t="s">
        <v>36</v>
      </c>
      <c r="J1511" t="s">
        <v>58</v>
      </c>
    </row>
    <row r="1512" spans="1:10" x14ac:dyDescent="0.45">
      <c r="A1512">
        <v>1509</v>
      </c>
      <c r="B1512">
        <v>136795.910339355</v>
      </c>
      <c r="C1512" s="1">
        <v>12958793.5544232</v>
      </c>
      <c r="D1512" s="1">
        <v>271710816.27155399</v>
      </c>
      <c r="E1512" s="1">
        <v>1147469444.42116</v>
      </c>
      <c r="F1512" s="1">
        <v>365396513.59841502</v>
      </c>
      <c r="G1512">
        <v>5937.0504760742097</v>
      </c>
      <c r="H1512" t="s">
        <v>15</v>
      </c>
      <c r="I1512" t="s">
        <v>36</v>
      </c>
      <c r="J1512" t="s">
        <v>58</v>
      </c>
    </row>
    <row r="1513" spans="1:10" x14ac:dyDescent="0.45">
      <c r="A1513">
        <v>1510</v>
      </c>
      <c r="B1513">
        <v>0</v>
      </c>
      <c r="C1513">
        <v>177467.24926757801</v>
      </c>
      <c r="D1513">
        <v>2319192.8911728798</v>
      </c>
      <c r="E1513" s="1">
        <v>10642666.394246399</v>
      </c>
      <c r="F1513" s="1">
        <v>12331692.6478716</v>
      </c>
      <c r="G1513">
        <v>2722.2929077148401</v>
      </c>
      <c r="H1513" t="s">
        <v>16</v>
      </c>
      <c r="I1513" t="s">
        <v>36</v>
      </c>
      <c r="J1513" t="s">
        <v>58</v>
      </c>
    </row>
    <row r="1514" spans="1:10" x14ac:dyDescent="0.45">
      <c r="A1514">
        <v>1511</v>
      </c>
      <c r="B1514" s="1">
        <v>11235652.4799814</v>
      </c>
      <c r="C1514" s="1">
        <v>173273212.48495299</v>
      </c>
      <c r="D1514" s="1">
        <v>494057532.86970598</v>
      </c>
      <c r="E1514" s="1">
        <v>711620591.82737005</v>
      </c>
      <c r="F1514" s="1">
        <v>555626687.36017001</v>
      </c>
      <c r="G1514">
        <v>19622.099121093699</v>
      </c>
      <c r="H1514" t="s">
        <v>17</v>
      </c>
      <c r="I1514" t="s">
        <v>36</v>
      </c>
      <c r="J1514" t="s">
        <v>58</v>
      </c>
    </row>
    <row r="1515" spans="1:10" x14ac:dyDescent="0.45">
      <c r="A1515">
        <v>1512</v>
      </c>
      <c r="B1515">
        <v>0</v>
      </c>
      <c r="C1515">
        <v>213281.75324060701</v>
      </c>
      <c r="D1515">
        <v>6789078.1003700402</v>
      </c>
      <c r="E1515" s="1">
        <v>97238380.9977898</v>
      </c>
      <c r="F1515" s="1">
        <v>121374624.117869</v>
      </c>
      <c r="G1515">
        <v>1990.56945800781</v>
      </c>
      <c r="H1515" t="s">
        <v>18</v>
      </c>
      <c r="I1515" t="s">
        <v>36</v>
      </c>
      <c r="J1515" t="s">
        <v>58</v>
      </c>
    </row>
    <row r="1516" spans="1:10" x14ac:dyDescent="0.45">
      <c r="A1516">
        <v>1513</v>
      </c>
      <c r="B1516">
        <v>1351.3142700195301</v>
      </c>
      <c r="C1516">
        <v>1223299.31707189</v>
      </c>
      <c r="D1516">
        <v>8848808.0591428205</v>
      </c>
      <c r="E1516" s="1">
        <v>43462602.787538499</v>
      </c>
      <c r="F1516" s="1">
        <v>27936219.553759702</v>
      </c>
      <c r="G1516">
        <v>1358.6892700195301</v>
      </c>
      <c r="H1516" t="s">
        <v>19</v>
      </c>
      <c r="I1516" t="s">
        <v>36</v>
      </c>
      <c r="J1516" t="s">
        <v>58</v>
      </c>
    </row>
    <row r="1517" spans="1:10" x14ac:dyDescent="0.45">
      <c r="A1517">
        <v>1514</v>
      </c>
      <c r="B1517">
        <v>2495.6956787109302</v>
      </c>
      <c r="C1517">
        <v>31808.398010253899</v>
      </c>
      <c r="D1517">
        <v>107854.15356445299</v>
      </c>
      <c r="E1517">
        <v>267656.06532939803</v>
      </c>
      <c r="F1517">
        <v>305935.76789071999</v>
      </c>
      <c r="G1517">
        <v>624.25579833984295</v>
      </c>
      <c r="H1517" t="s">
        <v>20</v>
      </c>
      <c r="I1517" t="s">
        <v>36</v>
      </c>
      <c r="J1517" t="s">
        <v>58</v>
      </c>
    </row>
    <row r="1518" spans="1:10" x14ac:dyDescent="0.45">
      <c r="A1518">
        <v>1515</v>
      </c>
      <c r="B1518">
        <v>55532.087890625</v>
      </c>
      <c r="C1518">
        <v>1035264.84631347</v>
      </c>
      <c r="D1518">
        <v>2969433.3036312298</v>
      </c>
      <c r="E1518">
        <v>9151101.6529332697</v>
      </c>
      <c r="F1518">
        <v>9370581.5711284503</v>
      </c>
      <c r="G1518">
        <v>622.33935546875</v>
      </c>
      <c r="H1518" t="s">
        <v>21</v>
      </c>
      <c r="I1518" t="s">
        <v>36</v>
      </c>
      <c r="J1518" t="s">
        <v>58</v>
      </c>
    </row>
    <row r="1519" spans="1:10" x14ac:dyDescent="0.45">
      <c r="A1519">
        <v>1516</v>
      </c>
      <c r="B1519">
        <v>0</v>
      </c>
      <c r="C1519">
        <v>512028.75568201399</v>
      </c>
      <c r="D1519">
        <v>7729711.0448941002</v>
      </c>
      <c r="E1519" s="1">
        <v>91446365.004124701</v>
      </c>
      <c r="F1519" s="1">
        <v>115884141.211918</v>
      </c>
      <c r="G1519">
        <v>672.31695556640602</v>
      </c>
      <c r="H1519" t="s">
        <v>22</v>
      </c>
      <c r="I1519" t="s">
        <v>36</v>
      </c>
      <c r="J1519" t="s">
        <v>58</v>
      </c>
    </row>
    <row r="1520" spans="1:10" x14ac:dyDescent="0.45">
      <c r="A1520">
        <v>1517</v>
      </c>
      <c r="B1520">
        <v>0</v>
      </c>
      <c r="C1520">
        <v>1911770.01531982</v>
      </c>
      <c r="D1520" s="1">
        <v>59564245.573471002</v>
      </c>
      <c r="E1520" s="1">
        <v>500700747.18151402</v>
      </c>
      <c r="F1520" s="1">
        <v>268301993.45978701</v>
      </c>
      <c r="G1520">
        <v>7530.8187866210901</v>
      </c>
      <c r="H1520" t="s">
        <v>23</v>
      </c>
      <c r="I1520" t="s">
        <v>36</v>
      </c>
      <c r="J1520" t="s">
        <v>58</v>
      </c>
    </row>
    <row r="1521" spans="1:10" x14ac:dyDescent="0.45">
      <c r="A1521">
        <v>1518</v>
      </c>
      <c r="B1521">
        <v>2536.75927734375</v>
      </c>
      <c r="C1521">
        <v>22847.358764648401</v>
      </c>
      <c r="D1521">
        <v>102306.714296348</v>
      </c>
      <c r="E1521">
        <v>441542.91958678002</v>
      </c>
      <c r="F1521">
        <v>642933.74130859296</v>
      </c>
      <c r="G1521">
        <v>2525.4312744140602</v>
      </c>
      <c r="H1521" t="s">
        <v>24</v>
      </c>
      <c r="I1521" t="s">
        <v>36</v>
      </c>
      <c r="J1521" t="s">
        <v>58</v>
      </c>
    </row>
    <row r="1522" spans="1:10" x14ac:dyDescent="0.45">
      <c r="A1522">
        <v>1519</v>
      </c>
      <c r="B1522">
        <v>6705.9942016601499</v>
      </c>
      <c r="C1522">
        <v>588850.27783203102</v>
      </c>
      <c r="D1522" s="1">
        <v>12768498.557031</v>
      </c>
      <c r="E1522" s="1">
        <v>73874917.901475102</v>
      </c>
      <c r="F1522" s="1">
        <v>42422927.763998099</v>
      </c>
      <c r="G1522">
        <v>28145.045043945302</v>
      </c>
      <c r="H1522" t="s">
        <v>25</v>
      </c>
      <c r="I1522" t="s">
        <v>36</v>
      </c>
      <c r="J1522" t="s">
        <v>58</v>
      </c>
    </row>
    <row r="1523" spans="1:10" x14ac:dyDescent="0.45">
      <c r="A1523">
        <v>1520</v>
      </c>
      <c r="B1523" s="1">
        <v>11724717.647460399</v>
      </c>
      <c r="C1523" s="1">
        <v>90986857.417693406</v>
      </c>
      <c r="D1523" s="1">
        <v>251806233.96378899</v>
      </c>
      <c r="E1523" s="1">
        <v>374496184.45529699</v>
      </c>
      <c r="F1523" s="1">
        <v>193563888.55784801</v>
      </c>
      <c r="G1523">
        <v>39250.6952514648</v>
      </c>
      <c r="H1523" t="s">
        <v>4</v>
      </c>
      <c r="I1523" t="s">
        <v>37</v>
      </c>
      <c r="J1523" t="s">
        <v>58</v>
      </c>
    </row>
    <row r="1524" spans="1:10" x14ac:dyDescent="0.45">
      <c r="A1524">
        <v>1521</v>
      </c>
      <c r="B1524">
        <v>0</v>
      </c>
      <c r="C1524">
        <v>211466.73632549201</v>
      </c>
      <c r="D1524">
        <v>6251267.8280553399</v>
      </c>
      <c r="E1524" s="1">
        <v>79004271.627276003</v>
      </c>
      <c r="F1524" s="1">
        <v>151131119.95546001</v>
      </c>
      <c r="G1524">
        <v>2665.07788085937</v>
      </c>
      <c r="H1524" t="s">
        <v>7</v>
      </c>
      <c r="I1524" t="s">
        <v>37</v>
      </c>
      <c r="J1524" t="s">
        <v>58</v>
      </c>
    </row>
    <row r="1525" spans="1:10" x14ac:dyDescent="0.45">
      <c r="A1525">
        <v>1522</v>
      </c>
      <c r="B1525">
        <v>18431.637084960901</v>
      </c>
      <c r="C1525">
        <v>1203401.29656982</v>
      </c>
      <c r="D1525" s="1">
        <v>33776001.385222003</v>
      </c>
      <c r="E1525" s="1">
        <v>224533695.79397401</v>
      </c>
      <c r="F1525" s="1">
        <v>31544077.367417902</v>
      </c>
      <c r="G1525">
        <v>0</v>
      </c>
      <c r="H1525" t="s">
        <v>8</v>
      </c>
      <c r="I1525" t="s">
        <v>37</v>
      </c>
      <c r="J1525" t="s">
        <v>58</v>
      </c>
    </row>
    <row r="1526" spans="1:10" x14ac:dyDescent="0.45">
      <c r="A1526">
        <v>1523</v>
      </c>
      <c r="B1526">
        <v>0</v>
      </c>
      <c r="C1526">
        <v>1872.3589477539001</v>
      </c>
      <c r="D1526">
        <v>28650.255371093699</v>
      </c>
      <c r="E1526">
        <v>131495.17822265599</v>
      </c>
      <c r="F1526">
        <v>234631.41819637499</v>
      </c>
      <c r="G1526">
        <v>2495.9522705078102</v>
      </c>
      <c r="H1526" t="s">
        <v>9</v>
      </c>
      <c r="I1526" t="s">
        <v>37</v>
      </c>
      <c r="J1526" t="s">
        <v>58</v>
      </c>
    </row>
    <row r="1527" spans="1:10" x14ac:dyDescent="0.45">
      <c r="A1527">
        <v>1524</v>
      </c>
      <c r="B1527">
        <v>38512.0350952148</v>
      </c>
      <c r="C1527">
        <v>5234128.9007568303</v>
      </c>
      <c r="D1527" s="1">
        <v>65960196.785900101</v>
      </c>
      <c r="E1527" s="1">
        <v>183199706.460307</v>
      </c>
      <c r="F1527" s="1">
        <v>128514443.129509</v>
      </c>
      <c r="G1527">
        <v>5448.7479248046802</v>
      </c>
      <c r="H1527" t="s">
        <v>10</v>
      </c>
      <c r="I1527" t="s">
        <v>37</v>
      </c>
      <c r="J1527" t="s">
        <v>58</v>
      </c>
    </row>
    <row r="1528" spans="1:10" x14ac:dyDescent="0.45">
      <c r="A1528">
        <v>1525</v>
      </c>
      <c r="B1528">
        <v>645826.94210109301</v>
      </c>
      <c r="C1528" s="1">
        <v>11598386.9493171</v>
      </c>
      <c r="D1528" s="1">
        <v>30154094.481434502</v>
      </c>
      <c r="E1528" s="1">
        <v>54941735.003034502</v>
      </c>
      <c r="F1528" s="1">
        <v>21495797.573717501</v>
      </c>
      <c r="G1528">
        <v>620.72369384765602</v>
      </c>
      <c r="H1528" t="s">
        <v>11</v>
      </c>
      <c r="I1528" t="s">
        <v>37</v>
      </c>
      <c r="J1528" t="s">
        <v>58</v>
      </c>
    </row>
    <row r="1529" spans="1:10" x14ac:dyDescent="0.45">
      <c r="A1529">
        <v>1526</v>
      </c>
      <c r="B1529">
        <v>344031.64074515499</v>
      </c>
      <c r="C1529" s="1">
        <v>16743996.627775</v>
      </c>
      <c r="D1529" s="1">
        <v>188859606.99890101</v>
      </c>
      <c r="E1529" s="1">
        <v>460250358.69934201</v>
      </c>
      <c r="F1529" s="1">
        <v>219372991.32172701</v>
      </c>
      <c r="G1529">
        <v>28334.388000488201</v>
      </c>
      <c r="H1529" t="s">
        <v>12</v>
      </c>
      <c r="I1529" t="s">
        <v>37</v>
      </c>
      <c r="J1529" t="s">
        <v>58</v>
      </c>
    </row>
    <row r="1530" spans="1:10" x14ac:dyDescent="0.45">
      <c r="A1530">
        <v>1527</v>
      </c>
      <c r="B1530">
        <v>151519.135314941</v>
      </c>
      <c r="C1530">
        <v>2774368.59890902</v>
      </c>
      <c r="D1530" s="1">
        <v>10241479.158090601</v>
      </c>
      <c r="E1530" s="1">
        <v>15746536.5446047</v>
      </c>
      <c r="F1530">
        <v>7472005.9573043501</v>
      </c>
      <c r="G1530">
        <v>0</v>
      </c>
      <c r="H1530" t="s">
        <v>13</v>
      </c>
      <c r="I1530" t="s">
        <v>37</v>
      </c>
      <c r="J1530" t="s">
        <v>58</v>
      </c>
    </row>
    <row r="1531" spans="1:10" x14ac:dyDescent="0.45">
      <c r="A1531">
        <v>1528</v>
      </c>
      <c r="B1531">
        <v>3612785.8225940098</v>
      </c>
      <c r="C1531" s="1">
        <v>65675705.134848103</v>
      </c>
      <c r="D1531" s="1">
        <v>235476537.687177</v>
      </c>
      <c r="E1531" s="1">
        <v>537442336.67267501</v>
      </c>
      <c r="F1531" s="1">
        <v>332668441.23236799</v>
      </c>
      <c r="G1531">
        <v>9099.2614530675492</v>
      </c>
      <c r="H1531" t="s">
        <v>14</v>
      </c>
      <c r="I1531" t="s">
        <v>37</v>
      </c>
      <c r="J1531" t="s">
        <v>58</v>
      </c>
    </row>
    <row r="1532" spans="1:10" x14ac:dyDescent="0.45">
      <c r="A1532">
        <v>1529</v>
      </c>
      <c r="B1532">
        <v>29291.711303710901</v>
      </c>
      <c r="C1532">
        <v>8408484.7442016602</v>
      </c>
      <c r="D1532" s="1">
        <v>128829567.004875</v>
      </c>
      <c r="E1532" s="1">
        <v>871212258.38753605</v>
      </c>
      <c r="F1532" s="1">
        <v>789098944.62367702</v>
      </c>
      <c r="G1532">
        <v>99754.334777832002</v>
      </c>
      <c r="H1532" t="s">
        <v>15</v>
      </c>
      <c r="I1532" t="s">
        <v>37</v>
      </c>
      <c r="J1532" t="s">
        <v>58</v>
      </c>
    </row>
    <row r="1533" spans="1:10" x14ac:dyDescent="0.45">
      <c r="A1533">
        <v>1530</v>
      </c>
      <c r="B1533">
        <v>0</v>
      </c>
      <c r="C1533">
        <v>279795.05395507801</v>
      </c>
      <c r="D1533">
        <v>3479863.0347593999</v>
      </c>
      <c r="E1533" s="1">
        <v>12322761.6463113</v>
      </c>
      <c r="F1533">
        <v>9389966.4423447493</v>
      </c>
      <c r="G1533">
        <v>1355.29809570312</v>
      </c>
      <c r="H1533" t="s">
        <v>16</v>
      </c>
      <c r="I1533" t="s">
        <v>37</v>
      </c>
      <c r="J1533" t="s">
        <v>58</v>
      </c>
    </row>
    <row r="1534" spans="1:10" x14ac:dyDescent="0.45">
      <c r="A1534">
        <v>1531</v>
      </c>
      <c r="B1534">
        <v>8135162.7099721804</v>
      </c>
      <c r="C1534" s="1">
        <v>148109507.64271399</v>
      </c>
      <c r="D1534" s="1">
        <v>456645051.61100501</v>
      </c>
      <c r="E1534" s="1">
        <v>749229112.73784602</v>
      </c>
      <c r="F1534" s="1">
        <v>583676630.62579703</v>
      </c>
      <c r="G1534">
        <v>37833.793966854297</v>
      </c>
      <c r="H1534" t="s">
        <v>17</v>
      </c>
      <c r="I1534" t="s">
        <v>37</v>
      </c>
      <c r="J1534" t="s">
        <v>58</v>
      </c>
    </row>
    <row r="1535" spans="1:10" x14ac:dyDescent="0.45">
      <c r="A1535">
        <v>1532</v>
      </c>
      <c r="B1535">
        <v>665.41619873046795</v>
      </c>
      <c r="C1535">
        <v>214995.177042164</v>
      </c>
      <c r="D1535">
        <v>5862764.3033011602</v>
      </c>
      <c r="E1535" s="1">
        <v>75776256.853730798</v>
      </c>
      <c r="F1535" s="1">
        <v>143752674.060489</v>
      </c>
      <c r="G1535">
        <v>9999.7279663085901</v>
      </c>
      <c r="H1535" t="s">
        <v>18</v>
      </c>
      <c r="I1535" t="s">
        <v>37</v>
      </c>
      <c r="J1535" t="s">
        <v>58</v>
      </c>
    </row>
    <row r="1536" spans="1:10" x14ac:dyDescent="0.45">
      <c r="A1536">
        <v>1533</v>
      </c>
      <c r="B1536">
        <v>0</v>
      </c>
      <c r="C1536">
        <v>699945.61370849598</v>
      </c>
      <c r="D1536">
        <v>6651946.7379885204</v>
      </c>
      <c r="E1536" s="1">
        <v>40729077.153330103</v>
      </c>
      <c r="F1536" s="1">
        <v>33387230.0448833</v>
      </c>
      <c r="G1536">
        <v>5440.1711425781205</v>
      </c>
      <c r="H1536" t="s">
        <v>19</v>
      </c>
      <c r="I1536" t="s">
        <v>37</v>
      </c>
      <c r="J1536" t="s">
        <v>58</v>
      </c>
    </row>
    <row r="1537" spans="1:10" x14ac:dyDescent="0.45">
      <c r="A1537">
        <v>1534</v>
      </c>
      <c r="B1537">
        <v>1248.50964355468</v>
      </c>
      <c r="C1537">
        <v>10606.552307128901</v>
      </c>
      <c r="D1537">
        <v>104122.70233154199</v>
      </c>
      <c r="E1537">
        <v>278859.472739066</v>
      </c>
      <c r="F1537">
        <v>321537.09925058403</v>
      </c>
      <c r="G1537">
        <v>0</v>
      </c>
      <c r="H1537" t="s">
        <v>20</v>
      </c>
      <c r="I1537" t="s">
        <v>37</v>
      </c>
      <c r="J1537" t="s">
        <v>58</v>
      </c>
    </row>
    <row r="1538" spans="1:10" x14ac:dyDescent="0.45">
      <c r="A1538">
        <v>1535</v>
      </c>
      <c r="B1538">
        <v>7475.5147705078098</v>
      </c>
      <c r="C1538">
        <v>408953.23388671799</v>
      </c>
      <c r="D1538">
        <v>2241315.4383051801</v>
      </c>
      <c r="E1538">
        <v>9378760.4954448603</v>
      </c>
      <c r="F1538" s="1">
        <v>10539811.836679701</v>
      </c>
      <c r="G1538">
        <v>6219.2821655273401</v>
      </c>
      <c r="H1538" t="s">
        <v>21</v>
      </c>
      <c r="I1538" t="s">
        <v>37</v>
      </c>
      <c r="J1538" t="s">
        <v>58</v>
      </c>
    </row>
    <row r="1539" spans="1:10" x14ac:dyDescent="0.45">
      <c r="A1539">
        <v>1536</v>
      </c>
      <c r="B1539">
        <v>0</v>
      </c>
      <c r="C1539">
        <v>170225.98333740199</v>
      </c>
      <c r="D1539">
        <v>4300549.4382044096</v>
      </c>
      <c r="E1539" s="1">
        <v>71395965.417682007</v>
      </c>
      <c r="F1539" s="1">
        <v>139699452.41372299</v>
      </c>
      <c r="G1539">
        <v>6725.0806274413999</v>
      </c>
      <c r="H1539" t="s">
        <v>22</v>
      </c>
      <c r="I1539" t="s">
        <v>37</v>
      </c>
      <c r="J1539" t="s">
        <v>58</v>
      </c>
    </row>
    <row r="1540" spans="1:10" x14ac:dyDescent="0.45">
      <c r="A1540">
        <v>1537</v>
      </c>
      <c r="B1540">
        <v>4024.99072265625</v>
      </c>
      <c r="C1540">
        <v>4753790.3046264602</v>
      </c>
      <c r="D1540" s="1">
        <v>163124996.47934201</v>
      </c>
      <c r="E1540" s="1">
        <v>523665266.92044997</v>
      </c>
      <c r="F1540" s="1">
        <v>138937522.67179099</v>
      </c>
      <c r="G1540">
        <v>685.68194580078102</v>
      </c>
      <c r="H1540" t="s">
        <v>23</v>
      </c>
      <c r="I1540" t="s">
        <v>37</v>
      </c>
      <c r="J1540" t="s">
        <v>58</v>
      </c>
    </row>
    <row r="1541" spans="1:10" x14ac:dyDescent="0.45">
      <c r="A1541">
        <v>1538</v>
      </c>
      <c r="B1541">
        <v>634.06475830078102</v>
      </c>
      <c r="C1541">
        <v>47530.218200683499</v>
      </c>
      <c r="D1541">
        <v>128068.71790149101</v>
      </c>
      <c r="E1541">
        <v>433280.58381323703</v>
      </c>
      <c r="F1541">
        <v>603275.54466839903</v>
      </c>
      <c r="G1541">
        <v>1903.79516601562</v>
      </c>
      <c r="H1541" t="s">
        <v>24</v>
      </c>
      <c r="I1541" t="s">
        <v>37</v>
      </c>
      <c r="J1541" t="s">
        <v>58</v>
      </c>
    </row>
    <row r="1542" spans="1:10" x14ac:dyDescent="0.45">
      <c r="A1542">
        <v>1539</v>
      </c>
      <c r="B1542">
        <v>0</v>
      </c>
      <c r="C1542">
        <v>313025.22955322202</v>
      </c>
      <c r="D1542" s="1">
        <v>10602409.428070599</v>
      </c>
      <c r="E1542" s="1">
        <v>67393845.921224594</v>
      </c>
      <c r="F1542" s="1">
        <v>51375287.5204257</v>
      </c>
      <c r="G1542">
        <v>5477.4403076171802</v>
      </c>
      <c r="H1542" t="s">
        <v>25</v>
      </c>
      <c r="I1542" t="s">
        <v>37</v>
      </c>
      <c r="J1542" t="s">
        <v>58</v>
      </c>
    </row>
    <row r="1543" spans="1:10" x14ac:dyDescent="0.45">
      <c r="A1543">
        <v>1540</v>
      </c>
      <c r="B1543">
        <v>9106166.5711004492</v>
      </c>
      <c r="C1543" s="1">
        <v>91256174.133642301</v>
      </c>
      <c r="D1543" s="1">
        <v>294865777.55954897</v>
      </c>
      <c r="E1543" s="1">
        <v>379894327.82098299</v>
      </c>
      <c r="F1543" s="1">
        <v>147461123.18819699</v>
      </c>
      <c r="G1543">
        <v>33563.4638671875</v>
      </c>
      <c r="H1543" t="s">
        <v>4</v>
      </c>
      <c r="I1543" t="s">
        <v>38</v>
      </c>
      <c r="J1543" t="s">
        <v>58</v>
      </c>
    </row>
    <row r="1544" spans="1:10" x14ac:dyDescent="0.45">
      <c r="A1544">
        <v>1541</v>
      </c>
      <c r="B1544">
        <v>0</v>
      </c>
      <c r="C1544">
        <v>86854.927917480396</v>
      </c>
      <c r="D1544">
        <v>3742893.8176994701</v>
      </c>
      <c r="E1544" s="1">
        <v>85067642.465697005</v>
      </c>
      <c r="F1544" s="1">
        <v>147702068.87012899</v>
      </c>
      <c r="G1544">
        <v>1331.1435546875</v>
      </c>
      <c r="H1544" t="s">
        <v>7</v>
      </c>
      <c r="I1544" t="s">
        <v>38</v>
      </c>
      <c r="J1544" t="s">
        <v>58</v>
      </c>
    </row>
    <row r="1545" spans="1:10" x14ac:dyDescent="0.45">
      <c r="A1545">
        <v>1542</v>
      </c>
      <c r="B1545">
        <v>21138.3790893554</v>
      </c>
      <c r="C1545">
        <v>1694141.12139892</v>
      </c>
      <c r="D1545" s="1">
        <v>83414586.915845603</v>
      </c>
      <c r="E1545" s="1">
        <v>193284861.42758599</v>
      </c>
      <c r="F1545" s="1">
        <v>12660879.636348899</v>
      </c>
      <c r="G1545">
        <v>0</v>
      </c>
      <c r="H1545" t="s">
        <v>8</v>
      </c>
      <c r="I1545" t="s">
        <v>38</v>
      </c>
      <c r="J1545" t="s">
        <v>58</v>
      </c>
    </row>
    <row r="1546" spans="1:10" x14ac:dyDescent="0.45">
      <c r="A1546">
        <v>1543</v>
      </c>
      <c r="B1546">
        <v>0</v>
      </c>
      <c r="C1546">
        <v>2492.5986328125</v>
      </c>
      <c r="D1546">
        <v>37986.157592773401</v>
      </c>
      <c r="E1546">
        <v>130252.15325927699</v>
      </c>
      <c r="F1546">
        <v>226546.10533016399</v>
      </c>
      <c r="G1546">
        <v>1868.14819335937</v>
      </c>
      <c r="H1546" t="s">
        <v>9</v>
      </c>
      <c r="I1546" t="s">
        <v>38</v>
      </c>
      <c r="J1546" t="s">
        <v>58</v>
      </c>
    </row>
    <row r="1547" spans="1:10" x14ac:dyDescent="0.45">
      <c r="A1547">
        <v>1544</v>
      </c>
      <c r="B1547">
        <v>5334.9589233398401</v>
      </c>
      <c r="C1547">
        <v>2054430.87139892</v>
      </c>
      <c r="D1547" s="1">
        <v>64298812.937212497</v>
      </c>
      <c r="E1547" s="1">
        <v>185680166.93885401</v>
      </c>
      <c r="F1547" s="1">
        <v>130901537.092812</v>
      </c>
      <c r="G1547">
        <v>12153.2602912454</v>
      </c>
      <c r="H1547" t="s">
        <v>10</v>
      </c>
      <c r="I1547" t="s">
        <v>38</v>
      </c>
      <c r="J1547" t="s">
        <v>58</v>
      </c>
    </row>
    <row r="1548" spans="1:10" x14ac:dyDescent="0.45">
      <c r="A1548">
        <v>1545</v>
      </c>
      <c r="B1548">
        <v>722563.91192961996</v>
      </c>
      <c r="C1548" s="1">
        <v>12313277.6425393</v>
      </c>
      <c r="D1548" s="1">
        <v>31219658.884571701</v>
      </c>
      <c r="E1548" s="1">
        <v>53278018.1460848</v>
      </c>
      <c r="F1548" s="1">
        <v>21301696.166542199</v>
      </c>
      <c r="G1548">
        <v>1246.92163085937</v>
      </c>
      <c r="H1548" t="s">
        <v>11</v>
      </c>
      <c r="I1548" t="s">
        <v>38</v>
      </c>
      <c r="J1548" t="s">
        <v>58</v>
      </c>
    </row>
    <row r="1549" spans="1:10" x14ac:dyDescent="0.45">
      <c r="A1549">
        <v>1546</v>
      </c>
      <c r="B1549">
        <v>173114.816427791</v>
      </c>
      <c r="C1549" s="1">
        <v>16643153.90911</v>
      </c>
      <c r="D1549" s="1">
        <v>251689106.928101</v>
      </c>
      <c r="E1549" s="1">
        <v>452416380.88098401</v>
      </c>
      <c r="F1549" s="1">
        <v>164649256.424887</v>
      </c>
      <c r="G1549">
        <v>28306.7169799804</v>
      </c>
      <c r="H1549" t="s">
        <v>12</v>
      </c>
      <c r="I1549" t="s">
        <v>38</v>
      </c>
      <c r="J1549" t="s">
        <v>58</v>
      </c>
    </row>
    <row r="1550" spans="1:10" x14ac:dyDescent="0.45">
      <c r="A1550">
        <v>1547</v>
      </c>
      <c r="B1550">
        <v>33164.673095703103</v>
      </c>
      <c r="C1550">
        <v>2244716.9734465899</v>
      </c>
      <c r="D1550" s="1">
        <v>10246354.832678899</v>
      </c>
      <c r="E1550" s="1">
        <v>16297953.459888799</v>
      </c>
      <c r="F1550">
        <v>7563719.4551135497</v>
      </c>
      <c r="G1550">
        <v>0</v>
      </c>
      <c r="H1550" t="s">
        <v>13</v>
      </c>
      <c r="I1550" t="s">
        <v>38</v>
      </c>
      <c r="J1550" t="s">
        <v>58</v>
      </c>
    </row>
    <row r="1551" spans="1:10" x14ac:dyDescent="0.45">
      <c r="A1551">
        <v>1548</v>
      </c>
      <c r="B1551">
        <v>3805987.0423722798</v>
      </c>
      <c r="C1551" s="1">
        <v>75729113.165253997</v>
      </c>
      <c r="D1551" s="1">
        <v>328657179.83901</v>
      </c>
      <c r="E1551" s="1">
        <v>485901180.40256101</v>
      </c>
      <c r="F1551" s="1">
        <v>280785660.75992799</v>
      </c>
      <c r="G1551">
        <v>5784.6019897460901</v>
      </c>
      <c r="H1551" t="s">
        <v>14</v>
      </c>
      <c r="I1551" t="s">
        <v>38</v>
      </c>
      <c r="J1551" t="s">
        <v>58</v>
      </c>
    </row>
    <row r="1552" spans="1:10" x14ac:dyDescent="0.45">
      <c r="A1552">
        <v>1549</v>
      </c>
      <c r="B1552">
        <v>21329.9025878906</v>
      </c>
      <c r="C1552" s="1">
        <v>11915657.9609985</v>
      </c>
      <c r="D1552" s="1">
        <v>177790643.22944999</v>
      </c>
      <c r="E1552" s="1">
        <v>930788897.74455404</v>
      </c>
      <c r="F1552" s="1">
        <v>677061854.13638198</v>
      </c>
      <c r="G1552">
        <v>99917.832397460894</v>
      </c>
      <c r="H1552" t="s">
        <v>15</v>
      </c>
      <c r="I1552" t="s">
        <v>38</v>
      </c>
      <c r="J1552" t="s">
        <v>58</v>
      </c>
    </row>
    <row r="1553" spans="1:10" x14ac:dyDescent="0.45">
      <c r="A1553">
        <v>1550</v>
      </c>
      <c r="B1553">
        <v>2717.3114013671802</v>
      </c>
      <c r="C1553">
        <v>783951.84855167102</v>
      </c>
      <c r="D1553">
        <v>5310718.8088555997</v>
      </c>
      <c r="E1553" s="1">
        <v>12960736.3885988</v>
      </c>
      <c r="F1553">
        <v>6415617.1180587402</v>
      </c>
      <c r="G1553">
        <v>0</v>
      </c>
      <c r="H1553" t="s">
        <v>16</v>
      </c>
      <c r="I1553" t="s">
        <v>38</v>
      </c>
      <c r="J1553" t="s">
        <v>58</v>
      </c>
    </row>
    <row r="1554" spans="1:10" x14ac:dyDescent="0.45">
      <c r="A1554">
        <v>1551</v>
      </c>
      <c r="B1554">
        <v>8326018.5971763404</v>
      </c>
      <c r="C1554" s="1">
        <v>151949449.83927399</v>
      </c>
      <c r="D1554" s="1">
        <v>475896661.29612303</v>
      </c>
      <c r="E1554" s="1">
        <v>796409058.34827101</v>
      </c>
      <c r="F1554" s="1">
        <v>513222421.40031999</v>
      </c>
      <c r="G1554">
        <v>29689.640136718699</v>
      </c>
      <c r="H1554" t="s">
        <v>17</v>
      </c>
      <c r="I1554" t="s">
        <v>38</v>
      </c>
      <c r="J1554" t="s">
        <v>58</v>
      </c>
    </row>
    <row r="1555" spans="1:10" x14ac:dyDescent="0.45">
      <c r="A1555">
        <v>1552</v>
      </c>
      <c r="B1555">
        <v>665.41619873046795</v>
      </c>
      <c r="C1555">
        <v>298397.34239430103</v>
      </c>
      <c r="D1555" s="1">
        <v>10482374.7273602</v>
      </c>
      <c r="E1555" s="1">
        <v>111165902.670086</v>
      </c>
      <c r="F1555" s="1">
        <v>103634407.18277401</v>
      </c>
      <c r="G1555">
        <v>35608.199913832701</v>
      </c>
      <c r="H1555" t="s">
        <v>18</v>
      </c>
      <c r="I1555" t="s">
        <v>38</v>
      </c>
      <c r="J1555" t="s">
        <v>58</v>
      </c>
    </row>
    <row r="1556" spans="1:10" x14ac:dyDescent="0.45">
      <c r="A1556">
        <v>1553</v>
      </c>
      <c r="B1556">
        <v>0</v>
      </c>
      <c r="C1556">
        <v>1211073.0188722999</v>
      </c>
      <c r="D1556" s="1">
        <v>10211633.777262099</v>
      </c>
      <c r="E1556" s="1">
        <v>47104459.301924802</v>
      </c>
      <c r="F1556" s="1">
        <v>22946473.6229937</v>
      </c>
      <c r="G1556">
        <v>0</v>
      </c>
      <c r="H1556" t="s">
        <v>19</v>
      </c>
      <c r="I1556" t="s">
        <v>38</v>
      </c>
      <c r="J1556" t="s">
        <v>58</v>
      </c>
    </row>
    <row r="1557" spans="1:10" x14ac:dyDescent="0.45">
      <c r="A1557">
        <v>1554</v>
      </c>
      <c r="B1557">
        <v>0</v>
      </c>
      <c r="C1557">
        <v>3119.0732421875</v>
      </c>
      <c r="D1557">
        <v>79192.063781738194</v>
      </c>
      <c r="E1557">
        <v>262401.36865234299</v>
      </c>
      <c r="F1557">
        <v>371037.57479726698</v>
      </c>
      <c r="G1557">
        <v>624.25579833984295</v>
      </c>
      <c r="H1557" t="s">
        <v>20</v>
      </c>
      <c r="I1557" t="s">
        <v>38</v>
      </c>
      <c r="J1557" t="s">
        <v>58</v>
      </c>
    </row>
    <row r="1558" spans="1:10" x14ac:dyDescent="0.45">
      <c r="A1558">
        <v>1555</v>
      </c>
      <c r="B1558">
        <v>3725.85473632812</v>
      </c>
      <c r="C1558">
        <v>234407.06542968701</v>
      </c>
      <c r="D1558">
        <v>2203127.1507046502</v>
      </c>
      <c r="E1558" s="1">
        <v>10029583.9169292</v>
      </c>
      <c r="F1558" s="1">
        <v>10107332.3465336</v>
      </c>
      <c r="G1558">
        <v>4359.4669189453098</v>
      </c>
      <c r="H1558" t="s">
        <v>21</v>
      </c>
      <c r="I1558" t="s">
        <v>38</v>
      </c>
      <c r="J1558" t="s">
        <v>58</v>
      </c>
    </row>
    <row r="1559" spans="1:10" x14ac:dyDescent="0.45">
      <c r="A1559">
        <v>1556</v>
      </c>
      <c r="B1559">
        <v>0</v>
      </c>
      <c r="C1559">
        <v>619965.83895694499</v>
      </c>
      <c r="D1559" s="1">
        <v>10179787.389379101</v>
      </c>
      <c r="E1559" s="1">
        <v>103823590.702619</v>
      </c>
      <c r="F1559" s="1">
        <v>100948903.087799</v>
      </c>
      <c r="G1559">
        <v>671.31481933593705</v>
      </c>
      <c r="H1559" t="s">
        <v>22</v>
      </c>
      <c r="I1559" t="s">
        <v>38</v>
      </c>
      <c r="J1559" t="s">
        <v>58</v>
      </c>
    </row>
    <row r="1560" spans="1:10" x14ac:dyDescent="0.45">
      <c r="A1560">
        <v>1557</v>
      </c>
      <c r="B1560">
        <v>3400.9411010742101</v>
      </c>
      <c r="C1560">
        <v>3674202.94781494</v>
      </c>
      <c r="D1560" s="1">
        <v>120789200.910832</v>
      </c>
      <c r="E1560" s="1">
        <v>539606907.83642304</v>
      </c>
      <c r="F1560" s="1">
        <v>166407915.73710901</v>
      </c>
      <c r="G1560">
        <v>4658.6755981445303</v>
      </c>
      <c r="H1560" t="s">
        <v>23</v>
      </c>
      <c r="I1560" t="s">
        <v>38</v>
      </c>
      <c r="J1560" t="s">
        <v>58</v>
      </c>
    </row>
    <row r="1561" spans="1:10" x14ac:dyDescent="0.45">
      <c r="A1561">
        <v>1558</v>
      </c>
      <c r="B1561">
        <v>2536.1873168945299</v>
      </c>
      <c r="C1561">
        <v>46909.769653320298</v>
      </c>
      <c r="D1561">
        <v>129174.679377058</v>
      </c>
      <c r="E1561">
        <v>454061.20247036801</v>
      </c>
      <c r="F1561">
        <v>580747.34637163905</v>
      </c>
      <c r="G1561">
        <v>1263.7393188476501</v>
      </c>
      <c r="H1561" t="s">
        <v>24</v>
      </c>
      <c r="I1561" t="s">
        <v>38</v>
      </c>
      <c r="J1561" t="s">
        <v>58</v>
      </c>
    </row>
    <row r="1562" spans="1:10" x14ac:dyDescent="0.45">
      <c r="A1562">
        <v>1559</v>
      </c>
      <c r="B1562">
        <v>2010.2504272460901</v>
      </c>
      <c r="C1562">
        <v>860468.09663875797</v>
      </c>
      <c r="D1562" s="1">
        <v>17033099.393201798</v>
      </c>
      <c r="E1562" s="1">
        <v>72936728.566685095</v>
      </c>
      <c r="F1562" s="1">
        <v>38855682.992882803</v>
      </c>
      <c r="G1562">
        <v>2056.23974609375</v>
      </c>
      <c r="H1562" t="s">
        <v>25</v>
      </c>
      <c r="I1562" t="s">
        <v>38</v>
      </c>
      <c r="J1562" t="s">
        <v>58</v>
      </c>
    </row>
    <row r="1563" spans="1:10" x14ac:dyDescent="0.45">
      <c r="A1563">
        <v>1560</v>
      </c>
      <c r="B1563" s="1">
        <v>12002370.217694201</v>
      </c>
      <c r="C1563" s="1">
        <v>110548515.517462</v>
      </c>
      <c r="D1563" s="1">
        <v>306908883.84786499</v>
      </c>
      <c r="E1563" s="1">
        <v>332527962.54659897</v>
      </c>
      <c r="F1563" s="1">
        <v>160609110.824516</v>
      </c>
      <c r="G1563">
        <v>20289.783203125</v>
      </c>
      <c r="H1563" t="s">
        <v>4</v>
      </c>
      <c r="I1563" t="s">
        <v>39</v>
      </c>
      <c r="J1563" t="s">
        <v>58</v>
      </c>
    </row>
    <row r="1564" spans="1:10" x14ac:dyDescent="0.45">
      <c r="A1564">
        <v>1561</v>
      </c>
      <c r="B1564">
        <v>0</v>
      </c>
      <c r="C1564">
        <v>283911.14999425499</v>
      </c>
      <c r="D1564" s="1">
        <v>10541432.174224701</v>
      </c>
      <c r="E1564" s="1">
        <v>105354512.509009</v>
      </c>
      <c r="F1564" s="1">
        <v>120418935.134689</v>
      </c>
      <c r="G1564">
        <v>2000.25708007812</v>
      </c>
      <c r="H1564" t="s">
        <v>7</v>
      </c>
      <c r="I1564" t="s">
        <v>39</v>
      </c>
      <c r="J1564" t="s">
        <v>58</v>
      </c>
    </row>
    <row r="1565" spans="1:10" x14ac:dyDescent="0.45">
      <c r="A1565">
        <v>1562</v>
      </c>
      <c r="B1565">
        <v>25224.0695800781</v>
      </c>
      <c r="C1565">
        <v>1887682.9050292899</v>
      </c>
      <c r="D1565" s="1">
        <v>51593163.462206498</v>
      </c>
      <c r="E1565" s="1">
        <v>197951340.785373</v>
      </c>
      <c r="F1565" s="1">
        <v>39618196.258080304</v>
      </c>
      <c r="G1565">
        <v>0</v>
      </c>
      <c r="H1565" t="s">
        <v>8</v>
      </c>
      <c r="I1565" t="s">
        <v>39</v>
      </c>
      <c r="J1565" t="s">
        <v>58</v>
      </c>
    </row>
    <row r="1566" spans="1:10" x14ac:dyDescent="0.45">
      <c r="A1566">
        <v>1563</v>
      </c>
      <c r="B1566">
        <v>624.76141357421795</v>
      </c>
      <c r="C1566">
        <v>3742.1683349609302</v>
      </c>
      <c r="D1566">
        <v>44874.6815185546</v>
      </c>
      <c r="E1566">
        <v>131476.96258544899</v>
      </c>
      <c r="F1566">
        <v>214126.93408203099</v>
      </c>
      <c r="G1566">
        <v>4299.6550738166297</v>
      </c>
      <c r="H1566" t="s">
        <v>9</v>
      </c>
      <c r="I1566" t="s">
        <v>39</v>
      </c>
      <c r="J1566" t="s">
        <v>58</v>
      </c>
    </row>
    <row r="1567" spans="1:10" x14ac:dyDescent="0.45">
      <c r="A1567">
        <v>1564</v>
      </c>
      <c r="B1567">
        <v>49202.956604003899</v>
      </c>
      <c r="C1567">
        <v>8770812.4456176702</v>
      </c>
      <c r="D1567" s="1">
        <v>92905220.336178496</v>
      </c>
      <c r="E1567" s="1">
        <v>179143794.57250199</v>
      </c>
      <c r="F1567" s="1">
        <v>102072418.934699</v>
      </c>
      <c r="G1567">
        <v>10986.8138911228</v>
      </c>
      <c r="H1567" t="s">
        <v>10</v>
      </c>
      <c r="I1567" t="s">
        <v>39</v>
      </c>
      <c r="J1567" t="s">
        <v>58</v>
      </c>
    </row>
    <row r="1568" spans="1:10" x14ac:dyDescent="0.45">
      <c r="A1568">
        <v>1565</v>
      </c>
      <c r="B1568">
        <v>909803.97454881796</v>
      </c>
      <c r="C1568" s="1">
        <v>10917167.887924099</v>
      </c>
      <c r="D1568" s="1">
        <v>27155616.150145698</v>
      </c>
      <c r="E1568" s="1">
        <v>50052176.045586497</v>
      </c>
      <c r="F1568" s="1">
        <v>29800428.513897099</v>
      </c>
      <c r="G1568">
        <v>1269.10119628906</v>
      </c>
      <c r="H1568" t="s">
        <v>11</v>
      </c>
      <c r="I1568" t="s">
        <v>39</v>
      </c>
      <c r="J1568" t="s">
        <v>58</v>
      </c>
    </row>
    <row r="1569" spans="1:10" x14ac:dyDescent="0.45">
      <c r="A1569">
        <v>1566</v>
      </c>
      <c r="B1569">
        <v>1514922.17522547</v>
      </c>
      <c r="C1569" s="1">
        <v>62921712.776468903</v>
      </c>
      <c r="D1569" s="1">
        <v>324811849.96199501</v>
      </c>
      <c r="E1569" s="1">
        <v>348625642.39749801</v>
      </c>
      <c r="F1569" s="1">
        <v>147714246.226816</v>
      </c>
      <c r="G1569">
        <v>10946.1384887695</v>
      </c>
      <c r="H1569" t="s">
        <v>12</v>
      </c>
      <c r="I1569" t="s">
        <v>39</v>
      </c>
      <c r="J1569" t="s">
        <v>58</v>
      </c>
    </row>
    <row r="1570" spans="1:10" x14ac:dyDescent="0.45">
      <c r="A1570">
        <v>1567</v>
      </c>
      <c r="B1570">
        <v>136431.15325927699</v>
      </c>
      <c r="C1570">
        <v>2840220.5176183302</v>
      </c>
      <c r="D1570">
        <v>9619381.9633745905</v>
      </c>
      <c r="E1570" s="1">
        <v>15287143.322068101</v>
      </c>
      <c r="F1570">
        <v>8501483.3599003796</v>
      </c>
      <c r="G1570">
        <v>1249.07800292968</v>
      </c>
      <c r="H1570" t="s">
        <v>13</v>
      </c>
      <c r="I1570" t="s">
        <v>39</v>
      </c>
      <c r="J1570" t="s">
        <v>58</v>
      </c>
    </row>
    <row r="1571" spans="1:10" x14ac:dyDescent="0.45">
      <c r="A1571">
        <v>1568</v>
      </c>
      <c r="B1571">
        <v>4045924.63202071</v>
      </c>
      <c r="C1571" s="1">
        <v>120310014.939325</v>
      </c>
      <c r="D1571" s="1">
        <v>382647318.489079</v>
      </c>
      <c r="E1571" s="1">
        <v>368955909.12271202</v>
      </c>
      <c r="F1571" s="1">
        <v>298910190.28241801</v>
      </c>
      <c r="G1571">
        <v>15548.3455595128</v>
      </c>
      <c r="H1571" t="s">
        <v>14</v>
      </c>
      <c r="I1571" t="s">
        <v>39</v>
      </c>
      <c r="J1571" t="s">
        <v>58</v>
      </c>
    </row>
    <row r="1572" spans="1:10" x14ac:dyDescent="0.45">
      <c r="A1572">
        <v>1569</v>
      </c>
      <c r="B1572">
        <v>182180.00280761701</v>
      </c>
      <c r="C1572" s="1">
        <v>24834379.6271584</v>
      </c>
      <c r="D1572" s="1">
        <v>390665572.69452602</v>
      </c>
      <c r="E1572" s="1">
        <v>943536839.05694902</v>
      </c>
      <c r="F1572" s="1">
        <v>438393250.48376799</v>
      </c>
      <c r="G1572">
        <v>66078.941162109302</v>
      </c>
      <c r="H1572" t="s">
        <v>15</v>
      </c>
      <c r="I1572" t="s">
        <v>39</v>
      </c>
      <c r="J1572" t="s">
        <v>58</v>
      </c>
    </row>
    <row r="1573" spans="1:10" x14ac:dyDescent="0.45">
      <c r="A1573">
        <v>1570</v>
      </c>
      <c r="B1573">
        <v>0</v>
      </c>
      <c r="C1573">
        <v>329283.62188720697</v>
      </c>
      <c r="D1573">
        <v>4036074.9944829</v>
      </c>
      <c r="E1573" s="1">
        <v>12448271.9679146</v>
      </c>
      <c r="F1573">
        <v>8658075.7356028799</v>
      </c>
      <c r="G1573">
        <v>2035.1555786132801</v>
      </c>
      <c r="H1573" t="s">
        <v>16</v>
      </c>
      <c r="I1573" t="s">
        <v>39</v>
      </c>
      <c r="J1573" t="s">
        <v>58</v>
      </c>
    </row>
    <row r="1574" spans="1:10" x14ac:dyDescent="0.45">
      <c r="A1574">
        <v>1571</v>
      </c>
      <c r="B1574">
        <v>8233638.0546329198</v>
      </c>
      <c r="C1574" s="1">
        <v>153379815.20078701</v>
      </c>
      <c r="D1574" s="1">
        <v>444195646.625386</v>
      </c>
      <c r="E1574" s="1">
        <v>663704125.57473898</v>
      </c>
      <c r="F1574" s="1">
        <v>676281554.83472395</v>
      </c>
      <c r="G1574">
        <v>38518.831031709502</v>
      </c>
      <c r="H1574" t="s">
        <v>17</v>
      </c>
      <c r="I1574" t="s">
        <v>39</v>
      </c>
      <c r="J1574" t="s">
        <v>58</v>
      </c>
    </row>
    <row r="1575" spans="1:10" x14ac:dyDescent="0.45">
      <c r="A1575">
        <v>1572</v>
      </c>
      <c r="B1575">
        <v>0</v>
      </c>
      <c r="C1575">
        <v>630146.83442286996</v>
      </c>
      <c r="D1575" s="1">
        <v>22485831.0249612</v>
      </c>
      <c r="E1575" s="1">
        <v>101207090.16617499</v>
      </c>
      <c r="F1575" s="1">
        <v>101245555.00001401</v>
      </c>
      <c r="G1575">
        <v>48732.513154153203</v>
      </c>
      <c r="H1575" t="s">
        <v>18</v>
      </c>
      <c r="I1575" t="s">
        <v>39</v>
      </c>
      <c r="J1575" t="s">
        <v>58</v>
      </c>
    </row>
    <row r="1576" spans="1:10" x14ac:dyDescent="0.45">
      <c r="A1576">
        <v>1573</v>
      </c>
      <c r="B1576">
        <v>1354.5689086914001</v>
      </c>
      <c r="C1576">
        <v>816783.88360595703</v>
      </c>
      <c r="D1576">
        <v>8855382.8316877708</v>
      </c>
      <c r="E1576" s="1">
        <v>42063888.429426298</v>
      </c>
      <c r="F1576" s="1">
        <v>29730806.6279076</v>
      </c>
      <c r="G1576">
        <v>5423.3795166015598</v>
      </c>
      <c r="H1576" t="s">
        <v>19</v>
      </c>
      <c r="I1576" t="s">
        <v>39</v>
      </c>
      <c r="J1576" t="s">
        <v>58</v>
      </c>
    </row>
    <row r="1577" spans="1:10" x14ac:dyDescent="0.45">
      <c r="A1577">
        <v>1574</v>
      </c>
      <c r="B1577">
        <v>0</v>
      </c>
      <c r="C1577">
        <v>6862.2932739257803</v>
      </c>
      <c r="D1577">
        <v>75453.044494628906</v>
      </c>
      <c r="E1577">
        <v>271145.38012695301</v>
      </c>
      <c r="F1577">
        <v>362913.61837636901</v>
      </c>
      <c r="G1577">
        <v>0</v>
      </c>
      <c r="H1577" t="s">
        <v>20</v>
      </c>
      <c r="I1577" t="s">
        <v>39</v>
      </c>
      <c r="J1577" t="s">
        <v>58</v>
      </c>
    </row>
    <row r="1578" spans="1:10" x14ac:dyDescent="0.45">
      <c r="A1578">
        <v>1575</v>
      </c>
      <c r="B1578">
        <v>10597.2268066406</v>
      </c>
      <c r="C1578">
        <v>454723.89532470697</v>
      </c>
      <c r="D1578">
        <v>2299574.98123156</v>
      </c>
      <c r="E1578">
        <v>8136975.1534404596</v>
      </c>
      <c r="F1578" s="1">
        <v>11674442.984024299</v>
      </c>
      <c r="G1578">
        <v>6221.5604248046802</v>
      </c>
      <c r="H1578" t="s">
        <v>21</v>
      </c>
      <c r="I1578" t="s">
        <v>39</v>
      </c>
      <c r="J1578" t="s">
        <v>58</v>
      </c>
    </row>
    <row r="1579" spans="1:10" x14ac:dyDescent="0.45">
      <c r="A1579">
        <v>1576</v>
      </c>
      <c r="B1579">
        <v>0</v>
      </c>
      <c r="C1579">
        <v>309467.85205078102</v>
      </c>
      <c r="D1579">
        <v>7120640.8811209798</v>
      </c>
      <c r="E1579" s="1">
        <v>94877708.739212602</v>
      </c>
      <c r="F1579" s="1">
        <v>113261742.69346599</v>
      </c>
      <c r="G1579">
        <v>3358.16772460937</v>
      </c>
      <c r="H1579" t="s">
        <v>22</v>
      </c>
      <c r="I1579" t="s">
        <v>39</v>
      </c>
      <c r="J1579" t="s">
        <v>58</v>
      </c>
    </row>
    <row r="1580" spans="1:10" x14ac:dyDescent="0.45">
      <c r="A1580">
        <v>1577</v>
      </c>
      <c r="B1580">
        <v>24928.08984375</v>
      </c>
      <c r="C1580">
        <v>9172634.0729980394</v>
      </c>
      <c r="D1580" s="1">
        <v>240129161.18275201</v>
      </c>
      <c r="E1580" s="1">
        <v>445478927.61712903</v>
      </c>
      <c r="F1580" s="1">
        <v>135678638.434605</v>
      </c>
      <c r="G1580">
        <v>1997.6515502929601</v>
      </c>
      <c r="H1580" t="s">
        <v>23</v>
      </c>
      <c r="I1580" t="s">
        <v>39</v>
      </c>
      <c r="J1580" t="s">
        <v>58</v>
      </c>
    </row>
    <row r="1581" spans="1:10" x14ac:dyDescent="0.45">
      <c r="A1581">
        <v>1578</v>
      </c>
      <c r="B1581">
        <v>3896.8750890395199</v>
      </c>
      <c r="C1581">
        <v>44209.542868939498</v>
      </c>
      <c r="D1581">
        <v>116075.91154617599</v>
      </c>
      <c r="E1581">
        <v>438745.78364138101</v>
      </c>
      <c r="F1581">
        <v>609865.40529569704</v>
      </c>
      <c r="G1581">
        <v>1899.4060668945301</v>
      </c>
      <c r="H1581" t="s">
        <v>24</v>
      </c>
      <c r="I1581" t="s">
        <v>39</v>
      </c>
      <c r="J1581" t="s">
        <v>58</v>
      </c>
    </row>
    <row r="1582" spans="1:10" x14ac:dyDescent="0.45">
      <c r="A1582">
        <v>1579</v>
      </c>
      <c r="B1582">
        <v>10718.813293457</v>
      </c>
      <c r="C1582">
        <v>1342323.22338867</v>
      </c>
      <c r="D1582" s="1">
        <v>26237087.2280261</v>
      </c>
      <c r="E1582" s="1">
        <v>63890000.567474201</v>
      </c>
      <c r="F1582" s="1">
        <v>38206507.608339302</v>
      </c>
      <c r="G1582">
        <v>3408.0990600585901</v>
      </c>
      <c r="H1582" t="s">
        <v>25</v>
      </c>
      <c r="I1582" t="s">
        <v>39</v>
      </c>
      <c r="J1582" t="s">
        <v>58</v>
      </c>
    </row>
    <row r="1583" spans="1:10" x14ac:dyDescent="0.45">
      <c r="A1583">
        <v>1580</v>
      </c>
      <c r="B1583" s="1">
        <v>15310891.0955793</v>
      </c>
      <c r="C1583" s="1">
        <v>143876119.839782</v>
      </c>
      <c r="D1583" s="1">
        <v>384144760.16558099</v>
      </c>
      <c r="E1583" s="1">
        <v>276206644.22150099</v>
      </c>
      <c r="F1583" s="1">
        <v>103073016.56473801</v>
      </c>
      <c r="G1583">
        <v>5700.8501586913999</v>
      </c>
      <c r="H1583" t="s">
        <v>4</v>
      </c>
      <c r="I1583" t="s">
        <v>40</v>
      </c>
      <c r="J1583" t="s">
        <v>58</v>
      </c>
    </row>
    <row r="1584" spans="1:10" x14ac:dyDescent="0.45">
      <c r="A1584">
        <v>1581</v>
      </c>
      <c r="B1584">
        <v>0</v>
      </c>
      <c r="C1584">
        <v>2003202.6169773401</v>
      </c>
      <c r="D1584" s="1">
        <v>68765471.544293493</v>
      </c>
      <c r="E1584" s="1">
        <v>142322040.94517601</v>
      </c>
      <c r="F1584" s="1">
        <v>23510076.118550301</v>
      </c>
      <c r="G1584">
        <v>0</v>
      </c>
      <c r="H1584" t="s">
        <v>7</v>
      </c>
      <c r="I1584" t="s">
        <v>40</v>
      </c>
      <c r="J1584" t="s">
        <v>58</v>
      </c>
    </row>
    <row r="1585" spans="1:10" x14ac:dyDescent="0.45">
      <c r="A1585">
        <v>1582</v>
      </c>
      <c r="B1585">
        <v>17029.1349487304</v>
      </c>
      <c r="C1585">
        <v>2029025.2266845701</v>
      </c>
      <c r="D1585" s="1">
        <v>70230495.862186193</v>
      </c>
      <c r="E1585" s="1">
        <v>204517044.78524899</v>
      </c>
      <c r="F1585" s="1">
        <v>14282012.4712</v>
      </c>
      <c r="G1585">
        <v>0</v>
      </c>
      <c r="H1585" t="s">
        <v>8</v>
      </c>
      <c r="I1585" t="s">
        <v>40</v>
      </c>
      <c r="J1585" t="s">
        <v>58</v>
      </c>
    </row>
    <row r="1586" spans="1:10" x14ac:dyDescent="0.45">
      <c r="A1586">
        <v>1583</v>
      </c>
      <c r="B1586">
        <v>624.322265625</v>
      </c>
      <c r="C1586">
        <v>7489.6278076171802</v>
      </c>
      <c r="D1586">
        <v>76047.38671875</v>
      </c>
      <c r="E1586">
        <v>125860.056030273</v>
      </c>
      <c r="F1586">
        <v>186017.75486629701</v>
      </c>
      <c r="G1586">
        <v>3106.0153198242101</v>
      </c>
      <c r="H1586" t="s">
        <v>9</v>
      </c>
      <c r="I1586" t="s">
        <v>40</v>
      </c>
      <c r="J1586" t="s">
        <v>58</v>
      </c>
    </row>
    <row r="1587" spans="1:10" x14ac:dyDescent="0.45">
      <c r="A1587">
        <v>1584</v>
      </c>
      <c r="B1587">
        <v>112730.247985839</v>
      </c>
      <c r="C1587" s="1">
        <v>17308369.4201102</v>
      </c>
      <c r="D1587" s="1">
        <v>134458765.14181301</v>
      </c>
      <c r="E1587" s="1">
        <v>163452169.327968</v>
      </c>
      <c r="F1587" s="1">
        <v>67618804.103710204</v>
      </c>
      <c r="G1587">
        <v>1597.8179058000101</v>
      </c>
      <c r="H1587" t="s">
        <v>10</v>
      </c>
      <c r="I1587" t="s">
        <v>40</v>
      </c>
      <c r="J1587" t="s">
        <v>58</v>
      </c>
    </row>
    <row r="1588" spans="1:10" x14ac:dyDescent="0.45">
      <c r="A1588">
        <v>1585</v>
      </c>
      <c r="B1588">
        <v>1079637.57626857</v>
      </c>
      <c r="C1588" s="1">
        <v>16746227.599149499</v>
      </c>
      <c r="D1588" s="1">
        <v>33236635.779303499</v>
      </c>
      <c r="E1588" s="1">
        <v>49047542.698873803</v>
      </c>
      <c r="F1588" s="1">
        <v>18726418.019703101</v>
      </c>
      <c r="G1588">
        <v>0</v>
      </c>
      <c r="H1588" t="s">
        <v>11</v>
      </c>
      <c r="I1588" t="s">
        <v>40</v>
      </c>
      <c r="J1588" t="s">
        <v>58</v>
      </c>
    </row>
    <row r="1589" spans="1:10" x14ac:dyDescent="0.45">
      <c r="A1589">
        <v>1586</v>
      </c>
      <c r="B1589">
        <v>8427790.7129561994</v>
      </c>
      <c r="C1589" s="1">
        <v>136757952.23002201</v>
      </c>
      <c r="D1589" s="1">
        <v>440867068.86549503</v>
      </c>
      <c r="E1589" s="1">
        <v>223186951.32155901</v>
      </c>
      <c r="F1589" s="1">
        <v>76358273.366892606</v>
      </c>
      <c r="G1589">
        <v>1283.17956542968</v>
      </c>
      <c r="H1589" t="s">
        <v>12</v>
      </c>
      <c r="I1589" t="s">
        <v>40</v>
      </c>
      <c r="J1589" t="s">
        <v>58</v>
      </c>
    </row>
    <row r="1590" spans="1:10" x14ac:dyDescent="0.45">
      <c r="A1590">
        <v>1587</v>
      </c>
      <c r="B1590">
        <v>581683.10766601504</v>
      </c>
      <c r="C1590">
        <v>5820057.2924797498</v>
      </c>
      <c r="D1590" s="1">
        <v>11425344.921775401</v>
      </c>
      <c r="E1590" s="1">
        <v>13413183.812098799</v>
      </c>
      <c r="F1590">
        <v>5145640.26020364</v>
      </c>
      <c r="G1590">
        <v>0</v>
      </c>
      <c r="H1590" t="s">
        <v>13</v>
      </c>
      <c r="I1590" t="s">
        <v>40</v>
      </c>
      <c r="J1590" t="s">
        <v>58</v>
      </c>
    </row>
    <row r="1591" spans="1:10" x14ac:dyDescent="0.45">
      <c r="A1591">
        <v>1588</v>
      </c>
      <c r="B1591">
        <v>4321626.6707782801</v>
      </c>
      <c r="C1591" s="1">
        <v>140421178.37636101</v>
      </c>
      <c r="D1591" s="1">
        <v>520218941.91187</v>
      </c>
      <c r="E1591" s="1">
        <v>293703270.89843398</v>
      </c>
      <c r="F1591" s="1">
        <v>216214102.73394501</v>
      </c>
      <c r="G1591">
        <v>5785.2197265625</v>
      </c>
      <c r="H1591" t="s">
        <v>14</v>
      </c>
      <c r="I1591" t="s">
        <v>40</v>
      </c>
      <c r="J1591" t="s">
        <v>58</v>
      </c>
    </row>
    <row r="1592" spans="1:10" x14ac:dyDescent="0.45">
      <c r="A1592">
        <v>1589</v>
      </c>
      <c r="B1592">
        <v>595667.27862548805</v>
      </c>
      <c r="C1592" s="1">
        <v>64207613.587062404</v>
      </c>
      <c r="D1592" s="1">
        <v>889830431.71285903</v>
      </c>
      <c r="E1592" s="1">
        <v>734153479.03179598</v>
      </c>
      <c r="F1592" s="1">
        <v>108889115.93705601</v>
      </c>
      <c r="G1592">
        <v>1993.2589721679601</v>
      </c>
      <c r="H1592" t="s">
        <v>15</v>
      </c>
      <c r="I1592" t="s">
        <v>40</v>
      </c>
      <c r="J1592" t="s">
        <v>58</v>
      </c>
    </row>
    <row r="1593" spans="1:10" x14ac:dyDescent="0.45">
      <c r="A1593">
        <v>1590</v>
      </c>
      <c r="B1593">
        <v>677.82891845703102</v>
      </c>
      <c r="C1593">
        <v>861131.85101318301</v>
      </c>
      <c r="D1593">
        <v>7107520.9935470195</v>
      </c>
      <c r="E1593" s="1">
        <v>12602889.0274856</v>
      </c>
      <c r="F1593">
        <v>4900839.2464257302</v>
      </c>
      <c r="G1593">
        <v>682.528076171875</v>
      </c>
      <c r="H1593" t="s">
        <v>16</v>
      </c>
      <c r="I1593" t="s">
        <v>40</v>
      </c>
      <c r="J1593" t="s">
        <v>58</v>
      </c>
    </row>
    <row r="1594" spans="1:10" x14ac:dyDescent="0.45">
      <c r="A1594">
        <v>1591</v>
      </c>
      <c r="B1594" s="1">
        <v>11011890.592116101</v>
      </c>
      <c r="C1594" s="1">
        <v>202921766.243126</v>
      </c>
      <c r="D1594" s="1">
        <v>595894759.49072695</v>
      </c>
      <c r="E1594" s="1">
        <v>652668277.94532895</v>
      </c>
      <c r="F1594" s="1">
        <v>483325175.313869</v>
      </c>
      <c r="G1594">
        <v>11429.5361328125</v>
      </c>
      <c r="H1594" t="s">
        <v>17</v>
      </c>
      <c r="I1594" t="s">
        <v>40</v>
      </c>
      <c r="J1594" t="s">
        <v>58</v>
      </c>
    </row>
    <row r="1595" spans="1:10" x14ac:dyDescent="0.45">
      <c r="A1595">
        <v>1592</v>
      </c>
      <c r="B1595">
        <v>0</v>
      </c>
      <c r="C1595">
        <v>1523451.2267996899</v>
      </c>
      <c r="D1595" s="1">
        <v>51397591.670554198</v>
      </c>
      <c r="E1595" s="1">
        <v>116115382.778788</v>
      </c>
      <c r="F1595" s="1">
        <v>56574560.751945198</v>
      </c>
      <c r="G1595">
        <v>6369.1106409409404</v>
      </c>
      <c r="H1595" t="s">
        <v>18</v>
      </c>
      <c r="I1595" t="s">
        <v>40</v>
      </c>
      <c r="J1595" t="s">
        <v>58</v>
      </c>
    </row>
    <row r="1596" spans="1:10" x14ac:dyDescent="0.45">
      <c r="A1596">
        <v>1593</v>
      </c>
      <c r="B1596">
        <v>674.937744140625</v>
      </c>
      <c r="C1596">
        <v>2656308.2741605798</v>
      </c>
      <c r="D1596" s="1">
        <v>20235609.207832299</v>
      </c>
      <c r="E1596" s="1">
        <v>46317272.698973097</v>
      </c>
      <c r="F1596" s="1">
        <v>12263096.9011098</v>
      </c>
      <c r="G1596">
        <v>677.70123291015602</v>
      </c>
      <c r="H1596" t="s">
        <v>19</v>
      </c>
      <c r="I1596" t="s">
        <v>40</v>
      </c>
      <c r="J1596" t="s">
        <v>58</v>
      </c>
    </row>
    <row r="1597" spans="1:10" x14ac:dyDescent="0.45">
      <c r="A1597">
        <v>1594</v>
      </c>
      <c r="B1597">
        <v>2497.02124023437</v>
      </c>
      <c r="C1597">
        <v>46130.021179199197</v>
      </c>
      <c r="D1597">
        <v>187634.97637939401</v>
      </c>
      <c r="E1597">
        <v>248938.98335918301</v>
      </c>
      <c r="F1597">
        <v>230550.70203378701</v>
      </c>
      <c r="G1597">
        <v>622.632080078125</v>
      </c>
      <c r="H1597" t="s">
        <v>20</v>
      </c>
      <c r="I1597" t="s">
        <v>40</v>
      </c>
      <c r="J1597" t="s">
        <v>58</v>
      </c>
    </row>
    <row r="1598" spans="1:10" x14ac:dyDescent="0.45">
      <c r="A1598">
        <v>1595</v>
      </c>
      <c r="B1598">
        <v>212676.609130859</v>
      </c>
      <c r="C1598">
        <v>1679394.9997558501</v>
      </c>
      <c r="D1598">
        <v>4204647.3730320297</v>
      </c>
      <c r="E1598">
        <v>9182483.2955930196</v>
      </c>
      <c r="F1598">
        <v>7303333.5237407601</v>
      </c>
      <c r="G1598">
        <v>0</v>
      </c>
      <c r="H1598" t="s">
        <v>21</v>
      </c>
      <c r="I1598" t="s">
        <v>40</v>
      </c>
      <c r="J1598" t="s">
        <v>58</v>
      </c>
    </row>
    <row r="1599" spans="1:10" x14ac:dyDescent="0.45">
      <c r="A1599">
        <v>1596</v>
      </c>
      <c r="B1599">
        <v>8068.7664184570303</v>
      </c>
      <c r="C1599">
        <v>5375032.6691384697</v>
      </c>
      <c r="D1599" s="1">
        <v>57247572.4909577</v>
      </c>
      <c r="E1599" s="1">
        <v>127108107.7656</v>
      </c>
      <c r="F1599" s="1">
        <v>25833464.648845501</v>
      </c>
      <c r="G1599">
        <v>671.99261474609295</v>
      </c>
      <c r="H1599" t="s">
        <v>22</v>
      </c>
      <c r="I1599" t="s">
        <v>40</v>
      </c>
      <c r="J1599" t="s">
        <v>58</v>
      </c>
    </row>
    <row r="1600" spans="1:10" x14ac:dyDescent="0.45">
      <c r="A1600">
        <v>1597</v>
      </c>
      <c r="B1600">
        <v>71247.633850097598</v>
      </c>
      <c r="C1600" s="1">
        <v>13433384.7608642</v>
      </c>
      <c r="D1600" s="1">
        <v>312975588.95221102</v>
      </c>
      <c r="E1600" s="1">
        <v>424615855.89533401</v>
      </c>
      <c r="F1600" s="1">
        <v>79390209.806619793</v>
      </c>
      <c r="G1600">
        <v>0</v>
      </c>
      <c r="H1600" t="s">
        <v>23</v>
      </c>
      <c r="I1600" t="s">
        <v>40</v>
      </c>
      <c r="J1600" t="s">
        <v>58</v>
      </c>
    </row>
    <row r="1601" spans="1:10" x14ac:dyDescent="0.45">
      <c r="A1601">
        <v>1598</v>
      </c>
      <c r="B1601">
        <v>3173.80395507812</v>
      </c>
      <c r="C1601">
        <v>63309.6964003619</v>
      </c>
      <c r="D1601">
        <v>136028.177185776</v>
      </c>
      <c r="E1601">
        <v>443426.662924134</v>
      </c>
      <c r="F1601">
        <v>568121.24480937805</v>
      </c>
      <c r="G1601">
        <v>633.33923339843705</v>
      </c>
      <c r="H1601" t="s">
        <v>24</v>
      </c>
      <c r="I1601" t="s">
        <v>40</v>
      </c>
      <c r="J1601" t="s">
        <v>58</v>
      </c>
    </row>
    <row r="1602" spans="1:10" x14ac:dyDescent="0.45">
      <c r="A1602">
        <v>1599</v>
      </c>
      <c r="B1602">
        <v>15409.6599121093</v>
      </c>
      <c r="C1602">
        <v>3198777.9625741998</v>
      </c>
      <c r="D1602" s="1">
        <v>46547982.137701198</v>
      </c>
      <c r="E1602" s="1">
        <v>62556949.754397601</v>
      </c>
      <c r="F1602" s="1">
        <v>17370926.024996601</v>
      </c>
      <c r="G1602">
        <v>0</v>
      </c>
      <c r="H1602" t="s">
        <v>25</v>
      </c>
      <c r="I1602" t="s">
        <v>40</v>
      </c>
      <c r="J1602" t="s">
        <v>58</v>
      </c>
    </row>
    <row r="1603" spans="1:10" x14ac:dyDescent="0.45">
      <c r="A1603">
        <v>1600</v>
      </c>
      <c r="B1603" s="1">
        <v>13577827.9108635</v>
      </c>
      <c r="C1603" s="1">
        <v>105492936.580724</v>
      </c>
      <c r="D1603" s="1">
        <v>334094372.10384202</v>
      </c>
      <c r="E1603" s="1">
        <v>353103782.77703899</v>
      </c>
      <c r="F1603" s="1">
        <v>116341878.708437</v>
      </c>
      <c r="G1603">
        <v>6334.6564331054597</v>
      </c>
      <c r="H1603" t="s">
        <v>4</v>
      </c>
      <c r="I1603" t="s">
        <v>41</v>
      </c>
      <c r="J1603" t="s">
        <v>58</v>
      </c>
    </row>
    <row r="1604" spans="1:10" x14ac:dyDescent="0.45">
      <c r="A1604">
        <v>1601</v>
      </c>
      <c r="B1604">
        <v>0</v>
      </c>
      <c r="C1604">
        <v>1134269.61881701</v>
      </c>
      <c r="D1604" s="1">
        <v>40413454.073488697</v>
      </c>
      <c r="E1604" s="1">
        <v>169571609.626885</v>
      </c>
      <c r="F1604" s="1">
        <v>25481457.9058064</v>
      </c>
      <c r="G1604">
        <v>0</v>
      </c>
      <c r="H1604" t="s">
        <v>7</v>
      </c>
      <c r="I1604" t="s">
        <v>41</v>
      </c>
      <c r="J1604" t="s">
        <v>58</v>
      </c>
    </row>
    <row r="1605" spans="1:10" x14ac:dyDescent="0.45">
      <c r="A1605">
        <v>1602</v>
      </c>
      <c r="B1605">
        <v>11600.5977172851</v>
      </c>
      <c r="C1605">
        <v>1800474.7365947601</v>
      </c>
      <c r="D1605" s="1">
        <v>84679572.611829296</v>
      </c>
      <c r="E1605" s="1">
        <v>200263206.86907601</v>
      </c>
      <c r="F1605">
        <v>4320752.6650519799</v>
      </c>
      <c r="G1605">
        <v>0</v>
      </c>
      <c r="H1605" t="s">
        <v>8</v>
      </c>
      <c r="I1605" t="s">
        <v>41</v>
      </c>
      <c r="J1605" t="s">
        <v>58</v>
      </c>
    </row>
    <row r="1606" spans="1:10" x14ac:dyDescent="0.45">
      <c r="A1606">
        <v>1603</v>
      </c>
      <c r="B1606">
        <v>0</v>
      </c>
      <c r="C1606">
        <v>8737.4309082031195</v>
      </c>
      <c r="D1606">
        <v>76066.4501953125</v>
      </c>
      <c r="E1606">
        <v>142030.28173828099</v>
      </c>
      <c r="F1606">
        <v>172311.00016659001</v>
      </c>
      <c r="G1606">
        <v>0</v>
      </c>
      <c r="H1606" t="s">
        <v>9</v>
      </c>
      <c r="I1606" t="s">
        <v>41</v>
      </c>
      <c r="J1606" t="s">
        <v>58</v>
      </c>
    </row>
    <row r="1607" spans="1:10" x14ac:dyDescent="0.45">
      <c r="A1607">
        <v>1604</v>
      </c>
      <c r="B1607">
        <v>82172.3456420898</v>
      </c>
      <c r="C1607" s="1">
        <v>16299669.7957184</v>
      </c>
      <c r="D1607" s="1">
        <v>149765568.62691599</v>
      </c>
      <c r="E1607" s="1">
        <v>164620362.95809501</v>
      </c>
      <c r="F1607" s="1">
        <v>52183342.005972497</v>
      </c>
      <c r="G1607">
        <v>1320.3271484375</v>
      </c>
      <c r="H1607" t="s">
        <v>10</v>
      </c>
      <c r="I1607" t="s">
        <v>41</v>
      </c>
      <c r="J1607" t="s">
        <v>58</v>
      </c>
    </row>
    <row r="1608" spans="1:10" x14ac:dyDescent="0.45">
      <c r="A1608">
        <v>1605</v>
      </c>
      <c r="B1608">
        <v>1325490.8357172899</v>
      </c>
      <c r="C1608" s="1">
        <v>15802816.434983401</v>
      </c>
      <c r="D1608" s="1">
        <v>34562873.392814599</v>
      </c>
      <c r="E1608" s="1">
        <v>49782464.778180003</v>
      </c>
      <c r="F1608" s="1">
        <v>17362816.231603201</v>
      </c>
      <c r="G1608">
        <v>0</v>
      </c>
      <c r="H1608" t="s">
        <v>11</v>
      </c>
      <c r="I1608" t="s">
        <v>41</v>
      </c>
      <c r="J1608" t="s">
        <v>58</v>
      </c>
    </row>
    <row r="1609" spans="1:10" x14ac:dyDescent="0.45">
      <c r="A1609">
        <v>1606</v>
      </c>
      <c r="B1609">
        <v>7448056.6895433599</v>
      </c>
      <c r="C1609" s="1">
        <v>91262542.675934896</v>
      </c>
      <c r="D1609" s="1">
        <v>410118858.22430599</v>
      </c>
      <c r="E1609" s="1">
        <v>309998797.22876102</v>
      </c>
      <c r="F1609" s="1">
        <v>66769778.611547299</v>
      </c>
      <c r="G1609">
        <v>1286.2463989257801</v>
      </c>
      <c r="H1609" t="s">
        <v>12</v>
      </c>
      <c r="I1609" t="s">
        <v>41</v>
      </c>
      <c r="J1609" t="s">
        <v>58</v>
      </c>
    </row>
    <row r="1610" spans="1:10" x14ac:dyDescent="0.45">
      <c r="A1610">
        <v>1607</v>
      </c>
      <c r="B1610">
        <v>76970.951660156206</v>
      </c>
      <c r="C1610">
        <v>2457890.6893207598</v>
      </c>
      <c r="D1610" s="1">
        <v>11547769.702627599</v>
      </c>
      <c r="E1610" s="1">
        <v>16480375.598759601</v>
      </c>
      <c r="F1610">
        <v>5822902.4518554602</v>
      </c>
      <c r="G1610">
        <v>0</v>
      </c>
      <c r="H1610" t="s">
        <v>13</v>
      </c>
      <c r="I1610" t="s">
        <v>41</v>
      </c>
      <c r="J1610" t="s">
        <v>58</v>
      </c>
    </row>
    <row r="1611" spans="1:10" x14ac:dyDescent="0.45">
      <c r="A1611">
        <v>1608</v>
      </c>
      <c r="B1611">
        <v>3578931.32209783</v>
      </c>
      <c r="C1611" s="1">
        <v>128144686.732568</v>
      </c>
      <c r="D1611" s="1">
        <v>454636970.594365</v>
      </c>
      <c r="E1611" s="1">
        <v>372072738.56699002</v>
      </c>
      <c r="F1611" s="1">
        <v>216446928.05286801</v>
      </c>
      <c r="G1611">
        <v>4650.5422255572103</v>
      </c>
      <c r="H1611" t="s">
        <v>14</v>
      </c>
      <c r="I1611" t="s">
        <v>41</v>
      </c>
      <c r="J1611" t="s">
        <v>58</v>
      </c>
    </row>
    <row r="1612" spans="1:10" x14ac:dyDescent="0.45">
      <c r="A1612">
        <v>1609</v>
      </c>
      <c r="B1612">
        <v>523267.08239746001</v>
      </c>
      <c r="C1612" s="1">
        <v>32721282.189314999</v>
      </c>
      <c r="D1612" s="1">
        <v>690723398.24836695</v>
      </c>
      <c r="E1612" s="1">
        <v>974608369.21361804</v>
      </c>
      <c r="F1612" s="1">
        <v>99100000.485637993</v>
      </c>
      <c r="G1612">
        <v>1983.58703613281</v>
      </c>
      <c r="H1612" t="s">
        <v>15</v>
      </c>
      <c r="I1612" t="s">
        <v>41</v>
      </c>
      <c r="J1612" t="s">
        <v>58</v>
      </c>
    </row>
    <row r="1613" spans="1:10" x14ac:dyDescent="0.45">
      <c r="A1613">
        <v>1610</v>
      </c>
      <c r="B1613">
        <v>0</v>
      </c>
      <c r="C1613">
        <v>641535.01141357399</v>
      </c>
      <c r="D1613">
        <v>7470510.2360760802</v>
      </c>
      <c r="E1613" s="1">
        <v>13451206.3992412</v>
      </c>
      <c r="F1613">
        <v>3910489.8287353502</v>
      </c>
      <c r="G1613">
        <v>0</v>
      </c>
      <c r="H1613" t="s">
        <v>16</v>
      </c>
      <c r="I1613" t="s">
        <v>41</v>
      </c>
      <c r="J1613" t="s">
        <v>58</v>
      </c>
    </row>
    <row r="1614" spans="1:10" x14ac:dyDescent="0.45">
      <c r="A1614">
        <v>1611</v>
      </c>
      <c r="B1614">
        <v>8657483.0182985794</v>
      </c>
      <c r="C1614" s="1">
        <v>172465837.998907</v>
      </c>
      <c r="D1614" s="1">
        <v>545455725.16583097</v>
      </c>
      <c r="E1614" s="1">
        <v>759532604.63987899</v>
      </c>
      <c r="F1614" s="1">
        <v>459702201.797405</v>
      </c>
      <c r="G1614">
        <v>19446.500980152799</v>
      </c>
      <c r="H1614" t="s">
        <v>17</v>
      </c>
      <c r="I1614" t="s">
        <v>41</v>
      </c>
      <c r="J1614" t="s">
        <v>58</v>
      </c>
    </row>
    <row r="1615" spans="1:10" x14ac:dyDescent="0.45">
      <c r="A1615">
        <v>1612</v>
      </c>
      <c r="B1615">
        <v>0</v>
      </c>
      <c r="C1615">
        <v>978144.93173636601</v>
      </c>
      <c r="D1615" s="1">
        <v>40428008.635203101</v>
      </c>
      <c r="E1615" s="1">
        <v>141226587.36959699</v>
      </c>
      <c r="F1615" s="1">
        <v>42983958.302996598</v>
      </c>
      <c r="G1615">
        <v>656.29919433593705</v>
      </c>
      <c r="H1615" t="s">
        <v>18</v>
      </c>
      <c r="I1615" t="s">
        <v>41</v>
      </c>
      <c r="J1615" t="s">
        <v>58</v>
      </c>
    </row>
    <row r="1616" spans="1:10" x14ac:dyDescent="0.45">
      <c r="A1616">
        <v>1613</v>
      </c>
      <c r="B1616">
        <v>3380.42236328125</v>
      </c>
      <c r="C1616">
        <v>2191442.2967237202</v>
      </c>
      <c r="D1616" s="1">
        <v>18820083.538713198</v>
      </c>
      <c r="E1616" s="1">
        <v>52561571.258497499</v>
      </c>
      <c r="F1616">
        <v>7897162.2047552299</v>
      </c>
      <c r="G1616">
        <v>0</v>
      </c>
      <c r="H1616" t="s">
        <v>19</v>
      </c>
      <c r="I1616" t="s">
        <v>41</v>
      </c>
      <c r="J1616" t="s">
        <v>58</v>
      </c>
    </row>
    <row r="1617" spans="1:10" x14ac:dyDescent="0.45">
      <c r="A1617">
        <v>1614</v>
      </c>
      <c r="B1617">
        <v>0</v>
      </c>
      <c r="C1617">
        <v>6234.9176635742097</v>
      </c>
      <c r="D1617">
        <v>68581.2479858398</v>
      </c>
      <c r="E1617">
        <v>286993.08559307002</v>
      </c>
      <c r="F1617">
        <v>353940.973823337</v>
      </c>
      <c r="G1617">
        <v>624.11120605468705</v>
      </c>
      <c r="H1617" t="s">
        <v>20</v>
      </c>
      <c r="I1617" t="s">
        <v>41</v>
      </c>
      <c r="J1617" t="s">
        <v>58</v>
      </c>
    </row>
    <row r="1618" spans="1:10" x14ac:dyDescent="0.45">
      <c r="A1618">
        <v>1615</v>
      </c>
      <c r="B1618">
        <v>37993.747192382798</v>
      </c>
      <c r="C1618">
        <v>670092.25622558501</v>
      </c>
      <c r="D1618">
        <v>2709533.7363905902</v>
      </c>
      <c r="E1618" s="1">
        <v>10720732.1094671</v>
      </c>
      <c r="F1618">
        <v>8443566.9588127509</v>
      </c>
      <c r="G1618">
        <v>616.9931640625</v>
      </c>
      <c r="H1618" t="s">
        <v>21</v>
      </c>
      <c r="I1618" t="s">
        <v>41</v>
      </c>
      <c r="J1618" t="s">
        <v>58</v>
      </c>
    </row>
    <row r="1619" spans="1:10" x14ac:dyDescent="0.45">
      <c r="A1619">
        <v>1616</v>
      </c>
      <c r="B1619">
        <v>13451.853149414001</v>
      </c>
      <c r="C1619">
        <v>4703549.7992060604</v>
      </c>
      <c r="D1619" s="1">
        <v>47537187.916227199</v>
      </c>
      <c r="E1619" s="1">
        <v>147417478.088402</v>
      </c>
      <c r="F1619" s="1">
        <v>15899907.4649201</v>
      </c>
      <c r="G1619">
        <v>1343.21166992187</v>
      </c>
      <c r="H1619" t="s">
        <v>22</v>
      </c>
      <c r="I1619" t="s">
        <v>41</v>
      </c>
      <c r="J1619" t="s">
        <v>58</v>
      </c>
    </row>
    <row r="1620" spans="1:10" x14ac:dyDescent="0.45">
      <c r="A1620">
        <v>1617</v>
      </c>
      <c r="B1620">
        <v>88747.303894042896</v>
      </c>
      <c r="C1620" s="1">
        <v>11395035.061484899</v>
      </c>
      <c r="D1620" s="1">
        <v>315079181.60516798</v>
      </c>
      <c r="E1620" s="1">
        <v>446627067.98808801</v>
      </c>
      <c r="F1620" s="1">
        <v>57296255.090243898</v>
      </c>
      <c r="G1620">
        <v>0</v>
      </c>
      <c r="H1620" t="s">
        <v>23</v>
      </c>
      <c r="I1620" t="s">
        <v>41</v>
      </c>
      <c r="J1620" t="s">
        <v>58</v>
      </c>
    </row>
    <row r="1621" spans="1:10" x14ac:dyDescent="0.45">
      <c r="A1621">
        <v>1618</v>
      </c>
      <c r="B1621">
        <v>1994.1880773207699</v>
      </c>
      <c r="C1621">
        <v>60045.4294656192</v>
      </c>
      <c r="D1621">
        <v>144066.67564936599</v>
      </c>
      <c r="E1621">
        <v>431290.951107728</v>
      </c>
      <c r="F1621">
        <v>576662.34097469505</v>
      </c>
      <c r="G1621">
        <v>633.33923339843705</v>
      </c>
      <c r="H1621" t="s">
        <v>24</v>
      </c>
      <c r="I1621" t="s">
        <v>41</v>
      </c>
      <c r="J1621" t="s">
        <v>58</v>
      </c>
    </row>
    <row r="1622" spans="1:10" x14ac:dyDescent="0.45">
      <c r="A1622">
        <v>1619</v>
      </c>
      <c r="B1622">
        <v>17419.178100585901</v>
      </c>
      <c r="C1622">
        <v>1967733.22333338</v>
      </c>
      <c r="D1622" s="1">
        <v>38743925.474897496</v>
      </c>
      <c r="E1622" s="1">
        <v>76610894.053657696</v>
      </c>
      <c r="F1622" s="1">
        <v>12350073.609592499</v>
      </c>
      <c r="G1622">
        <v>0</v>
      </c>
      <c r="H1622" t="s">
        <v>25</v>
      </c>
      <c r="I1622" t="s">
        <v>41</v>
      </c>
      <c r="J1622" t="s">
        <v>58</v>
      </c>
    </row>
    <row r="1623" spans="1:10" x14ac:dyDescent="0.45">
      <c r="A1623">
        <v>1620</v>
      </c>
      <c r="B1623" s="1">
        <v>11944089.6103273</v>
      </c>
      <c r="C1623" s="1">
        <v>87052933.222006798</v>
      </c>
      <c r="D1623" s="1">
        <v>276807271.925475</v>
      </c>
      <c r="E1623" s="1">
        <v>350789734.22650701</v>
      </c>
      <c r="F1623" s="1">
        <v>196006019.104891</v>
      </c>
      <c r="G1623">
        <v>17084.648132324201</v>
      </c>
      <c r="H1623" t="s">
        <v>4</v>
      </c>
      <c r="I1623" t="s">
        <v>42</v>
      </c>
      <c r="J1623" t="s">
        <v>58</v>
      </c>
    </row>
    <row r="1624" spans="1:10" x14ac:dyDescent="0.45">
      <c r="A1624">
        <v>1621</v>
      </c>
      <c r="B1624">
        <v>0</v>
      </c>
      <c r="C1624">
        <v>159629.17895507801</v>
      </c>
      <c r="D1624">
        <v>7578803.1620255997</v>
      </c>
      <c r="E1624" s="1">
        <v>112465812.35217901</v>
      </c>
      <c r="F1624" s="1">
        <v>116395879.257484</v>
      </c>
      <c r="G1624">
        <v>667.27435302734295</v>
      </c>
      <c r="H1624" t="s">
        <v>7</v>
      </c>
      <c r="I1624" t="s">
        <v>42</v>
      </c>
      <c r="J1624" t="s">
        <v>58</v>
      </c>
    </row>
    <row r="1625" spans="1:10" x14ac:dyDescent="0.45">
      <c r="A1625">
        <v>1622</v>
      </c>
      <c r="B1625">
        <v>6828.3662109375</v>
      </c>
      <c r="C1625">
        <v>1235037.08047305</v>
      </c>
      <c r="D1625" s="1">
        <v>36023076.277642198</v>
      </c>
      <c r="E1625" s="1">
        <v>233809678.25638199</v>
      </c>
      <c r="F1625" s="1">
        <v>20000987.499560699</v>
      </c>
      <c r="G1625">
        <v>0</v>
      </c>
      <c r="H1625" t="s">
        <v>8</v>
      </c>
      <c r="I1625" t="s">
        <v>42</v>
      </c>
      <c r="J1625" t="s">
        <v>58</v>
      </c>
    </row>
    <row r="1626" spans="1:10" x14ac:dyDescent="0.45">
      <c r="A1626">
        <v>1623</v>
      </c>
      <c r="B1626">
        <v>624.76141357421795</v>
      </c>
      <c r="C1626">
        <v>8107.9235229492097</v>
      </c>
      <c r="D1626">
        <v>42985.090942382798</v>
      </c>
      <c r="E1626">
        <v>141472.07861328099</v>
      </c>
      <c r="F1626">
        <v>204713.321028406</v>
      </c>
      <c r="G1626">
        <v>1241.9874877929601</v>
      </c>
      <c r="H1626" t="s">
        <v>9</v>
      </c>
      <c r="I1626" t="s">
        <v>42</v>
      </c>
      <c r="J1626" t="s">
        <v>58</v>
      </c>
    </row>
    <row r="1627" spans="1:10" x14ac:dyDescent="0.45">
      <c r="A1627">
        <v>1624</v>
      </c>
      <c r="B1627">
        <v>132683.84240722601</v>
      </c>
      <c r="C1627" s="1">
        <v>14951032.3686937</v>
      </c>
      <c r="D1627" s="1">
        <v>128916111.70676699</v>
      </c>
      <c r="E1627" s="1">
        <v>172870135.213662</v>
      </c>
      <c r="F1627" s="1">
        <v>66079570.508616701</v>
      </c>
      <c r="G1627">
        <v>2902.4193462296998</v>
      </c>
      <c r="H1627" t="s">
        <v>10</v>
      </c>
      <c r="I1627" t="s">
        <v>42</v>
      </c>
      <c r="J1627" t="s">
        <v>58</v>
      </c>
    </row>
    <row r="1628" spans="1:10" x14ac:dyDescent="0.45">
      <c r="A1628">
        <v>1625</v>
      </c>
      <c r="B1628">
        <v>625904.66813462204</v>
      </c>
      <c r="C1628" s="1">
        <v>10991881.4838797</v>
      </c>
      <c r="D1628" s="1">
        <v>28231702.1358204</v>
      </c>
      <c r="E1628" s="1">
        <v>52490358.442910999</v>
      </c>
      <c r="F1628" s="1">
        <v>26495375.2883779</v>
      </c>
      <c r="G1628">
        <v>1239.65417480468</v>
      </c>
      <c r="H1628" t="s">
        <v>11</v>
      </c>
      <c r="I1628" t="s">
        <v>42</v>
      </c>
      <c r="J1628" t="s">
        <v>58</v>
      </c>
    </row>
    <row r="1629" spans="1:10" x14ac:dyDescent="0.45">
      <c r="A1629">
        <v>1626</v>
      </c>
      <c r="B1629">
        <v>8712849.7727010101</v>
      </c>
      <c r="C1629" s="1">
        <v>104089666.086023</v>
      </c>
      <c r="D1629" s="1">
        <v>398220499.59522802</v>
      </c>
      <c r="E1629" s="1">
        <v>301930284.850963</v>
      </c>
      <c r="F1629" s="1">
        <v>72645374.522210807</v>
      </c>
      <c r="G1629">
        <v>644.849365234375</v>
      </c>
      <c r="H1629" t="s">
        <v>12</v>
      </c>
      <c r="I1629" t="s">
        <v>42</v>
      </c>
      <c r="J1629" t="s">
        <v>58</v>
      </c>
    </row>
    <row r="1630" spans="1:10" x14ac:dyDescent="0.45">
      <c r="A1630">
        <v>1627</v>
      </c>
      <c r="B1630">
        <v>115670.033142089</v>
      </c>
      <c r="C1630">
        <v>2435960.8616943299</v>
      </c>
      <c r="D1630">
        <v>8068608.3387429602</v>
      </c>
      <c r="E1630" s="1">
        <v>15634106.902278099</v>
      </c>
      <c r="F1630" s="1">
        <v>10130313.2132001</v>
      </c>
      <c r="G1630">
        <v>1250.04516601562</v>
      </c>
      <c r="H1630" t="s">
        <v>13</v>
      </c>
      <c r="I1630" t="s">
        <v>42</v>
      </c>
      <c r="J1630" t="s">
        <v>58</v>
      </c>
    </row>
    <row r="1631" spans="1:10" x14ac:dyDescent="0.45">
      <c r="A1631">
        <v>1628</v>
      </c>
      <c r="B1631">
        <v>4531172.1841631699</v>
      </c>
      <c r="C1631" s="1">
        <v>136932509.54200199</v>
      </c>
      <c r="D1631" s="1">
        <v>402848742.92601901</v>
      </c>
      <c r="E1631" s="1">
        <v>386506622.69511199</v>
      </c>
      <c r="F1631" s="1">
        <v>244055604.52216801</v>
      </c>
      <c r="G1631">
        <v>10253.9416503906</v>
      </c>
      <c r="H1631" t="s">
        <v>14</v>
      </c>
      <c r="I1631" t="s">
        <v>42</v>
      </c>
      <c r="J1631" t="s">
        <v>58</v>
      </c>
    </row>
    <row r="1632" spans="1:10" x14ac:dyDescent="0.45">
      <c r="A1632">
        <v>1629</v>
      </c>
      <c r="B1632">
        <v>555820.03912353504</v>
      </c>
      <c r="C1632" s="1">
        <v>26544933.537654798</v>
      </c>
      <c r="D1632" s="1">
        <v>404001782.13198298</v>
      </c>
      <c r="E1632" s="1">
        <v>1099918402.04052</v>
      </c>
      <c r="F1632" s="1">
        <v>266654060.193315</v>
      </c>
      <c r="G1632">
        <v>3302.86376953125</v>
      </c>
      <c r="H1632" t="s">
        <v>15</v>
      </c>
      <c r="I1632" t="s">
        <v>42</v>
      </c>
      <c r="J1632" t="s">
        <v>58</v>
      </c>
    </row>
    <row r="1633" spans="1:10" x14ac:dyDescent="0.45">
      <c r="A1633">
        <v>1630</v>
      </c>
      <c r="B1633">
        <v>0</v>
      </c>
      <c r="C1633">
        <v>104992.124084472</v>
      </c>
      <c r="D1633">
        <v>2196838.6873779199</v>
      </c>
      <c r="E1633" s="1">
        <v>13854368.020981699</v>
      </c>
      <c r="F1633">
        <v>9316182.9156051297</v>
      </c>
      <c r="G1633">
        <v>1359.72741699218</v>
      </c>
      <c r="H1633" t="s">
        <v>16</v>
      </c>
      <c r="I1633" t="s">
        <v>42</v>
      </c>
      <c r="J1633" t="s">
        <v>58</v>
      </c>
    </row>
    <row r="1634" spans="1:10" x14ac:dyDescent="0.45">
      <c r="A1634">
        <v>1631</v>
      </c>
      <c r="B1634">
        <v>9509204.4697598293</v>
      </c>
      <c r="C1634" s="1">
        <v>153354743.38002199</v>
      </c>
      <c r="D1634" s="1">
        <v>428774714.26311499</v>
      </c>
      <c r="E1634" s="1">
        <v>673424683.50748503</v>
      </c>
      <c r="F1634" s="1">
        <v>680745942.51184404</v>
      </c>
      <c r="G1634">
        <v>24010.989074706999</v>
      </c>
      <c r="H1634" t="s">
        <v>17</v>
      </c>
      <c r="I1634" t="s">
        <v>42</v>
      </c>
      <c r="J1634" t="s">
        <v>58</v>
      </c>
    </row>
    <row r="1635" spans="1:10" x14ac:dyDescent="0.45">
      <c r="A1635">
        <v>1632</v>
      </c>
      <c r="B1635">
        <v>0</v>
      </c>
      <c r="C1635">
        <v>692848.51358738297</v>
      </c>
      <c r="D1635" s="1">
        <v>24093134.717119198</v>
      </c>
      <c r="E1635" s="1">
        <v>137785524.332672</v>
      </c>
      <c r="F1635" s="1">
        <v>63038784.721030802</v>
      </c>
      <c r="G1635">
        <v>7063.2543176987501</v>
      </c>
      <c r="H1635" t="s">
        <v>18</v>
      </c>
      <c r="I1635" t="s">
        <v>42</v>
      </c>
      <c r="J1635" t="s">
        <v>58</v>
      </c>
    </row>
    <row r="1636" spans="1:10" x14ac:dyDescent="0.45">
      <c r="A1636">
        <v>1633</v>
      </c>
      <c r="B1636">
        <v>674.7216796875</v>
      </c>
      <c r="C1636">
        <v>212670.142211914</v>
      </c>
      <c r="D1636">
        <v>4495040.2492122799</v>
      </c>
      <c r="E1636" s="1">
        <v>42279605.2146345</v>
      </c>
      <c r="F1636" s="1">
        <v>34478855.902652897</v>
      </c>
      <c r="G1636">
        <v>6793.4906616210901</v>
      </c>
      <c r="H1636" t="s">
        <v>19</v>
      </c>
      <c r="I1636" t="s">
        <v>42</v>
      </c>
      <c r="J1636" t="s">
        <v>58</v>
      </c>
    </row>
    <row r="1637" spans="1:10" x14ac:dyDescent="0.45">
      <c r="A1637">
        <v>1634</v>
      </c>
      <c r="B1637">
        <v>0</v>
      </c>
      <c r="C1637">
        <v>4991.6008911132803</v>
      </c>
      <c r="D1637">
        <v>52995.094970703103</v>
      </c>
      <c r="E1637">
        <v>244328.858215332</v>
      </c>
      <c r="F1637">
        <v>414058.78219472797</v>
      </c>
      <c r="G1637">
        <v>0</v>
      </c>
      <c r="H1637" t="s">
        <v>20</v>
      </c>
      <c r="I1637" t="s">
        <v>42</v>
      </c>
      <c r="J1637" t="s">
        <v>58</v>
      </c>
    </row>
    <row r="1638" spans="1:10" x14ac:dyDescent="0.45">
      <c r="A1638">
        <v>1635</v>
      </c>
      <c r="B1638">
        <v>19316.4453125</v>
      </c>
      <c r="C1638">
        <v>408811.66967773403</v>
      </c>
      <c r="D1638">
        <v>1921699.0426496901</v>
      </c>
      <c r="E1638">
        <v>8192501.6136589497</v>
      </c>
      <c r="F1638" s="1">
        <v>12037714.5817114</v>
      </c>
      <c r="G1638">
        <v>2492.4482421875</v>
      </c>
      <c r="H1638" t="s">
        <v>21</v>
      </c>
      <c r="I1638" t="s">
        <v>42</v>
      </c>
      <c r="J1638" t="s">
        <v>58</v>
      </c>
    </row>
    <row r="1639" spans="1:10" x14ac:dyDescent="0.45">
      <c r="A1639">
        <v>1636</v>
      </c>
      <c r="B1639">
        <v>2690.8310546875</v>
      </c>
      <c r="C1639">
        <v>372035.59991455002</v>
      </c>
      <c r="D1639">
        <v>5342232.0908037899</v>
      </c>
      <c r="E1639" s="1">
        <v>96888190.133674607</v>
      </c>
      <c r="F1639" s="1">
        <v>112965754.746181</v>
      </c>
      <c r="G1639">
        <v>2014.9319458007801</v>
      </c>
      <c r="H1639" t="s">
        <v>22</v>
      </c>
      <c r="I1639" t="s">
        <v>42</v>
      </c>
      <c r="J1639" t="s">
        <v>58</v>
      </c>
    </row>
    <row r="1640" spans="1:10" x14ac:dyDescent="0.45">
      <c r="A1640">
        <v>1637</v>
      </c>
      <c r="B1640">
        <v>72536.166687011704</v>
      </c>
      <c r="C1640">
        <v>9065071.0039672796</v>
      </c>
      <c r="D1640" s="1">
        <v>191875975.53437501</v>
      </c>
      <c r="E1640" s="1">
        <v>549702230.77444696</v>
      </c>
      <c r="F1640" s="1">
        <v>79770473.569402397</v>
      </c>
      <c r="G1640">
        <v>0</v>
      </c>
      <c r="H1640" t="s">
        <v>23</v>
      </c>
      <c r="I1640" t="s">
        <v>42</v>
      </c>
      <c r="J1640" t="s">
        <v>58</v>
      </c>
    </row>
    <row r="1641" spans="1:10" x14ac:dyDescent="0.45">
      <c r="A1641">
        <v>1638</v>
      </c>
      <c r="B1641">
        <v>5705.7748413085901</v>
      </c>
      <c r="C1641">
        <v>45548.997914033702</v>
      </c>
      <c r="D1641">
        <v>118032.38055755</v>
      </c>
      <c r="E1641">
        <v>378982.49185120797</v>
      </c>
      <c r="F1641">
        <v>665159.54002517997</v>
      </c>
      <c r="G1641">
        <v>1263.7393188476501</v>
      </c>
      <c r="H1641" t="s">
        <v>24</v>
      </c>
      <c r="I1641" t="s">
        <v>42</v>
      </c>
      <c r="J1641" t="s">
        <v>58</v>
      </c>
    </row>
    <row r="1642" spans="1:10" x14ac:dyDescent="0.45">
      <c r="A1642">
        <v>1639</v>
      </c>
      <c r="B1642">
        <v>14738.945983886701</v>
      </c>
      <c r="C1642">
        <v>690954.11646082206</v>
      </c>
      <c r="D1642" s="1">
        <v>15023223.695715999</v>
      </c>
      <c r="E1642" s="1">
        <v>78697643.014888197</v>
      </c>
      <c r="F1642" s="1">
        <v>35259378.920707598</v>
      </c>
      <c r="G1642">
        <v>4106.8458251953098</v>
      </c>
      <c r="H1642" t="s">
        <v>25</v>
      </c>
      <c r="I1642" t="s">
        <v>42</v>
      </c>
      <c r="J1642" t="s">
        <v>58</v>
      </c>
    </row>
    <row r="1643" spans="1:10" x14ac:dyDescent="0.45">
      <c r="A1643">
        <v>1640</v>
      </c>
      <c r="B1643" s="1">
        <v>11647544.6865911</v>
      </c>
      <c r="C1643" s="1">
        <v>84666809.124194294</v>
      </c>
      <c r="D1643" s="1">
        <v>301032670.18801898</v>
      </c>
      <c r="E1643" s="1">
        <v>363544462.751966</v>
      </c>
      <c r="F1643" s="1">
        <v>161711089.32439899</v>
      </c>
      <c r="G1643">
        <v>14556.6621704101</v>
      </c>
      <c r="H1643" t="s">
        <v>4</v>
      </c>
      <c r="I1643" t="s">
        <v>43</v>
      </c>
      <c r="J1643" t="s">
        <v>58</v>
      </c>
    </row>
    <row r="1644" spans="1:10" x14ac:dyDescent="0.45">
      <c r="A1644">
        <v>1641</v>
      </c>
      <c r="B1644">
        <v>0</v>
      </c>
      <c r="C1644">
        <v>188298.65612792899</v>
      </c>
      <c r="D1644" s="1">
        <v>12763360.951320199</v>
      </c>
      <c r="E1644" s="1">
        <v>108948470.39989901</v>
      </c>
      <c r="F1644" s="1">
        <v>114699327.72705001</v>
      </c>
      <c r="G1644">
        <v>1333.49060058593</v>
      </c>
      <c r="H1644" t="s">
        <v>7</v>
      </c>
      <c r="I1644" t="s">
        <v>43</v>
      </c>
      <c r="J1644" t="s">
        <v>58</v>
      </c>
    </row>
    <row r="1645" spans="1:10" x14ac:dyDescent="0.45">
      <c r="A1645">
        <v>1642</v>
      </c>
      <c r="B1645">
        <v>24566.300415039001</v>
      </c>
      <c r="C1645">
        <v>1827375.47994695</v>
      </c>
      <c r="D1645" s="1">
        <v>57531682.018191099</v>
      </c>
      <c r="E1645" s="1">
        <v>209703861.491945</v>
      </c>
      <c r="F1645" s="1">
        <v>21988122.1897709</v>
      </c>
      <c r="G1645">
        <v>0</v>
      </c>
      <c r="H1645" t="s">
        <v>8</v>
      </c>
      <c r="I1645" t="s">
        <v>43</v>
      </c>
      <c r="J1645" t="s">
        <v>58</v>
      </c>
    </row>
    <row r="1646" spans="1:10" x14ac:dyDescent="0.45">
      <c r="A1646">
        <v>1643</v>
      </c>
      <c r="B1646">
        <v>0</v>
      </c>
      <c r="C1646">
        <v>3116.0187377929601</v>
      </c>
      <c r="D1646">
        <v>31136.689270019499</v>
      </c>
      <c r="E1646">
        <v>119010.350158691</v>
      </c>
      <c r="F1646">
        <v>243394.92222469501</v>
      </c>
      <c r="G1646">
        <v>2487.1826171875</v>
      </c>
      <c r="H1646" t="s">
        <v>9</v>
      </c>
      <c r="I1646" t="s">
        <v>43</v>
      </c>
      <c r="J1646" t="s">
        <v>58</v>
      </c>
    </row>
    <row r="1647" spans="1:10" x14ac:dyDescent="0.45">
      <c r="A1647">
        <v>1644</v>
      </c>
      <c r="B1647">
        <v>132717.06549072199</v>
      </c>
      <c r="C1647" s="1">
        <v>15912651.546325199</v>
      </c>
      <c r="D1647" s="1">
        <v>128392226.04586899</v>
      </c>
      <c r="E1647" s="1">
        <v>172162224.45288801</v>
      </c>
      <c r="F1647" s="1">
        <v>66351955.623236202</v>
      </c>
      <c r="G1647">
        <v>661.32568359375</v>
      </c>
      <c r="H1647" t="s">
        <v>10</v>
      </c>
      <c r="I1647" t="s">
        <v>43</v>
      </c>
      <c r="J1647" t="s">
        <v>58</v>
      </c>
    </row>
    <row r="1648" spans="1:10" x14ac:dyDescent="0.45">
      <c r="A1648">
        <v>1645</v>
      </c>
      <c r="B1648">
        <v>1124820.0291611601</v>
      </c>
      <c r="C1648" s="1">
        <v>12639583.8683074</v>
      </c>
      <c r="D1648" s="1">
        <v>29747067.7759399</v>
      </c>
      <c r="E1648" s="1">
        <v>53294991.852478199</v>
      </c>
      <c r="F1648" s="1">
        <v>22029376.597179901</v>
      </c>
      <c r="G1648">
        <v>621.55023193359295</v>
      </c>
      <c r="H1648" t="s">
        <v>11</v>
      </c>
      <c r="I1648" t="s">
        <v>43</v>
      </c>
      <c r="J1648" t="s">
        <v>58</v>
      </c>
    </row>
    <row r="1649" spans="1:10" x14ac:dyDescent="0.45">
      <c r="A1649">
        <v>1646</v>
      </c>
      <c r="B1649" s="1">
        <v>10295572.6827095</v>
      </c>
      <c r="C1649" s="1">
        <v>114692657.150925</v>
      </c>
      <c r="D1649" s="1">
        <v>416260278.64376998</v>
      </c>
      <c r="E1649" s="1">
        <v>288359815.83761501</v>
      </c>
      <c r="F1649" s="1">
        <v>55989712.643453598</v>
      </c>
      <c r="G1649">
        <v>1282.71801757812</v>
      </c>
      <c r="H1649" t="s">
        <v>12</v>
      </c>
      <c r="I1649" t="s">
        <v>43</v>
      </c>
      <c r="J1649" t="s">
        <v>58</v>
      </c>
    </row>
    <row r="1650" spans="1:10" x14ac:dyDescent="0.45">
      <c r="A1650">
        <v>1647</v>
      </c>
      <c r="B1650">
        <v>308835.971252441</v>
      </c>
      <c r="C1650">
        <v>3562604.7589432001</v>
      </c>
      <c r="D1650">
        <v>9628710.9324939195</v>
      </c>
      <c r="E1650" s="1">
        <v>15190661.982042201</v>
      </c>
      <c r="F1650">
        <v>7694471.9374801302</v>
      </c>
      <c r="G1650">
        <v>623.81201171875</v>
      </c>
      <c r="H1650" t="s">
        <v>13</v>
      </c>
      <c r="I1650" t="s">
        <v>43</v>
      </c>
      <c r="J1650" t="s">
        <v>58</v>
      </c>
    </row>
    <row r="1651" spans="1:10" x14ac:dyDescent="0.45">
      <c r="A1651">
        <v>1648</v>
      </c>
      <c r="B1651">
        <v>5698197.2827481097</v>
      </c>
      <c r="C1651" s="1">
        <v>114510021.852586</v>
      </c>
      <c r="D1651" s="1">
        <v>460440989.37277001</v>
      </c>
      <c r="E1651" s="1">
        <v>389661086.75063902</v>
      </c>
      <c r="F1651" s="1">
        <v>204565455.49269</v>
      </c>
      <c r="G1651">
        <v>9155.0596816118996</v>
      </c>
      <c r="H1651" t="s">
        <v>14</v>
      </c>
      <c r="I1651" t="s">
        <v>43</v>
      </c>
      <c r="J1651" t="s">
        <v>58</v>
      </c>
    </row>
    <row r="1652" spans="1:10" x14ac:dyDescent="0.45">
      <c r="A1652">
        <v>1649</v>
      </c>
      <c r="B1652">
        <v>265599.26202392502</v>
      </c>
      <c r="C1652" s="1">
        <v>16153578.644824199</v>
      </c>
      <c r="D1652" s="1">
        <v>312320902.12834001</v>
      </c>
      <c r="E1652" s="1">
        <v>1208212981.33342</v>
      </c>
      <c r="F1652" s="1">
        <v>260721255.043713</v>
      </c>
      <c r="G1652">
        <v>3984.39404296875</v>
      </c>
      <c r="H1652" t="s">
        <v>15</v>
      </c>
      <c r="I1652" t="s">
        <v>43</v>
      </c>
      <c r="J1652" t="s">
        <v>58</v>
      </c>
    </row>
    <row r="1653" spans="1:10" x14ac:dyDescent="0.45">
      <c r="A1653">
        <v>1650</v>
      </c>
      <c r="B1653">
        <v>0</v>
      </c>
      <c r="C1653">
        <v>123486.662841796</v>
      </c>
      <c r="D1653">
        <v>1908586.1451401601</v>
      </c>
      <c r="E1653" s="1">
        <v>10021577.578304701</v>
      </c>
      <c r="F1653" s="1">
        <v>13420091.089179499</v>
      </c>
      <c r="G1653">
        <v>0</v>
      </c>
      <c r="H1653" t="s">
        <v>16</v>
      </c>
      <c r="I1653" t="s">
        <v>43</v>
      </c>
      <c r="J1653" t="s">
        <v>58</v>
      </c>
    </row>
    <row r="1654" spans="1:10" x14ac:dyDescent="0.45">
      <c r="A1654">
        <v>1651</v>
      </c>
      <c r="B1654" s="1">
        <v>10920559.3295625</v>
      </c>
      <c r="C1654" s="1">
        <v>142829331.667189</v>
      </c>
      <c r="D1654" s="1">
        <v>444611752.240493</v>
      </c>
      <c r="E1654" s="1">
        <v>723017511.50835097</v>
      </c>
      <c r="F1654" s="1">
        <v>624428339.54135096</v>
      </c>
      <c r="G1654">
        <v>25804.834354176201</v>
      </c>
      <c r="H1654" t="s">
        <v>17</v>
      </c>
      <c r="I1654" t="s">
        <v>43</v>
      </c>
      <c r="J1654" t="s">
        <v>58</v>
      </c>
    </row>
    <row r="1655" spans="1:10" x14ac:dyDescent="0.45">
      <c r="A1655">
        <v>1652</v>
      </c>
      <c r="B1655">
        <v>667.64739990234295</v>
      </c>
      <c r="C1655">
        <v>549138.55910596601</v>
      </c>
      <c r="D1655" s="1">
        <v>22580643.650756501</v>
      </c>
      <c r="E1655" s="1">
        <v>123989626.307156</v>
      </c>
      <c r="F1655" s="1">
        <v>78492628.303630695</v>
      </c>
      <c r="G1655">
        <v>4651.0706787109302</v>
      </c>
      <c r="H1655" t="s">
        <v>18</v>
      </c>
      <c r="I1655" t="s">
        <v>43</v>
      </c>
      <c r="J1655" t="s">
        <v>58</v>
      </c>
    </row>
    <row r="1656" spans="1:10" x14ac:dyDescent="0.45">
      <c r="A1656">
        <v>1653</v>
      </c>
      <c r="B1656">
        <v>0</v>
      </c>
      <c r="C1656">
        <v>428697.084533691</v>
      </c>
      <c r="D1656">
        <v>6616743.2268178901</v>
      </c>
      <c r="E1656" s="1">
        <v>33467968.941771001</v>
      </c>
      <c r="F1656" s="1">
        <v>40960230.467930399</v>
      </c>
      <c r="G1656">
        <v>0</v>
      </c>
      <c r="H1656" t="s">
        <v>19</v>
      </c>
      <c r="I1656" t="s">
        <v>43</v>
      </c>
      <c r="J1656" t="s">
        <v>58</v>
      </c>
    </row>
    <row r="1657" spans="1:10" x14ac:dyDescent="0.45">
      <c r="A1657">
        <v>1654</v>
      </c>
      <c r="B1657">
        <v>623.85308837890602</v>
      </c>
      <c r="C1657">
        <v>21828.635498046799</v>
      </c>
      <c r="D1657">
        <v>84180.027038574204</v>
      </c>
      <c r="E1657">
        <v>249572.87740215199</v>
      </c>
      <c r="F1657">
        <v>360168.94324472401</v>
      </c>
      <c r="G1657">
        <v>0</v>
      </c>
      <c r="H1657" t="s">
        <v>20</v>
      </c>
      <c r="I1657" t="s">
        <v>43</v>
      </c>
      <c r="J1657" t="s">
        <v>58</v>
      </c>
    </row>
    <row r="1658" spans="1:10" x14ac:dyDescent="0.45">
      <c r="A1658">
        <v>1655</v>
      </c>
      <c r="B1658">
        <v>43669.8602294921</v>
      </c>
      <c r="C1658">
        <v>831915.27203369106</v>
      </c>
      <c r="D1658">
        <v>2134114.3884124099</v>
      </c>
      <c r="E1658">
        <v>7449068.4467364103</v>
      </c>
      <c r="F1658" s="1">
        <v>12121907.1816188</v>
      </c>
      <c r="G1658">
        <v>1860.65222167968</v>
      </c>
      <c r="H1658" t="s">
        <v>21</v>
      </c>
      <c r="I1658" t="s">
        <v>43</v>
      </c>
      <c r="J1658" t="s">
        <v>58</v>
      </c>
    </row>
    <row r="1659" spans="1:10" x14ac:dyDescent="0.45">
      <c r="A1659">
        <v>1656</v>
      </c>
      <c r="B1659">
        <v>0</v>
      </c>
      <c r="C1659">
        <v>248819.022277832</v>
      </c>
      <c r="D1659">
        <v>4197399.1251526996</v>
      </c>
      <c r="E1659" s="1">
        <v>68791431.4052535</v>
      </c>
      <c r="F1659" s="1">
        <v>142333922.90479201</v>
      </c>
      <c r="G1659">
        <v>1345.87609863281</v>
      </c>
      <c r="H1659" t="s">
        <v>22</v>
      </c>
      <c r="I1659" t="s">
        <v>43</v>
      </c>
      <c r="J1659" t="s">
        <v>58</v>
      </c>
    </row>
    <row r="1660" spans="1:10" x14ac:dyDescent="0.45">
      <c r="A1660">
        <v>1657</v>
      </c>
      <c r="B1660">
        <v>65773.537658691406</v>
      </c>
      <c r="C1660" s="1">
        <v>11166806.3339408</v>
      </c>
      <c r="D1660" s="1">
        <v>259210567.308732</v>
      </c>
      <c r="E1660" s="1">
        <v>496319848.040793</v>
      </c>
      <c r="F1660" s="1">
        <v>63721959.059321798</v>
      </c>
      <c r="G1660">
        <v>1332.76843261718</v>
      </c>
      <c r="H1660" t="s">
        <v>23</v>
      </c>
      <c r="I1660" t="s">
        <v>43</v>
      </c>
      <c r="J1660" t="s">
        <v>58</v>
      </c>
    </row>
    <row r="1661" spans="1:10" x14ac:dyDescent="0.45">
      <c r="A1661">
        <v>1658</v>
      </c>
      <c r="B1661">
        <v>0</v>
      </c>
      <c r="C1661">
        <v>18487.297208180102</v>
      </c>
      <c r="D1661">
        <v>87445.039776252204</v>
      </c>
      <c r="E1661">
        <v>370250.41001407302</v>
      </c>
      <c r="F1661">
        <v>737246.19887192606</v>
      </c>
      <c r="G1661">
        <v>1263.97863769531</v>
      </c>
      <c r="H1661" t="s">
        <v>24</v>
      </c>
      <c r="I1661" t="s">
        <v>43</v>
      </c>
      <c r="J1661" t="s">
        <v>58</v>
      </c>
    </row>
    <row r="1662" spans="1:10" x14ac:dyDescent="0.45">
      <c r="A1662">
        <v>1659</v>
      </c>
      <c r="B1662">
        <v>19429.2998046875</v>
      </c>
      <c r="C1662">
        <v>1421907.91705178</v>
      </c>
      <c r="D1662" s="1">
        <v>26074035.957527898</v>
      </c>
      <c r="E1662" s="1">
        <v>72271860.359165803</v>
      </c>
      <c r="F1662" s="1">
        <v>29902124.221119601</v>
      </c>
      <c r="G1662">
        <v>687.784912109375</v>
      </c>
      <c r="H1662" t="s">
        <v>25</v>
      </c>
      <c r="I1662" t="s">
        <v>43</v>
      </c>
      <c r="J1662" t="s">
        <v>58</v>
      </c>
    </row>
    <row r="1663" spans="1:10" x14ac:dyDescent="0.45">
      <c r="A1663">
        <v>1660</v>
      </c>
      <c r="B1663" s="1">
        <v>15207882.671509899</v>
      </c>
      <c r="C1663" s="1">
        <v>120897799.503822</v>
      </c>
      <c r="D1663" s="1">
        <v>335210147.79760301</v>
      </c>
      <c r="E1663" s="1">
        <v>300819803.61306298</v>
      </c>
      <c r="F1663" s="1">
        <v>150469478.458226</v>
      </c>
      <c r="G1663">
        <v>12020.6931152343</v>
      </c>
      <c r="H1663" t="s">
        <v>4</v>
      </c>
      <c r="I1663" t="s">
        <v>44</v>
      </c>
      <c r="J1663" t="s">
        <v>58</v>
      </c>
    </row>
    <row r="1664" spans="1:10" x14ac:dyDescent="0.45">
      <c r="A1664">
        <v>1661</v>
      </c>
      <c r="B1664">
        <v>667.806396484375</v>
      </c>
      <c r="C1664">
        <v>612661.00838670903</v>
      </c>
      <c r="D1664" s="1">
        <v>29388688.335218899</v>
      </c>
      <c r="E1664" s="1">
        <v>161274575.51735899</v>
      </c>
      <c r="F1664" s="1">
        <v>45322864.525654301</v>
      </c>
      <c r="G1664">
        <v>1334.03198242187</v>
      </c>
      <c r="H1664" t="s">
        <v>7</v>
      </c>
      <c r="I1664" t="s">
        <v>44</v>
      </c>
      <c r="J1664" t="s">
        <v>58</v>
      </c>
    </row>
    <row r="1665" spans="1:10" x14ac:dyDescent="0.45">
      <c r="A1665">
        <v>1662</v>
      </c>
      <c r="B1665">
        <v>15020.843444824201</v>
      </c>
      <c r="C1665">
        <v>1941797.30630193</v>
      </c>
      <c r="D1665" s="1">
        <v>84961216.890525103</v>
      </c>
      <c r="E1665" s="1">
        <v>197509204.688541</v>
      </c>
      <c r="F1665">
        <v>6648367.7514557401</v>
      </c>
      <c r="G1665">
        <v>0</v>
      </c>
      <c r="H1665" t="s">
        <v>8</v>
      </c>
      <c r="I1665" t="s">
        <v>44</v>
      </c>
      <c r="J1665" t="s">
        <v>58</v>
      </c>
    </row>
    <row r="1666" spans="1:10" x14ac:dyDescent="0.45">
      <c r="A1666">
        <v>1663</v>
      </c>
      <c r="B1666">
        <v>624.76141357421795</v>
      </c>
      <c r="C1666">
        <v>6854.2151489257803</v>
      </c>
      <c r="D1666">
        <v>56090.589294433499</v>
      </c>
      <c r="E1666">
        <v>146412.83123779201</v>
      </c>
      <c r="F1666">
        <v>187919.00016659001</v>
      </c>
      <c r="G1666">
        <v>1243.76574707031</v>
      </c>
      <c r="H1666" t="s">
        <v>9</v>
      </c>
      <c r="I1666" t="s">
        <v>44</v>
      </c>
      <c r="J1666" t="s">
        <v>58</v>
      </c>
    </row>
    <row r="1667" spans="1:10" x14ac:dyDescent="0.45">
      <c r="A1667">
        <v>1664</v>
      </c>
      <c r="B1667">
        <v>39177.228027343699</v>
      </c>
      <c r="C1667" s="1">
        <v>17533198.340270501</v>
      </c>
      <c r="D1667" s="1">
        <v>162655146.168495</v>
      </c>
      <c r="E1667" s="1">
        <v>157537618.72159901</v>
      </c>
      <c r="F1667" s="1">
        <v>45186634.394802198</v>
      </c>
      <c r="G1667">
        <v>661.206298828125</v>
      </c>
      <c r="H1667" t="s">
        <v>10</v>
      </c>
      <c r="I1667" t="s">
        <v>44</v>
      </c>
      <c r="J1667" t="s">
        <v>58</v>
      </c>
    </row>
    <row r="1668" spans="1:10" x14ac:dyDescent="0.45">
      <c r="A1668">
        <v>1665</v>
      </c>
      <c r="B1668">
        <v>1508291.7706609899</v>
      </c>
      <c r="C1668" s="1">
        <v>17225480.119137902</v>
      </c>
      <c r="D1668" s="1">
        <v>32684293.488047101</v>
      </c>
      <c r="E1668" s="1">
        <v>48637975.210190199</v>
      </c>
      <c r="F1668" s="1">
        <v>18780421.085262202</v>
      </c>
      <c r="G1668">
        <v>0</v>
      </c>
      <c r="H1668" t="s">
        <v>11</v>
      </c>
      <c r="I1668" t="s">
        <v>44</v>
      </c>
      <c r="J1668" t="s">
        <v>58</v>
      </c>
    </row>
    <row r="1669" spans="1:10" x14ac:dyDescent="0.45">
      <c r="A1669">
        <v>1666</v>
      </c>
      <c r="B1669">
        <v>7444799.6853589797</v>
      </c>
      <c r="C1669" s="1">
        <v>119996762.56080601</v>
      </c>
      <c r="D1669" s="1">
        <v>402697217.70683998</v>
      </c>
      <c r="E1669" s="1">
        <v>267532461.13595301</v>
      </c>
      <c r="F1669" s="1">
        <v>87926145.696724698</v>
      </c>
      <c r="G1669">
        <v>1932.8908081054601</v>
      </c>
      <c r="H1669" t="s">
        <v>12</v>
      </c>
      <c r="I1669" t="s">
        <v>44</v>
      </c>
      <c r="J1669" t="s">
        <v>58</v>
      </c>
    </row>
    <row r="1670" spans="1:10" x14ac:dyDescent="0.45">
      <c r="A1670">
        <v>1667</v>
      </c>
      <c r="B1670">
        <v>711269.39379882801</v>
      </c>
      <c r="C1670">
        <v>5347152.3404473998</v>
      </c>
      <c r="D1670">
        <v>9544397.3169009909</v>
      </c>
      <c r="E1670" s="1">
        <v>14166682.408968801</v>
      </c>
      <c r="F1670">
        <v>6615783.3717297101</v>
      </c>
      <c r="G1670">
        <v>624.56237792968705</v>
      </c>
      <c r="H1670" t="s">
        <v>13</v>
      </c>
      <c r="I1670" t="s">
        <v>44</v>
      </c>
      <c r="J1670" t="s">
        <v>58</v>
      </c>
    </row>
    <row r="1671" spans="1:10" x14ac:dyDescent="0.45">
      <c r="A1671">
        <v>1668</v>
      </c>
      <c r="B1671">
        <v>4636085.7593991701</v>
      </c>
      <c r="C1671" s="1">
        <v>144869944.78568301</v>
      </c>
      <c r="D1671" s="1">
        <v>498630322.22889</v>
      </c>
      <c r="E1671" s="1">
        <v>338090822.27229297</v>
      </c>
      <c r="F1671" s="1">
        <v>188649410.223773</v>
      </c>
      <c r="G1671">
        <v>8320.5410766601508</v>
      </c>
      <c r="H1671" t="s">
        <v>14</v>
      </c>
      <c r="I1671" t="s">
        <v>44</v>
      </c>
      <c r="J1671" t="s">
        <v>58</v>
      </c>
    </row>
    <row r="1672" spans="1:10" x14ac:dyDescent="0.45">
      <c r="A1672">
        <v>1669</v>
      </c>
      <c r="B1672">
        <v>453614.26556396403</v>
      </c>
      <c r="C1672" s="1">
        <v>27382221.003793899</v>
      </c>
      <c r="D1672" s="1">
        <v>521919561.41534001</v>
      </c>
      <c r="E1672" s="1">
        <v>1066292365.98411</v>
      </c>
      <c r="F1672" s="1">
        <v>181621939.89201799</v>
      </c>
      <c r="G1672">
        <v>8598.2455444335901</v>
      </c>
      <c r="H1672" t="s">
        <v>15</v>
      </c>
      <c r="I1672" t="s">
        <v>44</v>
      </c>
      <c r="J1672" t="s">
        <v>58</v>
      </c>
    </row>
    <row r="1673" spans="1:10" x14ac:dyDescent="0.45">
      <c r="A1673">
        <v>1670</v>
      </c>
      <c r="B1673">
        <v>1362.6980590820301</v>
      </c>
      <c r="C1673">
        <v>564432.05505371001</v>
      </c>
      <c r="D1673">
        <v>4880740.4606617596</v>
      </c>
      <c r="E1673" s="1">
        <v>12458883.816501901</v>
      </c>
      <c r="F1673">
        <v>7568322.4451897098</v>
      </c>
      <c r="G1673">
        <v>0</v>
      </c>
      <c r="H1673" t="s">
        <v>16</v>
      </c>
      <c r="I1673" t="s">
        <v>44</v>
      </c>
      <c r="J1673" t="s">
        <v>58</v>
      </c>
    </row>
    <row r="1674" spans="1:10" x14ac:dyDescent="0.45">
      <c r="A1674">
        <v>1671</v>
      </c>
      <c r="B1674" s="1">
        <v>10648072.779745899</v>
      </c>
      <c r="C1674" s="1">
        <v>182465642.66238701</v>
      </c>
      <c r="D1674" s="1">
        <v>483515306.42860502</v>
      </c>
      <c r="E1674" s="1">
        <v>648848375.21094406</v>
      </c>
      <c r="F1674" s="1">
        <v>620319876.09491599</v>
      </c>
      <c r="G1674">
        <v>36025.944702148401</v>
      </c>
      <c r="H1674" t="s">
        <v>17</v>
      </c>
      <c r="I1674" t="s">
        <v>44</v>
      </c>
      <c r="J1674" t="s">
        <v>58</v>
      </c>
    </row>
    <row r="1675" spans="1:10" x14ac:dyDescent="0.45">
      <c r="A1675">
        <v>1672</v>
      </c>
      <c r="B1675">
        <v>0</v>
      </c>
      <c r="C1675">
        <v>799534.55479401199</v>
      </c>
      <c r="D1675" s="1">
        <v>35903053.254675701</v>
      </c>
      <c r="E1675" s="1">
        <v>134856572.50625801</v>
      </c>
      <c r="F1675" s="1">
        <v>54054880.692237698</v>
      </c>
      <c r="G1675">
        <v>3314.53076171875</v>
      </c>
      <c r="H1675" t="s">
        <v>18</v>
      </c>
      <c r="I1675" t="s">
        <v>44</v>
      </c>
      <c r="J1675" t="s">
        <v>58</v>
      </c>
    </row>
    <row r="1676" spans="1:10" x14ac:dyDescent="0.45">
      <c r="A1676">
        <v>1673</v>
      </c>
      <c r="B1676">
        <v>1351.3142700195301</v>
      </c>
      <c r="C1676">
        <v>980314.75823974598</v>
      </c>
      <c r="D1676" s="1">
        <v>10039647.830868701</v>
      </c>
      <c r="E1676" s="1">
        <v>39709254.827671401</v>
      </c>
      <c r="F1676" s="1">
        <v>30741718.293469898</v>
      </c>
      <c r="G1676">
        <v>1352.69653320312</v>
      </c>
      <c r="H1676" t="s">
        <v>19</v>
      </c>
      <c r="I1676" t="s">
        <v>44</v>
      </c>
      <c r="J1676" t="s">
        <v>58</v>
      </c>
    </row>
    <row r="1677" spans="1:10" x14ac:dyDescent="0.45">
      <c r="A1677">
        <v>1674</v>
      </c>
      <c r="B1677">
        <v>3743.4185180663999</v>
      </c>
      <c r="C1677">
        <v>31188.557678222602</v>
      </c>
      <c r="D1677">
        <v>113465.107299804</v>
      </c>
      <c r="E1677">
        <v>272644.083151664</v>
      </c>
      <c r="F1677">
        <v>295333.16962411901</v>
      </c>
      <c r="G1677">
        <v>0</v>
      </c>
      <c r="H1677" t="s">
        <v>20</v>
      </c>
      <c r="I1677" t="s">
        <v>44</v>
      </c>
      <c r="J1677" t="s">
        <v>58</v>
      </c>
    </row>
    <row r="1678" spans="1:10" x14ac:dyDescent="0.45">
      <c r="A1678">
        <v>1675</v>
      </c>
      <c r="B1678">
        <v>125991.045959472</v>
      </c>
      <c r="C1678">
        <v>1292044.4561767499</v>
      </c>
      <c r="D1678">
        <v>3080719.2684103502</v>
      </c>
      <c r="E1678">
        <v>9021087.7611892894</v>
      </c>
      <c r="F1678">
        <v>9060830.3269507308</v>
      </c>
      <c r="G1678">
        <v>1862.9425659179601</v>
      </c>
      <c r="H1678" t="s">
        <v>21</v>
      </c>
      <c r="I1678" t="s">
        <v>44</v>
      </c>
      <c r="J1678" t="s">
        <v>58</v>
      </c>
    </row>
    <row r="1679" spans="1:10" x14ac:dyDescent="0.45">
      <c r="A1679">
        <v>1676</v>
      </c>
      <c r="B1679">
        <v>4035.2637329101499</v>
      </c>
      <c r="C1679">
        <v>1204170.1502774099</v>
      </c>
      <c r="D1679" s="1">
        <v>18128789.080072101</v>
      </c>
      <c r="E1679" s="1">
        <v>136476854.653972</v>
      </c>
      <c r="F1679" s="1">
        <v>59758397.885348901</v>
      </c>
      <c r="G1679">
        <v>671.30017089843705</v>
      </c>
      <c r="H1679" t="s">
        <v>22</v>
      </c>
      <c r="I1679" t="s">
        <v>44</v>
      </c>
      <c r="J1679" t="s">
        <v>58</v>
      </c>
    </row>
    <row r="1680" spans="1:10" x14ac:dyDescent="0.45">
      <c r="A1680">
        <v>1677</v>
      </c>
      <c r="B1680">
        <v>60511.095153808499</v>
      </c>
      <c r="C1680" s="1">
        <v>11941038.5382865</v>
      </c>
      <c r="D1680" s="1">
        <v>321243001.01324499</v>
      </c>
      <c r="E1680" s="1">
        <v>461701306.577003</v>
      </c>
      <c r="F1680" s="1">
        <v>35539096.215997897</v>
      </c>
      <c r="G1680">
        <v>1333.6091918945301</v>
      </c>
      <c r="H1680" t="s">
        <v>23</v>
      </c>
      <c r="I1680" t="s">
        <v>44</v>
      </c>
      <c r="J1680" t="s">
        <v>58</v>
      </c>
    </row>
    <row r="1681" spans="1:10" x14ac:dyDescent="0.45">
      <c r="A1681">
        <v>1678</v>
      </c>
      <c r="B1681">
        <v>0</v>
      </c>
      <c r="C1681">
        <v>17848.860989918401</v>
      </c>
      <c r="D1681">
        <v>75731.1130033605</v>
      </c>
      <c r="E1681">
        <v>385242.14589556499</v>
      </c>
      <c r="F1681">
        <v>733971.398552389</v>
      </c>
      <c r="G1681">
        <v>1899.4060668945301</v>
      </c>
      <c r="H1681" t="s">
        <v>24</v>
      </c>
      <c r="I1681" t="s">
        <v>44</v>
      </c>
      <c r="J1681" t="s">
        <v>58</v>
      </c>
    </row>
    <row r="1682" spans="1:10" x14ac:dyDescent="0.45">
      <c r="A1682">
        <v>1679</v>
      </c>
      <c r="B1682">
        <v>14080.961242675699</v>
      </c>
      <c r="C1682">
        <v>2181193.7009700998</v>
      </c>
      <c r="D1682" s="1">
        <v>37726740.263814703</v>
      </c>
      <c r="E1682" s="1">
        <v>69130429.951195702</v>
      </c>
      <c r="F1682" s="1">
        <v>20636910.707219299</v>
      </c>
      <c r="G1682">
        <v>689.95513916015602</v>
      </c>
      <c r="H1682" t="s">
        <v>25</v>
      </c>
      <c r="I1682" t="s">
        <v>44</v>
      </c>
      <c r="J1682" t="s">
        <v>58</v>
      </c>
    </row>
    <row r="1683" spans="1:10" x14ac:dyDescent="0.45">
      <c r="A1683">
        <v>1680</v>
      </c>
      <c r="B1683" s="1">
        <v>15611853.0999387</v>
      </c>
      <c r="C1683" s="1">
        <v>119912647.83249301</v>
      </c>
      <c r="D1683" s="1">
        <v>352490357.850815</v>
      </c>
      <c r="E1683" s="1">
        <v>321425574.08047497</v>
      </c>
      <c r="F1683" s="1">
        <v>113171629.085897</v>
      </c>
      <c r="G1683">
        <v>5070.7877197265598</v>
      </c>
      <c r="H1683" t="s">
        <v>4</v>
      </c>
      <c r="I1683" t="s">
        <v>45</v>
      </c>
      <c r="J1683" t="s">
        <v>58</v>
      </c>
    </row>
    <row r="1684" spans="1:10" x14ac:dyDescent="0.45">
      <c r="A1684">
        <v>1681</v>
      </c>
      <c r="B1684">
        <v>0</v>
      </c>
      <c r="C1684">
        <v>715117.56738281203</v>
      </c>
      <c r="D1684" s="1">
        <v>18864988.567997701</v>
      </c>
      <c r="E1684" s="1">
        <v>182113561.288405</v>
      </c>
      <c r="F1684" s="1">
        <v>34907123.801211998</v>
      </c>
      <c r="G1684">
        <v>0</v>
      </c>
      <c r="H1684" t="s">
        <v>7</v>
      </c>
      <c r="I1684" t="s">
        <v>45</v>
      </c>
      <c r="J1684" t="s">
        <v>58</v>
      </c>
    </row>
    <row r="1685" spans="1:10" x14ac:dyDescent="0.45">
      <c r="A1685">
        <v>1682</v>
      </c>
      <c r="B1685">
        <v>15006.037719726501</v>
      </c>
      <c r="C1685">
        <v>1556325.0606976601</v>
      </c>
      <c r="D1685" s="1">
        <v>56062648.969349302</v>
      </c>
      <c r="E1685" s="1">
        <v>218155435.55729401</v>
      </c>
      <c r="F1685" s="1">
        <v>15286191.855208</v>
      </c>
      <c r="G1685">
        <v>0</v>
      </c>
      <c r="H1685" t="s">
        <v>8</v>
      </c>
      <c r="I1685" t="s">
        <v>45</v>
      </c>
      <c r="J1685" t="s">
        <v>58</v>
      </c>
    </row>
    <row r="1686" spans="1:10" x14ac:dyDescent="0.45">
      <c r="A1686">
        <v>1683</v>
      </c>
      <c r="B1686">
        <v>0</v>
      </c>
      <c r="C1686">
        <v>15580.8790893554</v>
      </c>
      <c r="D1686">
        <v>74788.694580078096</v>
      </c>
      <c r="E1686">
        <v>145164.41217041001</v>
      </c>
      <c r="F1686">
        <v>161748.401106531</v>
      </c>
      <c r="G1686">
        <v>1862.7760620117101</v>
      </c>
      <c r="H1686" t="s">
        <v>9</v>
      </c>
      <c r="I1686" t="s">
        <v>45</v>
      </c>
      <c r="J1686" t="s">
        <v>58</v>
      </c>
    </row>
    <row r="1687" spans="1:10" x14ac:dyDescent="0.45">
      <c r="A1687">
        <v>1684</v>
      </c>
      <c r="B1687">
        <v>56427.342285156199</v>
      </c>
      <c r="C1687" s="1">
        <v>16496936.286804199</v>
      </c>
      <c r="D1687" s="1">
        <v>133004866.00796001</v>
      </c>
      <c r="E1687" s="1">
        <v>163882834.15016299</v>
      </c>
      <c r="F1687" s="1">
        <v>69511206.204035699</v>
      </c>
      <c r="G1687">
        <v>166.068244485294</v>
      </c>
      <c r="H1687" t="s">
        <v>10</v>
      </c>
      <c r="I1687" t="s">
        <v>45</v>
      </c>
      <c r="J1687" t="s">
        <v>58</v>
      </c>
    </row>
    <row r="1688" spans="1:10" x14ac:dyDescent="0.45">
      <c r="A1688">
        <v>1685</v>
      </c>
      <c r="B1688">
        <v>1186856.4882118299</v>
      </c>
      <c r="C1688" s="1">
        <v>15213368.233543901</v>
      </c>
      <c r="D1688" s="1">
        <v>35514350.289021499</v>
      </c>
      <c r="E1688" s="1">
        <v>51546550.853821002</v>
      </c>
      <c r="F1688" s="1">
        <v>15375335.8087002</v>
      </c>
      <c r="G1688">
        <v>0</v>
      </c>
      <c r="H1688" t="s">
        <v>11</v>
      </c>
      <c r="I1688" t="s">
        <v>45</v>
      </c>
      <c r="J1688" t="s">
        <v>58</v>
      </c>
    </row>
    <row r="1689" spans="1:10" x14ac:dyDescent="0.45">
      <c r="A1689">
        <v>1686</v>
      </c>
      <c r="B1689">
        <v>9006634.5009937901</v>
      </c>
      <c r="C1689" s="1">
        <v>136334613.255687</v>
      </c>
      <c r="D1689" s="1">
        <v>425944036.81266803</v>
      </c>
      <c r="E1689" s="1">
        <v>259264055.08565599</v>
      </c>
      <c r="F1689" s="1">
        <v>55048054.761659302</v>
      </c>
      <c r="G1689">
        <v>1925.2598266601501</v>
      </c>
      <c r="H1689" t="s">
        <v>12</v>
      </c>
      <c r="I1689" t="s">
        <v>45</v>
      </c>
      <c r="J1689" t="s">
        <v>58</v>
      </c>
    </row>
    <row r="1690" spans="1:10" x14ac:dyDescent="0.45">
      <c r="A1690">
        <v>1687</v>
      </c>
      <c r="B1690">
        <v>179552.47857666001</v>
      </c>
      <c r="C1690">
        <v>3347584.7034785198</v>
      </c>
      <c r="D1690" s="1">
        <v>10951052.4370516</v>
      </c>
      <c r="E1690" s="1">
        <v>15615824.365294401</v>
      </c>
      <c r="F1690">
        <v>6291275.4534624796</v>
      </c>
      <c r="G1690">
        <v>619.95635986328102</v>
      </c>
      <c r="H1690" t="s">
        <v>13</v>
      </c>
      <c r="I1690" t="s">
        <v>45</v>
      </c>
      <c r="J1690" t="s">
        <v>58</v>
      </c>
    </row>
    <row r="1691" spans="1:10" x14ac:dyDescent="0.45">
      <c r="A1691">
        <v>1688</v>
      </c>
      <c r="B1691">
        <v>4535193.7217981601</v>
      </c>
      <c r="C1691" s="1">
        <v>88755274.963857606</v>
      </c>
      <c r="D1691" s="1">
        <v>393998070.63951302</v>
      </c>
      <c r="E1691" s="1">
        <v>463763786.65848798</v>
      </c>
      <c r="F1691" s="1">
        <v>223817825.47974101</v>
      </c>
      <c r="G1691">
        <v>14754.3477172851</v>
      </c>
      <c r="H1691" t="s">
        <v>14</v>
      </c>
      <c r="I1691" t="s">
        <v>45</v>
      </c>
      <c r="J1691" t="s">
        <v>58</v>
      </c>
    </row>
    <row r="1692" spans="1:10" x14ac:dyDescent="0.45">
      <c r="A1692">
        <v>1689</v>
      </c>
      <c r="B1692">
        <v>865353.39764404297</v>
      </c>
      <c r="C1692" s="1">
        <v>23083495.130328398</v>
      </c>
      <c r="D1692" s="1">
        <v>439821958.69326502</v>
      </c>
      <c r="E1692" s="1">
        <v>1170637567.3264401</v>
      </c>
      <c r="F1692" s="1">
        <v>163267279.79732001</v>
      </c>
      <c r="G1692">
        <v>2646.4613647460901</v>
      </c>
      <c r="H1692" t="s">
        <v>15</v>
      </c>
      <c r="I1692" t="s">
        <v>45</v>
      </c>
      <c r="J1692" t="s">
        <v>58</v>
      </c>
    </row>
    <row r="1693" spans="1:10" x14ac:dyDescent="0.45">
      <c r="A1693">
        <v>1690</v>
      </c>
      <c r="B1693">
        <v>681.95697021484295</v>
      </c>
      <c r="C1693">
        <v>607118.91473388602</v>
      </c>
      <c r="D1693">
        <v>5726444.6799419299</v>
      </c>
      <c r="E1693" s="1">
        <v>12996253.090899</v>
      </c>
      <c r="F1693">
        <v>6143242.8329211604</v>
      </c>
      <c r="G1693">
        <v>0</v>
      </c>
      <c r="H1693" t="s">
        <v>16</v>
      </c>
      <c r="I1693" t="s">
        <v>45</v>
      </c>
      <c r="J1693" t="s">
        <v>58</v>
      </c>
    </row>
    <row r="1694" spans="1:10" x14ac:dyDescent="0.45">
      <c r="A1694">
        <v>1691</v>
      </c>
      <c r="B1694">
        <v>9851309.6395857204</v>
      </c>
      <c r="C1694" s="1">
        <v>166084080.501367</v>
      </c>
      <c r="D1694" s="1">
        <v>518970416.354388</v>
      </c>
      <c r="E1694" s="1">
        <v>718255299.42618406</v>
      </c>
      <c r="F1694" s="1">
        <v>532648102.179757</v>
      </c>
      <c r="G1694">
        <v>24091.020019531199</v>
      </c>
      <c r="H1694" t="s">
        <v>17</v>
      </c>
      <c r="I1694" t="s">
        <v>45</v>
      </c>
      <c r="J1694" t="s">
        <v>58</v>
      </c>
    </row>
    <row r="1695" spans="1:10" x14ac:dyDescent="0.45">
      <c r="A1695">
        <v>1692</v>
      </c>
      <c r="B1695">
        <v>0</v>
      </c>
      <c r="C1695">
        <v>811381.87498922902</v>
      </c>
      <c r="D1695" s="1">
        <v>26420222.1100365</v>
      </c>
      <c r="E1695" s="1">
        <v>139433909.85746801</v>
      </c>
      <c r="F1695" s="1">
        <v>58949360.701917201</v>
      </c>
      <c r="G1695">
        <v>2480.9943165498598</v>
      </c>
      <c r="H1695" t="s">
        <v>18</v>
      </c>
      <c r="I1695" t="s">
        <v>45</v>
      </c>
      <c r="J1695" t="s">
        <v>58</v>
      </c>
    </row>
    <row r="1696" spans="1:10" x14ac:dyDescent="0.45">
      <c r="A1696">
        <v>1693</v>
      </c>
      <c r="B1696">
        <v>2030.70837402343</v>
      </c>
      <c r="C1696">
        <v>2161624.2644042899</v>
      </c>
      <c r="D1696" s="1">
        <v>15194690.175680701</v>
      </c>
      <c r="E1696" s="1">
        <v>48508916.414237201</v>
      </c>
      <c r="F1696" s="1">
        <v>15606378.1583567</v>
      </c>
      <c r="G1696">
        <v>0</v>
      </c>
      <c r="H1696" t="s">
        <v>19</v>
      </c>
      <c r="I1696" t="s">
        <v>45</v>
      </c>
      <c r="J1696" t="s">
        <v>58</v>
      </c>
    </row>
    <row r="1697" spans="1:10" x14ac:dyDescent="0.45">
      <c r="A1697">
        <v>1694</v>
      </c>
      <c r="B1697">
        <v>0</v>
      </c>
      <c r="C1697">
        <v>19328.475280761701</v>
      </c>
      <c r="D1697">
        <v>82284.957641601504</v>
      </c>
      <c r="E1697">
        <v>291079.59857177699</v>
      </c>
      <c r="F1697">
        <v>323681.30477773602</v>
      </c>
      <c r="G1697">
        <v>0</v>
      </c>
      <c r="H1697" t="s">
        <v>20</v>
      </c>
      <c r="I1697" t="s">
        <v>45</v>
      </c>
      <c r="J1697" t="s">
        <v>58</v>
      </c>
    </row>
    <row r="1698" spans="1:10" x14ac:dyDescent="0.45">
      <c r="A1698">
        <v>1695</v>
      </c>
      <c r="B1698">
        <v>59189.906860351497</v>
      </c>
      <c r="C1698">
        <v>1025012.09008789</v>
      </c>
      <c r="D1698">
        <v>3787835.8335571201</v>
      </c>
      <c r="E1698" s="1">
        <v>10334120.1118757</v>
      </c>
      <c r="F1698">
        <v>7375131.1738128001</v>
      </c>
      <c r="G1698">
        <v>1246.68505859375</v>
      </c>
      <c r="H1698" t="s">
        <v>21</v>
      </c>
      <c r="I1698" t="s">
        <v>45</v>
      </c>
      <c r="J1698" t="s">
        <v>58</v>
      </c>
    </row>
    <row r="1699" spans="1:10" x14ac:dyDescent="0.45">
      <c r="A1699">
        <v>1696</v>
      </c>
      <c r="B1699">
        <v>9415.53271484375</v>
      </c>
      <c r="C1699">
        <v>1831612.2837098299</v>
      </c>
      <c r="D1699" s="1">
        <v>23650205.8527367</v>
      </c>
      <c r="E1699" s="1">
        <v>150444403.544447</v>
      </c>
      <c r="F1699" s="1">
        <v>39635936.343538098</v>
      </c>
      <c r="G1699">
        <v>1344.7764282226501</v>
      </c>
      <c r="H1699" t="s">
        <v>22</v>
      </c>
      <c r="I1699" t="s">
        <v>45</v>
      </c>
      <c r="J1699" t="s">
        <v>58</v>
      </c>
    </row>
    <row r="1700" spans="1:10" x14ac:dyDescent="0.45">
      <c r="A1700">
        <v>1697</v>
      </c>
      <c r="B1700">
        <v>72606.923095703096</v>
      </c>
      <c r="C1700">
        <v>9846843.1947631799</v>
      </c>
      <c r="D1700" s="1">
        <v>210724516.77449501</v>
      </c>
      <c r="E1700" s="1">
        <v>539608906.60726595</v>
      </c>
      <c r="F1700" s="1">
        <v>70232051.989627793</v>
      </c>
      <c r="G1700">
        <v>1361.5596313476501</v>
      </c>
      <c r="H1700" t="s">
        <v>23</v>
      </c>
      <c r="I1700" t="s">
        <v>45</v>
      </c>
      <c r="J1700" t="s">
        <v>58</v>
      </c>
    </row>
    <row r="1701" spans="1:10" x14ac:dyDescent="0.45">
      <c r="A1701">
        <v>1698</v>
      </c>
      <c r="B1701">
        <v>3165.52807617187</v>
      </c>
      <c r="C1701">
        <v>53793.960133271998</v>
      </c>
      <c r="D1701">
        <v>131838.39176264699</v>
      </c>
      <c r="E1701">
        <v>426652.58722019498</v>
      </c>
      <c r="F1701">
        <v>598609.11808244302</v>
      </c>
      <c r="G1701">
        <v>633.33923339843705</v>
      </c>
      <c r="H1701" t="s">
        <v>24</v>
      </c>
      <c r="I1701" t="s">
        <v>45</v>
      </c>
      <c r="J1701" t="s">
        <v>58</v>
      </c>
    </row>
    <row r="1702" spans="1:10" x14ac:dyDescent="0.45">
      <c r="A1702">
        <v>1699</v>
      </c>
      <c r="B1702">
        <v>16760.531982421799</v>
      </c>
      <c r="C1702">
        <v>1954498.9148853901</v>
      </c>
      <c r="D1702" s="1">
        <v>27957124.779942099</v>
      </c>
      <c r="E1702" s="1">
        <v>74202230.284096599</v>
      </c>
      <c r="F1702" s="1">
        <v>25558755.350208402</v>
      </c>
      <c r="G1702">
        <v>675.678466796875</v>
      </c>
      <c r="H1702" t="s">
        <v>25</v>
      </c>
      <c r="I1702" t="s">
        <v>45</v>
      </c>
      <c r="J1702" t="s">
        <v>58</v>
      </c>
    </row>
    <row r="1703" spans="1:10" x14ac:dyDescent="0.45">
      <c r="A1703">
        <v>1700</v>
      </c>
      <c r="B1703" s="1">
        <v>15342634.1868465</v>
      </c>
      <c r="C1703" s="1">
        <v>144838023.69593</v>
      </c>
      <c r="D1703" s="1">
        <v>360318754.36916399</v>
      </c>
      <c r="E1703" s="1">
        <v>305848409.87021899</v>
      </c>
      <c r="F1703" s="1">
        <v>96264241.157295197</v>
      </c>
      <c r="G1703">
        <v>5069.4578857421802</v>
      </c>
      <c r="H1703" t="s">
        <v>4</v>
      </c>
      <c r="I1703" t="s">
        <v>46</v>
      </c>
      <c r="J1703" t="s">
        <v>58</v>
      </c>
    </row>
    <row r="1704" spans="1:10" x14ac:dyDescent="0.45">
      <c r="A1704">
        <v>1701</v>
      </c>
      <c r="B1704">
        <v>0</v>
      </c>
      <c r="C1704">
        <v>36758.9159545898</v>
      </c>
      <c r="D1704">
        <v>1213803.9084147101</v>
      </c>
      <c r="E1704" s="1">
        <v>40210831.406328999</v>
      </c>
      <c r="F1704" s="1">
        <v>195138733.24454299</v>
      </c>
      <c r="G1704">
        <v>663.749755859375</v>
      </c>
      <c r="H1704" t="s">
        <v>7</v>
      </c>
      <c r="I1704" t="s">
        <v>46</v>
      </c>
      <c r="J1704" t="s">
        <v>58</v>
      </c>
    </row>
    <row r="1705" spans="1:10" x14ac:dyDescent="0.45">
      <c r="A1705">
        <v>1702</v>
      </c>
      <c r="B1705">
        <v>6135.4435424804597</v>
      </c>
      <c r="C1705">
        <v>573521.95483398403</v>
      </c>
      <c r="D1705" s="1">
        <v>12872931.615001</v>
      </c>
      <c r="E1705" s="1">
        <v>159154450.05284199</v>
      </c>
      <c r="F1705" s="1">
        <v>118468568.414049</v>
      </c>
      <c r="G1705">
        <v>0</v>
      </c>
      <c r="H1705" t="s">
        <v>8</v>
      </c>
      <c r="I1705" t="s">
        <v>46</v>
      </c>
      <c r="J1705" t="s">
        <v>58</v>
      </c>
    </row>
    <row r="1706" spans="1:10" x14ac:dyDescent="0.45">
      <c r="A1706">
        <v>1703</v>
      </c>
      <c r="B1706">
        <v>0</v>
      </c>
      <c r="C1706">
        <v>8727.5374145507794</v>
      </c>
      <c r="D1706">
        <v>61093.5975952148</v>
      </c>
      <c r="E1706">
        <v>127100.38397216699</v>
      </c>
      <c r="F1706">
        <v>202223.644026453</v>
      </c>
      <c r="G1706">
        <v>0</v>
      </c>
      <c r="H1706" t="s">
        <v>9</v>
      </c>
      <c r="I1706" t="s">
        <v>46</v>
      </c>
      <c r="J1706" t="s">
        <v>58</v>
      </c>
    </row>
    <row r="1707" spans="1:10" x14ac:dyDescent="0.45">
      <c r="A1707">
        <v>1704</v>
      </c>
      <c r="B1707">
        <v>56909.685363769502</v>
      </c>
      <c r="C1707">
        <v>5001577.7286096904</v>
      </c>
      <c r="D1707" s="1">
        <v>84880377.475048602</v>
      </c>
      <c r="E1707" s="1">
        <v>189062393.98253399</v>
      </c>
      <c r="F1707" s="1">
        <v>103951177.18793701</v>
      </c>
      <c r="G1707">
        <v>0</v>
      </c>
      <c r="H1707" t="s">
        <v>10</v>
      </c>
      <c r="I1707" t="s">
        <v>46</v>
      </c>
      <c r="J1707" t="s">
        <v>58</v>
      </c>
    </row>
    <row r="1708" spans="1:10" x14ac:dyDescent="0.45">
      <c r="A1708">
        <v>1705</v>
      </c>
      <c r="B1708">
        <v>1062164.3511663601</v>
      </c>
      <c r="C1708" s="1">
        <v>16369918.4004681</v>
      </c>
      <c r="D1708" s="1">
        <v>36957970.242880903</v>
      </c>
      <c r="E1708" s="1">
        <v>49689131.5908361</v>
      </c>
      <c r="F1708" s="1">
        <v>14757277.0879471</v>
      </c>
      <c r="G1708">
        <v>0</v>
      </c>
      <c r="H1708" t="s">
        <v>11</v>
      </c>
      <c r="I1708" t="s">
        <v>46</v>
      </c>
      <c r="J1708" t="s">
        <v>58</v>
      </c>
    </row>
    <row r="1709" spans="1:10" x14ac:dyDescent="0.45">
      <c r="A1709">
        <v>1706</v>
      </c>
      <c r="B1709">
        <v>7100077.0541970599</v>
      </c>
      <c r="C1709" s="1">
        <v>123541740.76809099</v>
      </c>
      <c r="D1709" s="1">
        <v>427538022.61085099</v>
      </c>
      <c r="E1709" s="1">
        <v>273143706.82553399</v>
      </c>
      <c r="F1709" s="1">
        <v>54274487.633942902</v>
      </c>
      <c r="G1709">
        <v>1284.7838745117101</v>
      </c>
      <c r="H1709" t="s">
        <v>12</v>
      </c>
      <c r="I1709" t="s">
        <v>46</v>
      </c>
      <c r="J1709" t="s">
        <v>58</v>
      </c>
    </row>
    <row r="1710" spans="1:10" x14ac:dyDescent="0.45">
      <c r="A1710">
        <v>1707</v>
      </c>
      <c r="B1710">
        <v>419585.946044921</v>
      </c>
      <c r="C1710">
        <v>4308445.8719192799</v>
      </c>
      <c r="D1710" s="1">
        <v>11247513.6691554</v>
      </c>
      <c r="E1710" s="1">
        <v>13916950.120897399</v>
      </c>
      <c r="F1710">
        <v>6492788.68360643</v>
      </c>
      <c r="G1710">
        <v>625.10260009765602</v>
      </c>
      <c r="H1710" t="s">
        <v>13</v>
      </c>
      <c r="I1710" t="s">
        <v>46</v>
      </c>
      <c r="J1710" t="s">
        <v>58</v>
      </c>
    </row>
    <row r="1711" spans="1:10" x14ac:dyDescent="0.45">
      <c r="A1711">
        <v>1708</v>
      </c>
      <c r="B1711">
        <v>3131909.6314702001</v>
      </c>
      <c r="C1711" s="1">
        <v>152067055.81615001</v>
      </c>
      <c r="D1711" s="1">
        <v>509462049.54231399</v>
      </c>
      <c r="E1711" s="1">
        <v>349127868.05102903</v>
      </c>
      <c r="F1711" s="1">
        <v>161091552.820932</v>
      </c>
      <c r="G1711">
        <v>4469.94921875</v>
      </c>
      <c r="H1711" t="s">
        <v>14</v>
      </c>
      <c r="I1711" t="s">
        <v>46</v>
      </c>
      <c r="J1711" t="s">
        <v>58</v>
      </c>
    </row>
    <row r="1712" spans="1:10" x14ac:dyDescent="0.45">
      <c r="A1712">
        <v>1709</v>
      </c>
      <c r="B1712">
        <v>87648.302734375</v>
      </c>
      <c r="C1712">
        <v>6061294.4775390597</v>
      </c>
      <c r="D1712" s="1">
        <v>83181233.805791602</v>
      </c>
      <c r="E1712" s="1">
        <v>773605344.50965703</v>
      </c>
      <c r="F1712" s="1">
        <v>934733528.95881796</v>
      </c>
      <c r="G1712">
        <v>9250.7518310546802</v>
      </c>
      <c r="H1712" t="s">
        <v>15</v>
      </c>
      <c r="I1712" t="s">
        <v>46</v>
      </c>
      <c r="J1712" t="s">
        <v>58</v>
      </c>
    </row>
    <row r="1713" spans="1:10" x14ac:dyDescent="0.45">
      <c r="A1713">
        <v>1710</v>
      </c>
      <c r="B1713">
        <v>677.10260009765602</v>
      </c>
      <c r="C1713">
        <v>93531.464904785098</v>
      </c>
      <c r="D1713">
        <v>2170099.6219468</v>
      </c>
      <c r="E1713" s="1">
        <v>11409157.9659584</v>
      </c>
      <c r="F1713" s="1">
        <v>11800275.320056099</v>
      </c>
      <c r="G1713">
        <v>0</v>
      </c>
      <c r="H1713" t="s">
        <v>16</v>
      </c>
      <c r="I1713" t="s">
        <v>46</v>
      </c>
      <c r="J1713" t="s">
        <v>58</v>
      </c>
    </row>
    <row r="1714" spans="1:10" x14ac:dyDescent="0.45">
      <c r="A1714">
        <v>1711</v>
      </c>
      <c r="B1714">
        <v>7988685.8871579599</v>
      </c>
      <c r="C1714" s="1">
        <v>187932963.84090701</v>
      </c>
      <c r="D1714" s="1">
        <v>584682653.44471204</v>
      </c>
      <c r="E1714" s="1">
        <v>686431009.66767704</v>
      </c>
      <c r="F1714" s="1">
        <v>478782070.469262</v>
      </c>
      <c r="G1714">
        <v>15915.8115844726</v>
      </c>
      <c r="H1714" t="s">
        <v>17</v>
      </c>
      <c r="I1714" t="s">
        <v>46</v>
      </c>
      <c r="J1714" t="s">
        <v>58</v>
      </c>
    </row>
    <row r="1715" spans="1:10" x14ac:dyDescent="0.45">
      <c r="A1715">
        <v>1712</v>
      </c>
      <c r="B1715">
        <v>0</v>
      </c>
      <c r="C1715">
        <v>686678.91070963501</v>
      </c>
      <c r="D1715" s="1">
        <v>14807805.0257245</v>
      </c>
      <c r="E1715" s="1">
        <v>105486720.019457</v>
      </c>
      <c r="F1715" s="1">
        <v>104631564.40208501</v>
      </c>
      <c r="G1715">
        <v>4587.1807509478404</v>
      </c>
      <c r="H1715" t="s">
        <v>18</v>
      </c>
      <c r="I1715" t="s">
        <v>46</v>
      </c>
      <c r="J1715" t="s">
        <v>58</v>
      </c>
    </row>
    <row r="1716" spans="1:10" x14ac:dyDescent="0.45">
      <c r="A1716">
        <v>1713</v>
      </c>
      <c r="B1716">
        <v>676.59259033203102</v>
      </c>
      <c r="C1716">
        <v>475198.56372070301</v>
      </c>
      <c r="D1716">
        <v>5942600.1875184299</v>
      </c>
      <c r="E1716" s="1">
        <v>30303941.3185688</v>
      </c>
      <c r="F1716" s="1">
        <v>44751223.058654703</v>
      </c>
      <c r="G1716">
        <v>0</v>
      </c>
      <c r="H1716" t="s">
        <v>19</v>
      </c>
      <c r="I1716" t="s">
        <v>46</v>
      </c>
      <c r="J1716" t="s">
        <v>58</v>
      </c>
    </row>
    <row r="1717" spans="1:10" x14ac:dyDescent="0.45">
      <c r="A1717">
        <v>1714</v>
      </c>
      <c r="B1717">
        <v>623.85308837890602</v>
      </c>
      <c r="C1717">
        <v>28688.2694091796</v>
      </c>
      <c r="D1717">
        <v>104707.147216796</v>
      </c>
      <c r="E1717">
        <v>275486.51104736299</v>
      </c>
      <c r="F1717">
        <v>306868.55551015801</v>
      </c>
      <c r="G1717">
        <v>0</v>
      </c>
      <c r="H1717" t="s">
        <v>20</v>
      </c>
      <c r="I1717" t="s">
        <v>46</v>
      </c>
      <c r="J1717" t="s">
        <v>58</v>
      </c>
    </row>
    <row r="1718" spans="1:10" x14ac:dyDescent="0.45">
      <c r="A1718">
        <v>1715</v>
      </c>
      <c r="B1718">
        <v>84179.882202148394</v>
      </c>
      <c r="C1718">
        <v>959483.84381103504</v>
      </c>
      <c r="D1718">
        <v>2183987.8183483598</v>
      </c>
      <c r="E1718">
        <v>8313780.9920785902</v>
      </c>
      <c r="F1718" s="1">
        <v>11040480.9254569</v>
      </c>
      <c r="G1718">
        <v>622.33935546875</v>
      </c>
      <c r="H1718" t="s">
        <v>21</v>
      </c>
      <c r="I1718" t="s">
        <v>46</v>
      </c>
      <c r="J1718" t="s">
        <v>58</v>
      </c>
    </row>
    <row r="1719" spans="1:10" x14ac:dyDescent="0.45">
      <c r="A1719">
        <v>1716</v>
      </c>
      <c r="B1719">
        <v>6059.89697265625</v>
      </c>
      <c r="C1719">
        <v>495174.30017089797</v>
      </c>
      <c r="D1719">
        <v>6069311.7217074502</v>
      </c>
      <c r="E1719" s="1">
        <v>61567898.8526752</v>
      </c>
      <c r="F1719" s="1">
        <v>147430442.57071501</v>
      </c>
      <c r="G1719">
        <v>4030.9913330078102</v>
      </c>
      <c r="H1719" t="s">
        <v>22</v>
      </c>
      <c r="I1719" t="s">
        <v>46</v>
      </c>
      <c r="J1719" t="s">
        <v>58</v>
      </c>
    </row>
    <row r="1720" spans="1:10" x14ac:dyDescent="0.45">
      <c r="A1720">
        <v>1717</v>
      </c>
      <c r="B1720">
        <v>13391.6716918945</v>
      </c>
      <c r="C1720">
        <v>1640030.1101923899</v>
      </c>
      <c r="D1720" s="1">
        <v>42747160.482601099</v>
      </c>
      <c r="E1720" s="1">
        <v>450242471.92022502</v>
      </c>
      <c r="F1720" s="1">
        <v>335841811.74645698</v>
      </c>
      <c r="G1720">
        <v>1421.1177109662201</v>
      </c>
      <c r="H1720" t="s">
        <v>23</v>
      </c>
      <c r="I1720" t="s">
        <v>46</v>
      </c>
      <c r="J1720" t="s">
        <v>58</v>
      </c>
    </row>
    <row r="1721" spans="1:10" x14ac:dyDescent="0.45">
      <c r="A1721">
        <v>1718</v>
      </c>
      <c r="B1721">
        <v>1904.5131225585901</v>
      </c>
      <c r="C1721">
        <v>72678.856458237497</v>
      </c>
      <c r="D1721">
        <v>181522.06701420801</v>
      </c>
      <c r="E1721">
        <v>473752.51841442601</v>
      </c>
      <c r="F1721">
        <v>484201.630265299</v>
      </c>
      <c r="G1721">
        <v>633.33923339843705</v>
      </c>
      <c r="H1721" t="s">
        <v>24</v>
      </c>
      <c r="I1721" t="s">
        <v>46</v>
      </c>
      <c r="J1721" t="s">
        <v>58</v>
      </c>
    </row>
    <row r="1722" spans="1:10" x14ac:dyDescent="0.45">
      <c r="A1722">
        <v>1719</v>
      </c>
      <c r="B1722">
        <v>1339.8967895507801</v>
      </c>
      <c r="C1722">
        <v>272456.09149169899</v>
      </c>
      <c r="D1722">
        <v>5281121.3395388098</v>
      </c>
      <c r="E1722" s="1">
        <v>54683315.3946198</v>
      </c>
      <c r="F1722" s="1">
        <v>69451812.817141995</v>
      </c>
      <c r="G1722">
        <v>0</v>
      </c>
      <c r="H1722" t="s">
        <v>25</v>
      </c>
      <c r="I1722" t="s">
        <v>46</v>
      </c>
      <c r="J1722" t="s">
        <v>58</v>
      </c>
    </row>
    <row r="1723" spans="1:10" x14ac:dyDescent="0.45">
      <c r="A1723">
        <v>1720</v>
      </c>
      <c r="B1723" s="1">
        <v>13573704.780761</v>
      </c>
      <c r="C1723" s="1">
        <v>137353329.92381901</v>
      </c>
      <c r="D1723" s="1">
        <v>376323805.78549898</v>
      </c>
      <c r="E1723" s="1">
        <v>318705479.90652698</v>
      </c>
      <c r="F1723" s="1">
        <v>76653843.018284902</v>
      </c>
      <c r="G1723">
        <v>6969.3224487304597</v>
      </c>
      <c r="H1723" t="s">
        <v>4</v>
      </c>
      <c r="I1723" t="s">
        <v>47</v>
      </c>
      <c r="J1723" t="s">
        <v>58</v>
      </c>
    </row>
    <row r="1724" spans="1:10" x14ac:dyDescent="0.45">
      <c r="A1724">
        <v>1721</v>
      </c>
      <c r="B1724">
        <v>0</v>
      </c>
      <c r="C1724">
        <v>145872.01338417199</v>
      </c>
      <c r="D1724">
        <v>9347411.2566995006</v>
      </c>
      <c r="E1724" s="1">
        <v>96682261.450195506</v>
      </c>
      <c r="F1724" s="1">
        <v>130424580.321674</v>
      </c>
      <c r="G1724">
        <v>666.18304443359295</v>
      </c>
      <c r="H1724" t="s">
        <v>7</v>
      </c>
      <c r="I1724" t="s">
        <v>47</v>
      </c>
      <c r="J1724" t="s">
        <v>58</v>
      </c>
    </row>
    <row r="1725" spans="1:10" x14ac:dyDescent="0.45">
      <c r="A1725">
        <v>1722</v>
      </c>
      <c r="B1725">
        <v>23201.910888671799</v>
      </c>
      <c r="C1725">
        <v>1728655.13928222</v>
      </c>
      <c r="D1725" s="1">
        <v>63268104.5989049</v>
      </c>
      <c r="E1725" s="1">
        <v>205604294.48188099</v>
      </c>
      <c r="F1725" s="1">
        <v>20451351.349312302</v>
      </c>
      <c r="G1725">
        <v>0</v>
      </c>
      <c r="H1725" t="s">
        <v>8</v>
      </c>
      <c r="I1725" t="s">
        <v>47</v>
      </c>
      <c r="J1725" t="s">
        <v>58</v>
      </c>
    </row>
    <row r="1726" spans="1:10" x14ac:dyDescent="0.45">
      <c r="A1726">
        <v>1723</v>
      </c>
      <c r="B1726">
        <v>0</v>
      </c>
      <c r="C1726">
        <v>9351.3180541992097</v>
      </c>
      <c r="D1726">
        <v>62350.113769531199</v>
      </c>
      <c r="E1726">
        <v>137074.65710449201</v>
      </c>
      <c r="F1726">
        <v>187884.60996883601</v>
      </c>
      <c r="G1726">
        <v>2484.46411132812</v>
      </c>
      <c r="H1726" t="s">
        <v>9</v>
      </c>
      <c r="I1726" t="s">
        <v>47</v>
      </c>
      <c r="J1726" t="s">
        <v>58</v>
      </c>
    </row>
    <row r="1727" spans="1:10" x14ac:dyDescent="0.45">
      <c r="A1727">
        <v>1724</v>
      </c>
      <c r="B1727">
        <v>120734.460388183</v>
      </c>
      <c r="C1727" s="1">
        <v>16125616.598313</v>
      </c>
      <c r="D1727" s="1">
        <v>144221725.89728501</v>
      </c>
      <c r="E1727" s="1">
        <v>160607459.30874401</v>
      </c>
      <c r="F1727" s="1">
        <v>61876899.794762202</v>
      </c>
      <c r="G1727">
        <v>0</v>
      </c>
      <c r="H1727" t="s">
        <v>10</v>
      </c>
      <c r="I1727" t="s">
        <v>47</v>
      </c>
      <c r="J1727" t="s">
        <v>58</v>
      </c>
    </row>
    <row r="1728" spans="1:10" x14ac:dyDescent="0.45">
      <c r="A1728">
        <v>1725</v>
      </c>
      <c r="B1728">
        <v>1090242.1529665401</v>
      </c>
      <c r="C1728" s="1">
        <v>15635296.347627699</v>
      </c>
      <c r="D1728" s="1">
        <v>36647305.208353899</v>
      </c>
      <c r="E1728" s="1">
        <v>50358357.047764897</v>
      </c>
      <c r="F1728" s="1">
        <v>15105260.916585499</v>
      </c>
      <c r="G1728">
        <v>0</v>
      </c>
      <c r="H1728" t="s">
        <v>11</v>
      </c>
      <c r="I1728" t="s">
        <v>47</v>
      </c>
      <c r="J1728" t="s">
        <v>58</v>
      </c>
    </row>
    <row r="1729" spans="1:10" x14ac:dyDescent="0.45">
      <c r="A1729">
        <v>1726</v>
      </c>
      <c r="B1729">
        <v>6981558.9661522899</v>
      </c>
      <c r="C1729" s="1">
        <v>123058919.81448901</v>
      </c>
      <c r="D1729" s="1">
        <v>457118168.47215998</v>
      </c>
      <c r="E1729" s="1">
        <v>263599411.87866899</v>
      </c>
      <c r="F1729" s="1">
        <v>34840618.8531259</v>
      </c>
      <c r="G1729">
        <v>641.69189453125</v>
      </c>
      <c r="H1729" t="s">
        <v>12</v>
      </c>
      <c r="I1729" t="s">
        <v>47</v>
      </c>
      <c r="J1729" t="s">
        <v>58</v>
      </c>
    </row>
    <row r="1730" spans="1:10" x14ac:dyDescent="0.45">
      <c r="A1730">
        <v>1727</v>
      </c>
      <c r="B1730">
        <v>590466.50280761695</v>
      </c>
      <c r="C1730">
        <v>4626608.0400136895</v>
      </c>
      <c r="D1730" s="1">
        <v>11549859.4871263</v>
      </c>
      <c r="E1730" s="1">
        <v>13854797.3731576</v>
      </c>
      <c r="F1730">
        <v>5764177.9911182998</v>
      </c>
      <c r="G1730">
        <v>0</v>
      </c>
      <c r="H1730" t="s">
        <v>13</v>
      </c>
      <c r="I1730" t="s">
        <v>47</v>
      </c>
      <c r="J1730" t="s">
        <v>58</v>
      </c>
    </row>
    <row r="1731" spans="1:10" x14ac:dyDescent="0.45">
      <c r="A1731">
        <v>1728</v>
      </c>
      <c r="B1731">
        <v>2718553.0320805502</v>
      </c>
      <c r="C1731" s="1">
        <v>159005872.89575899</v>
      </c>
      <c r="D1731" s="1">
        <v>492174764.53815103</v>
      </c>
      <c r="E1731" s="1">
        <v>362117412.78099602</v>
      </c>
      <c r="F1731" s="1">
        <v>158865755.12669</v>
      </c>
      <c r="G1731">
        <v>2547.4374389648401</v>
      </c>
      <c r="H1731" t="s">
        <v>14</v>
      </c>
      <c r="I1731" t="s">
        <v>47</v>
      </c>
      <c r="J1731" t="s">
        <v>58</v>
      </c>
    </row>
    <row r="1732" spans="1:10" x14ac:dyDescent="0.45">
      <c r="A1732">
        <v>1729</v>
      </c>
      <c r="B1732">
        <v>333924.95727538998</v>
      </c>
      <c r="C1732" s="1">
        <v>18929310.3067756</v>
      </c>
      <c r="D1732" s="1">
        <v>305241085.77105898</v>
      </c>
      <c r="E1732" s="1">
        <v>1122428645.2721</v>
      </c>
      <c r="F1732" s="1">
        <v>350740043.749708</v>
      </c>
      <c r="G1732">
        <v>5290.7494506835901</v>
      </c>
      <c r="H1732" t="s">
        <v>15</v>
      </c>
      <c r="I1732" t="s">
        <v>47</v>
      </c>
      <c r="J1732" t="s">
        <v>58</v>
      </c>
    </row>
    <row r="1733" spans="1:10" x14ac:dyDescent="0.45">
      <c r="A1733">
        <v>1730</v>
      </c>
      <c r="B1733">
        <v>2031.1393432617101</v>
      </c>
      <c r="C1733">
        <v>340541.68511962797</v>
      </c>
      <c r="D1733">
        <v>4208725.89788674</v>
      </c>
      <c r="E1733" s="1">
        <v>12866625.0961437</v>
      </c>
      <c r="F1733">
        <v>8055134.9614161998</v>
      </c>
      <c r="G1733">
        <v>682.695556640625</v>
      </c>
      <c r="H1733" t="s">
        <v>16</v>
      </c>
      <c r="I1733" t="s">
        <v>47</v>
      </c>
      <c r="J1733" t="s">
        <v>58</v>
      </c>
    </row>
    <row r="1734" spans="1:10" x14ac:dyDescent="0.45">
      <c r="A1734">
        <v>1731</v>
      </c>
      <c r="B1734">
        <v>8304521.8349788804</v>
      </c>
      <c r="C1734" s="1">
        <v>183040060.32197899</v>
      </c>
      <c r="D1734" s="1">
        <v>568925200.39766598</v>
      </c>
      <c r="E1734" s="1">
        <v>725841922.47531104</v>
      </c>
      <c r="F1734" s="1">
        <v>459708247.91454601</v>
      </c>
      <c r="G1734">
        <v>13346.1768188476</v>
      </c>
      <c r="H1734" t="s">
        <v>17</v>
      </c>
      <c r="I1734" t="s">
        <v>47</v>
      </c>
      <c r="J1734" t="s">
        <v>58</v>
      </c>
    </row>
    <row r="1735" spans="1:10" x14ac:dyDescent="0.45">
      <c r="A1735">
        <v>1732</v>
      </c>
      <c r="B1735">
        <v>0</v>
      </c>
      <c r="C1735">
        <v>828295.65831442398</v>
      </c>
      <c r="D1735" s="1">
        <v>27236731.068459898</v>
      </c>
      <c r="E1735" s="1">
        <v>132886391.418743</v>
      </c>
      <c r="F1735" s="1">
        <v>64661956.721945301</v>
      </c>
      <c r="G1735">
        <v>3980.6712646484302</v>
      </c>
      <c r="H1735" t="s">
        <v>18</v>
      </c>
      <c r="I1735" t="s">
        <v>47</v>
      </c>
      <c r="J1735" t="s">
        <v>58</v>
      </c>
    </row>
    <row r="1736" spans="1:10" x14ac:dyDescent="0.45">
      <c r="A1736">
        <v>1733</v>
      </c>
      <c r="B1736">
        <v>1350.75866699218</v>
      </c>
      <c r="C1736">
        <v>680393.79919433501</v>
      </c>
      <c r="D1736">
        <v>9554967.9085616693</v>
      </c>
      <c r="E1736" s="1">
        <v>45898370.705838002</v>
      </c>
      <c r="F1736" s="1">
        <v>25337878.4757329</v>
      </c>
      <c r="G1736">
        <v>678.07305908203102</v>
      </c>
      <c r="H1736" t="s">
        <v>19</v>
      </c>
      <c r="I1736" t="s">
        <v>47</v>
      </c>
      <c r="J1736" t="s">
        <v>58</v>
      </c>
    </row>
    <row r="1737" spans="1:10" x14ac:dyDescent="0.45">
      <c r="A1737">
        <v>1734</v>
      </c>
      <c r="B1737">
        <v>3744.3832397460901</v>
      </c>
      <c r="C1737">
        <v>35534.066040038997</v>
      </c>
      <c r="D1737">
        <v>142720.23333740199</v>
      </c>
      <c r="E1737">
        <v>252439.18029785101</v>
      </c>
      <c r="F1737">
        <v>281936.473356837</v>
      </c>
      <c r="G1737">
        <v>0</v>
      </c>
      <c r="H1737" t="s">
        <v>20</v>
      </c>
      <c r="I1737" t="s">
        <v>47</v>
      </c>
      <c r="J1737" t="s">
        <v>58</v>
      </c>
    </row>
    <row r="1738" spans="1:10" x14ac:dyDescent="0.45">
      <c r="A1738">
        <v>1735</v>
      </c>
      <c r="B1738">
        <v>177020.814086914</v>
      </c>
      <c r="C1738">
        <v>1105569.7454833901</v>
      </c>
      <c r="D1738">
        <v>2645747.0164313801</v>
      </c>
      <c r="E1738">
        <v>8797085.6895907503</v>
      </c>
      <c r="F1738">
        <v>9856490.1963046193</v>
      </c>
      <c r="G1738">
        <v>622.33935546875</v>
      </c>
      <c r="H1738" t="s">
        <v>21</v>
      </c>
      <c r="I1738" t="s">
        <v>47</v>
      </c>
      <c r="J1738" t="s">
        <v>58</v>
      </c>
    </row>
    <row r="1739" spans="1:10" x14ac:dyDescent="0.45">
      <c r="A1739">
        <v>1736</v>
      </c>
      <c r="B1739">
        <v>674.09948730468705</v>
      </c>
      <c r="C1739">
        <v>600091.11151123</v>
      </c>
      <c r="D1739" s="1">
        <v>11493793.2701037</v>
      </c>
      <c r="E1739" s="1">
        <v>120027425.653412</v>
      </c>
      <c r="F1739" s="1">
        <v>83448246.071740702</v>
      </c>
      <c r="G1739">
        <v>2688.1273193359302</v>
      </c>
      <c r="H1739" t="s">
        <v>22</v>
      </c>
      <c r="I1739" t="s">
        <v>47</v>
      </c>
      <c r="J1739" t="s">
        <v>58</v>
      </c>
    </row>
    <row r="1740" spans="1:10" x14ac:dyDescent="0.45">
      <c r="A1740">
        <v>1737</v>
      </c>
      <c r="B1740">
        <v>86577.9530029296</v>
      </c>
      <c r="C1740" s="1">
        <v>13742111.106506299</v>
      </c>
      <c r="D1740" s="1">
        <v>348188218.03660899</v>
      </c>
      <c r="E1740" s="1">
        <v>405195430.49284202</v>
      </c>
      <c r="F1740" s="1">
        <v>63273259.031207599</v>
      </c>
      <c r="G1740">
        <v>690.4287109375</v>
      </c>
      <c r="H1740" t="s">
        <v>23</v>
      </c>
      <c r="I1740" t="s">
        <v>47</v>
      </c>
      <c r="J1740" t="s">
        <v>58</v>
      </c>
    </row>
    <row r="1741" spans="1:10" x14ac:dyDescent="0.45">
      <c r="A1741">
        <v>1738</v>
      </c>
      <c r="B1741">
        <v>1264.6123046875</v>
      </c>
      <c r="C1741">
        <v>65216.446461875697</v>
      </c>
      <c r="D1741">
        <v>174429.64714858099</v>
      </c>
      <c r="E1741">
        <v>463008.28210018302</v>
      </c>
      <c r="F1741">
        <v>510140.59725940099</v>
      </c>
      <c r="G1741">
        <v>633.33923339843705</v>
      </c>
      <c r="H1741" t="s">
        <v>24</v>
      </c>
      <c r="I1741" t="s">
        <v>47</v>
      </c>
      <c r="J1741" t="s">
        <v>58</v>
      </c>
    </row>
    <row r="1742" spans="1:10" x14ac:dyDescent="0.45">
      <c r="A1742">
        <v>1739</v>
      </c>
      <c r="B1742">
        <v>10049.424133300699</v>
      </c>
      <c r="C1742">
        <v>1446246.44538741</v>
      </c>
      <c r="D1742" s="1">
        <v>23178644.197320599</v>
      </c>
      <c r="E1742" s="1">
        <v>75331947.291170701</v>
      </c>
      <c r="F1742" s="1">
        <v>29722468.226430599</v>
      </c>
      <c r="G1742">
        <v>689.95513916015602</v>
      </c>
      <c r="H1742" t="s">
        <v>25</v>
      </c>
      <c r="I1742" t="s">
        <v>47</v>
      </c>
      <c r="J1742" t="s">
        <v>58</v>
      </c>
    </row>
    <row r="1743" spans="1:10" x14ac:dyDescent="0.45">
      <c r="A1743">
        <v>1740</v>
      </c>
      <c r="B1743">
        <v>7521873.7811540198</v>
      </c>
      <c r="C1743" s="1">
        <v>80153090.315550297</v>
      </c>
      <c r="D1743" s="1">
        <v>258346440.31784201</v>
      </c>
      <c r="E1743" s="1">
        <v>412414539.88761199</v>
      </c>
      <c r="F1743" s="1">
        <v>164153972.30200201</v>
      </c>
      <c r="G1743">
        <v>27216.133178710901</v>
      </c>
      <c r="H1743" t="s">
        <v>4</v>
      </c>
      <c r="I1743" t="s">
        <v>48</v>
      </c>
      <c r="J1743" t="s">
        <v>58</v>
      </c>
    </row>
    <row r="1744" spans="1:10" x14ac:dyDescent="0.45">
      <c r="A1744">
        <v>1741</v>
      </c>
      <c r="B1744">
        <v>668.152099609375</v>
      </c>
      <c r="C1744">
        <v>158361.96661376901</v>
      </c>
      <c r="D1744">
        <v>5472556.7709475001</v>
      </c>
      <c r="E1744" s="1">
        <v>116718839.570581</v>
      </c>
      <c r="F1744" s="1">
        <v>114249697.356003</v>
      </c>
      <c r="G1744">
        <v>667.40875244140602</v>
      </c>
      <c r="H1744" t="s">
        <v>7</v>
      </c>
      <c r="I1744" t="s">
        <v>48</v>
      </c>
      <c r="J1744" t="s">
        <v>58</v>
      </c>
    </row>
    <row r="1745" spans="1:10" x14ac:dyDescent="0.45">
      <c r="A1745">
        <v>1742</v>
      </c>
      <c r="B1745">
        <v>0</v>
      </c>
      <c r="C1745">
        <v>1377413.35439237</v>
      </c>
      <c r="D1745" s="1">
        <v>46372024.393163502</v>
      </c>
      <c r="E1745" s="1">
        <v>206093088.23691601</v>
      </c>
      <c r="F1745" s="1">
        <v>37233081.495796897</v>
      </c>
      <c r="G1745">
        <v>0</v>
      </c>
      <c r="H1745" t="s">
        <v>8</v>
      </c>
      <c r="I1745" t="s">
        <v>48</v>
      </c>
      <c r="J1745" t="s">
        <v>58</v>
      </c>
    </row>
    <row r="1746" spans="1:10" x14ac:dyDescent="0.45">
      <c r="A1746">
        <v>1743</v>
      </c>
      <c r="B1746">
        <v>0</v>
      </c>
      <c r="C1746">
        <v>4991.2539672851499</v>
      </c>
      <c r="D1746">
        <v>39269.478027343699</v>
      </c>
      <c r="E1746">
        <v>130240.440490722</v>
      </c>
      <c r="F1746">
        <v>220297.68784969501</v>
      </c>
      <c r="G1746">
        <v>4346.3026733398401</v>
      </c>
      <c r="H1746" t="s">
        <v>9</v>
      </c>
      <c r="I1746" t="s">
        <v>48</v>
      </c>
      <c r="J1746" t="s">
        <v>58</v>
      </c>
    </row>
    <row r="1747" spans="1:10" x14ac:dyDescent="0.45">
      <c r="A1747">
        <v>1744</v>
      </c>
      <c r="B1747">
        <v>45835.643981933499</v>
      </c>
      <c r="C1747">
        <v>6204009.1572265597</v>
      </c>
      <c r="D1747" s="1">
        <v>110693825.808166</v>
      </c>
      <c r="E1747" s="1">
        <v>179858674.51592699</v>
      </c>
      <c r="F1747" s="1">
        <v>86148712.375658199</v>
      </c>
      <c r="G1747">
        <v>1378.5585327148401</v>
      </c>
      <c r="H1747" t="s">
        <v>10</v>
      </c>
      <c r="I1747" t="s">
        <v>48</v>
      </c>
      <c r="J1747" t="s">
        <v>58</v>
      </c>
    </row>
    <row r="1748" spans="1:10" x14ac:dyDescent="0.45">
      <c r="A1748">
        <v>1745</v>
      </c>
      <c r="B1748">
        <v>757902.01556611899</v>
      </c>
      <c r="C1748" s="1">
        <v>12010873.064268099</v>
      </c>
      <c r="D1748" s="1">
        <v>30777606.6323223</v>
      </c>
      <c r="E1748" s="1">
        <v>53038474.687832199</v>
      </c>
      <c r="F1748" s="1">
        <v>22251605.273309901</v>
      </c>
      <c r="G1748">
        <v>0</v>
      </c>
      <c r="H1748" t="s">
        <v>11</v>
      </c>
      <c r="I1748" t="s">
        <v>48</v>
      </c>
      <c r="J1748" t="s">
        <v>58</v>
      </c>
    </row>
    <row r="1749" spans="1:10" x14ac:dyDescent="0.45">
      <c r="A1749">
        <v>1746</v>
      </c>
      <c r="B1749">
        <v>1024890.60519492</v>
      </c>
      <c r="C1749" s="1">
        <v>42018434.5318093</v>
      </c>
      <c r="D1749" s="1">
        <v>277554644.39464003</v>
      </c>
      <c r="E1749" s="1">
        <v>470175707.01219499</v>
      </c>
      <c r="F1749" s="1">
        <v>94824354.343040496</v>
      </c>
      <c r="G1749">
        <v>1288.7896118164001</v>
      </c>
      <c r="H1749" t="s">
        <v>12</v>
      </c>
      <c r="I1749" t="s">
        <v>48</v>
      </c>
      <c r="J1749" t="s">
        <v>58</v>
      </c>
    </row>
    <row r="1750" spans="1:10" x14ac:dyDescent="0.45">
      <c r="A1750">
        <v>1747</v>
      </c>
      <c r="B1750">
        <v>37554.1483764648</v>
      </c>
      <c r="C1750">
        <v>1431866.1585590399</v>
      </c>
      <c r="D1750">
        <v>9327905.2333469708</v>
      </c>
      <c r="E1750" s="1">
        <v>16974562.392708</v>
      </c>
      <c r="F1750">
        <v>8614021.4612330999</v>
      </c>
      <c r="G1750">
        <v>0</v>
      </c>
      <c r="H1750" t="s">
        <v>13</v>
      </c>
      <c r="I1750" t="s">
        <v>48</v>
      </c>
      <c r="J1750" t="s">
        <v>58</v>
      </c>
    </row>
    <row r="1751" spans="1:10" x14ac:dyDescent="0.45">
      <c r="A1751">
        <v>1748</v>
      </c>
      <c r="B1751">
        <v>4422074.5115832696</v>
      </c>
      <c r="C1751" s="1">
        <v>95294767.458774894</v>
      </c>
      <c r="D1751" s="1">
        <v>345758548.67273003</v>
      </c>
      <c r="E1751" s="1">
        <v>500044903.30967897</v>
      </c>
      <c r="F1751" s="1">
        <v>229359485.85151201</v>
      </c>
      <c r="G1751">
        <v>5126.0068359375</v>
      </c>
      <c r="H1751" t="s">
        <v>14</v>
      </c>
      <c r="I1751" t="s">
        <v>48</v>
      </c>
      <c r="J1751" t="s">
        <v>58</v>
      </c>
    </row>
    <row r="1752" spans="1:10" x14ac:dyDescent="0.45">
      <c r="A1752">
        <v>1749</v>
      </c>
      <c r="B1752">
        <v>60302.087463378899</v>
      </c>
      <c r="C1752">
        <v>7565622.3973388597</v>
      </c>
      <c r="D1752" s="1">
        <v>134726742.53618199</v>
      </c>
      <c r="E1752" s="1">
        <v>1051589158.25336</v>
      </c>
      <c r="F1752" s="1">
        <v>603724568.12925005</v>
      </c>
      <c r="G1752">
        <v>11907.402770995999</v>
      </c>
      <c r="H1752" t="s">
        <v>15</v>
      </c>
      <c r="I1752" t="s">
        <v>48</v>
      </c>
      <c r="J1752" t="s">
        <v>58</v>
      </c>
    </row>
    <row r="1753" spans="1:10" x14ac:dyDescent="0.45">
      <c r="A1753">
        <v>1750</v>
      </c>
      <c r="B1753">
        <v>1354.4944458007801</v>
      </c>
      <c r="C1753">
        <v>313375.83691406198</v>
      </c>
      <c r="D1753">
        <v>4103510.3535141801</v>
      </c>
      <c r="E1753" s="1">
        <v>12953981.001729</v>
      </c>
      <c r="F1753">
        <v>8099480.1915120399</v>
      </c>
      <c r="G1753">
        <v>2039.5973510742101</v>
      </c>
      <c r="H1753" t="s">
        <v>16</v>
      </c>
      <c r="I1753" t="s">
        <v>48</v>
      </c>
      <c r="J1753" t="s">
        <v>58</v>
      </c>
    </row>
    <row r="1754" spans="1:10" x14ac:dyDescent="0.45">
      <c r="A1754">
        <v>1751</v>
      </c>
      <c r="B1754">
        <v>8014798.3036700003</v>
      </c>
      <c r="C1754" s="1">
        <v>148865306.05925199</v>
      </c>
      <c r="D1754" s="1">
        <v>436838386.71460998</v>
      </c>
      <c r="E1754" s="1">
        <v>792883971.17210102</v>
      </c>
      <c r="F1754" s="1">
        <v>559167721.75154996</v>
      </c>
      <c r="G1754">
        <v>63115.1201171875</v>
      </c>
      <c r="H1754" t="s">
        <v>17</v>
      </c>
      <c r="I1754" t="s">
        <v>48</v>
      </c>
      <c r="J1754" t="s">
        <v>58</v>
      </c>
    </row>
    <row r="1755" spans="1:10" x14ac:dyDescent="0.45">
      <c r="A1755">
        <v>1752</v>
      </c>
      <c r="B1755">
        <v>0</v>
      </c>
      <c r="C1755">
        <v>320670.863464355</v>
      </c>
      <c r="D1755">
        <v>9363262.2722424008</v>
      </c>
      <c r="E1755" s="1">
        <v>133068741.179249</v>
      </c>
      <c r="F1755" s="1">
        <v>82856016.947709307</v>
      </c>
      <c r="G1755">
        <v>8664.2760620117097</v>
      </c>
      <c r="H1755" t="s">
        <v>18</v>
      </c>
      <c r="I1755" t="s">
        <v>48</v>
      </c>
      <c r="J1755" t="s">
        <v>58</v>
      </c>
    </row>
    <row r="1756" spans="1:10" x14ac:dyDescent="0.45">
      <c r="A1756">
        <v>1753</v>
      </c>
      <c r="B1756">
        <v>0</v>
      </c>
      <c r="C1756">
        <v>814891.44762537302</v>
      </c>
      <c r="D1756">
        <v>7956144.0919852396</v>
      </c>
      <c r="E1756" s="1">
        <v>44623182.631395496</v>
      </c>
      <c r="F1756" s="1">
        <v>28078744.181821801</v>
      </c>
      <c r="G1756">
        <v>677.36822509765602</v>
      </c>
      <c r="H1756" t="s">
        <v>19</v>
      </c>
      <c r="I1756" t="s">
        <v>48</v>
      </c>
      <c r="J1756" t="s">
        <v>58</v>
      </c>
    </row>
    <row r="1757" spans="1:10" x14ac:dyDescent="0.45">
      <c r="A1757">
        <v>1754</v>
      </c>
      <c r="B1757">
        <v>0</v>
      </c>
      <c r="C1757">
        <v>624.17767333984295</v>
      </c>
      <c r="D1757">
        <v>33663.215026855403</v>
      </c>
      <c r="E1757">
        <v>238106.59912109299</v>
      </c>
      <c r="F1757">
        <v>443357.34536611498</v>
      </c>
      <c r="G1757">
        <v>622.99908447265602</v>
      </c>
      <c r="H1757" t="s">
        <v>20</v>
      </c>
      <c r="I1757" t="s">
        <v>48</v>
      </c>
      <c r="J1757" t="s">
        <v>58</v>
      </c>
    </row>
    <row r="1758" spans="1:10" x14ac:dyDescent="0.45">
      <c r="A1758">
        <v>1755</v>
      </c>
      <c r="B1758">
        <v>5599.9719238281205</v>
      </c>
      <c r="C1758">
        <v>188811.98620605399</v>
      </c>
      <c r="D1758">
        <v>1732857.7088694801</v>
      </c>
      <c r="E1758">
        <v>9714851.4241227694</v>
      </c>
      <c r="F1758" s="1">
        <v>10934799.433519</v>
      </c>
      <c r="G1758">
        <v>5615.2766113281205</v>
      </c>
      <c r="H1758" t="s">
        <v>21</v>
      </c>
      <c r="I1758" t="s">
        <v>48</v>
      </c>
      <c r="J1758" t="s">
        <v>58</v>
      </c>
    </row>
    <row r="1759" spans="1:10" x14ac:dyDescent="0.45">
      <c r="A1759">
        <v>1756</v>
      </c>
      <c r="B1759">
        <v>5381.7164916992097</v>
      </c>
      <c r="C1759">
        <v>1450299.7944386201</v>
      </c>
      <c r="D1759" s="1">
        <v>13262596.1023272</v>
      </c>
      <c r="E1759" s="1">
        <v>118443578.935001</v>
      </c>
      <c r="F1759" s="1">
        <v>82410389.481360793</v>
      </c>
      <c r="G1759">
        <v>672.303955078125</v>
      </c>
      <c r="H1759" t="s">
        <v>22</v>
      </c>
      <c r="I1759" t="s">
        <v>48</v>
      </c>
      <c r="J1759" t="s">
        <v>58</v>
      </c>
    </row>
    <row r="1760" spans="1:10" x14ac:dyDescent="0.45">
      <c r="A1760">
        <v>1757</v>
      </c>
      <c r="B1760">
        <v>8736.3055419921802</v>
      </c>
      <c r="C1760">
        <v>5762636.0565745598</v>
      </c>
      <c r="D1760" s="1">
        <v>222048247.32485399</v>
      </c>
      <c r="E1760" s="1">
        <v>500655627.52188498</v>
      </c>
      <c r="F1760" s="1">
        <v>102008996.62603299</v>
      </c>
      <c r="G1760">
        <v>2043.21398925781</v>
      </c>
      <c r="H1760" t="s">
        <v>23</v>
      </c>
      <c r="I1760" t="s">
        <v>48</v>
      </c>
      <c r="J1760" t="s">
        <v>58</v>
      </c>
    </row>
    <row r="1761" spans="1:10" x14ac:dyDescent="0.45">
      <c r="A1761">
        <v>1758</v>
      </c>
      <c r="B1761">
        <v>5156.0074742934203</v>
      </c>
      <c r="C1761">
        <v>46100.6199527516</v>
      </c>
      <c r="D1761">
        <v>143386.548867139</v>
      </c>
      <c r="E1761">
        <v>420605.57936293603</v>
      </c>
      <c r="F1761">
        <v>598810.82961760799</v>
      </c>
      <c r="G1761">
        <v>633.33923339843705</v>
      </c>
      <c r="H1761" t="s">
        <v>24</v>
      </c>
      <c r="I1761" t="s">
        <v>48</v>
      </c>
      <c r="J1761" t="s">
        <v>58</v>
      </c>
    </row>
    <row r="1762" spans="1:10" x14ac:dyDescent="0.45">
      <c r="A1762">
        <v>1759</v>
      </c>
      <c r="B1762">
        <v>669.96728515625</v>
      </c>
      <c r="C1762">
        <v>840897.904338522</v>
      </c>
      <c r="D1762" s="1">
        <v>12518941.423385</v>
      </c>
      <c r="E1762" s="1">
        <v>76486049.760024995</v>
      </c>
      <c r="F1762" s="1">
        <v>39839358.440724798</v>
      </c>
      <c r="G1762">
        <v>4128.0438232421802</v>
      </c>
      <c r="H1762" t="s">
        <v>25</v>
      </c>
      <c r="I1762" t="s">
        <v>48</v>
      </c>
      <c r="J1762" t="s">
        <v>58</v>
      </c>
    </row>
    <row r="1763" spans="1:10" x14ac:dyDescent="0.45">
      <c r="A1763">
        <v>1760</v>
      </c>
      <c r="B1763">
        <v>213890.11471880699</v>
      </c>
      <c r="C1763" s="1">
        <v>17507192.744708799</v>
      </c>
      <c r="D1763" s="1">
        <v>141417348.49882999</v>
      </c>
      <c r="E1763" s="1">
        <v>406250352.64059699</v>
      </c>
      <c r="F1763" s="1">
        <v>357177060.85317099</v>
      </c>
      <c r="G1763">
        <v>51287.885314941399</v>
      </c>
      <c r="H1763" t="s">
        <v>4</v>
      </c>
      <c r="I1763" t="s">
        <v>49</v>
      </c>
      <c r="J1763" t="s">
        <v>58</v>
      </c>
    </row>
    <row r="1764" spans="1:10" x14ac:dyDescent="0.45">
      <c r="A1764">
        <v>1761</v>
      </c>
      <c r="B1764">
        <v>0</v>
      </c>
      <c r="C1764">
        <v>439860.60530335602</v>
      </c>
      <c r="D1764" s="1">
        <v>13365131.9346014</v>
      </c>
      <c r="E1764" s="1">
        <v>137552220.61541301</v>
      </c>
      <c r="F1764" s="1">
        <v>85242245.9214257</v>
      </c>
      <c r="G1764">
        <v>1332.1482543945301</v>
      </c>
      <c r="H1764" t="s">
        <v>7</v>
      </c>
      <c r="I1764" t="s">
        <v>49</v>
      </c>
      <c r="J1764" t="s">
        <v>58</v>
      </c>
    </row>
    <row r="1765" spans="1:10" x14ac:dyDescent="0.45">
      <c r="A1765">
        <v>1762</v>
      </c>
      <c r="B1765">
        <v>29307.9210815429</v>
      </c>
      <c r="C1765">
        <v>3456927.9108551601</v>
      </c>
      <c r="D1765" s="1">
        <v>57082960.507168598</v>
      </c>
      <c r="E1765" s="1">
        <v>148645939.24737099</v>
      </c>
      <c r="F1765" s="1">
        <v>81860471.893792793</v>
      </c>
      <c r="G1765">
        <v>0</v>
      </c>
      <c r="H1765" t="s">
        <v>8</v>
      </c>
      <c r="I1765" t="s">
        <v>49</v>
      </c>
      <c r="J1765" t="s">
        <v>58</v>
      </c>
    </row>
    <row r="1766" spans="1:10" x14ac:dyDescent="0.45">
      <c r="A1766">
        <v>1763</v>
      </c>
      <c r="B1766">
        <v>0</v>
      </c>
      <c r="C1766">
        <v>1245.02844238281</v>
      </c>
      <c r="D1766">
        <v>24925.364379882802</v>
      </c>
      <c r="E1766">
        <v>116500.98498535099</v>
      </c>
      <c r="F1766">
        <v>252128.538740808</v>
      </c>
      <c r="G1766">
        <v>4345.2464599609302</v>
      </c>
      <c r="H1766" t="s">
        <v>9</v>
      </c>
      <c r="I1766" t="s">
        <v>49</v>
      </c>
      <c r="J1766" t="s">
        <v>58</v>
      </c>
    </row>
    <row r="1767" spans="1:10" x14ac:dyDescent="0.45">
      <c r="A1767">
        <v>1764</v>
      </c>
      <c r="B1767">
        <v>4085.4166259765602</v>
      </c>
      <c r="C1767">
        <v>2169378.1603393499</v>
      </c>
      <c r="D1767" s="1">
        <v>53807024.2050386</v>
      </c>
      <c r="E1767" s="1">
        <v>181662808.82130101</v>
      </c>
      <c r="F1767" s="1">
        <v>145292978.29636699</v>
      </c>
      <c r="G1767">
        <v>16161.1598204369</v>
      </c>
      <c r="H1767" t="s">
        <v>10</v>
      </c>
      <c r="I1767" t="s">
        <v>49</v>
      </c>
      <c r="J1767" t="s">
        <v>58</v>
      </c>
    </row>
    <row r="1768" spans="1:10" x14ac:dyDescent="0.45">
      <c r="A1768">
        <v>1765</v>
      </c>
      <c r="B1768">
        <v>118663.078841385</v>
      </c>
      <c r="C1768">
        <v>3977053.9842754202</v>
      </c>
      <c r="D1768" s="1">
        <v>21119428.775525101</v>
      </c>
      <c r="E1768" s="1">
        <v>56284693.6613307</v>
      </c>
      <c r="F1768" s="1">
        <v>37336622.173325904</v>
      </c>
      <c r="G1768">
        <v>0</v>
      </c>
      <c r="H1768" t="s">
        <v>11</v>
      </c>
      <c r="I1768" t="s">
        <v>49</v>
      </c>
      <c r="J1768" t="s">
        <v>58</v>
      </c>
    </row>
    <row r="1769" spans="1:10" x14ac:dyDescent="0.45">
      <c r="A1769">
        <v>1766</v>
      </c>
      <c r="B1769">
        <v>76321.261858053695</v>
      </c>
      <c r="C1769">
        <v>8464743.8731828202</v>
      </c>
      <c r="D1769" s="1">
        <v>133808432.74671701</v>
      </c>
      <c r="E1769" s="1">
        <v>472267361.583206</v>
      </c>
      <c r="F1769" s="1">
        <v>270972823.07792199</v>
      </c>
      <c r="G1769">
        <v>9637.1336059570294</v>
      </c>
      <c r="H1769" t="s">
        <v>12</v>
      </c>
      <c r="I1769" t="s">
        <v>49</v>
      </c>
      <c r="J1769" t="s">
        <v>58</v>
      </c>
    </row>
    <row r="1770" spans="1:10" x14ac:dyDescent="0.45">
      <c r="A1770">
        <v>1767</v>
      </c>
      <c r="B1770">
        <v>0</v>
      </c>
      <c r="C1770">
        <v>190102.49713134699</v>
      </c>
      <c r="D1770">
        <v>3828017.7415512898</v>
      </c>
      <c r="E1770" s="1">
        <v>16410648.0750998</v>
      </c>
      <c r="F1770" s="1">
        <v>15952773.6378142</v>
      </c>
      <c r="G1770">
        <v>4367.4426269531205</v>
      </c>
      <c r="H1770" t="s">
        <v>13</v>
      </c>
      <c r="I1770" t="s">
        <v>49</v>
      </c>
      <c r="J1770" t="s">
        <v>58</v>
      </c>
    </row>
    <row r="1771" spans="1:10" x14ac:dyDescent="0.45">
      <c r="A1771">
        <v>1768</v>
      </c>
      <c r="B1771">
        <v>854131.84313964797</v>
      </c>
      <c r="C1771" s="1">
        <v>30903325.9033131</v>
      </c>
      <c r="D1771" s="1">
        <v>124176495.241475</v>
      </c>
      <c r="E1771" s="1">
        <v>547412399.08337998</v>
      </c>
      <c r="F1771" s="1">
        <v>471519322.29907298</v>
      </c>
      <c r="G1771">
        <v>19231.440734863201</v>
      </c>
      <c r="H1771" t="s">
        <v>14</v>
      </c>
      <c r="I1771" t="s">
        <v>49</v>
      </c>
      <c r="J1771" t="s">
        <v>58</v>
      </c>
    </row>
    <row r="1772" spans="1:10" x14ac:dyDescent="0.45">
      <c r="A1772">
        <v>1769</v>
      </c>
      <c r="B1772">
        <v>181706.103454589</v>
      </c>
      <c r="C1772" s="1">
        <v>24826661.857360799</v>
      </c>
      <c r="D1772" s="1">
        <v>267277976.559715</v>
      </c>
      <c r="E1772" s="1">
        <v>1011381054.36057</v>
      </c>
      <c r="F1772" s="1">
        <v>493977162.481116</v>
      </c>
      <c r="G1772">
        <v>33739.444152832002</v>
      </c>
      <c r="H1772" t="s">
        <v>15</v>
      </c>
      <c r="I1772" t="s">
        <v>49</v>
      </c>
      <c r="J1772" t="s">
        <v>58</v>
      </c>
    </row>
    <row r="1773" spans="1:10" x14ac:dyDescent="0.45">
      <c r="A1773">
        <v>1770</v>
      </c>
      <c r="B1773">
        <v>1355.65783691406</v>
      </c>
      <c r="C1773">
        <v>277832.708677763</v>
      </c>
      <c r="D1773">
        <v>2597301.3444405301</v>
      </c>
      <c r="E1773" s="1">
        <v>10258960.305120399</v>
      </c>
      <c r="F1773" s="1">
        <v>12324659.3276156</v>
      </c>
      <c r="G1773">
        <v>13632.1317749023</v>
      </c>
      <c r="H1773" t="s">
        <v>16</v>
      </c>
      <c r="I1773" t="s">
        <v>49</v>
      </c>
      <c r="J1773" t="s">
        <v>58</v>
      </c>
    </row>
    <row r="1774" spans="1:10" x14ac:dyDescent="0.45">
      <c r="A1774">
        <v>1771</v>
      </c>
      <c r="B1774">
        <v>1412320.78600547</v>
      </c>
      <c r="C1774" s="1">
        <v>44391580.868293501</v>
      </c>
      <c r="D1774" s="1">
        <v>233447840.063723</v>
      </c>
      <c r="E1774" s="1">
        <v>779689214.22705305</v>
      </c>
      <c r="F1774" s="1">
        <v>886807778.65187395</v>
      </c>
      <c r="G1774">
        <v>84564.5243530273</v>
      </c>
      <c r="H1774" t="s">
        <v>17</v>
      </c>
      <c r="I1774" t="s">
        <v>49</v>
      </c>
      <c r="J1774" t="s">
        <v>58</v>
      </c>
    </row>
    <row r="1775" spans="1:10" x14ac:dyDescent="0.45">
      <c r="A1775">
        <v>1772</v>
      </c>
      <c r="B1775">
        <v>0</v>
      </c>
      <c r="C1775">
        <v>551185.23652319796</v>
      </c>
      <c r="D1775" s="1">
        <v>12562077.35612</v>
      </c>
      <c r="E1775" s="1">
        <v>94168584.027138606</v>
      </c>
      <c r="F1775" s="1">
        <v>118316404.048842</v>
      </c>
      <c r="G1775">
        <v>19104.870103544301</v>
      </c>
      <c r="H1775" t="s">
        <v>18</v>
      </c>
      <c r="I1775" t="s">
        <v>49</v>
      </c>
      <c r="J1775" t="s">
        <v>58</v>
      </c>
    </row>
    <row r="1776" spans="1:10" x14ac:dyDescent="0.45">
      <c r="A1776">
        <v>1773</v>
      </c>
      <c r="B1776">
        <v>2033.5302124023401</v>
      </c>
      <c r="C1776">
        <v>1073939.04671822</v>
      </c>
      <c r="D1776">
        <v>7706125.9375552898</v>
      </c>
      <c r="E1776" s="1">
        <v>35329758.431441203</v>
      </c>
      <c r="F1776" s="1">
        <v>37348853.406717703</v>
      </c>
      <c r="G1776">
        <v>12929.3684082031</v>
      </c>
      <c r="H1776" t="s">
        <v>19</v>
      </c>
      <c r="I1776" t="s">
        <v>49</v>
      </c>
      <c r="J1776" t="s">
        <v>58</v>
      </c>
    </row>
    <row r="1777" spans="1:10" x14ac:dyDescent="0.45">
      <c r="A1777">
        <v>1774</v>
      </c>
      <c r="B1777">
        <v>0</v>
      </c>
      <c r="C1777">
        <v>2495.58764648437</v>
      </c>
      <c r="D1777">
        <v>51751.589599609302</v>
      </c>
      <c r="E1777">
        <v>235813.113241996</v>
      </c>
      <c r="F1777">
        <v>425066.77527597401</v>
      </c>
      <c r="G1777">
        <v>1247.2705078125</v>
      </c>
      <c r="H1777" t="s">
        <v>20</v>
      </c>
      <c r="I1777" t="s">
        <v>49</v>
      </c>
      <c r="J1777" t="s">
        <v>58</v>
      </c>
    </row>
    <row r="1778" spans="1:10" x14ac:dyDescent="0.45">
      <c r="A1778">
        <v>1775</v>
      </c>
      <c r="B1778">
        <v>1231.14367675781</v>
      </c>
      <c r="C1778">
        <v>73492.081115722598</v>
      </c>
      <c r="D1778">
        <v>1518213.7700487301</v>
      </c>
      <c r="E1778">
        <v>7008594.8768877797</v>
      </c>
      <c r="F1778" s="1">
        <v>13974151.7210274</v>
      </c>
      <c r="G1778">
        <v>6852.20849609375</v>
      </c>
      <c r="H1778" t="s">
        <v>21</v>
      </c>
      <c r="I1778" t="s">
        <v>49</v>
      </c>
      <c r="J1778" t="s">
        <v>58</v>
      </c>
    </row>
    <row r="1779" spans="1:10" x14ac:dyDescent="0.45">
      <c r="A1779">
        <v>1776</v>
      </c>
      <c r="B1779">
        <v>10764.5827636718</v>
      </c>
      <c r="C1779">
        <v>1285460.9802901901</v>
      </c>
      <c r="D1779" s="1">
        <v>11297040.060185401</v>
      </c>
      <c r="E1779" s="1">
        <v>106431159.993854</v>
      </c>
      <c r="F1779" s="1">
        <v>96547821.401662007</v>
      </c>
      <c r="G1779">
        <v>671.31481933593705</v>
      </c>
      <c r="H1779" t="s">
        <v>22</v>
      </c>
      <c r="I1779" t="s">
        <v>49</v>
      </c>
      <c r="J1779" t="s">
        <v>58</v>
      </c>
    </row>
    <row r="1780" spans="1:10" x14ac:dyDescent="0.45">
      <c r="A1780">
        <v>1777</v>
      </c>
      <c r="B1780">
        <v>5400.9201660156205</v>
      </c>
      <c r="C1780" s="1">
        <v>14532526.886271801</v>
      </c>
      <c r="D1780" s="1">
        <v>245767478.24139199</v>
      </c>
      <c r="E1780" s="1">
        <v>385570144.56481999</v>
      </c>
      <c r="F1780" s="1">
        <v>184595902.201426</v>
      </c>
      <c r="G1780">
        <v>14834.234802245999</v>
      </c>
      <c r="H1780" t="s">
        <v>23</v>
      </c>
      <c r="I1780" t="s">
        <v>49</v>
      </c>
      <c r="J1780" t="s">
        <v>58</v>
      </c>
    </row>
    <row r="1781" spans="1:10" x14ac:dyDescent="0.45">
      <c r="A1781">
        <v>1778</v>
      </c>
      <c r="B1781">
        <v>0</v>
      </c>
      <c r="C1781">
        <v>22188.706665039001</v>
      </c>
      <c r="D1781">
        <v>86045.977235801503</v>
      </c>
      <c r="E1781">
        <v>395331.85215202702</v>
      </c>
      <c r="F1781">
        <v>709862.64913641196</v>
      </c>
      <c r="G1781">
        <v>1263.7393188476501</v>
      </c>
      <c r="H1781" t="s">
        <v>24</v>
      </c>
      <c r="I1781" t="s">
        <v>49</v>
      </c>
      <c r="J1781" t="s">
        <v>58</v>
      </c>
    </row>
    <row r="1782" spans="1:10" x14ac:dyDescent="0.45">
      <c r="A1782">
        <v>1779</v>
      </c>
      <c r="B1782">
        <v>0</v>
      </c>
      <c r="C1782">
        <v>396791.20419491001</v>
      </c>
      <c r="D1782" s="1">
        <v>11815249.7992769</v>
      </c>
      <c r="E1782" s="1">
        <v>61706795.359745003</v>
      </c>
      <c r="F1782" s="1">
        <v>55726572.891880102</v>
      </c>
      <c r="G1782">
        <v>44636.284484863201</v>
      </c>
      <c r="H1782" t="s">
        <v>25</v>
      </c>
      <c r="I1782" t="s">
        <v>49</v>
      </c>
      <c r="J1782" t="s">
        <v>58</v>
      </c>
    </row>
    <row r="1783" spans="1:10" x14ac:dyDescent="0.45">
      <c r="A1783">
        <v>1780</v>
      </c>
      <c r="B1783">
        <v>1755997.3990571799</v>
      </c>
      <c r="C1783" s="1">
        <v>43890942.8451856</v>
      </c>
      <c r="D1783" s="1">
        <v>227738104.714338</v>
      </c>
      <c r="E1783" s="1">
        <v>381182399.17856598</v>
      </c>
      <c r="F1783" s="1">
        <v>268023703.97043201</v>
      </c>
      <c r="G1783">
        <v>25984.6297607421</v>
      </c>
      <c r="H1783" t="s">
        <v>4</v>
      </c>
      <c r="I1783" t="s">
        <v>50</v>
      </c>
      <c r="J1783" t="s">
        <v>58</v>
      </c>
    </row>
    <row r="1784" spans="1:10" x14ac:dyDescent="0.45">
      <c r="A1784">
        <v>1781</v>
      </c>
      <c r="B1784">
        <v>0</v>
      </c>
      <c r="C1784">
        <v>4175330.2100303499</v>
      </c>
      <c r="D1784" s="1">
        <v>53980998.537121102</v>
      </c>
      <c r="E1784" s="1">
        <v>135078013.07537201</v>
      </c>
      <c r="F1784" s="1">
        <v>43364455.3902063</v>
      </c>
      <c r="G1784">
        <v>1994.0122680664001</v>
      </c>
      <c r="H1784" t="s">
        <v>7</v>
      </c>
      <c r="I1784" t="s">
        <v>50</v>
      </c>
      <c r="J1784" t="s">
        <v>58</v>
      </c>
    </row>
    <row r="1785" spans="1:10" x14ac:dyDescent="0.45">
      <c r="A1785">
        <v>1782</v>
      </c>
      <c r="B1785">
        <v>36844.688720703103</v>
      </c>
      <c r="C1785">
        <v>9605808.9050395899</v>
      </c>
      <c r="D1785" s="1">
        <v>103620829.568717</v>
      </c>
      <c r="E1785" s="1">
        <v>139709978.55497</v>
      </c>
      <c r="F1785" s="1">
        <v>38102145.762821198</v>
      </c>
      <c r="G1785">
        <v>0</v>
      </c>
      <c r="H1785" t="s">
        <v>8</v>
      </c>
      <c r="I1785" t="s">
        <v>50</v>
      </c>
      <c r="J1785" t="s">
        <v>58</v>
      </c>
    </row>
    <row r="1786" spans="1:10" x14ac:dyDescent="0.45">
      <c r="A1786">
        <v>1783</v>
      </c>
      <c r="B1786">
        <v>0</v>
      </c>
      <c r="C1786">
        <v>624.76727294921795</v>
      </c>
      <c r="D1786">
        <v>26778.264953613201</v>
      </c>
      <c r="E1786">
        <v>111520.517028808</v>
      </c>
      <c r="F1786">
        <v>253383.09300106199</v>
      </c>
      <c r="G1786">
        <v>6838.5207519531205</v>
      </c>
      <c r="H1786" t="s">
        <v>9</v>
      </c>
      <c r="I1786" t="s">
        <v>50</v>
      </c>
      <c r="J1786" t="s">
        <v>58</v>
      </c>
    </row>
    <row r="1787" spans="1:10" x14ac:dyDescent="0.45">
      <c r="A1787">
        <v>1784</v>
      </c>
      <c r="B1787">
        <v>54621.264221191399</v>
      </c>
      <c r="C1787" s="1">
        <v>16039590.4385849</v>
      </c>
      <c r="D1787" s="1">
        <v>128655957.398192</v>
      </c>
      <c r="E1787" s="1">
        <v>144729841.15563199</v>
      </c>
      <c r="F1787" s="1">
        <v>93461906.744932801</v>
      </c>
      <c r="G1787">
        <v>10519.057929304499</v>
      </c>
      <c r="H1787" t="s">
        <v>10</v>
      </c>
      <c r="I1787" t="s">
        <v>50</v>
      </c>
      <c r="J1787" t="s">
        <v>58</v>
      </c>
    </row>
    <row r="1788" spans="1:10" x14ac:dyDescent="0.45">
      <c r="A1788">
        <v>1785</v>
      </c>
      <c r="B1788">
        <v>138037.64401616101</v>
      </c>
      <c r="C1788">
        <v>3540025.22504499</v>
      </c>
      <c r="D1788" s="1">
        <v>19379767.2028873</v>
      </c>
      <c r="E1788" s="1">
        <v>56199952.966732197</v>
      </c>
      <c r="F1788" s="1">
        <v>39576176.186619803</v>
      </c>
      <c r="G1788">
        <v>2502.44799804687</v>
      </c>
      <c r="H1788" t="s">
        <v>11</v>
      </c>
      <c r="I1788" t="s">
        <v>50</v>
      </c>
      <c r="J1788" t="s">
        <v>58</v>
      </c>
    </row>
    <row r="1789" spans="1:10" x14ac:dyDescent="0.45">
      <c r="A1789">
        <v>1786</v>
      </c>
      <c r="B1789">
        <v>996572.63827622298</v>
      </c>
      <c r="C1789" s="1">
        <v>60473472.330698997</v>
      </c>
      <c r="D1789" s="1">
        <v>299397241.40594798</v>
      </c>
      <c r="E1789" s="1">
        <v>379616199.85070503</v>
      </c>
      <c r="F1789" s="1">
        <v>145107470.58929101</v>
      </c>
      <c r="G1789">
        <v>8362.8615722656195</v>
      </c>
      <c r="H1789" t="s">
        <v>12</v>
      </c>
      <c r="I1789" t="s">
        <v>50</v>
      </c>
      <c r="J1789" t="s">
        <v>58</v>
      </c>
    </row>
    <row r="1790" spans="1:10" x14ac:dyDescent="0.45">
      <c r="A1790">
        <v>1787</v>
      </c>
      <c r="B1790">
        <v>626.25592041015602</v>
      </c>
      <c r="C1790">
        <v>270891.10180663998</v>
      </c>
      <c r="D1790">
        <v>3633587.5411913102</v>
      </c>
      <c r="E1790" s="1">
        <v>16427462.472327599</v>
      </c>
      <c r="F1790" s="1">
        <v>16050221.395475199</v>
      </c>
      <c r="G1790">
        <v>3120.6275024413999</v>
      </c>
      <c r="H1790" t="s">
        <v>13</v>
      </c>
      <c r="I1790" t="s">
        <v>50</v>
      </c>
      <c r="J1790" t="s">
        <v>58</v>
      </c>
    </row>
    <row r="1791" spans="1:10" x14ac:dyDescent="0.45">
      <c r="A1791">
        <v>1788</v>
      </c>
      <c r="B1791">
        <v>3623196.2797241202</v>
      </c>
      <c r="C1791" s="1">
        <v>78334742.577803805</v>
      </c>
      <c r="D1791" s="1">
        <v>280708875.07629299</v>
      </c>
      <c r="E1791" s="1">
        <v>465212795.72373301</v>
      </c>
      <c r="F1791" s="1">
        <v>346963975.00085503</v>
      </c>
      <c r="G1791">
        <v>41321.152706370602</v>
      </c>
      <c r="H1791" t="s">
        <v>14</v>
      </c>
      <c r="I1791" t="s">
        <v>50</v>
      </c>
      <c r="J1791" t="s">
        <v>58</v>
      </c>
    </row>
    <row r="1792" spans="1:10" x14ac:dyDescent="0.45">
      <c r="A1792">
        <v>1789</v>
      </c>
      <c r="B1792">
        <v>738146.67755126895</v>
      </c>
      <c r="C1792" s="1">
        <v>117290528.025235</v>
      </c>
      <c r="D1792" s="1">
        <v>643169843.60830104</v>
      </c>
      <c r="E1792" s="1">
        <v>816692809.89844096</v>
      </c>
      <c r="F1792" s="1">
        <v>219781703.66770399</v>
      </c>
      <c r="G1792">
        <v>5268.9291381835901</v>
      </c>
      <c r="H1792" t="s">
        <v>15</v>
      </c>
      <c r="I1792" t="s">
        <v>50</v>
      </c>
      <c r="J1792" t="s">
        <v>58</v>
      </c>
    </row>
    <row r="1793" spans="1:10" x14ac:dyDescent="0.45">
      <c r="A1793">
        <v>1790</v>
      </c>
      <c r="B1793">
        <v>677.82891845703102</v>
      </c>
      <c r="C1793">
        <v>348195.95153808501</v>
      </c>
      <c r="D1793">
        <v>3321770.1951293899</v>
      </c>
      <c r="E1793" s="1">
        <v>12251865.9834716</v>
      </c>
      <c r="F1793">
        <v>9549866.0685326606</v>
      </c>
      <c r="G1793">
        <v>1365.44787597656</v>
      </c>
      <c r="H1793" t="s">
        <v>16</v>
      </c>
      <c r="I1793" t="s">
        <v>50</v>
      </c>
      <c r="J1793" t="s">
        <v>58</v>
      </c>
    </row>
    <row r="1794" spans="1:10" x14ac:dyDescent="0.45">
      <c r="A1794">
        <v>1791</v>
      </c>
      <c r="B1794">
        <v>4968042.8508355804</v>
      </c>
      <c r="C1794" s="1">
        <v>85210299.810091406</v>
      </c>
      <c r="D1794" s="1">
        <v>310610323.63148302</v>
      </c>
      <c r="E1794" s="1">
        <v>757230270.89716494</v>
      </c>
      <c r="F1794" s="1">
        <v>787731763.314448</v>
      </c>
      <c r="G1794">
        <v>82598.617278693695</v>
      </c>
      <c r="H1794" t="s">
        <v>17</v>
      </c>
      <c r="I1794" t="s">
        <v>50</v>
      </c>
      <c r="J1794" t="s">
        <v>58</v>
      </c>
    </row>
    <row r="1795" spans="1:10" x14ac:dyDescent="0.45">
      <c r="A1795">
        <v>1792</v>
      </c>
      <c r="B1795">
        <v>665.41619873046795</v>
      </c>
      <c r="C1795">
        <v>3918811.31206006</v>
      </c>
      <c r="D1795" s="1">
        <v>35157705.798807502</v>
      </c>
      <c r="E1795" s="1">
        <v>93810067.125981107</v>
      </c>
      <c r="F1795" s="1">
        <v>92702790.828843698</v>
      </c>
      <c r="G1795">
        <v>27315.056836894899</v>
      </c>
      <c r="H1795" t="s">
        <v>18</v>
      </c>
      <c r="I1795" t="s">
        <v>50</v>
      </c>
      <c r="J1795" t="s">
        <v>58</v>
      </c>
    </row>
    <row r="1796" spans="1:10" x14ac:dyDescent="0.45">
      <c r="A1796">
        <v>1793</v>
      </c>
      <c r="B1796">
        <v>678.23980712890602</v>
      </c>
      <c r="C1796">
        <v>1278607.63498056</v>
      </c>
      <c r="D1796" s="1">
        <v>10762450.891973</v>
      </c>
      <c r="E1796" s="1">
        <v>46235330.119282</v>
      </c>
      <c r="F1796" s="1">
        <v>23193858.712329499</v>
      </c>
      <c r="G1796">
        <v>2714.1226806640602</v>
      </c>
      <c r="H1796" t="s">
        <v>19</v>
      </c>
      <c r="I1796" t="s">
        <v>50</v>
      </c>
      <c r="J1796" t="s">
        <v>58</v>
      </c>
    </row>
    <row r="1797" spans="1:10" x14ac:dyDescent="0.45">
      <c r="A1797">
        <v>1794</v>
      </c>
      <c r="B1797">
        <v>0</v>
      </c>
      <c r="C1797">
        <v>6240.1642456054597</v>
      </c>
      <c r="D1797">
        <v>41780.66015625</v>
      </c>
      <c r="E1797">
        <v>245808.23531230801</v>
      </c>
      <c r="F1797">
        <v>421921.00513437297</v>
      </c>
      <c r="G1797">
        <v>624.27142333984295</v>
      </c>
      <c r="H1797" t="s">
        <v>20</v>
      </c>
      <c r="I1797" t="s">
        <v>50</v>
      </c>
      <c r="J1797" t="s">
        <v>58</v>
      </c>
    </row>
    <row r="1798" spans="1:10" x14ac:dyDescent="0.45">
      <c r="A1798">
        <v>1795</v>
      </c>
      <c r="B1798">
        <v>0</v>
      </c>
      <c r="C1798">
        <v>198998.95611572199</v>
      </c>
      <c r="D1798">
        <v>1694257.78001948</v>
      </c>
      <c r="E1798">
        <v>6747267.2673765803</v>
      </c>
      <c r="F1798" s="1">
        <v>13933913.0507924</v>
      </c>
      <c r="G1798">
        <v>8098.7469482421802</v>
      </c>
      <c r="H1798" t="s">
        <v>21</v>
      </c>
      <c r="I1798" t="s">
        <v>50</v>
      </c>
      <c r="J1798" t="s">
        <v>58</v>
      </c>
    </row>
    <row r="1799" spans="1:10" x14ac:dyDescent="0.45">
      <c r="A1799">
        <v>1796</v>
      </c>
      <c r="B1799">
        <v>2021.1495971679601</v>
      </c>
      <c r="C1799">
        <v>1075824.5585125999</v>
      </c>
      <c r="D1799" s="1">
        <v>14907708.929352401</v>
      </c>
      <c r="E1799" s="1">
        <v>124290822.33094899</v>
      </c>
      <c r="F1799" s="1">
        <v>75295200.329030201</v>
      </c>
      <c r="G1799">
        <v>1341.0361328125</v>
      </c>
      <c r="H1799" t="s">
        <v>22</v>
      </c>
      <c r="I1799" t="s">
        <v>50</v>
      </c>
      <c r="J1799" t="s">
        <v>58</v>
      </c>
    </row>
    <row r="1800" spans="1:10" x14ac:dyDescent="0.45">
      <c r="A1800">
        <v>1797</v>
      </c>
      <c r="B1800">
        <v>30274.8621826171</v>
      </c>
      <c r="C1800" s="1">
        <v>74831598.492890701</v>
      </c>
      <c r="D1800" s="1">
        <v>423414745.31416303</v>
      </c>
      <c r="E1800" s="1">
        <v>252584688.46481499</v>
      </c>
      <c r="F1800" s="1">
        <v>79607652.188752994</v>
      </c>
      <c r="G1800">
        <v>17327.726074218699</v>
      </c>
      <c r="H1800" t="s">
        <v>23</v>
      </c>
      <c r="I1800" t="s">
        <v>50</v>
      </c>
      <c r="J1800" t="s">
        <v>58</v>
      </c>
    </row>
    <row r="1801" spans="1:10" x14ac:dyDescent="0.45">
      <c r="A1801">
        <v>1798</v>
      </c>
      <c r="B1801">
        <v>0</v>
      </c>
      <c r="C1801">
        <v>21552.9022216796</v>
      </c>
      <c r="D1801">
        <v>81880.814908375396</v>
      </c>
      <c r="E1801">
        <v>373494.30897097097</v>
      </c>
      <c r="F1801">
        <v>736501.15908825397</v>
      </c>
      <c r="G1801">
        <v>1263.7393188476501</v>
      </c>
      <c r="H1801" t="s">
        <v>24</v>
      </c>
      <c r="I1801" t="s">
        <v>50</v>
      </c>
      <c r="J1801" t="s">
        <v>58</v>
      </c>
    </row>
    <row r="1802" spans="1:10" x14ac:dyDescent="0.45">
      <c r="A1802">
        <v>1799</v>
      </c>
      <c r="B1802">
        <v>669.94757080078102</v>
      </c>
      <c r="C1802">
        <v>2629703.9001594</v>
      </c>
      <c r="D1802" s="1">
        <v>27889315.326329298</v>
      </c>
      <c r="E1802" s="1">
        <v>62252980.675858296</v>
      </c>
      <c r="F1802" s="1">
        <v>36908456.914151303</v>
      </c>
      <c r="G1802">
        <v>8918.7755126953107</v>
      </c>
      <c r="H1802" t="s">
        <v>25</v>
      </c>
      <c r="I1802" t="s">
        <v>50</v>
      </c>
      <c r="J1802" t="s">
        <v>58</v>
      </c>
    </row>
    <row r="1803" spans="1:10" x14ac:dyDescent="0.45">
      <c r="A1803">
        <v>1800</v>
      </c>
      <c r="B1803">
        <v>3116823.0535204099</v>
      </c>
      <c r="C1803" s="1">
        <v>65651543.632712603</v>
      </c>
      <c r="D1803" s="1">
        <v>260791083.451884</v>
      </c>
      <c r="E1803" s="1">
        <v>389588259.99966902</v>
      </c>
      <c r="F1803" s="1">
        <v>203227682.63117</v>
      </c>
      <c r="G1803">
        <v>241739.968383789</v>
      </c>
      <c r="H1803" t="s">
        <v>4</v>
      </c>
      <c r="I1803" t="s">
        <v>51</v>
      </c>
      <c r="J1803" t="s">
        <v>58</v>
      </c>
    </row>
    <row r="1804" spans="1:10" x14ac:dyDescent="0.45">
      <c r="A1804">
        <v>1801</v>
      </c>
      <c r="B1804">
        <v>0</v>
      </c>
      <c r="C1804">
        <v>2021871.3845851501</v>
      </c>
      <c r="D1804" s="1">
        <v>48358991.1663782</v>
      </c>
      <c r="E1804" s="1">
        <v>155945141.858785</v>
      </c>
      <c r="F1804" s="1">
        <v>30265444.323489401</v>
      </c>
      <c r="G1804">
        <v>9342.4917602539008</v>
      </c>
      <c r="H1804" t="s">
        <v>7</v>
      </c>
      <c r="I1804" t="s">
        <v>51</v>
      </c>
      <c r="J1804" t="s">
        <v>58</v>
      </c>
    </row>
    <row r="1805" spans="1:10" x14ac:dyDescent="0.45">
      <c r="A1805">
        <v>1802</v>
      </c>
      <c r="B1805">
        <v>16378.2204589843</v>
      </c>
      <c r="C1805">
        <v>7687166.2954084799</v>
      </c>
      <c r="D1805" s="1">
        <v>80293690.914637893</v>
      </c>
      <c r="E1805" s="1">
        <v>171481146.81971699</v>
      </c>
      <c r="F1805" s="1">
        <v>31597225.230046701</v>
      </c>
      <c r="G1805">
        <v>0</v>
      </c>
      <c r="H1805" t="s">
        <v>8</v>
      </c>
      <c r="I1805" t="s">
        <v>51</v>
      </c>
      <c r="J1805" t="s">
        <v>58</v>
      </c>
    </row>
    <row r="1806" spans="1:10" x14ac:dyDescent="0.45">
      <c r="A1806">
        <v>1803</v>
      </c>
      <c r="B1806">
        <v>0</v>
      </c>
      <c r="C1806">
        <v>1869.7898559570301</v>
      </c>
      <c r="D1806">
        <v>34273.194030761697</v>
      </c>
      <c r="E1806">
        <v>126519.9921875</v>
      </c>
      <c r="F1806">
        <v>230882.24314754701</v>
      </c>
      <c r="G1806">
        <v>5599.9437866210901</v>
      </c>
      <c r="H1806" t="s">
        <v>9</v>
      </c>
      <c r="I1806" t="s">
        <v>51</v>
      </c>
      <c r="J1806" t="s">
        <v>58</v>
      </c>
    </row>
    <row r="1807" spans="1:10" x14ac:dyDescent="0.45">
      <c r="A1807">
        <v>1804</v>
      </c>
      <c r="B1807">
        <v>45859.898864745999</v>
      </c>
      <c r="C1807" s="1">
        <v>18308846.310974099</v>
      </c>
      <c r="D1807" s="1">
        <v>88901111.7839441</v>
      </c>
      <c r="E1807" s="1">
        <v>188168839.16461501</v>
      </c>
      <c r="F1807" s="1">
        <v>87146514.218230098</v>
      </c>
      <c r="G1807">
        <v>381264.68286443898</v>
      </c>
      <c r="H1807" t="s">
        <v>10</v>
      </c>
      <c r="I1807" t="s">
        <v>51</v>
      </c>
      <c r="J1807" t="s">
        <v>58</v>
      </c>
    </row>
    <row r="1808" spans="1:10" x14ac:dyDescent="0.45">
      <c r="A1808">
        <v>1805</v>
      </c>
      <c r="B1808">
        <v>117601.873796051</v>
      </c>
      <c r="C1808">
        <v>4788638.9058299297</v>
      </c>
      <c r="D1808" s="1">
        <v>23690357.735233001</v>
      </c>
      <c r="E1808" s="1">
        <v>59181150.7261687</v>
      </c>
      <c r="F1808" s="1">
        <v>31045618.976887502</v>
      </c>
      <c r="G1808">
        <v>13093.455383300699</v>
      </c>
      <c r="H1808" t="s">
        <v>11</v>
      </c>
      <c r="I1808" t="s">
        <v>51</v>
      </c>
      <c r="J1808" t="s">
        <v>58</v>
      </c>
    </row>
    <row r="1809" spans="1:10" x14ac:dyDescent="0.45">
      <c r="A1809">
        <v>1806</v>
      </c>
      <c r="B1809">
        <v>425255.35846043</v>
      </c>
      <c r="C1809" s="1">
        <v>26070826.934842601</v>
      </c>
      <c r="D1809" s="1">
        <v>224316979.297526</v>
      </c>
      <c r="E1809" s="1">
        <v>446565119.49148202</v>
      </c>
      <c r="F1809" s="1">
        <v>188126579.84887999</v>
      </c>
      <c r="G1809">
        <v>94558.745300292896</v>
      </c>
      <c r="H1809" t="s">
        <v>12</v>
      </c>
      <c r="I1809" t="s">
        <v>51</v>
      </c>
      <c r="J1809" t="s">
        <v>58</v>
      </c>
    </row>
    <row r="1810" spans="1:10" x14ac:dyDescent="0.45">
      <c r="A1810">
        <v>1807</v>
      </c>
      <c r="B1810">
        <v>4378.7314453125</v>
      </c>
      <c r="C1810">
        <v>692169.21960688499</v>
      </c>
      <c r="D1810">
        <v>8703819.1569716502</v>
      </c>
      <c r="E1810" s="1">
        <v>16139269.050773799</v>
      </c>
      <c r="F1810" s="1">
        <v>10815707.2838879</v>
      </c>
      <c r="G1810">
        <v>30565.951538085901</v>
      </c>
      <c r="H1810" t="s">
        <v>13</v>
      </c>
      <c r="I1810" t="s">
        <v>51</v>
      </c>
      <c r="J1810" t="s">
        <v>58</v>
      </c>
    </row>
    <row r="1811" spans="1:10" x14ac:dyDescent="0.45">
      <c r="A1811">
        <v>1808</v>
      </c>
      <c r="B1811">
        <v>1309427.60186767</v>
      </c>
      <c r="C1811" s="1">
        <v>83504486.570345297</v>
      </c>
      <c r="D1811" s="1">
        <v>286136744.70262599</v>
      </c>
      <c r="E1811" s="1">
        <v>458235152.36737198</v>
      </c>
      <c r="F1811" s="1">
        <v>345186705.76797599</v>
      </c>
      <c r="G1811">
        <v>512388.80092677602</v>
      </c>
      <c r="H1811" t="s">
        <v>14</v>
      </c>
      <c r="I1811" t="s">
        <v>51</v>
      </c>
      <c r="J1811" t="s">
        <v>58</v>
      </c>
    </row>
    <row r="1812" spans="1:10" x14ac:dyDescent="0.45">
      <c r="A1812">
        <v>1809</v>
      </c>
      <c r="B1812">
        <v>276858.07574462797</v>
      </c>
      <c r="C1812" s="1">
        <v>52378180.481207304</v>
      </c>
      <c r="D1812" s="1">
        <v>544403382.79132497</v>
      </c>
      <c r="E1812" s="1">
        <v>997875957.72912705</v>
      </c>
      <c r="F1812" s="1">
        <v>202650154.096459</v>
      </c>
      <c r="G1812">
        <v>93767.632507324204</v>
      </c>
      <c r="H1812" t="s">
        <v>15</v>
      </c>
      <c r="I1812" t="s">
        <v>51</v>
      </c>
      <c r="J1812" t="s">
        <v>58</v>
      </c>
    </row>
    <row r="1813" spans="1:10" x14ac:dyDescent="0.45">
      <c r="A1813">
        <v>1810</v>
      </c>
      <c r="B1813">
        <v>1355.65783691406</v>
      </c>
      <c r="C1813">
        <v>664809.39233398403</v>
      </c>
      <c r="D1813">
        <v>3586721.9750469099</v>
      </c>
      <c r="E1813" s="1">
        <v>12926139.4771419</v>
      </c>
      <c r="F1813">
        <v>8285178.2806015899</v>
      </c>
      <c r="G1813">
        <v>9536.6925048828107</v>
      </c>
      <c r="H1813" t="s">
        <v>16</v>
      </c>
      <c r="I1813" t="s">
        <v>51</v>
      </c>
      <c r="J1813" t="s">
        <v>58</v>
      </c>
    </row>
    <row r="1814" spans="1:10" x14ac:dyDescent="0.45">
      <c r="A1814">
        <v>1811</v>
      </c>
      <c r="B1814">
        <v>1281032.6095126199</v>
      </c>
      <c r="C1814" s="1">
        <v>72536453.901449695</v>
      </c>
      <c r="D1814" s="1">
        <v>353696729.90599298</v>
      </c>
      <c r="E1814" s="1">
        <v>825606254.14242399</v>
      </c>
      <c r="F1814" s="1">
        <v>692013241.17241502</v>
      </c>
      <c r="G1814">
        <v>699587.38950697903</v>
      </c>
      <c r="H1814" t="s">
        <v>17</v>
      </c>
      <c r="I1814" t="s">
        <v>51</v>
      </c>
      <c r="J1814" t="s">
        <v>58</v>
      </c>
    </row>
    <row r="1815" spans="1:10" x14ac:dyDescent="0.45">
      <c r="A1815">
        <v>1812</v>
      </c>
      <c r="B1815">
        <v>0</v>
      </c>
      <c r="C1815">
        <v>2675874.0065391301</v>
      </c>
      <c r="D1815" s="1">
        <v>20214365.005983099</v>
      </c>
      <c r="E1815" s="1">
        <v>101367198.918359</v>
      </c>
      <c r="F1815" s="1">
        <v>100671542.284786</v>
      </c>
      <c r="G1815">
        <v>688375.32305932103</v>
      </c>
      <c r="H1815" t="s">
        <v>18</v>
      </c>
      <c r="I1815" t="s">
        <v>51</v>
      </c>
      <c r="J1815" t="s">
        <v>58</v>
      </c>
    </row>
    <row r="1816" spans="1:10" x14ac:dyDescent="0.45">
      <c r="A1816">
        <v>1813</v>
      </c>
      <c r="B1816">
        <v>0</v>
      </c>
      <c r="C1816">
        <v>1147706.50433349</v>
      </c>
      <c r="D1816">
        <v>9556969.9110157602</v>
      </c>
      <c r="E1816" s="1">
        <v>45028427.386818498</v>
      </c>
      <c r="F1816" s="1">
        <v>25725582.377747498</v>
      </c>
      <c r="G1816">
        <v>14953.5411376953</v>
      </c>
      <c r="H1816" t="s">
        <v>19</v>
      </c>
      <c r="I1816" t="s">
        <v>51</v>
      </c>
      <c r="J1816" t="s">
        <v>58</v>
      </c>
    </row>
    <row r="1817" spans="1:10" x14ac:dyDescent="0.45">
      <c r="A1817">
        <v>1814</v>
      </c>
      <c r="B1817">
        <v>0</v>
      </c>
      <c r="C1817">
        <v>11228.6610717773</v>
      </c>
      <c r="D1817">
        <v>67329.448913574204</v>
      </c>
      <c r="E1817">
        <v>219400.44635009699</v>
      </c>
      <c r="F1817">
        <v>414047.627104396</v>
      </c>
      <c r="G1817">
        <v>4368.15283203125</v>
      </c>
      <c r="H1817" t="s">
        <v>20</v>
      </c>
      <c r="I1817" t="s">
        <v>51</v>
      </c>
      <c r="J1817" t="s">
        <v>58</v>
      </c>
    </row>
    <row r="1818" spans="1:10" x14ac:dyDescent="0.45">
      <c r="A1818">
        <v>1815</v>
      </c>
      <c r="B1818">
        <v>7479.7359008788999</v>
      </c>
      <c r="C1818">
        <v>526130.44061279297</v>
      </c>
      <c r="D1818">
        <v>1958658.9722206199</v>
      </c>
      <c r="E1818">
        <v>7787970.2526415</v>
      </c>
      <c r="F1818" s="1">
        <v>12270522.7802478</v>
      </c>
      <c r="G1818">
        <v>31773.619628906199</v>
      </c>
      <c r="H1818" t="s">
        <v>21</v>
      </c>
      <c r="I1818" t="s">
        <v>51</v>
      </c>
      <c r="J1818" t="s">
        <v>58</v>
      </c>
    </row>
    <row r="1819" spans="1:10" x14ac:dyDescent="0.45">
      <c r="A1819">
        <v>1816</v>
      </c>
      <c r="B1819">
        <v>12778.348999023399</v>
      </c>
      <c r="C1819">
        <v>2642466.87432861</v>
      </c>
      <c r="D1819" s="1">
        <v>38089930.817448102</v>
      </c>
      <c r="E1819" s="1">
        <v>134310221.00589201</v>
      </c>
      <c r="F1819" s="1">
        <v>40513493.531657301</v>
      </c>
      <c r="G1819">
        <v>4027.7552490234302</v>
      </c>
      <c r="H1819" t="s">
        <v>22</v>
      </c>
      <c r="I1819" t="s">
        <v>51</v>
      </c>
      <c r="J1819" t="s">
        <v>58</v>
      </c>
    </row>
    <row r="1820" spans="1:10" x14ac:dyDescent="0.45">
      <c r="A1820">
        <v>1817</v>
      </c>
      <c r="B1820">
        <v>92670.663513183594</v>
      </c>
      <c r="C1820" s="1">
        <v>51477036.909751497</v>
      </c>
      <c r="D1820" s="1">
        <v>359203111.39655101</v>
      </c>
      <c r="E1820" s="1">
        <v>353114212.51669401</v>
      </c>
      <c r="F1820" s="1">
        <v>66529715.379816197</v>
      </c>
      <c r="G1820">
        <v>69540.1825523226</v>
      </c>
      <c r="H1820" t="s">
        <v>23</v>
      </c>
      <c r="I1820" t="s">
        <v>51</v>
      </c>
      <c r="J1820" t="s">
        <v>58</v>
      </c>
    </row>
    <row r="1821" spans="1:10" x14ac:dyDescent="0.45">
      <c r="A1821">
        <v>1818</v>
      </c>
      <c r="B1821">
        <v>0</v>
      </c>
      <c r="C1821">
        <v>13314.667541503901</v>
      </c>
      <c r="D1821">
        <v>111420.680116182</v>
      </c>
      <c r="E1821">
        <v>433113.69949879299</v>
      </c>
      <c r="F1821">
        <v>650531.50693335396</v>
      </c>
      <c r="G1821">
        <v>6312.3704182942702</v>
      </c>
      <c r="H1821" t="s">
        <v>24</v>
      </c>
      <c r="I1821" t="s">
        <v>51</v>
      </c>
      <c r="J1821" t="s">
        <v>58</v>
      </c>
    </row>
    <row r="1822" spans="1:10" x14ac:dyDescent="0.45">
      <c r="A1822">
        <v>1819</v>
      </c>
      <c r="B1822">
        <v>2010.2504272460901</v>
      </c>
      <c r="C1822">
        <v>5416906.5000921497</v>
      </c>
      <c r="D1822" s="1">
        <v>33182435.4256716</v>
      </c>
      <c r="E1822" s="1">
        <v>62218675.335163102</v>
      </c>
      <c r="F1822" s="1">
        <v>28830988.240568899</v>
      </c>
      <c r="G1822">
        <v>39029.787658691399</v>
      </c>
      <c r="H1822" t="s">
        <v>25</v>
      </c>
      <c r="I1822" t="s">
        <v>51</v>
      </c>
      <c r="J1822" t="s">
        <v>58</v>
      </c>
    </row>
    <row r="1823" spans="1:10" x14ac:dyDescent="0.45">
      <c r="A1823">
        <v>1820</v>
      </c>
      <c r="B1823">
        <v>6343465.9206150398</v>
      </c>
      <c r="C1823" s="1">
        <v>87358266.701708004</v>
      </c>
      <c r="D1823" s="1">
        <v>302268151.078803</v>
      </c>
      <c r="E1823" s="1">
        <v>377768037.59595102</v>
      </c>
      <c r="F1823" s="1">
        <v>148757039.00813299</v>
      </c>
      <c r="G1823">
        <v>122172.432128906</v>
      </c>
      <c r="H1823" t="s">
        <v>4</v>
      </c>
      <c r="I1823" t="s">
        <v>52</v>
      </c>
      <c r="J1823" t="s">
        <v>58</v>
      </c>
    </row>
    <row r="1824" spans="1:10" x14ac:dyDescent="0.45">
      <c r="A1824">
        <v>1821</v>
      </c>
      <c r="B1824">
        <v>0</v>
      </c>
      <c r="C1824">
        <v>1366216.1173026201</v>
      </c>
      <c r="D1824" s="1">
        <v>41926788.876747198</v>
      </c>
      <c r="E1824" s="1">
        <v>162347019.177019</v>
      </c>
      <c r="F1824" s="1">
        <v>30958100.079807598</v>
      </c>
      <c r="G1824">
        <v>2666.97412109375</v>
      </c>
      <c r="H1824" t="s">
        <v>7</v>
      </c>
      <c r="I1824" t="s">
        <v>52</v>
      </c>
      <c r="J1824" t="s">
        <v>58</v>
      </c>
    </row>
    <row r="1825" spans="1:10" x14ac:dyDescent="0.45">
      <c r="A1825">
        <v>1822</v>
      </c>
      <c r="B1825">
        <v>21834.526794433499</v>
      </c>
      <c r="C1825">
        <v>3863157.4613944199</v>
      </c>
      <c r="D1825" s="1">
        <v>80574957.360453695</v>
      </c>
      <c r="E1825" s="1">
        <v>191812252.05184999</v>
      </c>
      <c r="F1825" s="1">
        <v>14803406.079775801</v>
      </c>
      <c r="G1825">
        <v>0</v>
      </c>
      <c r="H1825" t="s">
        <v>8</v>
      </c>
      <c r="I1825" t="s">
        <v>52</v>
      </c>
      <c r="J1825" t="s">
        <v>58</v>
      </c>
    </row>
    <row r="1826" spans="1:10" x14ac:dyDescent="0.45">
      <c r="A1826">
        <v>1823</v>
      </c>
      <c r="B1826">
        <v>0</v>
      </c>
      <c r="C1826">
        <v>2494.55712890625</v>
      </c>
      <c r="D1826">
        <v>31148.796508789001</v>
      </c>
      <c r="E1826">
        <v>138345.44616699201</v>
      </c>
      <c r="F1826">
        <v>218457.59220760499</v>
      </c>
      <c r="G1826">
        <v>8698.77099609375</v>
      </c>
      <c r="H1826" t="s">
        <v>9</v>
      </c>
      <c r="I1826" t="s">
        <v>52</v>
      </c>
      <c r="J1826" t="s">
        <v>58</v>
      </c>
    </row>
    <row r="1827" spans="1:10" x14ac:dyDescent="0.45">
      <c r="A1827">
        <v>1824</v>
      </c>
      <c r="B1827">
        <v>76986.0975952148</v>
      </c>
      <c r="C1827" s="1">
        <v>19102380.740596</v>
      </c>
      <c r="D1827" s="1">
        <v>94456602.476601198</v>
      </c>
      <c r="E1827" s="1">
        <v>187586745.74155301</v>
      </c>
      <c r="F1827" s="1">
        <v>81715611.615689099</v>
      </c>
      <c r="G1827">
        <v>14109.387458352399</v>
      </c>
      <c r="H1827" t="s">
        <v>10</v>
      </c>
      <c r="I1827" t="s">
        <v>52</v>
      </c>
      <c r="J1827" t="s">
        <v>58</v>
      </c>
    </row>
    <row r="1828" spans="1:10" x14ac:dyDescent="0.45">
      <c r="A1828">
        <v>1825</v>
      </c>
      <c r="B1828">
        <v>183694.35511139501</v>
      </c>
      <c r="C1828">
        <v>6233025.2442461802</v>
      </c>
      <c r="D1828" s="1">
        <v>31267746.0003791</v>
      </c>
      <c r="E1828" s="1">
        <v>58814044.023245499</v>
      </c>
      <c r="F1828" s="1">
        <v>22335443.208336402</v>
      </c>
      <c r="G1828">
        <v>2508.8419799804601</v>
      </c>
      <c r="H1828" t="s">
        <v>11</v>
      </c>
      <c r="I1828" t="s">
        <v>52</v>
      </c>
      <c r="J1828" t="s">
        <v>58</v>
      </c>
    </row>
    <row r="1829" spans="1:10" x14ac:dyDescent="0.45">
      <c r="A1829">
        <v>1826</v>
      </c>
      <c r="B1829">
        <v>2659447.0826660101</v>
      </c>
      <c r="C1829" s="1">
        <v>69145201.115646005</v>
      </c>
      <c r="D1829" s="1">
        <v>356713479.60457599</v>
      </c>
      <c r="E1829" s="1">
        <v>362293226.34213299</v>
      </c>
      <c r="F1829" s="1">
        <v>94762164.479223803</v>
      </c>
      <c r="G1829">
        <v>25801.052246093699</v>
      </c>
      <c r="H1829" t="s">
        <v>12</v>
      </c>
      <c r="I1829" t="s">
        <v>52</v>
      </c>
      <c r="J1829" t="s">
        <v>58</v>
      </c>
    </row>
    <row r="1830" spans="1:10" x14ac:dyDescent="0.45">
      <c r="A1830">
        <v>1827</v>
      </c>
      <c r="B1830">
        <v>1875.27404785156</v>
      </c>
      <c r="C1830">
        <v>665503.93792604899</v>
      </c>
      <c r="D1830">
        <v>9802634.9489860907</v>
      </c>
      <c r="E1830" s="1">
        <v>17539974.7715808</v>
      </c>
      <c r="F1830">
        <v>8367178.9121222999</v>
      </c>
      <c r="G1830">
        <v>8741.5495605468695</v>
      </c>
      <c r="H1830" t="s">
        <v>13</v>
      </c>
      <c r="I1830" t="s">
        <v>52</v>
      </c>
      <c r="J1830" t="s">
        <v>58</v>
      </c>
    </row>
    <row r="1831" spans="1:10" x14ac:dyDescent="0.45">
      <c r="A1831">
        <v>1828</v>
      </c>
      <c r="B1831">
        <v>3180759.17578125</v>
      </c>
      <c r="C1831" s="1">
        <v>108849067.274635</v>
      </c>
      <c r="D1831" s="1">
        <v>341699057.513493</v>
      </c>
      <c r="E1831" s="1">
        <v>414711736.25348598</v>
      </c>
      <c r="F1831" s="1">
        <v>306399605.964203</v>
      </c>
      <c r="G1831">
        <v>44679.629516601497</v>
      </c>
      <c r="H1831" t="s">
        <v>14</v>
      </c>
      <c r="I1831" t="s">
        <v>52</v>
      </c>
      <c r="J1831" t="s">
        <v>58</v>
      </c>
    </row>
    <row r="1832" spans="1:10" x14ac:dyDescent="0.45">
      <c r="A1832">
        <v>1829</v>
      </c>
      <c r="B1832">
        <v>273795.19366455002</v>
      </c>
      <c r="C1832" s="1">
        <v>31381401.324979398</v>
      </c>
      <c r="D1832" s="1">
        <v>519023266.05002803</v>
      </c>
      <c r="E1832" s="1">
        <v>1080868493.2688899</v>
      </c>
      <c r="F1832" s="1">
        <v>166087830.71965599</v>
      </c>
      <c r="G1832">
        <v>43514.249145507798</v>
      </c>
      <c r="H1832" t="s">
        <v>15</v>
      </c>
      <c r="I1832" t="s">
        <v>52</v>
      </c>
      <c r="J1832" t="s">
        <v>58</v>
      </c>
    </row>
    <row r="1833" spans="1:10" x14ac:dyDescent="0.45">
      <c r="A1833">
        <v>1830</v>
      </c>
      <c r="B1833">
        <v>2044.79455566406</v>
      </c>
      <c r="C1833">
        <v>533027.56640625</v>
      </c>
      <c r="D1833">
        <v>4028029.43084573</v>
      </c>
      <c r="E1833" s="1">
        <v>12424995.0165824</v>
      </c>
      <c r="F1833">
        <v>8482922.3741684798</v>
      </c>
      <c r="G1833">
        <v>2722.2929077148401</v>
      </c>
      <c r="H1833" t="s">
        <v>16</v>
      </c>
      <c r="I1833" t="s">
        <v>52</v>
      </c>
      <c r="J1833" t="s">
        <v>58</v>
      </c>
    </row>
    <row r="1834" spans="1:10" x14ac:dyDescent="0.45">
      <c r="A1834">
        <v>1831</v>
      </c>
      <c r="B1834">
        <v>6040568.6631780798</v>
      </c>
      <c r="C1834" s="1">
        <v>132344214.82024001</v>
      </c>
      <c r="D1834" s="1">
        <v>398711373.97791302</v>
      </c>
      <c r="E1834" s="1">
        <v>817142362.52111495</v>
      </c>
      <c r="F1834" s="1">
        <v>591271902.61901796</v>
      </c>
      <c r="G1834">
        <v>322876.51983714302</v>
      </c>
      <c r="H1834" t="s">
        <v>17</v>
      </c>
      <c r="I1834" t="s">
        <v>52</v>
      </c>
      <c r="J1834" t="s">
        <v>58</v>
      </c>
    </row>
    <row r="1835" spans="1:10" x14ac:dyDescent="0.45">
      <c r="A1835">
        <v>1832</v>
      </c>
      <c r="B1835">
        <v>0</v>
      </c>
      <c r="C1835">
        <v>2174913.6885256302</v>
      </c>
      <c r="D1835" s="1">
        <v>20879976.564007401</v>
      </c>
      <c r="E1835" s="1">
        <v>104813204.361371</v>
      </c>
      <c r="F1835" s="1">
        <v>97681315.064548597</v>
      </c>
      <c r="G1835">
        <v>67945.860275447994</v>
      </c>
      <c r="H1835" t="s">
        <v>18</v>
      </c>
      <c r="I1835" t="s">
        <v>52</v>
      </c>
      <c r="J1835" t="s">
        <v>58</v>
      </c>
    </row>
    <row r="1836" spans="1:10" x14ac:dyDescent="0.45">
      <c r="A1836">
        <v>1833</v>
      </c>
      <c r="B1836">
        <v>0</v>
      </c>
      <c r="C1836">
        <v>872263.37245064497</v>
      </c>
      <c r="D1836" s="1">
        <v>10554346.3934651</v>
      </c>
      <c r="E1836" s="1">
        <v>47138023.926996201</v>
      </c>
      <c r="F1836" s="1">
        <v>22901534.378421798</v>
      </c>
      <c r="G1836">
        <v>7471.6497192382803</v>
      </c>
      <c r="H1836" t="s">
        <v>19</v>
      </c>
      <c r="I1836" t="s">
        <v>52</v>
      </c>
      <c r="J1836" t="s">
        <v>58</v>
      </c>
    </row>
    <row r="1837" spans="1:10" x14ac:dyDescent="0.45">
      <c r="A1837">
        <v>1834</v>
      </c>
      <c r="B1837">
        <v>0</v>
      </c>
      <c r="C1837">
        <v>1871.46862792968</v>
      </c>
      <c r="D1837">
        <v>49881.973449707002</v>
      </c>
      <c r="E1837">
        <v>254929.02447509699</v>
      </c>
      <c r="F1837">
        <v>409067.59829580202</v>
      </c>
      <c r="G1837">
        <v>624.27142333984295</v>
      </c>
      <c r="H1837" t="s">
        <v>20</v>
      </c>
      <c r="I1837" t="s">
        <v>52</v>
      </c>
      <c r="J1837" t="s">
        <v>58</v>
      </c>
    </row>
    <row r="1838" spans="1:10" x14ac:dyDescent="0.45">
      <c r="A1838">
        <v>1835</v>
      </c>
      <c r="B1838">
        <v>624.53900146484295</v>
      </c>
      <c r="C1838">
        <v>224947.90258789001</v>
      </c>
      <c r="D1838">
        <v>1850304.0637092099</v>
      </c>
      <c r="E1838">
        <v>9148071.7458419502</v>
      </c>
      <c r="F1838" s="1">
        <v>11346130.0261862</v>
      </c>
      <c r="G1838">
        <v>12457.523925781201</v>
      </c>
      <c r="H1838" t="s">
        <v>21</v>
      </c>
      <c r="I1838" t="s">
        <v>52</v>
      </c>
      <c r="J1838" t="s">
        <v>58</v>
      </c>
    </row>
    <row r="1839" spans="1:10" x14ac:dyDescent="0.45">
      <c r="A1839">
        <v>1836</v>
      </c>
      <c r="B1839">
        <v>11448.0117797851</v>
      </c>
      <c r="C1839">
        <v>1211744.8983343299</v>
      </c>
      <c r="D1839" s="1">
        <v>20877625.109285399</v>
      </c>
      <c r="E1839" s="1">
        <v>146584512.25369701</v>
      </c>
      <c r="F1839" s="1">
        <v>46884225.944572598</v>
      </c>
      <c r="G1839">
        <v>3362.1159057617101</v>
      </c>
      <c r="H1839" t="s">
        <v>22</v>
      </c>
      <c r="I1839" t="s">
        <v>52</v>
      </c>
      <c r="J1839" t="s">
        <v>58</v>
      </c>
    </row>
    <row r="1840" spans="1:10" x14ac:dyDescent="0.45">
      <c r="A1840">
        <v>1837</v>
      </c>
      <c r="B1840">
        <v>56441.309020995999</v>
      </c>
      <c r="C1840" s="1">
        <v>21650695.090085499</v>
      </c>
      <c r="D1840" s="1">
        <v>299789022.31726903</v>
      </c>
      <c r="E1840" s="1">
        <v>442770596.77157301</v>
      </c>
      <c r="F1840" s="1">
        <v>66207971.022832401</v>
      </c>
      <c r="G1840">
        <v>11560.5380976658</v>
      </c>
      <c r="H1840" t="s">
        <v>23</v>
      </c>
      <c r="I1840" t="s">
        <v>52</v>
      </c>
      <c r="J1840" t="s">
        <v>58</v>
      </c>
    </row>
    <row r="1841" spans="1:10" x14ac:dyDescent="0.45">
      <c r="A1841">
        <v>1838</v>
      </c>
      <c r="B1841">
        <v>0</v>
      </c>
      <c r="C1841">
        <v>14596.0743408203</v>
      </c>
      <c r="D1841">
        <v>104968.054068292</v>
      </c>
      <c r="E1841">
        <v>462481.03162482701</v>
      </c>
      <c r="F1841">
        <v>629499.54139476095</v>
      </c>
      <c r="G1841">
        <v>3148.2230794270799</v>
      </c>
      <c r="H1841" t="s">
        <v>24</v>
      </c>
      <c r="I1841" t="s">
        <v>52</v>
      </c>
      <c r="J1841" t="s">
        <v>58</v>
      </c>
    </row>
    <row r="1842" spans="1:10" x14ac:dyDescent="0.45">
      <c r="A1842">
        <v>1839</v>
      </c>
      <c r="B1842">
        <v>14068.7442016601</v>
      </c>
      <c r="C1842">
        <v>4764903.1118214298</v>
      </c>
      <c r="D1842" s="1">
        <v>33534673.1236182</v>
      </c>
      <c r="E1842" s="1">
        <v>66178146.376483902</v>
      </c>
      <c r="F1842" s="1">
        <v>25190013.989303701</v>
      </c>
      <c r="G1842">
        <v>8240.1941528320294</v>
      </c>
      <c r="H1842" t="s">
        <v>25</v>
      </c>
      <c r="I1842" t="s">
        <v>52</v>
      </c>
      <c r="J1842" t="s">
        <v>58</v>
      </c>
    </row>
    <row r="1843" spans="1:10" x14ac:dyDescent="0.45">
      <c r="A1843">
        <v>1840</v>
      </c>
      <c r="B1843">
        <v>7492449.1104709897</v>
      </c>
      <c r="C1843" s="1">
        <v>79525785.445441693</v>
      </c>
      <c r="D1843" s="1">
        <v>278848696.45465899</v>
      </c>
      <c r="E1843" s="1">
        <v>391662306.319722</v>
      </c>
      <c r="F1843" s="1">
        <v>164982809.806521</v>
      </c>
      <c r="G1843">
        <v>105085.60052490199</v>
      </c>
      <c r="H1843" t="s">
        <v>4</v>
      </c>
      <c r="I1843" t="s">
        <v>53</v>
      </c>
      <c r="J1843" t="s">
        <v>58</v>
      </c>
    </row>
    <row r="1844" spans="1:10" x14ac:dyDescent="0.45">
      <c r="A1844">
        <v>1841</v>
      </c>
      <c r="B1844">
        <v>0</v>
      </c>
      <c r="C1844">
        <v>312859.65518224298</v>
      </c>
      <c r="D1844">
        <v>7220946.06891084</v>
      </c>
      <c r="E1844" s="1">
        <v>134023042.169128</v>
      </c>
      <c r="F1844" s="1">
        <v>95033290.135243595</v>
      </c>
      <c r="G1844">
        <v>10653.1965332031</v>
      </c>
      <c r="H1844" t="s">
        <v>7</v>
      </c>
      <c r="I1844" t="s">
        <v>53</v>
      </c>
      <c r="J1844" t="s">
        <v>58</v>
      </c>
    </row>
    <row r="1845" spans="1:10" x14ac:dyDescent="0.45">
      <c r="A1845">
        <v>1842</v>
      </c>
      <c r="B1845">
        <v>21145.201721191399</v>
      </c>
      <c r="C1845">
        <v>1455040.5685475001</v>
      </c>
      <c r="D1845" s="1">
        <v>61026110.824413799</v>
      </c>
      <c r="E1845" s="1">
        <v>212989209.80251899</v>
      </c>
      <c r="F1845" s="1">
        <v>15584101.0830674</v>
      </c>
      <c r="G1845">
        <v>0</v>
      </c>
      <c r="H1845" t="s">
        <v>8</v>
      </c>
      <c r="I1845" t="s">
        <v>53</v>
      </c>
      <c r="J1845" t="s">
        <v>58</v>
      </c>
    </row>
    <row r="1846" spans="1:10" x14ac:dyDescent="0.45">
      <c r="A1846">
        <v>1843</v>
      </c>
      <c r="B1846">
        <v>0</v>
      </c>
      <c r="C1846">
        <v>1867.06298828125</v>
      </c>
      <c r="D1846">
        <v>43643.3651733398</v>
      </c>
      <c r="E1846">
        <v>119011.16302490199</v>
      </c>
      <c r="F1846">
        <v>226544.173750574</v>
      </c>
      <c r="G1846">
        <v>8079.3980712890598</v>
      </c>
      <c r="H1846" t="s">
        <v>9</v>
      </c>
      <c r="I1846" t="s">
        <v>53</v>
      </c>
      <c r="J1846" t="s">
        <v>58</v>
      </c>
    </row>
    <row r="1847" spans="1:10" x14ac:dyDescent="0.45">
      <c r="A1847">
        <v>1844</v>
      </c>
      <c r="B1847">
        <v>136682.97406005801</v>
      </c>
      <c r="C1847" s="1">
        <v>14941424.3822021</v>
      </c>
      <c r="D1847" s="1">
        <v>84242457.178182602</v>
      </c>
      <c r="E1847" s="1">
        <v>190782110.50428501</v>
      </c>
      <c r="F1847" s="1">
        <v>92837533.200382695</v>
      </c>
      <c r="G1847">
        <v>12227.820380715701</v>
      </c>
      <c r="H1847" t="s">
        <v>10</v>
      </c>
      <c r="I1847" t="s">
        <v>53</v>
      </c>
      <c r="J1847" t="s">
        <v>58</v>
      </c>
    </row>
    <row r="1848" spans="1:10" x14ac:dyDescent="0.45">
      <c r="A1848">
        <v>1845</v>
      </c>
      <c r="B1848">
        <v>727069.46464556502</v>
      </c>
      <c r="C1848" s="1">
        <v>13432669.9957531</v>
      </c>
      <c r="D1848" s="1">
        <v>33411395.039198399</v>
      </c>
      <c r="E1848" s="1">
        <v>55389159.969430402</v>
      </c>
      <c r="F1848" s="1">
        <v>15874926.322313</v>
      </c>
      <c r="G1848">
        <v>1240.88195800781</v>
      </c>
      <c r="H1848" t="s">
        <v>11</v>
      </c>
      <c r="I1848" t="s">
        <v>53</v>
      </c>
      <c r="J1848" t="s">
        <v>58</v>
      </c>
    </row>
    <row r="1849" spans="1:10" x14ac:dyDescent="0.45">
      <c r="A1849">
        <v>1846</v>
      </c>
      <c r="B1849">
        <v>2339067.1952337502</v>
      </c>
      <c r="C1849" s="1">
        <v>54187670.323891498</v>
      </c>
      <c r="D1849" s="1">
        <v>335024045.846569</v>
      </c>
      <c r="E1849" s="1">
        <v>393034515.434237</v>
      </c>
      <c r="F1849" s="1">
        <v>100996623.85116901</v>
      </c>
      <c r="G1849">
        <v>17397.025390625</v>
      </c>
      <c r="H1849" t="s">
        <v>12</v>
      </c>
      <c r="I1849" t="s">
        <v>53</v>
      </c>
      <c r="J1849" t="s">
        <v>58</v>
      </c>
    </row>
    <row r="1850" spans="1:10" x14ac:dyDescent="0.45">
      <c r="A1850">
        <v>1847</v>
      </c>
      <c r="B1850">
        <v>147596.06494140599</v>
      </c>
      <c r="C1850">
        <v>3642329.6419945802</v>
      </c>
      <c r="D1850" s="1">
        <v>11487551.147541599</v>
      </c>
      <c r="E1850" s="1">
        <v>14784378.477327401</v>
      </c>
      <c r="F1850">
        <v>6320938.1135050403</v>
      </c>
      <c r="G1850">
        <v>3115.9489135742101</v>
      </c>
      <c r="H1850" t="s">
        <v>13</v>
      </c>
      <c r="I1850" t="s">
        <v>53</v>
      </c>
      <c r="J1850" t="s">
        <v>58</v>
      </c>
    </row>
    <row r="1851" spans="1:10" x14ac:dyDescent="0.45">
      <c r="A1851">
        <v>1848</v>
      </c>
      <c r="B1851">
        <v>4668500.8853862602</v>
      </c>
      <c r="C1851" s="1">
        <v>114833670.92021</v>
      </c>
      <c r="D1851" s="1">
        <v>360014243.940139</v>
      </c>
      <c r="E1851" s="1">
        <v>423948766.93603998</v>
      </c>
      <c r="F1851" s="1">
        <v>271403766.40012002</v>
      </c>
      <c r="G1851">
        <v>15956.729219803099</v>
      </c>
      <c r="H1851" t="s">
        <v>14</v>
      </c>
      <c r="I1851" t="s">
        <v>53</v>
      </c>
      <c r="J1851" t="s">
        <v>58</v>
      </c>
    </row>
    <row r="1852" spans="1:10" x14ac:dyDescent="0.45">
      <c r="A1852">
        <v>1849</v>
      </c>
      <c r="B1852">
        <v>92444.93359375</v>
      </c>
      <c r="C1852">
        <v>6315909.61550292</v>
      </c>
      <c r="D1852" s="1">
        <v>211120414.705832</v>
      </c>
      <c r="E1852" s="1">
        <v>1257082752.6035399</v>
      </c>
      <c r="F1852" s="1">
        <v>323015336.956011</v>
      </c>
      <c r="G1852">
        <v>51441.991882324197</v>
      </c>
      <c r="H1852" t="s">
        <v>15</v>
      </c>
      <c r="I1852" t="s">
        <v>53</v>
      </c>
      <c r="J1852" t="s">
        <v>58</v>
      </c>
    </row>
    <row r="1853" spans="1:10" x14ac:dyDescent="0.45">
      <c r="A1853">
        <v>1850</v>
      </c>
      <c r="B1853">
        <v>683.48162841796795</v>
      </c>
      <c r="C1853">
        <v>123844.971557617</v>
      </c>
      <c r="D1853">
        <v>2935694.4281005799</v>
      </c>
      <c r="E1853" s="1">
        <v>14887660.118129799</v>
      </c>
      <c r="F1853">
        <v>7525176.9822143503</v>
      </c>
      <c r="G1853">
        <v>681.49383544921795</v>
      </c>
      <c r="H1853" t="s">
        <v>16</v>
      </c>
      <c r="I1853" t="s">
        <v>53</v>
      </c>
      <c r="J1853" t="s">
        <v>58</v>
      </c>
    </row>
    <row r="1854" spans="1:10" x14ac:dyDescent="0.45">
      <c r="A1854">
        <v>1851</v>
      </c>
      <c r="B1854">
        <v>7584995.5197043</v>
      </c>
      <c r="C1854" s="1">
        <v>154761638.055971</v>
      </c>
      <c r="D1854" s="1">
        <v>431061625.548011</v>
      </c>
      <c r="E1854" s="1">
        <v>768308161.15009606</v>
      </c>
      <c r="F1854" s="1">
        <v>583858218.59093904</v>
      </c>
      <c r="G1854">
        <v>258660.25657958901</v>
      </c>
      <c r="H1854" t="s">
        <v>17</v>
      </c>
      <c r="I1854" t="s">
        <v>53</v>
      </c>
      <c r="J1854" t="s">
        <v>58</v>
      </c>
    </row>
    <row r="1855" spans="1:10" x14ac:dyDescent="0.45">
      <c r="A1855">
        <v>1852</v>
      </c>
      <c r="B1855">
        <v>0</v>
      </c>
      <c r="C1855">
        <v>736506.09651237901</v>
      </c>
      <c r="D1855">
        <v>9652238.9267381802</v>
      </c>
      <c r="E1855" s="1">
        <v>103262117.72609501</v>
      </c>
      <c r="F1855" s="1">
        <v>111931979.959268</v>
      </c>
      <c r="G1855">
        <v>34512.830113309901</v>
      </c>
      <c r="H1855" t="s">
        <v>18</v>
      </c>
      <c r="I1855" t="s">
        <v>53</v>
      </c>
      <c r="J1855" t="s">
        <v>58</v>
      </c>
    </row>
    <row r="1856" spans="1:10" x14ac:dyDescent="0.45">
      <c r="A1856">
        <v>1853</v>
      </c>
      <c r="B1856">
        <v>674.7216796875</v>
      </c>
      <c r="C1856">
        <v>150237.772033691</v>
      </c>
      <c r="D1856">
        <v>4512772.5231746901</v>
      </c>
      <c r="E1856" s="1">
        <v>45982880.098530598</v>
      </c>
      <c r="F1856" s="1">
        <v>30821650.410199799</v>
      </c>
      <c r="G1856">
        <v>5424.1954345703098</v>
      </c>
      <c r="H1856" t="s">
        <v>19</v>
      </c>
      <c r="I1856" t="s">
        <v>53</v>
      </c>
      <c r="J1856" t="s">
        <v>58</v>
      </c>
    </row>
    <row r="1857" spans="1:10" x14ac:dyDescent="0.45">
      <c r="A1857">
        <v>1854</v>
      </c>
      <c r="B1857">
        <v>0</v>
      </c>
      <c r="C1857">
        <v>6235.9512939453098</v>
      </c>
      <c r="D1857">
        <v>66069.209716796802</v>
      </c>
      <c r="E1857">
        <v>257407.89813232399</v>
      </c>
      <c r="F1857">
        <v>386037.00570546999</v>
      </c>
      <c r="G1857">
        <v>624.27142333984295</v>
      </c>
      <c r="H1857" t="s">
        <v>20</v>
      </c>
      <c r="I1857" t="s">
        <v>53</v>
      </c>
      <c r="J1857" t="s">
        <v>58</v>
      </c>
    </row>
    <row r="1858" spans="1:10" x14ac:dyDescent="0.45">
      <c r="A1858">
        <v>1855</v>
      </c>
      <c r="B1858">
        <v>1855.09655761718</v>
      </c>
      <c r="C1858">
        <v>402593.25457763602</v>
      </c>
      <c r="D1858">
        <v>2056025.2369880199</v>
      </c>
      <c r="E1858">
        <v>7738543.0497422097</v>
      </c>
      <c r="F1858" s="1">
        <v>12369828.1057088</v>
      </c>
      <c r="G1858">
        <v>13691.0576782226</v>
      </c>
      <c r="H1858" t="s">
        <v>21</v>
      </c>
      <c r="I1858" t="s">
        <v>53</v>
      </c>
      <c r="J1858" t="s">
        <v>58</v>
      </c>
    </row>
    <row r="1859" spans="1:10" x14ac:dyDescent="0.45">
      <c r="A1859">
        <v>1856</v>
      </c>
      <c r="B1859">
        <v>1344.76611328125</v>
      </c>
      <c r="C1859">
        <v>679184.33203125</v>
      </c>
      <c r="D1859">
        <v>8224934.8739516297</v>
      </c>
      <c r="E1859" s="1">
        <v>123462606.19773901</v>
      </c>
      <c r="F1859" s="1">
        <v>83200368.419442207</v>
      </c>
      <c r="G1859">
        <v>4479.7442971622204</v>
      </c>
      <c r="H1859" t="s">
        <v>22</v>
      </c>
      <c r="I1859" t="s">
        <v>53</v>
      </c>
      <c r="J1859" t="s">
        <v>58</v>
      </c>
    </row>
    <row r="1860" spans="1:10" x14ac:dyDescent="0.45">
      <c r="A1860">
        <v>1857</v>
      </c>
      <c r="B1860">
        <v>59170.0712280273</v>
      </c>
      <c r="C1860" s="1">
        <v>15139399.064203899</v>
      </c>
      <c r="D1860" s="1">
        <v>271323129.84029597</v>
      </c>
      <c r="E1860" s="1">
        <v>466546079.85052103</v>
      </c>
      <c r="F1860" s="1">
        <v>77416480.637230501</v>
      </c>
      <c r="G1860">
        <v>2027.5853989545001</v>
      </c>
      <c r="H1860" t="s">
        <v>23</v>
      </c>
      <c r="I1860" t="s">
        <v>53</v>
      </c>
      <c r="J1860" t="s">
        <v>58</v>
      </c>
    </row>
    <row r="1861" spans="1:10" x14ac:dyDescent="0.45">
      <c r="A1861">
        <v>1858</v>
      </c>
      <c r="B1861">
        <v>0</v>
      </c>
      <c r="C1861">
        <v>15224.130432128901</v>
      </c>
      <c r="D1861">
        <v>91859.749301087606</v>
      </c>
      <c r="E1861">
        <v>417817.44538406603</v>
      </c>
      <c r="F1861">
        <v>687904.29318153497</v>
      </c>
      <c r="G1861">
        <v>1887.3062093098899</v>
      </c>
      <c r="H1861" t="s">
        <v>24</v>
      </c>
      <c r="I1861" t="s">
        <v>53</v>
      </c>
      <c r="J1861" t="s">
        <v>58</v>
      </c>
    </row>
    <row r="1862" spans="1:10" x14ac:dyDescent="0.45">
      <c r="A1862">
        <v>1859</v>
      </c>
      <c r="B1862">
        <v>14068.7677612304</v>
      </c>
      <c r="C1862">
        <v>1721784.0246582001</v>
      </c>
      <c r="D1862" s="1">
        <v>24020488.118466102</v>
      </c>
      <c r="E1862" s="1">
        <v>73290509.348871201</v>
      </c>
      <c r="F1862" s="1">
        <v>30616411.493142899</v>
      </c>
      <c r="G1862">
        <v>26783.786682128899</v>
      </c>
      <c r="H1862" t="s">
        <v>25</v>
      </c>
      <c r="I1862" t="s">
        <v>53</v>
      </c>
      <c r="J1862" t="s">
        <v>58</v>
      </c>
    </row>
    <row r="1863" spans="1:10" x14ac:dyDescent="0.45">
      <c r="A1863">
        <v>1860</v>
      </c>
      <c r="B1863">
        <v>2761301.8556015901</v>
      </c>
      <c r="C1863" s="1">
        <v>45218263.130969897</v>
      </c>
      <c r="D1863" s="1">
        <v>216685173.86256599</v>
      </c>
      <c r="E1863" s="1">
        <v>391227785.03506398</v>
      </c>
      <c r="F1863" s="1">
        <v>266608077.97826001</v>
      </c>
      <c r="G1863">
        <v>116530.874877929</v>
      </c>
      <c r="H1863" t="s">
        <v>4</v>
      </c>
      <c r="I1863" t="s">
        <v>54</v>
      </c>
      <c r="J1863" t="s">
        <v>58</v>
      </c>
    </row>
    <row r="1864" spans="1:10" x14ac:dyDescent="0.45">
      <c r="A1864">
        <v>1861</v>
      </c>
      <c r="B1864">
        <v>0</v>
      </c>
      <c r="C1864">
        <v>21355.939086914001</v>
      </c>
      <c r="D1864">
        <v>735579.59030043602</v>
      </c>
      <c r="E1864" s="1">
        <v>41215042.491699599</v>
      </c>
      <c r="F1864" s="1">
        <v>194618807.40557101</v>
      </c>
      <c r="G1864">
        <v>10005.798339843701</v>
      </c>
      <c r="H1864" t="s">
        <v>7</v>
      </c>
      <c r="I1864" t="s">
        <v>54</v>
      </c>
      <c r="J1864" t="s">
        <v>58</v>
      </c>
    </row>
    <row r="1865" spans="1:10" x14ac:dyDescent="0.45">
      <c r="A1865">
        <v>1862</v>
      </c>
      <c r="B1865">
        <v>6143.7659301757803</v>
      </c>
      <c r="C1865">
        <v>542519.12756347598</v>
      </c>
      <c r="D1865" s="1">
        <v>19521087.625835501</v>
      </c>
      <c r="E1865" s="1">
        <v>226803283.39452699</v>
      </c>
      <c r="F1865" s="1">
        <v>44202573.566412702</v>
      </c>
      <c r="G1865">
        <v>0</v>
      </c>
      <c r="H1865" t="s">
        <v>8</v>
      </c>
      <c r="I1865" t="s">
        <v>54</v>
      </c>
      <c r="J1865" t="s">
        <v>58</v>
      </c>
    </row>
    <row r="1866" spans="1:10" x14ac:dyDescent="0.45">
      <c r="A1866">
        <v>1863</v>
      </c>
      <c r="B1866">
        <v>0</v>
      </c>
      <c r="C1866">
        <v>2495.84008789062</v>
      </c>
      <c r="D1866">
        <v>41140.143859863201</v>
      </c>
      <c r="E1866">
        <v>124625.35247802699</v>
      </c>
      <c r="F1866">
        <v>225278.75761287901</v>
      </c>
      <c r="G1866">
        <v>5605.0689697265598</v>
      </c>
      <c r="H1866" t="s">
        <v>9</v>
      </c>
      <c r="I1866" t="s">
        <v>54</v>
      </c>
      <c r="J1866" t="s">
        <v>58</v>
      </c>
    </row>
    <row r="1867" spans="1:10" x14ac:dyDescent="0.45">
      <c r="A1867">
        <v>1864</v>
      </c>
      <c r="B1867">
        <v>70995.028808593706</v>
      </c>
      <c r="C1867">
        <v>6307245.7981567299</v>
      </c>
      <c r="D1867" s="1">
        <v>63411962.623668402</v>
      </c>
      <c r="E1867" s="1">
        <v>200711125.02109</v>
      </c>
      <c r="F1867" s="1">
        <v>112399590.407313</v>
      </c>
      <c r="G1867">
        <v>51517.180455585498</v>
      </c>
      <c r="H1867" t="s">
        <v>10</v>
      </c>
      <c r="I1867" t="s">
        <v>54</v>
      </c>
      <c r="J1867" t="s">
        <v>58</v>
      </c>
    </row>
    <row r="1868" spans="1:10" x14ac:dyDescent="0.45">
      <c r="A1868">
        <v>1865</v>
      </c>
      <c r="B1868">
        <v>489678.31631409802</v>
      </c>
      <c r="C1868">
        <v>9842666.3397614099</v>
      </c>
      <c r="D1868" s="1">
        <v>30958231.909011401</v>
      </c>
      <c r="E1868" s="1">
        <v>56534489.503130198</v>
      </c>
      <c r="F1868" s="1">
        <v>21010777.501138601</v>
      </c>
      <c r="G1868">
        <v>618.10394287109295</v>
      </c>
      <c r="H1868" t="s">
        <v>11</v>
      </c>
      <c r="I1868" t="s">
        <v>54</v>
      </c>
      <c r="J1868" t="s">
        <v>58</v>
      </c>
    </row>
    <row r="1869" spans="1:10" x14ac:dyDescent="0.45">
      <c r="A1869">
        <v>1866</v>
      </c>
      <c r="B1869">
        <v>162233.04210348599</v>
      </c>
      <c r="C1869" s="1">
        <v>10901072.939466501</v>
      </c>
      <c r="D1869" s="1">
        <v>165306375.148103</v>
      </c>
      <c r="E1869" s="1">
        <v>486773800.300286</v>
      </c>
      <c r="F1869" s="1">
        <v>222419800.78205401</v>
      </c>
      <c r="G1869">
        <v>36037.464477538997</v>
      </c>
      <c r="H1869" t="s">
        <v>12</v>
      </c>
      <c r="I1869" t="s">
        <v>54</v>
      </c>
      <c r="J1869" t="s">
        <v>58</v>
      </c>
    </row>
    <row r="1870" spans="1:10" x14ac:dyDescent="0.45">
      <c r="A1870">
        <v>1867</v>
      </c>
      <c r="B1870">
        <v>46860.565979003899</v>
      </c>
      <c r="C1870">
        <v>1918144.7879494999</v>
      </c>
      <c r="D1870" s="1">
        <v>11572857.747963499</v>
      </c>
      <c r="E1870" s="1">
        <v>15092957.0817366</v>
      </c>
      <c r="F1870">
        <v>7751969.7116936101</v>
      </c>
      <c r="G1870">
        <v>3119.4989013671802</v>
      </c>
      <c r="H1870" t="s">
        <v>13</v>
      </c>
      <c r="I1870" t="s">
        <v>54</v>
      </c>
      <c r="J1870" t="s">
        <v>58</v>
      </c>
    </row>
    <row r="1871" spans="1:10" x14ac:dyDescent="0.45">
      <c r="A1871">
        <v>1868</v>
      </c>
      <c r="B1871">
        <v>1932624.0469970701</v>
      </c>
      <c r="C1871" s="1">
        <v>48523228.741321899</v>
      </c>
      <c r="D1871" s="1">
        <v>256915066.49289</v>
      </c>
      <c r="E1871" s="1">
        <v>548164342.69645905</v>
      </c>
      <c r="F1871" s="1">
        <v>319192614.93922698</v>
      </c>
      <c r="G1871">
        <v>157028.894220569</v>
      </c>
      <c r="H1871" t="s">
        <v>14</v>
      </c>
      <c r="I1871" t="s">
        <v>54</v>
      </c>
      <c r="J1871" t="s">
        <v>58</v>
      </c>
    </row>
    <row r="1872" spans="1:10" x14ac:dyDescent="0.45">
      <c r="A1872">
        <v>1869</v>
      </c>
      <c r="B1872">
        <v>25126.997680664001</v>
      </c>
      <c r="C1872">
        <v>3000987.9816162102</v>
      </c>
      <c r="D1872" s="1">
        <v>99146598.158918694</v>
      </c>
      <c r="E1872" s="1">
        <v>1072355198.46896</v>
      </c>
      <c r="F1872" s="1">
        <v>623069235.01138496</v>
      </c>
      <c r="G1872">
        <v>81154.187805175694</v>
      </c>
      <c r="H1872" t="s">
        <v>15</v>
      </c>
      <c r="I1872" t="s">
        <v>54</v>
      </c>
      <c r="J1872" t="s">
        <v>58</v>
      </c>
    </row>
    <row r="1873" spans="1:10" x14ac:dyDescent="0.45">
      <c r="A1873">
        <v>1870</v>
      </c>
      <c r="B1873">
        <v>0</v>
      </c>
      <c r="C1873">
        <v>80724.197326660098</v>
      </c>
      <c r="D1873">
        <v>1593948.8446044901</v>
      </c>
      <c r="E1873" s="1">
        <v>11919951.2847175</v>
      </c>
      <c r="F1873" s="1">
        <v>11878441.720655899</v>
      </c>
      <c r="G1873">
        <v>675.42816162109295</v>
      </c>
      <c r="H1873" t="s">
        <v>16</v>
      </c>
      <c r="I1873" t="s">
        <v>54</v>
      </c>
      <c r="J1873" t="s">
        <v>58</v>
      </c>
    </row>
    <row r="1874" spans="1:10" x14ac:dyDescent="0.45">
      <c r="A1874">
        <v>1871</v>
      </c>
      <c r="B1874">
        <v>4607677.0223572897</v>
      </c>
      <c r="C1874" s="1">
        <v>120403716.769453</v>
      </c>
      <c r="D1874" s="1">
        <v>401166179.98012203</v>
      </c>
      <c r="E1874" s="1">
        <v>724743037.02468801</v>
      </c>
      <c r="F1874" s="1">
        <v>694685559.75412405</v>
      </c>
      <c r="G1874">
        <v>227128.57055592199</v>
      </c>
      <c r="H1874" t="s">
        <v>17</v>
      </c>
      <c r="I1874" t="s">
        <v>54</v>
      </c>
      <c r="J1874" t="s">
        <v>58</v>
      </c>
    </row>
    <row r="1875" spans="1:10" x14ac:dyDescent="0.45">
      <c r="A1875">
        <v>1872</v>
      </c>
      <c r="B1875">
        <v>0</v>
      </c>
      <c r="C1875">
        <v>226933.979817468</v>
      </c>
      <c r="D1875">
        <v>5021432.9174184697</v>
      </c>
      <c r="E1875" s="1">
        <v>83656763.934594199</v>
      </c>
      <c r="F1875" s="1">
        <v>136528497.71058199</v>
      </c>
      <c r="G1875">
        <v>183726.99631587</v>
      </c>
      <c r="H1875" t="s">
        <v>18</v>
      </c>
      <c r="I1875" t="s">
        <v>54</v>
      </c>
      <c r="J1875" t="s">
        <v>58</v>
      </c>
    </row>
    <row r="1876" spans="1:10" x14ac:dyDescent="0.45">
      <c r="A1876">
        <v>1873</v>
      </c>
      <c r="B1876">
        <v>0</v>
      </c>
      <c r="C1876">
        <v>114490.49633789</v>
      </c>
      <c r="D1876">
        <v>3227693.6020407202</v>
      </c>
      <c r="E1876" s="1">
        <v>27008626.444483601</v>
      </c>
      <c r="F1876" s="1">
        <v>51116728.904936403</v>
      </c>
      <c r="G1876">
        <v>6100.2732543945303</v>
      </c>
      <c r="H1876" t="s">
        <v>19</v>
      </c>
      <c r="I1876" t="s">
        <v>54</v>
      </c>
      <c r="J1876" t="s">
        <v>58</v>
      </c>
    </row>
    <row r="1877" spans="1:10" x14ac:dyDescent="0.45">
      <c r="A1877">
        <v>1874</v>
      </c>
      <c r="B1877">
        <v>0</v>
      </c>
      <c r="C1877">
        <v>6863.5750122070303</v>
      </c>
      <c r="D1877">
        <v>52976.364685058499</v>
      </c>
      <c r="E1877">
        <v>275473.12200927699</v>
      </c>
      <c r="F1877">
        <v>381061.27456533298</v>
      </c>
      <c r="G1877">
        <v>0</v>
      </c>
      <c r="H1877" t="s">
        <v>20</v>
      </c>
      <c r="I1877" t="s">
        <v>54</v>
      </c>
      <c r="J1877" t="s">
        <v>58</v>
      </c>
    </row>
    <row r="1878" spans="1:10" x14ac:dyDescent="0.45">
      <c r="A1878">
        <v>1875</v>
      </c>
      <c r="B1878">
        <v>4978.3502807617097</v>
      </c>
      <c r="C1878">
        <v>344004.691955566</v>
      </c>
      <c r="D1878">
        <v>1899849.70463771</v>
      </c>
      <c r="E1878">
        <v>7615979.5170716504</v>
      </c>
      <c r="F1878" s="1">
        <v>12705278.1625509</v>
      </c>
      <c r="G1878">
        <v>12445.3747558593</v>
      </c>
      <c r="H1878" t="s">
        <v>21</v>
      </c>
      <c r="I1878" t="s">
        <v>54</v>
      </c>
      <c r="J1878" t="s">
        <v>58</v>
      </c>
    </row>
    <row r="1879" spans="1:10" x14ac:dyDescent="0.45">
      <c r="A1879">
        <v>1876</v>
      </c>
      <c r="B1879">
        <v>2014.5960083007801</v>
      </c>
      <c r="C1879">
        <v>248835.22772216701</v>
      </c>
      <c r="D1879">
        <v>4181434.4718623101</v>
      </c>
      <c r="E1879" s="1">
        <v>54557635.770769097</v>
      </c>
      <c r="F1879" s="1">
        <v>156577848.689358</v>
      </c>
      <c r="G1879">
        <v>5149.5778542911303</v>
      </c>
      <c r="H1879" t="s">
        <v>22</v>
      </c>
      <c r="I1879" t="s">
        <v>54</v>
      </c>
      <c r="J1879" t="s">
        <v>58</v>
      </c>
    </row>
    <row r="1880" spans="1:10" x14ac:dyDescent="0.45">
      <c r="A1880">
        <v>1877</v>
      </c>
      <c r="B1880">
        <v>26888.571105956999</v>
      </c>
      <c r="C1880">
        <v>3281425.6237792899</v>
      </c>
      <c r="D1880" s="1">
        <v>98493908.205311</v>
      </c>
      <c r="E1880" s="1">
        <v>568807866.79256701</v>
      </c>
      <c r="F1880" s="1">
        <v>159862146.071244</v>
      </c>
      <c r="G1880">
        <v>14051.7848714192</v>
      </c>
      <c r="H1880" t="s">
        <v>23</v>
      </c>
      <c r="I1880" t="s">
        <v>54</v>
      </c>
      <c r="J1880" t="s">
        <v>58</v>
      </c>
    </row>
    <row r="1881" spans="1:10" x14ac:dyDescent="0.45">
      <c r="A1881">
        <v>1878</v>
      </c>
      <c r="B1881">
        <v>0</v>
      </c>
      <c r="C1881">
        <v>10784.021118164001</v>
      </c>
      <c r="D1881">
        <v>78610.1896546606</v>
      </c>
      <c r="E1881">
        <v>394658.19584051298</v>
      </c>
      <c r="F1881">
        <v>726212.65571217204</v>
      </c>
      <c r="G1881">
        <v>4427.8621826171802</v>
      </c>
      <c r="H1881" t="s">
        <v>24</v>
      </c>
      <c r="I1881" t="s">
        <v>54</v>
      </c>
      <c r="J1881" t="s">
        <v>58</v>
      </c>
    </row>
    <row r="1882" spans="1:10" x14ac:dyDescent="0.45">
      <c r="A1882">
        <v>1879</v>
      </c>
      <c r="B1882">
        <v>6700.1916503906205</v>
      </c>
      <c r="C1882">
        <v>318315.76885986299</v>
      </c>
      <c r="D1882">
        <v>6531573.1763176396</v>
      </c>
      <c r="E1882" s="1">
        <v>62924634.164795801</v>
      </c>
      <c r="F1882" s="1">
        <v>59873817.296917997</v>
      </c>
      <c r="G1882">
        <v>35004.941040038997</v>
      </c>
      <c r="H1882" t="s">
        <v>25</v>
      </c>
      <c r="I1882" t="s">
        <v>54</v>
      </c>
      <c r="J1882" t="s">
        <v>58</v>
      </c>
    </row>
    <row r="1883" spans="1:10" x14ac:dyDescent="0.45">
      <c r="A1883">
        <v>1880</v>
      </c>
      <c r="B1883">
        <v>453744.27693014703</v>
      </c>
      <c r="C1883" s="1">
        <v>14562215.1460726</v>
      </c>
      <c r="D1883" s="1">
        <v>206470402.68791401</v>
      </c>
      <c r="E1883" s="1">
        <v>416965411.92566502</v>
      </c>
      <c r="F1883" s="1">
        <v>283956260.64991599</v>
      </c>
      <c r="G1883">
        <v>209098.05084228501</v>
      </c>
      <c r="H1883" t="s">
        <v>4</v>
      </c>
      <c r="I1883" t="s">
        <v>55</v>
      </c>
      <c r="J1883" t="s">
        <v>58</v>
      </c>
    </row>
    <row r="1884" spans="1:10" x14ac:dyDescent="0.45">
      <c r="A1884">
        <v>1881</v>
      </c>
      <c r="B1884">
        <v>0</v>
      </c>
      <c r="C1884">
        <v>585848.54845999903</v>
      </c>
      <c r="D1884" s="1">
        <v>16681627.719633199</v>
      </c>
      <c r="E1884" s="1">
        <v>140847539.09972101</v>
      </c>
      <c r="F1884" s="1">
        <v>78479102.457037196</v>
      </c>
      <c r="G1884">
        <v>6673.4001464843705</v>
      </c>
      <c r="H1884" t="s">
        <v>7</v>
      </c>
      <c r="I1884" t="s">
        <v>55</v>
      </c>
      <c r="J1884" t="s">
        <v>58</v>
      </c>
    </row>
    <row r="1885" spans="1:10" x14ac:dyDescent="0.45">
      <c r="A1885">
        <v>1882</v>
      </c>
      <c r="B1885">
        <v>8880.3843994140607</v>
      </c>
      <c r="C1885">
        <v>1215151.4555053699</v>
      </c>
      <c r="D1885" s="1">
        <v>46157312.196165003</v>
      </c>
      <c r="E1885" s="1">
        <v>112949290.494533</v>
      </c>
      <c r="F1885" s="1">
        <v>130744972.949665</v>
      </c>
      <c r="G1885">
        <v>0</v>
      </c>
      <c r="H1885" t="s">
        <v>8</v>
      </c>
      <c r="I1885" t="s">
        <v>55</v>
      </c>
      <c r="J1885" t="s">
        <v>58</v>
      </c>
    </row>
    <row r="1886" spans="1:10" x14ac:dyDescent="0.45">
      <c r="A1886">
        <v>1883</v>
      </c>
      <c r="B1886">
        <v>0</v>
      </c>
      <c r="C1886">
        <v>1245.02844238281</v>
      </c>
      <c r="D1886">
        <v>27432.267089843699</v>
      </c>
      <c r="E1886">
        <v>118359.76483154199</v>
      </c>
      <c r="F1886">
        <v>242775.76731746801</v>
      </c>
      <c r="G1886">
        <v>9332.3353271484302</v>
      </c>
      <c r="H1886" t="s">
        <v>9</v>
      </c>
      <c r="I1886" t="s">
        <v>55</v>
      </c>
      <c r="J1886" t="s">
        <v>58</v>
      </c>
    </row>
    <row r="1887" spans="1:10" x14ac:dyDescent="0.45">
      <c r="A1887">
        <v>1884</v>
      </c>
      <c r="B1887">
        <v>72337.664611816406</v>
      </c>
      <c r="C1887" s="1">
        <v>11423731.325963801</v>
      </c>
      <c r="D1887" s="1">
        <v>77927788.628677398</v>
      </c>
      <c r="E1887" s="1">
        <v>185734184.63283899</v>
      </c>
      <c r="F1887" s="1">
        <v>107748337.983448</v>
      </c>
      <c r="G1887">
        <v>46055.823952110099</v>
      </c>
      <c r="H1887" t="s">
        <v>10</v>
      </c>
      <c r="I1887" t="s">
        <v>55</v>
      </c>
      <c r="J1887" t="s">
        <v>58</v>
      </c>
    </row>
    <row r="1888" spans="1:10" x14ac:dyDescent="0.45">
      <c r="A1888">
        <v>1885</v>
      </c>
      <c r="B1888">
        <v>24503.316833495999</v>
      </c>
      <c r="C1888">
        <v>1363194.88105636</v>
      </c>
      <c r="D1888" s="1">
        <v>22899514.283104502</v>
      </c>
      <c r="E1888" s="1">
        <v>61302799.311358199</v>
      </c>
      <c r="F1888" s="1">
        <v>33224049.178248201</v>
      </c>
      <c r="G1888">
        <v>22400.702697753899</v>
      </c>
      <c r="H1888" t="s">
        <v>11</v>
      </c>
      <c r="I1888" t="s">
        <v>55</v>
      </c>
      <c r="J1888" t="s">
        <v>58</v>
      </c>
    </row>
    <row r="1889" spans="1:10" x14ac:dyDescent="0.45">
      <c r="A1889">
        <v>1886</v>
      </c>
      <c r="B1889">
        <v>125613.336656278</v>
      </c>
      <c r="C1889" s="1">
        <v>15650865.5918524</v>
      </c>
      <c r="D1889" s="1">
        <v>177435277.51872101</v>
      </c>
      <c r="E1889" s="1">
        <v>442662622.70912898</v>
      </c>
      <c r="F1889" s="1">
        <v>249659857.97307399</v>
      </c>
      <c r="G1889">
        <v>65082.547058105403</v>
      </c>
      <c r="H1889" t="s">
        <v>12</v>
      </c>
      <c r="I1889" t="s">
        <v>55</v>
      </c>
      <c r="J1889" t="s">
        <v>58</v>
      </c>
    </row>
    <row r="1890" spans="1:10" x14ac:dyDescent="0.45">
      <c r="A1890">
        <v>1887</v>
      </c>
      <c r="B1890">
        <v>0</v>
      </c>
      <c r="C1890">
        <v>74978.693908691406</v>
      </c>
      <c r="D1890">
        <v>5869585.2488374598</v>
      </c>
      <c r="E1890" s="1">
        <v>19595846.5545776</v>
      </c>
      <c r="F1890" s="1">
        <v>10822404.377246501</v>
      </c>
      <c r="G1890">
        <v>23094.519653320302</v>
      </c>
      <c r="H1890" t="s">
        <v>13</v>
      </c>
      <c r="I1890" t="s">
        <v>55</v>
      </c>
      <c r="J1890" t="s">
        <v>58</v>
      </c>
    </row>
    <row r="1891" spans="1:10" x14ac:dyDescent="0.45">
      <c r="A1891">
        <v>1888</v>
      </c>
      <c r="B1891">
        <v>169926.86389160101</v>
      </c>
      <c r="C1891" s="1">
        <v>53029739.410697602</v>
      </c>
      <c r="D1891" s="1">
        <v>334955840.65346199</v>
      </c>
      <c r="E1891" s="1">
        <v>474364745.36997098</v>
      </c>
      <c r="F1891" s="1">
        <v>312284226.04550898</v>
      </c>
      <c r="G1891">
        <v>80427.467583151403</v>
      </c>
      <c r="H1891" t="s">
        <v>14</v>
      </c>
      <c r="I1891" t="s">
        <v>55</v>
      </c>
      <c r="J1891" t="s">
        <v>58</v>
      </c>
    </row>
    <row r="1892" spans="1:10" x14ac:dyDescent="0.45">
      <c r="A1892">
        <v>1889</v>
      </c>
      <c r="B1892">
        <v>95952.085510253906</v>
      </c>
      <c r="C1892" s="1">
        <v>16905969.1628621</v>
      </c>
      <c r="D1892" s="1">
        <v>239454693.39723301</v>
      </c>
      <c r="E1892" s="1">
        <v>971815613.49689603</v>
      </c>
      <c r="F1892" s="1">
        <v>569204034.69377697</v>
      </c>
      <c r="G1892">
        <v>202037.970092773</v>
      </c>
      <c r="H1892" t="s">
        <v>15</v>
      </c>
      <c r="I1892" t="s">
        <v>55</v>
      </c>
      <c r="J1892" t="s">
        <v>58</v>
      </c>
    </row>
    <row r="1893" spans="1:10" x14ac:dyDescent="0.45">
      <c r="A1893">
        <v>1890</v>
      </c>
      <c r="B1893">
        <v>0</v>
      </c>
      <c r="C1893">
        <v>250250.835693359</v>
      </c>
      <c r="D1893">
        <v>2613252.06866311</v>
      </c>
      <c r="E1893">
        <v>9014301.8316937592</v>
      </c>
      <c r="F1893" s="1">
        <v>13575471.031164</v>
      </c>
      <c r="G1893">
        <v>20465.7082519531</v>
      </c>
      <c r="H1893" t="s">
        <v>16</v>
      </c>
      <c r="I1893" t="s">
        <v>55</v>
      </c>
      <c r="J1893" t="s">
        <v>58</v>
      </c>
    </row>
    <row r="1894" spans="1:10" x14ac:dyDescent="0.45">
      <c r="A1894">
        <v>1891</v>
      </c>
      <c r="B1894">
        <v>596114.88824462797</v>
      </c>
      <c r="C1894" s="1">
        <v>46708348.377545498</v>
      </c>
      <c r="D1894" s="1">
        <v>332324403.40454602</v>
      </c>
      <c r="E1894" s="1">
        <v>737187807.72215497</v>
      </c>
      <c r="F1894" s="1">
        <v>828456158.08286703</v>
      </c>
      <c r="G1894">
        <v>560466.64594295702</v>
      </c>
      <c r="H1894" t="s">
        <v>17</v>
      </c>
      <c r="I1894" t="s">
        <v>55</v>
      </c>
      <c r="J1894" t="s">
        <v>58</v>
      </c>
    </row>
    <row r="1895" spans="1:10" x14ac:dyDescent="0.45">
      <c r="A1895">
        <v>1892</v>
      </c>
      <c r="B1895">
        <v>0</v>
      </c>
      <c r="C1895">
        <v>903925.77833634894</v>
      </c>
      <c r="D1895" s="1">
        <v>23151457.513574701</v>
      </c>
      <c r="E1895" s="1">
        <v>95469917.215618297</v>
      </c>
      <c r="F1895" s="1">
        <v>105882061.253562</v>
      </c>
      <c r="G1895">
        <v>209993.777636718</v>
      </c>
      <c r="H1895" t="s">
        <v>18</v>
      </c>
      <c r="I1895" t="s">
        <v>55</v>
      </c>
      <c r="J1895" t="s">
        <v>58</v>
      </c>
    </row>
    <row r="1896" spans="1:10" x14ac:dyDescent="0.45">
      <c r="A1896">
        <v>1893</v>
      </c>
      <c r="B1896">
        <v>0</v>
      </c>
      <c r="C1896">
        <v>429712.79855334701</v>
      </c>
      <c r="D1896">
        <v>5742648.6651321696</v>
      </c>
      <c r="E1896" s="1">
        <v>31675872.947826099</v>
      </c>
      <c r="F1896" s="1">
        <v>43611155.590974398</v>
      </c>
      <c r="G1896">
        <v>14249.7185668945</v>
      </c>
      <c r="H1896" t="s">
        <v>19</v>
      </c>
      <c r="I1896" t="s">
        <v>55</v>
      </c>
      <c r="J1896" t="s">
        <v>58</v>
      </c>
    </row>
    <row r="1897" spans="1:10" x14ac:dyDescent="0.45">
      <c r="A1897">
        <v>1894</v>
      </c>
      <c r="B1897">
        <v>0</v>
      </c>
      <c r="C1897">
        <v>3120.9390258788999</v>
      </c>
      <c r="D1897">
        <v>37418.900878906199</v>
      </c>
      <c r="E1897">
        <v>260781.22432598</v>
      </c>
      <c r="F1897">
        <v>413180.63556650199</v>
      </c>
      <c r="G1897">
        <v>1872.63647460937</v>
      </c>
      <c r="H1897" t="s">
        <v>20</v>
      </c>
      <c r="I1897" t="s">
        <v>55</v>
      </c>
      <c r="J1897" t="s">
        <v>58</v>
      </c>
    </row>
    <row r="1898" spans="1:10" x14ac:dyDescent="0.45">
      <c r="A1898">
        <v>1895</v>
      </c>
      <c r="B1898">
        <v>0</v>
      </c>
      <c r="C1898">
        <v>142640.41302490199</v>
      </c>
      <c r="D1898">
        <v>2086788.7804721</v>
      </c>
      <c r="E1898">
        <v>8268016.5910369204</v>
      </c>
      <c r="F1898" s="1">
        <v>12068270.455683401</v>
      </c>
      <c r="G1898">
        <v>16819.561035156199</v>
      </c>
      <c r="H1898" t="s">
        <v>21</v>
      </c>
      <c r="I1898" t="s">
        <v>55</v>
      </c>
      <c r="J1898" t="s">
        <v>58</v>
      </c>
    </row>
    <row r="1899" spans="1:10" x14ac:dyDescent="0.45">
      <c r="A1899">
        <v>1896</v>
      </c>
      <c r="B1899">
        <v>14141.705871582</v>
      </c>
      <c r="C1899">
        <v>1251210.80265538</v>
      </c>
      <c r="D1899" s="1">
        <v>13607719.9223084</v>
      </c>
      <c r="E1899" s="1">
        <v>114619921.704372</v>
      </c>
      <c r="F1899" s="1">
        <v>86071866.695437193</v>
      </c>
      <c r="G1899">
        <v>8057.5029296875</v>
      </c>
      <c r="H1899" t="s">
        <v>22</v>
      </c>
      <c r="I1899" t="s">
        <v>55</v>
      </c>
      <c r="J1899" t="s">
        <v>58</v>
      </c>
    </row>
    <row r="1900" spans="1:10" x14ac:dyDescent="0.45">
      <c r="A1900">
        <v>1897</v>
      </c>
      <c r="B1900">
        <v>34293.7470703125</v>
      </c>
      <c r="C1900">
        <v>7435905.3403320303</v>
      </c>
      <c r="D1900" s="1">
        <v>147117690.94840899</v>
      </c>
      <c r="E1900" s="1">
        <v>430641699.49796402</v>
      </c>
      <c r="F1900" s="1">
        <v>245232262.42450801</v>
      </c>
      <c r="G1900">
        <v>24435.090595080801</v>
      </c>
      <c r="H1900" t="s">
        <v>23</v>
      </c>
      <c r="I1900" t="s">
        <v>55</v>
      </c>
      <c r="J1900" t="s">
        <v>58</v>
      </c>
    </row>
    <row r="1901" spans="1:10" x14ac:dyDescent="0.45">
      <c r="A1901">
        <v>1898</v>
      </c>
      <c r="B1901">
        <v>0</v>
      </c>
      <c r="C1901">
        <v>5072.4236450195303</v>
      </c>
      <c r="D1901">
        <v>74718.6064967735</v>
      </c>
      <c r="E1901">
        <v>363157.98482713802</v>
      </c>
      <c r="F1901">
        <v>760349.16338847997</v>
      </c>
      <c r="G1901">
        <v>11394.746150716101</v>
      </c>
      <c r="H1901" t="s">
        <v>24</v>
      </c>
      <c r="I1901" t="s">
        <v>55</v>
      </c>
      <c r="J1901" t="s">
        <v>58</v>
      </c>
    </row>
    <row r="1902" spans="1:10" x14ac:dyDescent="0.45">
      <c r="A1902">
        <v>1899</v>
      </c>
      <c r="B1902">
        <v>669.94757080078102</v>
      </c>
      <c r="C1902">
        <v>1382600.6878740999</v>
      </c>
      <c r="D1902" s="1">
        <v>21474498.3761199</v>
      </c>
      <c r="E1902" s="1">
        <v>58071508.776121803</v>
      </c>
      <c r="F1902" s="1">
        <v>48739487.824832201</v>
      </c>
      <c r="G1902">
        <v>21279.927062988201</v>
      </c>
      <c r="H1902" t="s">
        <v>25</v>
      </c>
      <c r="I1902" t="s">
        <v>55</v>
      </c>
      <c r="J1902" t="s">
        <v>58</v>
      </c>
    </row>
    <row r="1903" spans="1:10" x14ac:dyDescent="0.45">
      <c r="A1903">
        <v>1900</v>
      </c>
      <c r="B1903">
        <v>3900348.2329041702</v>
      </c>
      <c r="C1903" s="1">
        <v>93161886.000084504</v>
      </c>
      <c r="D1903" s="1">
        <v>293618545.36047</v>
      </c>
      <c r="E1903" s="1">
        <v>340215638.61110198</v>
      </c>
      <c r="F1903" s="1">
        <v>191667529.968142</v>
      </c>
      <c r="G1903">
        <v>53184.564636230403</v>
      </c>
      <c r="H1903" t="s">
        <v>4</v>
      </c>
      <c r="I1903" t="s">
        <v>56</v>
      </c>
      <c r="J1903" t="s">
        <v>58</v>
      </c>
    </row>
    <row r="1904" spans="1:10" x14ac:dyDescent="0.45">
      <c r="A1904">
        <v>1901</v>
      </c>
      <c r="B1904">
        <v>0</v>
      </c>
      <c r="C1904">
        <v>1207094.58562179</v>
      </c>
      <c r="D1904" s="1">
        <v>40359011.999891996</v>
      </c>
      <c r="E1904" s="1">
        <v>164950410.659107</v>
      </c>
      <c r="F1904" s="1">
        <v>30081605.578338001</v>
      </c>
      <c r="G1904">
        <v>2668.4020385742101</v>
      </c>
      <c r="H1904" t="s">
        <v>7</v>
      </c>
      <c r="I1904" t="s">
        <v>56</v>
      </c>
      <c r="J1904" t="s">
        <v>58</v>
      </c>
    </row>
    <row r="1905" spans="1:10" x14ac:dyDescent="0.45">
      <c r="A1905">
        <v>1902</v>
      </c>
      <c r="B1905">
        <v>20471.6124877929</v>
      </c>
      <c r="C1905">
        <v>1448443.1446147801</v>
      </c>
      <c r="D1905" s="1">
        <v>36710693.201616101</v>
      </c>
      <c r="E1905" s="1">
        <v>216439627.79276299</v>
      </c>
      <c r="F1905" s="1">
        <v>36456371.728787497</v>
      </c>
      <c r="G1905">
        <v>0</v>
      </c>
      <c r="H1905" t="s">
        <v>8</v>
      </c>
      <c r="I1905" t="s">
        <v>56</v>
      </c>
      <c r="J1905" t="s">
        <v>58</v>
      </c>
    </row>
    <row r="1906" spans="1:10" x14ac:dyDescent="0.45">
      <c r="A1906">
        <v>1903</v>
      </c>
      <c r="B1906">
        <v>0</v>
      </c>
      <c r="C1906">
        <v>3744.1209716796802</v>
      </c>
      <c r="D1906">
        <v>48004.0565795898</v>
      </c>
      <c r="E1906">
        <v>129598.342834472</v>
      </c>
      <c r="F1906">
        <v>214690.924666101</v>
      </c>
      <c r="G1906">
        <v>3107.7179565429601</v>
      </c>
      <c r="H1906" t="s">
        <v>9</v>
      </c>
      <c r="I1906" t="s">
        <v>56</v>
      </c>
      <c r="J1906" t="s">
        <v>58</v>
      </c>
    </row>
    <row r="1907" spans="1:10" x14ac:dyDescent="0.45">
      <c r="A1907">
        <v>1904</v>
      </c>
      <c r="B1907">
        <v>135978.56640625</v>
      </c>
      <c r="C1907" s="1">
        <v>16508164.0472163</v>
      </c>
      <c r="D1907" s="1">
        <v>89181668.434823796</v>
      </c>
      <c r="E1907" s="1">
        <v>190273913.02663401</v>
      </c>
      <c r="F1907" s="1">
        <v>86846096.241366297</v>
      </c>
      <c r="G1907">
        <v>6615.7430467792501</v>
      </c>
      <c r="H1907" t="s">
        <v>10</v>
      </c>
      <c r="I1907" t="s">
        <v>56</v>
      </c>
      <c r="J1907" t="s">
        <v>58</v>
      </c>
    </row>
    <row r="1908" spans="1:10" x14ac:dyDescent="0.45">
      <c r="A1908">
        <v>1905</v>
      </c>
      <c r="B1908">
        <v>373243.32851801801</v>
      </c>
      <c r="C1908">
        <v>8589933.9487350099</v>
      </c>
      <c r="D1908" s="1">
        <v>30065508.512998801</v>
      </c>
      <c r="E1908" s="1">
        <v>55105013.224487498</v>
      </c>
      <c r="F1908" s="1">
        <v>24688468.924184199</v>
      </c>
      <c r="G1908">
        <v>14293.734375</v>
      </c>
      <c r="H1908" t="s">
        <v>11</v>
      </c>
      <c r="I1908" t="s">
        <v>56</v>
      </c>
      <c r="J1908" t="s">
        <v>58</v>
      </c>
    </row>
    <row r="1909" spans="1:10" x14ac:dyDescent="0.45">
      <c r="A1909">
        <v>1906</v>
      </c>
      <c r="B1909">
        <v>3445431.79378638</v>
      </c>
      <c r="C1909" s="1">
        <v>84820458.262316093</v>
      </c>
      <c r="D1909" s="1">
        <v>312391024.35659701</v>
      </c>
      <c r="E1909" s="1">
        <v>340858797.09475797</v>
      </c>
      <c r="F1909" s="1">
        <v>144074599.31930199</v>
      </c>
      <c r="G1909">
        <v>9008.8497314453107</v>
      </c>
      <c r="H1909" t="s">
        <v>12</v>
      </c>
      <c r="I1909" t="s">
        <v>56</v>
      </c>
      <c r="J1909" t="s">
        <v>58</v>
      </c>
    </row>
    <row r="1910" spans="1:10" x14ac:dyDescent="0.45">
      <c r="A1910">
        <v>1907</v>
      </c>
      <c r="B1910">
        <v>48171.131103515603</v>
      </c>
      <c r="C1910">
        <v>2420697.6929098601</v>
      </c>
      <c r="D1910" s="1">
        <v>11228020.5710351</v>
      </c>
      <c r="E1910" s="1">
        <v>14141022.909681801</v>
      </c>
      <c r="F1910">
        <v>8541748.5668492895</v>
      </c>
      <c r="G1910">
        <v>6248.5226440429597</v>
      </c>
      <c r="H1910" t="s">
        <v>13</v>
      </c>
      <c r="I1910" t="s">
        <v>56</v>
      </c>
      <c r="J1910" t="s">
        <v>58</v>
      </c>
    </row>
    <row r="1911" spans="1:10" x14ac:dyDescent="0.45">
      <c r="A1911">
        <v>1908</v>
      </c>
      <c r="B1911">
        <v>3266761.2654383001</v>
      </c>
      <c r="C1911" s="1">
        <v>119029567.852108</v>
      </c>
      <c r="D1911" s="1">
        <v>350257256.246894</v>
      </c>
      <c r="E1911" s="1">
        <v>404303669.79465199</v>
      </c>
      <c r="F1911" s="1">
        <v>297972525.490264</v>
      </c>
      <c r="G1911">
        <v>55125.161758243303</v>
      </c>
      <c r="H1911" t="s">
        <v>14</v>
      </c>
      <c r="I1911" t="s">
        <v>56</v>
      </c>
      <c r="J1911" t="s">
        <v>58</v>
      </c>
    </row>
    <row r="1912" spans="1:10" x14ac:dyDescent="0.45">
      <c r="A1912">
        <v>1909</v>
      </c>
      <c r="B1912">
        <v>460585.07000732399</v>
      </c>
      <c r="C1912" s="1">
        <v>23457508.034492198</v>
      </c>
      <c r="D1912" s="1">
        <v>298069126.058806</v>
      </c>
      <c r="E1912" s="1">
        <v>1052765313.78756</v>
      </c>
      <c r="F1912" s="1">
        <v>422890107.81131297</v>
      </c>
      <c r="G1912">
        <v>35660.044189453103</v>
      </c>
      <c r="H1912" t="s">
        <v>15</v>
      </c>
      <c r="I1912" t="s">
        <v>56</v>
      </c>
      <c r="J1912" t="s">
        <v>58</v>
      </c>
    </row>
    <row r="1913" spans="1:10" x14ac:dyDescent="0.45">
      <c r="A1913">
        <v>1910</v>
      </c>
      <c r="B1913">
        <v>2040.66650390625</v>
      </c>
      <c r="C1913">
        <v>441345.2578125</v>
      </c>
      <c r="D1913">
        <v>3083296.9204087202</v>
      </c>
      <c r="E1913">
        <v>9964874.7948653791</v>
      </c>
      <c r="F1913" s="1">
        <v>11974003.200133501</v>
      </c>
      <c r="G1913">
        <v>8180.6357421875</v>
      </c>
      <c r="H1913" t="s">
        <v>16</v>
      </c>
      <c r="I1913" t="s">
        <v>56</v>
      </c>
      <c r="J1913" t="s">
        <v>58</v>
      </c>
    </row>
    <row r="1914" spans="1:10" x14ac:dyDescent="0.45">
      <c r="A1914">
        <v>1911</v>
      </c>
      <c r="B1914">
        <v>5720968.1609607097</v>
      </c>
      <c r="C1914" s="1">
        <v>141201766.98339701</v>
      </c>
      <c r="D1914" s="1">
        <v>397028461.95760298</v>
      </c>
      <c r="E1914" s="1">
        <v>656903256.71690297</v>
      </c>
      <c r="F1914" s="1">
        <v>744739112.25239897</v>
      </c>
      <c r="G1914">
        <v>239733.05003781701</v>
      </c>
      <c r="H1914" t="s">
        <v>17</v>
      </c>
      <c r="I1914" t="s">
        <v>56</v>
      </c>
      <c r="J1914" t="s">
        <v>58</v>
      </c>
    </row>
    <row r="1915" spans="1:10" x14ac:dyDescent="0.45">
      <c r="A1915">
        <v>1912</v>
      </c>
      <c r="B1915">
        <v>0</v>
      </c>
      <c r="C1915">
        <v>641635.02752948797</v>
      </c>
      <c r="D1915" s="1">
        <v>15034484.371777499</v>
      </c>
      <c r="E1915" s="1">
        <v>108213714.667898</v>
      </c>
      <c r="F1915" s="1">
        <v>101672469.024501</v>
      </c>
      <c r="G1915">
        <v>55052.447020526903</v>
      </c>
      <c r="H1915" t="s">
        <v>18</v>
      </c>
      <c r="I1915" t="s">
        <v>56</v>
      </c>
      <c r="J1915" t="s">
        <v>58</v>
      </c>
    </row>
    <row r="1916" spans="1:10" x14ac:dyDescent="0.45">
      <c r="A1916">
        <v>1913</v>
      </c>
      <c r="B1916">
        <v>1349.65942382812</v>
      </c>
      <c r="C1916">
        <v>1022579.36341337</v>
      </c>
      <c r="D1916">
        <v>8729531.5572945401</v>
      </c>
      <c r="E1916" s="1">
        <v>34114846.299033903</v>
      </c>
      <c r="F1916" s="1">
        <v>37603296.6524342</v>
      </c>
      <c r="G1916">
        <v>2036.189453125</v>
      </c>
      <c r="H1916" t="s">
        <v>19</v>
      </c>
      <c r="I1916" t="s">
        <v>56</v>
      </c>
      <c r="J1916" t="s">
        <v>58</v>
      </c>
    </row>
    <row r="1917" spans="1:10" x14ac:dyDescent="0.45">
      <c r="A1917">
        <v>1914</v>
      </c>
      <c r="B1917">
        <v>624.25384521484295</v>
      </c>
      <c r="C1917">
        <v>15595.2712402343</v>
      </c>
      <c r="D1917">
        <v>64829.285644531199</v>
      </c>
      <c r="E1917">
        <v>266122.053466796</v>
      </c>
      <c r="F1917">
        <v>367955.089445705</v>
      </c>
      <c r="G1917">
        <v>1248.3826293945301</v>
      </c>
      <c r="H1917" t="s">
        <v>20</v>
      </c>
      <c r="I1917" t="s">
        <v>56</v>
      </c>
      <c r="J1917" t="s">
        <v>58</v>
      </c>
    </row>
    <row r="1918" spans="1:10" x14ac:dyDescent="0.45">
      <c r="A1918">
        <v>1915</v>
      </c>
      <c r="B1918">
        <v>15599.330505370999</v>
      </c>
      <c r="C1918">
        <v>659592.86932373</v>
      </c>
      <c r="D1918">
        <v>2502146.4550690199</v>
      </c>
      <c r="E1918">
        <v>7589528.2892515799</v>
      </c>
      <c r="F1918" s="1">
        <v>11805081.808885001</v>
      </c>
      <c r="G1918">
        <v>10587.048217773399</v>
      </c>
      <c r="H1918" t="s">
        <v>21</v>
      </c>
      <c r="I1918" t="s">
        <v>56</v>
      </c>
      <c r="J1918" t="s">
        <v>58</v>
      </c>
    </row>
    <row r="1919" spans="1:10" x14ac:dyDescent="0.45">
      <c r="A1919">
        <v>1916</v>
      </c>
      <c r="B1919">
        <v>16829.349609375</v>
      </c>
      <c r="C1919">
        <v>2517735.6003664499</v>
      </c>
      <c r="D1919" s="1">
        <v>22265890.3827026</v>
      </c>
      <c r="E1919" s="1">
        <v>137358747.35882601</v>
      </c>
      <c r="F1919" s="1">
        <v>53411701.282877803</v>
      </c>
      <c r="G1919">
        <v>2014.3591918945301</v>
      </c>
      <c r="H1919" t="s">
        <v>22</v>
      </c>
      <c r="I1919" t="s">
        <v>56</v>
      </c>
      <c r="J1919" t="s">
        <v>58</v>
      </c>
    </row>
    <row r="1920" spans="1:10" x14ac:dyDescent="0.45">
      <c r="A1920">
        <v>1917</v>
      </c>
      <c r="B1920">
        <v>68573.906982421802</v>
      </c>
      <c r="C1920">
        <v>9622300.6825176105</v>
      </c>
      <c r="D1920" s="1">
        <v>136931802.27669901</v>
      </c>
      <c r="E1920" s="1">
        <v>542596196.22853994</v>
      </c>
      <c r="F1920" s="1">
        <v>141262107.963824</v>
      </c>
      <c r="G1920">
        <v>5305.9903157551998</v>
      </c>
      <c r="H1920" t="s">
        <v>23</v>
      </c>
      <c r="I1920" t="s">
        <v>56</v>
      </c>
      <c r="J1920" t="s">
        <v>58</v>
      </c>
    </row>
    <row r="1921" spans="1:10" x14ac:dyDescent="0.45">
      <c r="A1921">
        <v>1918</v>
      </c>
      <c r="B1921">
        <v>0</v>
      </c>
      <c r="C1921">
        <v>27363.506863941799</v>
      </c>
      <c r="D1921">
        <v>94303.614181937402</v>
      </c>
      <c r="E1921">
        <v>408713.567655914</v>
      </c>
      <c r="F1921">
        <v>681794.290192727</v>
      </c>
      <c r="G1921">
        <v>2517.9456136067702</v>
      </c>
      <c r="H1921" t="s">
        <v>24</v>
      </c>
      <c r="I1921" t="s">
        <v>56</v>
      </c>
      <c r="J1921" t="s">
        <v>58</v>
      </c>
    </row>
    <row r="1922" spans="1:10" x14ac:dyDescent="0.45">
      <c r="A1922">
        <v>1919</v>
      </c>
      <c r="B1922">
        <v>15409.6729736328</v>
      </c>
      <c r="C1922">
        <v>2118092.6500591198</v>
      </c>
      <c r="D1922" s="1">
        <v>22928488.745351698</v>
      </c>
      <c r="E1922" s="1">
        <v>68997685.932761699</v>
      </c>
      <c r="F1922" s="1">
        <v>35620777.884382799</v>
      </c>
      <c r="G1922">
        <v>9590.6540527343695</v>
      </c>
      <c r="H1922" t="s">
        <v>25</v>
      </c>
      <c r="I1922" t="s">
        <v>56</v>
      </c>
      <c r="J1922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192F-E762-45FE-870C-3A2BB6E30568}">
  <sheetPr codeName="Sheet3"/>
  <dimension ref="A1:AR1922"/>
  <sheetViews>
    <sheetView tabSelected="1" zoomScale="85" zoomScaleNormal="85" workbookViewId="0"/>
  </sheetViews>
  <sheetFormatPr defaultRowHeight="14.25" x14ac:dyDescent="0.45"/>
  <cols>
    <col min="10" max="10" width="14.59765625" bestFit="1" customWidth="1"/>
    <col min="22" max="22" width="11" bestFit="1" customWidth="1"/>
    <col min="23" max="23" width="11" customWidth="1"/>
  </cols>
  <sheetData>
    <row r="1" spans="1:44" x14ac:dyDescent="0.45">
      <c r="A1" t="s">
        <v>60</v>
      </c>
      <c r="L1" t="s">
        <v>61</v>
      </c>
      <c r="X1" t="s">
        <v>62</v>
      </c>
      <c r="AI1" t="s">
        <v>63</v>
      </c>
      <c r="AL1" t="str">
        <f>VLOOKUP($AN$1,AI26:$AJ$28,2,0)</f>
        <v>Coolabah</v>
      </c>
      <c r="AM1" s="2">
        <v>6</v>
      </c>
      <c r="AN1" s="2">
        <v>3</v>
      </c>
    </row>
    <row r="2" spans="1:44" x14ac:dyDescent="0.45">
      <c r="A2" t="s">
        <v>64</v>
      </c>
      <c r="B2" t="s">
        <v>109</v>
      </c>
      <c r="C2" t="s">
        <v>110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1</v>
      </c>
      <c r="J2" t="s">
        <v>70</v>
      </c>
      <c r="L2" t="s">
        <v>64</v>
      </c>
      <c r="M2" t="s">
        <v>109</v>
      </c>
      <c r="N2" t="s">
        <v>110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1</v>
      </c>
      <c r="U2" t="s">
        <v>70</v>
      </c>
      <c r="V2" t="s">
        <v>71</v>
      </c>
      <c r="X2" t="s">
        <v>64</v>
      </c>
      <c r="Y2" t="s">
        <v>109</v>
      </c>
      <c r="Z2" t="s">
        <v>110</v>
      </c>
      <c r="AA2" t="s">
        <v>65</v>
      </c>
      <c r="AB2" t="s">
        <v>66</v>
      </c>
      <c r="AC2" t="s">
        <v>67</v>
      </c>
      <c r="AD2" t="s">
        <v>68</v>
      </c>
      <c r="AE2" t="s">
        <v>69</v>
      </c>
      <c r="AF2" t="s">
        <v>1</v>
      </c>
      <c r="AG2" t="s">
        <v>70</v>
      </c>
      <c r="AH2" t="s">
        <v>72</v>
      </c>
      <c r="AJ2" t="s">
        <v>1</v>
      </c>
      <c r="AL2" t="str">
        <f>VLOOKUP($AM$1,$AI$3:$AJ$22,2,0)</f>
        <v>Wimmera-Avoca</v>
      </c>
      <c r="AM2">
        <v>3</v>
      </c>
      <c r="AN2">
        <v>4</v>
      </c>
      <c r="AO2">
        <v>5</v>
      </c>
      <c r="AP2">
        <v>6</v>
      </c>
      <c r="AQ2">
        <v>7</v>
      </c>
    </row>
    <row r="3" spans="1:44" x14ac:dyDescent="0.45">
      <c r="A3" t="str">
        <f>MID('Stand condition - SCT output'!$I3,9,4)</f>
        <v>1986</v>
      </c>
      <c r="B3">
        <f>A3+1</f>
        <v>1987</v>
      </c>
      <c r="C3" t="str">
        <f>MID('Stand condition - SCT output'!$I3,18,4)</f>
        <v>1988</v>
      </c>
      <c r="D3">
        <f>SUM('Stand condition - SCT output'!$B3:$C3)</f>
        <v>1418370.0881957992</v>
      </c>
      <c r="E3" s="1">
        <f>'Stand condition - SCT output'!$D3</f>
        <v>17233588.255798101</v>
      </c>
      <c r="F3" s="1">
        <f>'Stand condition - SCT output'!$E3</f>
        <v>241173253.875276</v>
      </c>
      <c r="G3" s="1">
        <f>'Stand condition - SCT output'!$F3</f>
        <v>809402660.16554403</v>
      </c>
      <c r="H3" s="1">
        <f>'Stand condition - SCT output'!$G3</f>
        <v>20678815.7318165</v>
      </c>
      <c r="I3" s="1" t="str">
        <f>'Stand condition - SCT output'!$H3</f>
        <v>Murrumbidgee</v>
      </c>
      <c r="J3" s="1" t="str">
        <f>'Stand condition - SCT output'!$J3</f>
        <v>River Red Gum</v>
      </c>
      <c r="K3" s="1"/>
      <c r="L3" t="s">
        <v>73</v>
      </c>
      <c r="M3">
        <v>1987</v>
      </c>
      <c r="N3" t="s">
        <v>74</v>
      </c>
      <c r="O3">
        <v>1418370.0881957992</v>
      </c>
      <c r="P3" s="1">
        <v>17233588.255798101</v>
      </c>
      <c r="Q3" s="1">
        <v>241173253.875276</v>
      </c>
      <c r="R3" s="1">
        <v>809402660.16554403</v>
      </c>
      <c r="S3" s="1">
        <v>20678815.7318165</v>
      </c>
      <c r="T3" s="1" t="s">
        <v>4</v>
      </c>
      <c r="U3" s="1" t="s">
        <v>6</v>
      </c>
      <c r="V3">
        <f>SUM(O3:S3)</f>
        <v>1089906688.1166303</v>
      </c>
      <c r="X3" t="s">
        <v>73</v>
      </c>
      <c r="Y3">
        <v>1987</v>
      </c>
      <c r="Z3" t="s">
        <v>74</v>
      </c>
      <c r="AA3">
        <f t="shared" ref="AA3:AA66" si="0">O3/$V3*100</f>
        <v>0.130136836819192</v>
      </c>
      <c r="AB3">
        <f t="shared" ref="AB3:AB66" si="1">P3/$V3*100</f>
        <v>1.5811985047617165</v>
      </c>
      <c r="AC3">
        <f t="shared" ref="AC3:AC66" si="2">Q3/$V3*100</f>
        <v>22.127880900705897</v>
      </c>
      <c r="AD3">
        <f t="shared" ref="AD3:AD66" si="3">R3/$V3*100</f>
        <v>74.263482277019506</v>
      </c>
      <c r="AE3">
        <f t="shared" ref="AE3:AE66" si="4">S3/$V3*100</f>
        <v>1.8973014806937007</v>
      </c>
      <c r="AF3" s="1" t="s">
        <v>4</v>
      </c>
      <c r="AG3" s="1" t="s">
        <v>6</v>
      </c>
      <c r="AH3">
        <f>SUM(AA3:AE3)</f>
        <v>100.00000000000001</v>
      </c>
      <c r="AI3">
        <v>1</v>
      </c>
      <c r="AJ3" t="s">
        <v>4</v>
      </c>
      <c r="AL3" t="s">
        <v>107</v>
      </c>
      <c r="AM3" t="s">
        <v>65</v>
      </c>
      <c r="AN3" t="s">
        <v>66</v>
      </c>
      <c r="AO3" t="s">
        <v>67</v>
      </c>
      <c r="AP3" t="s">
        <v>68</v>
      </c>
      <c r="AQ3" t="s">
        <v>69</v>
      </c>
      <c r="AR3" t="s">
        <v>108</v>
      </c>
    </row>
    <row r="4" spans="1:44" x14ac:dyDescent="0.45">
      <c r="A4" t="str">
        <f>MID('Stand condition - SCT output'!$I4,9,4)</f>
        <v>1986</v>
      </c>
      <c r="B4">
        <f t="shared" ref="B4:B67" si="5">A4+1</f>
        <v>1987</v>
      </c>
      <c r="C4" t="str">
        <f>MID('Stand condition - SCT output'!$I4,18,4)</f>
        <v>1988</v>
      </c>
      <c r="D4">
        <f>SUM('Stand condition - SCT output'!$B4:$C4)</f>
        <v>5989.7845458984302</v>
      </c>
      <c r="E4" s="1">
        <f>'Stand condition - SCT output'!$D4</f>
        <v>163158.92734901499</v>
      </c>
      <c r="F4" s="1">
        <f>'Stand condition - SCT output'!$E4</f>
        <v>6707683.8019380402</v>
      </c>
      <c r="G4" s="1">
        <f>'Stand condition - SCT output'!$F4</f>
        <v>116310141.802389</v>
      </c>
      <c r="H4" s="1">
        <f>'Stand condition - SCT output'!$G4</f>
        <v>1829491.05047607</v>
      </c>
      <c r="I4" s="1" t="str">
        <f>'Stand condition - SCT output'!$H4</f>
        <v>Namoi</v>
      </c>
      <c r="J4" s="1" t="str">
        <f>'Stand condition - SCT output'!$J4</f>
        <v>River Red Gum</v>
      </c>
      <c r="K4" s="1"/>
      <c r="L4" t="s">
        <v>73</v>
      </c>
      <c r="M4">
        <v>1987</v>
      </c>
      <c r="N4" t="s">
        <v>74</v>
      </c>
      <c r="O4">
        <v>5989.7845458984302</v>
      </c>
      <c r="P4" s="1">
        <v>163158.92734901499</v>
      </c>
      <c r="Q4" s="1">
        <v>6707683.8019380402</v>
      </c>
      <c r="R4" s="1">
        <v>116310141.802389</v>
      </c>
      <c r="S4" s="1">
        <v>1829491.05047607</v>
      </c>
      <c r="T4" s="1" t="s">
        <v>7</v>
      </c>
      <c r="U4" s="1" t="s">
        <v>6</v>
      </c>
      <c r="V4">
        <f t="shared" ref="V4:V67" si="6">SUM(O4:S4)</f>
        <v>125016465.36669803</v>
      </c>
      <c r="X4" t="s">
        <v>73</v>
      </c>
      <c r="Y4">
        <v>1987</v>
      </c>
      <c r="Z4" t="s">
        <v>74</v>
      </c>
      <c r="AA4">
        <f t="shared" si="0"/>
        <v>4.7911965262569271E-3</v>
      </c>
      <c r="AB4">
        <f t="shared" si="1"/>
        <v>0.13050995072564048</v>
      </c>
      <c r="AC4">
        <f t="shared" si="2"/>
        <v>5.3654402900154601</v>
      </c>
      <c r="AD4">
        <f t="shared" si="3"/>
        <v>93.035858485702931</v>
      </c>
      <c r="AE4">
        <f t="shared" si="4"/>
        <v>1.4634000770297024</v>
      </c>
      <c r="AF4" s="1" t="s">
        <v>7</v>
      </c>
      <c r="AG4" s="1" t="s">
        <v>6</v>
      </c>
      <c r="AH4">
        <f t="shared" ref="AH4:AH67" si="7">SUM(AA4:AE4)</f>
        <v>99.999999999999986</v>
      </c>
      <c r="AI4">
        <v>2</v>
      </c>
      <c r="AJ4" t="s">
        <v>7</v>
      </c>
      <c r="AL4">
        <v>1987</v>
      </c>
      <c r="AM4">
        <f t="array" ref="AM4">INDEX($Y$2:$AG$1922,MATCH($AL$2&amp;$AL$1&amp;$AL4,$AF$2:$AF$1922&amp;$AG$2:$AG$1922&amp;$Y$2:$Y$1922,0),AM$2)</f>
        <v>0.68932523932290191</v>
      </c>
      <c r="AN4">
        <f t="array" ref="AN4">INDEX($Y$2:$AG$1922,MATCH($AL$2&amp;$AL$1&amp;$AL4,$AF$2:$AF$1922&amp;$AG$2:$AG$1922&amp;$Y$2:$Y$1922,0),AN$2)</f>
        <v>5.0740425609054443</v>
      </c>
      <c r="AO4">
        <f t="array" ref="AO4">INDEX($Y$2:$AG$1922,MATCH($AL$2&amp;$AL$1&amp;$AL4,$AF$2:$AF$1922&amp;$AG$2:$AG$1922&amp;$Y$2:$Y$1922,0),AO$2)</f>
        <v>37.522570629975988</v>
      </c>
      <c r="AP4">
        <f t="array" ref="AP4">INDEX($Y$2:$AG$1922,MATCH($AL$2&amp;$AL$1&amp;$AL4,$AF$2:$AF$1922&amp;$AG$2:$AG$1922&amp;$Y$2:$Y$1922,0),AP$2)</f>
        <v>56.714061569795668</v>
      </c>
      <c r="AQ4">
        <f t="array" ref="AQ4">INDEX($Y$2:$AG$1922,MATCH($AL$2&amp;$AL$1&amp;$AL4,$AF$2:$AF$1922&amp;$AG$2:$AG$1922&amp;$Y$2:$Y$1922,0),AQ$2)</f>
        <v>0</v>
      </c>
      <c r="AR4">
        <f>SUM(AM4:AQ4)</f>
        <v>100</v>
      </c>
    </row>
    <row r="5" spans="1:44" x14ac:dyDescent="0.45">
      <c r="A5" t="str">
        <f>MID('Stand condition - SCT output'!$I5,9,4)</f>
        <v>1986</v>
      </c>
      <c r="B5">
        <f t="shared" si="5"/>
        <v>1987</v>
      </c>
      <c r="C5" t="str">
        <f>MID('Stand condition - SCT output'!$I5,18,4)</f>
        <v>1988</v>
      </c>
      <c r="D5">
        <f>SUM('Stand condition - SCT output'!$B5:$C5)</f>
        <v>1372.3869018554601</v>
      </c>
      <c r="E5" s="1">
        <f>'Stand condition - SCT output'!$D5</f>
        <v>11577.9494628906</v>
      </c>
      <c r="F5" s="1">
        <f>'Stand condition - SCT output'!$E5</f>
        <v>755143.43444824195</v>
      </c>
      <c r="G5" s="1">
        <f>'Stand condition - SCT output'!$F5</f>
        <v>1223912.45239257</v>
      </c>
      <c r="H5" s="1">
        <f>'Stand condition - SCT output'!$G5</f>
        <v>0</v>
      </c>
      <c r="I5" s="1" t="str">
        <f>'Stand condition - SCT output'!$H5</f>
        <v>Nebine</v>
      </c>
      <c r="J5" s="1" t="str">
        <f>'Stand condition - SCT output'!$J5</f>
        <v>River Red Gum</v>
      </c>
      <c r="K5" s="1"/>
      <c r="L5" t="s">
        <v>73</v>
      </c>
      <c r="M5">
        <v>1987</v>
      </c>
      <c r="N5" t="s">
        <v>74</v>
      </c>
      <c r="O5">
        <v>1372.3869018554601</v>
      </c>
      <c r="P5" s="1">
        <v>11577.9494628906</v>
      </c>
      <c r="Q5" s="1">
        <v>755143.43444824195</v>
      </c>
      <c r="R5" s="1">
        <v>1223912.45239257</v>
      </c>
      <c r="S5" s="1">
        <v>0</v>
      </c>
      <c r="T5" s="1" t="s">
        <v>8</v>
      </c>
      <c r="U5" s="1" t="s">
        <v>6</v>
      </c>
      <c r="V5">
        <f t="shared" si="6"/>
        <v>1992006.223205558</v>
      </c>
      <c r="X5" t="s">
        <v>73</v>
      </c>
      <c r="Y5">
        <v>1987</v>
      </c>
      <c r="Z5" t="s">
        <v>74</v>
      </c>
      <c r="AA5">
        <f t="shared" si="0"/>
        <v>6.8894709558035422E-2</v>
      </c>
      <c r="AB5">
        <f t="shared" si="1"/>
        <v>0.58122054680427837</v>
      </c>
      <c r="AC5">
        <f t="shared" si="2"/>
        <v>37.908688519710395</v>
      </c>
      <c r="AD5">
        <f t="shared" si="3"/>
        <v>61.4411962239273</v>
      </c>
      <c r="AE5">
        <f t="shared" si="4"/>
        <v>0</v>
      </c>
      <c r="AF5" s="1" t="s">
        <v>8</v>
      </c>
      <c r="AG5" s="1" t="s">
        <v>6</v>
      </c>
      <c r="AH5">
        <f t="shared" si="7"/>
        <v>100</v>
      </c>
      <c r="AI5">
        <v>3</v>
      </c>
      <c r="AJ5" t="s">
        <v>8</v>
      </c>
      <c r="AL5">
        <v>1988</v>
      </c>
      <c r="AM5">
        <f t="array" ref="AM5">INDEX($Y$2:$AG$1922,MATCH($AL$2&amp;$AL$1&amp;$AL5,$AF$2:$AF$1922&amp;$AG$2:$AG$1922&amp;$Y$2:$Y$1922,0),AM$2)</f>
        <v>0.84331702908440487</v>
      </c>
      <c r="AN5">
        <f t="array" ref="AN5">INDEX($Y$2:$AG$1922,MATCH($AL$2&amp;$AL$1&amp;$AL5,$AF$2:$AF$1922&amp;$AG$2:$AG$1922&amp;$Y$2:$Y$1922,0),AN$2)</f>
        <v>5.6962023258243004</v>
      </c>
      <c r="AO5">
        <f t="array" ref="AO5">INDEX($Y$2:$AG$1922,MATCH($AL$2&amp;$AL$1&amp;$AL5,$AF$2:$AF$1922&amp;$AG$2:$AG$1922&amp;$Y$2:$Y$1922,0),AO$2)</f>
        <v>34.993140958766226</v>
      </c>
      <c r="AP5">
        <f t="array" ref="AP5">INDEX($Y$2:$AG$1922,MATCH($AL$2&amp;$AL$1&amp;$AL5,$AF$2:$AF$1922&amp;$AG$2:$AG$1922&amp;$Y$2:$Y$1922,0),AP$2)</f>
        <v>58.467339686325062</v>
      </c>
      <c r="AQ5">
        <f t="array" ref="AQ5">INDEX($Y$2:$AG$1922,MATCH($AL$2&amp;$AL$1&amp;$AL5,$AF$2:$AF$1922&amp;$AG$2:$AG$1922&amp;$Y$2:$Y$1922,0),AQ$2)</f>
        <v>0</v>
      </c>
      <c r="AR5">
        <f t="shared" ref="AR5:AR35" si="8">SUM(AM5:AQ5)</f>
        <v>100</v>
      </c>
    </row>
    <row r="6" spans="1:44" x14ac:dyDescent="0.45">
      <c r="A6" t="str">
        <f>MID('Stand condition - SCT output'!$I6,9,4)</f>
        <v>1986</v>
      </c>
      <c r="B6">
        <f t="shared" si="5"/>
        <v>1987</v>
      </c>
      <c r="C6" t="str">
        <f>MID('Stand condition - SCT output'!$I6,18,4)</f>
        <v>1988</v>
      </c>
      <c r="D6">
        <f>SUM('Stand condition - SCT output'!$B6:$C6)</f>
        <v>2495.0888671875</v>
      </c>
      <c r="E6" s="1">
        <f>'Stand condition - SCT output'!$D6</f>
        <v>74158.538574218706</v>
      </c>
      <c r="F6" s="1">
        <f>'Stand condition - SCT output'!$E6</f>
        <v>3029748.5573486299</v>
      </c>
      <c r="G6" s="1">
        <f>'Stand condition - SCT output'!$F6</f>
        <v>96022319.062216103</v>
      </c>
      <c r="H6" s="1">
        <f>'Stand condition - SCT output'!$G6</f>
        <v>27723984.4975009</v>
      </c>
      <c r="I6" s="1" t="str">
        <f>'Stand condition - SCT output'!$H6</f>
        <v>Ovens</v>
      </c>
      <c r="J6" s="1" t="str">
        <f>'Stand condition - SCT output'!$J6</f>
        <v>River Red Gum</v>
      </c>
      <c r="K6" s="1"/>
      <c r="L6" t="s">
        <v>73</v>
      </c>
      <c r="M6">
        <v>1987</v>
      </c>
      <c r="N6" t="s">
        <v>74</v>
      </c>
      <c r="O6">
        <v>2495.0888671875</v>
      </c>
      <c r="P6" s="1">
        <v>74158.538574218706</v>
      </c>
      <c r="Q6" s="1">
        <v>3029748.5573486299</v>
      </c>
      <c r="R6" s="1">
        <v>96022319.062216103</v>
      </c>
      <c r="S6" s="1">
        <v>27723984.4975009</v>
      </c>
      <c r="T6" s="1" t="s">
        <v>9</v>
      </c>
      <c r="U6" s="1" t="s">
        <v>6</v>
      </c>
      <c r="V6">
        <f t="shared" si="6"/>
        <v>126852705.74450703</v>
      </c>
      <c r="X6" t="s">
        <v>73</v>
      </c>
      <c r="Y6">
        <v>1987</v>
      </c>
      <c r="Z6" t="s">
        <v>74</v>
      </c>
      <c r="AA6">
        <f t="shared" si="0"/>
        <v>1.9669181296083963E-3</v>
      </c>
      <c r="AB6">
        <f t="shared" si="1"/>
        <v>5.8460352216357765E-2</v>
      </c>
      <c r="AC6">
        <f t="shared" si="2"/>
        <v>2.3883988438140382</v>
      </c>
      <c r="AD6">
        <f t="shared" si="3"/>
        <v>75.695917165230881</v>
      </c>
      <c r="AE6">
        <f t="shared" si="4"/>
        <v>21.855256720609134</v>
      </c>
      <c r="AF6" s="1" t="s">
        <v>9</v>
      </c>
      <c r="AG6" s="1" t="s">
        <v>6</v>
      </c>
      <c r="AH6">
        <f t="shared" si="7"/>
        <v>100.00000000000001</v>
      </c>
      <c r="AI6">
        <v>4</v>
      </c>
      <c r="AJ6" t="s">
        <v>9</v>
      </c>
      <c r="AL6">
        <v>1989</v>
      </c>
      <c r="AM6">
        <f t="array" ref="AM6">INDEX($Y$2:$AG$1922,MATCH($AL$2&amp;$AL$1&amp;$AL6,$AF$2:$AF$1922&amp;$AG$2:$AG$1922&amp;$Y$2:$Y$1922,0),AM$2)</f>
        <v>0.73731007391736147</v>
      </c>
      <c r="AN6">
        <f t="array" ref="AN6">INDEX($Y$2:$AG$1922,MATCH($AL$2&amp;$AL$1&amp;$AL6,$AF$2:$AF$1922&amp;$AG$2:$AG$1922&amp;$Y$2:$Y$1922,0),AN$2)</f>
        <v>6.0683634494598326</v>
      </c>
      <c r="AO6">
        <f t="array" ref="AO6">INDEX($Y$2:$AG$1922,MATCH($AL$2&amp;$AL$1&amp;$AL6,$AF$2:$AF$1922&amp;$AG$2:$AG$1922&amp;$Y$2:$Y$1922,0),AO$2)</f>
        <v>36.515956498046336</v>
      </c>
      <c r="AP6">
        <f t="array" ref="AP6">INDEX($Y$2:$AG$1922,MATCH($AL$2&amp;$AL$1&amp;$AL6,$AF$2:$AF$1922&amp;$AG$2:$AG$1922&amp;$Y$2:$Y$1922,0),AP$2)</f>
        <v>56.678369978576463</v>
      </c>
      <c r="AQ6">
        <f t="array" ref="AQ6">INDEX($Y$2:$AG$1922,MATCH($AL$2&amp;$AL$1&amp;$AL6,$AF$2:$AF$1922&amp;$AG$2:$AG$1922&amp;$Y$2:$Y$1922,0),AQ$2)</f>
        <v>0</v>
      </c>
      <c r="AR6">
        <f t="shared" si="8"/>
        <v>100</v>
      </c>
    </row>
    <row r="7" spans="1:44" x14ac:dyDescent="0.45">
      <c r="A7" t="str">
        <f>MID('Stand condition - SCT output'!$I7,9,4)</f>
        <v>1986</v>
      </c>
      <c r="B7">
        <f t="shared" si="5"/>
        <v>1987</v>
      </c>
      <c r="C7" t="str">
        <f>MID('Stand condition - SCT output'!$I7,18,4)</f>
        <v>1988</v>
      </c>
      <c r="D7">
        <f>SUM('Stand condition - SCT output'!$B7:$C7)</f>
        <v>0</v>
      </c>
      <c r="E7" s="1">
        <f>'Stand condition - SCT output'!$D7</f>
        <v>4052.64404296875</v>
      </c>
      <c r="F7" s="1">
        <f>'Stand condition - SCT output'!$E7</f>
        <v>233890.92961090599</v>
      </c>
      <c r="G7" s="1">
        <f>'Stand condition - SCT output'!$F7</f>
        <v>27827447.580314301</v>
      </c>
      <c r="H7" s="1">
        <f>'Stand condition - SCT output'!$G7</f>
        <v>74796.636825741007</v>
      </c>
      <c r="I7" s="1" t="str">
        <f>'Stand condition - SCT output'!$H7</f>
        <v>Paroo</v>
      </c>
      <c r="J7" s="1" t="str">
        <f>'Stand condition - SCT output'!$J7</f>
        <v>River Red Gum</v>
      </c>
      <c r="K7" s="1"/>
      <c r="L7" t="s">
        <v>73</v>
      </c>
      <c r="M7">
        <v>1987</v>
      </c>
      <c r="N7" t="s">
        <v>74</v>
      </c>
      <c r="O7">
        <v>0</v>
      </c>
      <c r="P7" s="1">
        <v>4052.64404296875</v>
      </c>
      <c r="Q7" s="1">
        <v>233890.92961090599</v>
      </c>
      <c r="R7" s="1">
        <v>27827447.580314301</v>
      </c>
      <c r="S7" s="1">
        <v>74796.636825741007</v>
      </c>
      <c r="T7" s="1" t="s">
        <v>10</v>
      </c>
      <c r="U7" s="1" t="s">
        <v>6</v>
      </c>
      <c r="V7">
        <f t="shared" si="6"/>
        <v>28140187.790793914</v>
      </c>
      <c r="X7" t="s">
        <v>73</v>
      </c>
      <c r="Y7">
        <v>1987</v>
      </c>
      <c r="Z7" t="s">
        <v>74</v>
      </c>
      <c r="AA7">
        <f t="shared" si="0"/>
        <v>0</v>
      </c>
      <c r="AB7">
        <f t="shared" si="1"/>
        <v>1.4401624015794864E-2</v>
      </c>
      <c r="AC7">
        <f t="shared" si="2"/>
        <v>0.8311633573654531</v>
      </c>
      <c r="AD7">
        <f t="shared" si="3"/>
        <v>98.888634955798253</v>
      </c>
      <c r="AE7">
        <f t="shared" si="4"/>
        <v>0.2658000628205146</v>
      </c>
      <c r="AF7" s="1" t="s">
        <v>10</v>
      </c>
      <c r="AG7" s="1" t="s">
        <v>6</v>
      </c>
      <c r="AH7">
        <f t="shared" si="7"/>
        <v>100.00000000000001</v>
      </c>
      <c r="AI7">
        <v>5</v>
      </c>
      <c r="AJ7" t="s">
        <v>10</v>
      </c>
      <c r="AL7">
        <v>1990</v>
      </c>
      <c r="AM7">
        <f t="array" ref="AM7">INDEX($Y$2:$AG$1922,MATCH($AL$2&amp;$AL$1&amp;$AL7,$AF$2:$AF$1922&amp;$AG$2:$AG$1922&amp;$Y$2:$Y$1922,0),AM$2)</f>
        <v>0.5789173114752143</v>
      </c>
      <c r="AN7">
        <f t="array" ref="AN7">INDEX($Y$2:$AG$1922,MATCH($AL$2&amp;$AL$1&amp;$AL7,$AF$2:$AF$1922&amp;$AG$2:$AG$1922&amp;$Y$2:$Y$1922,0),AN$2)</f>
        <v>5.1147224629741963</v>
      </c>
      <c r="AO7">
        <f t="array" ref="AO7">INDEX($Y$2:$AG$1922,MATCH($AL$2&amp;$AL$1&amp;$AL7,$AF$2:$AF$1922&amp;$AG$2:$AG$1922&amp;$Y$2:$Y$1922,0),AO$2)</f>
        <v>34.257177276148475</v>
      </c>
      <c r="AP7">
        <f t="array" ref="AP7">INDEX($Y$2:$AG$1922,MATCH($AL$2&amp;$AL$1&amp;$AL7,$AF$2:$AF$1922&amp;$AG$2:$AG$1922&amp;$Y$2:$Y$1922,0),AP$2)</f>
        <v>60.049182949402116</v>
      </c>
      <c r="AQ7">
        <f t="array" ref="AQ7">INDEX($Y$2:$AG$1922,MATCH($AL$2&amp;$AL$1&amp;$AL7,$AF$2:$AF$1922&amp;$AG$2:$AG$1922&amp;$Y$2:$Y$1922,0),AQ$2)</f>
        <v>0</v>
      </c>
      <c r="AR7">
        <f t="shared" si="8"/>
        <v>100</v>
      </c>
    </row>
    <row r="8" spans="1:44" x14ac:dyDescent="0.45">
      <c r="A8" t="str">
        <f>MID('Stand condition - SCT output'!$I8,9,4)</f>
        <v>1986</v>
      </c>
      <c r="B8">
        <f t="shared" si="5"/>
        <v>1987</v>
      </c>
      <c r="C8" t="str">
        <f>MID('Stand condition - SCT output'!$I8,18,4)</f>
        <v>1988</v>
      </c>
      <c r="D8">
        <f>SUM('Stand condition - SCT output'!$B8:$C8)</f>
        <v>193699.09701190924</v>
      </c>
      <c r="E8" s="1">
        <f>'Stand condition - SCT output'!$D8</f>
        <v>3249798.0391553598</v>
      </c>
      <c r="F8" s="1">
        <f>'Stand condition - SCT output'!$E8</f>
        <v>30614623.3600212</v>
      </c>
      <c r="G8" s="1">
        <f>'Stand condition - SCT output'!$F8</f>
        <v>92637896.984247595</v>
      </c>
      <c r="H8" s="1">
        <f>'Stand condition - SCT output'!$G8</f>
        <v>505644.86303710903</v>
      </c>
      <c r="I8" s="1" t="str">
        <f>'Stand condition - SCT output'!$H8</f>
        <v>Wimmera-Avoca</v>
      </c>
      <c r="J8" s="1" t="str">
        <f>'Stand condition - SCT output'!$J8</f>
        <v>River Red Gum</v>
      </c>
      <c r="K8" s="1"/>
      <c r="L8" t="s">
        <v>73</v>
      </c>
      <c r="M8">
        <v>1987</v>
      </c>
      <c r="N8" t="s">
        <v>74</v>
      </c>
      <c r="O8">
        <v>193699.09701190924</v>
      </c>
      <c r="P8" s="1">
        <v>3249798.0391553598</v>
      </c>
      <c r="Q8" s="1">
        <v>30614623.3600212</v>
      </c>
      <c r="R8" s="1">
        <v>92637896.984247595</v>
      </c>
      <c r="S8" s="1">
        <v>505644.86303710903</v>
      </c>
      <c r="T8" s="1" t="s">
        <v>11</v>
      </c>
      <c r="U8" s="1" t="s">
        <v>6</v>
      </c>
      <c r="V8">
        <f t="shared" si="6"/>
        <v>127201662.34347317</v>
      </c>
      <c r="X8" t="s">
        <v>73</v>
      </c>
      <c r="Y8">
        <v>1987</v>
      </c>
      <c r="Z8" t="s">
        <v>74</v>
      </c>
      <c r="AA8">
        <f t="shared" si="0"/>
        <v>0.15227717424704562</v>
      </c>
      <c r="AB8">
        <f t="shared" si="1"/>
        <v>2.5548392837667264</v>
      </c>
      <c r="AC8">
        <f t="shared" si="2"/>
        <v>24.067785590218794</v>
      </c>
      <c r="AD8">
        <f t="shared" si="3"/>
        <v>72.827583600365529</v>
      </c>
      <c r="AE8">
        <f t="shared" si="4"/>
        <v>0.39751435140191321</v>
      </c>
      <c r="AF8" s="1" t="s">
        <v>11</v>
      </c>
      <c r="AG8" s="1" t="s">
        <v>6</v>
      </c>
      <c r="AH8">
        <f t="shared" si="7"/>
        <v>100</v>
      </c>
      <c r="AI8">
        <v>6</v>
      </c>
      <c r="AJ8" t="s">
        <v>11</v>
      </c>
      <c r="AL8">
        <v>1991</v>
      </c>
      <c r="AM8">
        <f t="array" ref="AM8">INDEX($Y$2:$AG$1922,MATCH($AL$2&amp;$AL$1&amp;$AL8,$AF$2:$AF$1922&amp;$AG$2:$AG$1922&amp;$Y$2:$Y$1922,0),AM$2)</f>
        <v>1.0010135016774826</v>
      </c>
      <c r="AN8">
        <f t="array" ref="AN8">INDEX($Y$2:$AG$1922,MATCH($AL$2&amp;$AL$1&amp;$AL8,$AF$2:$AF$1922&amp;$AG$2:$AG$1922&amp;$Y$2:$Y$1922,0),AN$2)</f>
        <v>6.4841298334624504</v>
      </c>
      <c r="AO8">
        <f t="array" ref="AO8">INDEX($Y$2:$AG$1922,MATCH($AL$2&amp;$AL$1&amp;$AL8,$AF$2:$AF$1922&amp;$AG$2:$AG$1922&amp;$Y$2:$Y$1922,0),AO$2)</f>
        <v>35.899974992368826</v>
      </c>
      <c r="AP8">
        <f t="array" ref="AP8">INDEX($Y$2:$AG$1922,MATCH($AL$2&amp;$AL$1&amp;$AL8,$AF$2:$AF$1922&amp;$AG$2:$AG$1922&amp;$Y$2:$Y$1922,0),AP$2)</f>
        <v>56.614881672491258</v>
      </c>
      <c r="AQ8">
        <f t="array" ref="AQ8">INDEX($Y$2:$AG$1922,MATCH($AL$2&amp;$AL$1&amp;$AL8,$AF$2:$AF$1922&amp;$AG$2:$AG$1922&amp;$Y$2:$Y$1922,0),AQ$2)</f>
        <v>0</v>
      </c>
      <c r="AR8">
        <f t="shared" si="8"/>
        <v>100.00000000000001</v>
      </c>
    </row>
    <row r="9" spans="1:44" x14ac:dyDescent="0.45">
      <c r="A9" t="str">
        <f>MID('Stand condition - SCT output'!$I9,9,4)</f>
        <v>1986</v>
      </c>
      <c r="B9">
        <f t="shared" si="5"/>
        <v>1987</v>
      </c>
      <c r="C9" t="str">
        <f>MID('Stand condition - SCT output'!$I9,18,4)</f>
        <v>1988</v>
      </c>
      <c r="D9">
        <f>SUM('Stand condition - SCT output'!$B9:$C9)</f>
        <v>1960742.1005248935</v>
      </c>
      <c r="E9" s="1">
        <f>'Stand condition - SCT output'!$D9</f>
        <v>17232870.631315999</v>
      </c>
      <c r="F9" s="1">
        <f>'Stand condition - SCT output'!$E9</f>
        <v>150974537.300219</v>
      </c>
      <c r="G9" s="1">
        <f>'Stand condition - SCT output'!$F9</f>
        <v>370544304.65736002</v>
      </c>
      <c r="H9" s="1">
        <f>'Stand condition - SCT output'!$G9</f>
        <v>3709244.6417846601</v>
      </c>
      <c r="I9" s="1" t="str">
        <f>'Stand condition - SCT output'!$H9</f>
        <v>Lachlan</v>
      </c>
      <c r="J9" s="1" t="str">
        <f>'Stand condition - SCT output'!$J9</f>
        <v>River Red Gum</v>
      </c>
      <c r="K9" s="1"/>
      <c r="L9" t="s">
        <v>73</v>
      </c>
      <c r="M9">
        <v>1987</v>
      </c>
      <c r="N9" t="s">
        <v>74</v>
      </c>
      <c r="O9">
        <v>1960742.1005248935</v>
      </c>
      <c r="P9" s="1">
        <v>17232870.631315999</v>
      </c>
      <c r="Q9" s="1">
        <v>150974537.300219</v>
      </c>
      <c r="R9" s="1">
        <v>370544304.65736002</v>
      </c>
      <c r="S9" s="1">
        <v>3709244.6417846601</v>
      </c>
      <c r="T9" s="1" t="s">
        <v>12</v>
      </c>
      <c r="U9" s="1" t="s">
        <v>6</v>
      </c>
      <c r="V9">
        <f t="shared" si="6"/>
        <v>544421699.33120465</v>
      </c>
      <c r="X9" t="s">
        <v>73</v>
      </c>
      <c r="Y9">
        <v>1987</v>
      </c>
      <c r="Z9" t="s">
        <v>74</v>
      </c>
      <c r="AA9">
        <f t="shared" si="0"/>
        <v>0.36015135012685368</v>
      </c>
      <c r="AB9">
        <f t="shared" si="1"/>
        <v>3.165353374504678</v>
      </c>
      <c r="AC9">
        <f t="shared" si="2"/>
        <v>27.73117557321536</v>
      </c>
      <c r="AD9">
        <f t="shared" si="3"/>
        <v>68.062001406732236</v>
      </c>
      <c r="AE9">
        <f t="shared" si="4"/>
        <v>0.6813182954208632</v>
      </c>
      <c r="AF9" s="1" t="s">
        <v>12</v>
      </c>
      <c r="AG9" s="1" t="s">
        <v>6</v>
      </c>
      <c r="AH9">
        <f t="shared" si="7"/>
        <v>99.999999999999986</v>
      </c>
      <c r="AI9">
        <v>7</v>
      </c>
      <c r="AJ9" t="s">
        <v>12</v>
      </c>
      <c r="AL9">
        <v>1992</v>
      </c>
      <c r="AM9">
        <f t="array" ref="AM9">INDEX($Y$2:$AG$1922,MATCH($AL$2&amp;$AL$1&amp;$AL9,$AF$2:$AF$1922&amp;$AG$2:$AG$1922&amp;$Y$2:$Y$1922,0),AM$2)</f>
        <v>5.3088973167380413E-2</v>
      </c>
      <c r="AN9">
        <f t="array" ref="AN9">INDEX($Y$2:$AG$1922,MATCH($AL$2&amp;$AL$1&amp;$AL9,$AF$2:$AF$1922&amp;$AG$2:$AG$1922&amp;$Y$2:$Y$1922,0),AN$2)</f>
        <v>2.431229935769859</v>
      </c>
      <c r="AO9">
        <f t="array" ref="AO9">INDEX($Y$2:$AG$1922,MATCH($AL$2&amp;$AL$1&amp;$AL9,$AF$2:$AF$1922&amp;$AG$2:$AG$1922&amp;$Y$2:$Y$1922,0),AO$2)</f>
        <v>30.31135165062754</v>
      </c>
      <c r="AP9">
        <f t="array" ref="AP9">INDEX($Y$2:$AG$1922,MATCH($AL$2&amp;$AL$1&amp;$AL9,$AF$2:$AF$1922&amp;$AG$2:$AG$1922&amp;$Y$2:$Y$1922,0),AP$2)</f>
        <v>67.204329440435217</v>
      </c>
      <c r="AQ9">
        <f t="array" ref="AQ9">INDEX($Y$2:$AG$1922,MATCH($AL$2&amp;$AL$1&amp;$AL9,$AF$2:$AF$1922&amp;$AG$2:$AG$1922&amp;$Y$2:$Y$1922,0),AQ$2)</f>
        <v>0</v>
      </c>
      <c r="AR9">
        <f t="shared" si="8"/>
        <v>100</v>
      </c>
    </row>
    <row r="10" spans="1:44" x14ac:dyDescent="0.45">
      <c r="A10" t="str">
        <f>MID('Stand condition - SCT output'!$I10,9,4)</f>
        <v>1986</v>
      </c>
      <c r="B10">
        <f t="shared" si="5"/>
        <v>1987</v>
      </c>
      <c r="C10" t="str">
        <f>MID('Stand condition - SCT output'!$I10,18,4)</f>
        <v>1988</v>
      </c>
      <c r="D10">
        <f>SUM('Stand condition - SCT output'!$B10:$C10)</f>
        <v>66730.138366699131</v>
      </c>
      <c r="E10" s="1">
        <f>'Stand condition - SCT output'!$D10</f>
        <v>938015.92877197196</v>
      </c>
      <c r="F10" s="1">
        <f>'Stand condition - SCT output'!$E10</f>
        <v>9584411.9491031393</v>
      </c>
      <c r="G10" s="1">
        <f>'Stand condition - SCT output'!$F10</f>
        <v>45107957.014619701</v>
      </c>
      <c r="H10" s="1">
        <f>'Stand condition - SCT output'!$G10</f>
        <v>580017.56964111305</v>
      </c>
      <c r="I10" s="1" t="str">
        <f>'Stand condition - SCT output'!$H10</f>
        <v>Loddon</v>
      </c>
      <c r="J10" s="1" t="str">
        <f>'Stand condition - SCT output'!$J10</f>
        <v>River Red Gum</v>
      </c>
      <c r="K10" s="1"/>
      <c r="L10" t="s">
        <v>73</v>
      </c>
      <c r="M10">
        <v>1987</v>
      </c>
      <c r="N10" t="s">
        <v>74</v>
      </c>
      <c r="O10">
        <v>66730.138366699131</v>
      </c>
      <c r="P10" s="1">
        <v>938015.92877197196</v>
      </c>
      <c r="Q10" s="1">
        <v>9584411.9491031393</v>
      </c>
      <c r="R10" s="1">
        <v>45107957.014619701</v>
      </c>
      <c r="S10" s="1">
        <v>580017.56964111305</v>
      </c>
      <c r="T10" s="1" t="s">
        <v>13</v>
      </c>
      <c r="U10" s="1" t="s">
        <v>6</v>
      </c>
      <c r="V10">
        <f t="shared" si="6"/>
        <v>56277132.600502625</v>
      </c>
      <c r="X10" t="s">
        <v>73</v>
      </c>
      <c r="Y10">
        <v>1987</v>
      </c>
      <c r="Z10" t="s">
        <v>74</v>
      </c>
      <c r="AA10">
        <f t="shared" si="0"/>
        <v>0.1185741619787202</v>
      </c>
      <c r="AB10">
        <f t="shared" si="1"/>
        <v>1.6667798898545769</v>
      </c>
      <c r="AC10">
        <f t="shared" si="2"/>
        <v>17.030739673857404</v>
      </c>
      <c r="AD10">
        <f t="shared" si="3"/>
        <v>80.153261067563392</v>
      </c>
      <c r="AE10">
        <f t="shared" si="4"/>
        <v>1.0306452067458973</v>
      </c>
      <c r="AF10" s="1" t="s">
        <v>13</v>
      </c>
      <c r="AG10" s="1" t="s">
        <v>6</v>
      </c>
      <c r="AH10">
        <f t="shared" si="7"/>
        <v>100</v>
      </c>
      <c r="AI10">
        <v>8</v>
      </c>
      <c r="AJ10" t="s">
        <v>13</v>
      </c>
      <c r="AL10">
        <v>1993</v>
      </c>
      <c r="AM10">
        <f t="array" ref="AM10">INDEX($Y$2:$AG$1922,MATCH($AL$2&amp;$AL$1&amp;$AL10,$AF$2:$AF$1922&amp;$AG$2:$AG$1922&amp;$Y$2:$Y$1922,0),AM$2)</f>
        <v>0.2116430072575213</v>
      </c>
      <c r="AN10">
        <f t="array" ref="AN10">INDEX($Y$2:$AG$1922,MATCH($AL$2&amp;$AL$1&amp;$AL10,$AF$2:$AF$1922&amp;$AG$2:$AG$1922&amp;$Y$2:$Y$1922,0),AN$2)</f>
        <v>3.4862062988369407</v>
      </c>
      <c r="AO10">
        <f t="array" ref="AO10">INDEX($Y$2:$AG$1922,MATCH($AL$2&amp;$AL$1&amp;$AL10,$AF$2:$AF$1922&amp;$AG$2:$AG$1922&amp;$Y$2:$Y$1922,0),AO$2)</f>
        <v>31.930234033613953</v>
      </c>
      <c r="AP10">
        <f t="array" ref="AP10">INDEX($Y$2:$AG$1922,MATCH($AL$2&amp;$AL$1&amp;$AL10,$AF$2:$AF$1922&amp;$AG$2:$AG$1922&amp;$Y$2:$Y$1922,0),AP$2)</f>
        <v>64.371916660291589</v>
      </c>
      <c r="AQ10">
        <f t="array" ref="AQ10">INDEX($Y$2:$AG$1922,MATCH($AL$2&amp;$AL$1&amp;$AL10,$AF$2:$AF$1922&amp;$AG$2:$AG$1922&amp;$Y$2:$Y$1922,0),AQ$2)</f>
        <v>0</v>
      </c>
      <c r="AR10">
        <f t="shared" si="8"/>
        <v>100</v>
      </c>
    </row>
    <row r="11" spans="1:44" x14ac:dyDescent="0.45">
      <c r="A11" t="str">
        <f>MID('Stand condition - SCT output'!$I11,9,4)</f>
        <v>1986</v>
      </c>
      <c r="B11">
        <f t="shared" si="5"/>
        <v>1987</v>
      </c>
      <c r="C11" t="str">
        <f>MID('Stand condition - SCT output'!$I11,18,4)</f>
        <v>1988</v>
      </c>
      <c r="D11">
        <f>SUM('Stand condition - SCT output'!$B11:$C11)</f>
        <v>47727.982238769502</v>
      </c>
      <c r="E11" s="1">
        <f>'Stand condition - SCT output'!$D11</f>
        <v>690015.7890625</v>
      </c>
      <c r="F11" s="1">
        <f>'Stand condition - SCT output'!$E11</f>
        <v>15999055.645126499</v>
      </c>
      <c r="G11" s="1">
        <f>'Stand condition - SCT output'!$F11</f>
        <v>119199620.69899</v>
      </c>
      <c r="H11" s="1">
        <f>'Stand condition - SCT output'!$G11</f>
        <v>943492.67889356404</v>
      </c>
      <c r="I11" s="1" t="str">
        <f>'Stand condition - SCT output'!$H11</f>
        <v>Lower Darling</v>
      </c>
      <c r="J11" s="1" t="str">
        <f>'Stand condition - SCT output'!$J11</f>
        <v>River Red Gum</v>
      </c>
      <c r="K11" s="1"/>
      <c r="L11" t="s">
        <v>73</v>
      </c>
      <c r="M11">
        <v>1987</v>
      </c>
      <c r="N11" t="s">
        <v>74</v>
      </c>
      <c r="O11">
        <v>47727.982238769502</v>
      </c>
      <c r="P11" s="1">
        <v>690015.7890625</v>
      </c>
      <c r="Q11" s="1">
        <v>15999055.645126499</v>
      </c>
      <c r="R11" s="1">
        <v>119199620.69899</v>
      </c>
      <c r="S11" s="1">
        <v>943492.67889356404</v>
      </c>
      <c r="T11" s="1" t="s">
        <v>14</v>
      </c>
      <c r="U11" s="1" t="s">
        <v>6</v>
      </c>
      <c r="V11">
        <f t="shared" si="6"/>
        <v>136879912.79431134</v>
      </c>
      <c r="X11" t="s">
        <v>73</v>
      </c>
      <c r="Y11">
        <v>1987</v>
      </c>
      <c r="Z11" t="s">
        <v>74</v>
      </c>
      <c r="AA11">
        <f t="shared" si="0"/>
        <v>3.4868507193228614E-2</v>
      </c>
      <c r="AB11">
        <f t="shared" si="1"/>
        <v>0.50410303088034747</v>
      </c>
      <c r="AC11">
        <f t="shared" si="2"/>
        <v>11.688388251070988</v>
      </c>
      <c r="AD11">
        <f t="shared" si="3"/>
        <v>87.083355231319132</v>
      </c>
      <c r="AE11">
        <f t="shared" si="4"/>
        <v>0.68928497953629253</v>
      </c>
      <c r="AF11" s="1" t="s">
        <v>14</v>
      </c>
      <c r="AG11" s="1" t="s">
        <v>6</v>
      </c>
      <c r="AH11">
        <f t="shared" si="7"/>
        <v>100</v>
      </c>
      <c r="AI11">
        <v>9</v>
      </c>
      <c r="AJ11" t="s">
        <v>14</v>
      </c>
      <c r="AL11">
        <v>1994</v>
      </c>
      <c r="AM11">
        <f t="array" ref="AM11">INDEX($Y$2:$AG$1922,MATCH($AL$2&amp;$AL$1&amp;$AL11,$AF$2:$AF$1922&amp;$AG$2:$AG$1922&amp;$Y$2:$Y$1922,0),AM$2)</f>
        <v>1.2635742189456967</v>
      </c>
      <c r="AN11">
        <f t="array" ref="AN11">INDEX($Y$2:$AG$1922,MATCH($AL$2&amp;$AL$1&amp;$AL11,$AF$2:$AF$1922&amp;$AG$2:$AG$1922&amp;$Y$2:$Y$1922,0),AN$2)</f>
        <v>8.0697504121011541</v>
      </c>
      <c r="AO11">
        <f t="array" ref="AO11">INDEX($Y$2:$AG$1922,MATCH($AL$2&amp;$AL$1&amp;$AL11,$AF$2:$AF$1922&amp;$AG$2:$AG$1922&amp;$Y$2:$Y$1922,0),AO$2)</f>
        <v>35.514587117107084</v>
      </c>
      <c r="AP11">
        <f t="array" ref="AP11">INDEX($Y$2:$AG$1922,MATCH($AL$2&amp;$AL$1&amp;$AL11,$AF$2:$AF$1922&amp;$AG$2:$AG$1922&amp;$Y$2:$Y$1922,0),AP$2)</f>
        <v>55.152088251846074</v>
      </c>
      <c r="AQ11">
        <f t="array" ref="AQ11">INDEX($Y$2:$AG$1922,MATCH($AL$2&amp;$AL$1&amp;$AL11,$AF$2:$AF$1922&amp;$AG$2:$AG$1922&amp;$Y$2:$Y$1922,0),AQ$2)</f>
        <v>0</v>
      </c>
      <c r="AR11">
        <f t="shared" si="8"/>
        <v>100</v>
      </c>
    </row>
    <row r="12" spans="1:44" x14ac:dyDescent="0.45">
      <c r="A12" t="str">
        <f>MID('Stand condition - SCT output'!$I12,9,4)</f>
        <v>1986</v>
      </c>
      <c r="B12">
        <f t="shared" si="5"/>
        <v>1987</v>
      </c>
      <c r="C12" t="str">
        <f>MID('Stand condition - SCT output'!$I12,18,4)</f>
        <v>1988</v>
      </c>
      <c r="D12">
        <f>SUM('Stand condition - SCT output'!$B12:$C12)</f>
        <v>1417983.675842281</v>
      </c>
      <c r="E12" s="1">
        <f>'Stand condition - SCT output'!$D12</f>
        <v>45492557.070453703</v>
      </c>
      <c r="F12" s="1">
        <f>'Stand condition - SCT output'!$E12</f>
        <v>317352795.94275802</v>
      </c>
      <c r="G12" s="1">
        <f>'Stand condition - SCT output'!$F12</f>
        <v>496001251.28447902</v>
      </c>
      <c r="H12" s="1">
        <f>'Stand condition - SCT output'!$G12</f>
        <v>4935582.8688964797</v>
      </c>
      <c r="I12" s="1" t="str">
        <f>'Stand condition - SCT output'!$H12</f>
        <v>Macquarie-Castlereagh</v>
      </c>
      <c r="J12" s="1" t="str">
        <f>'Stand condition - SCT output'!$J12</f>
        <v>River Red Gum</v>
      </c>
      <c r="K12" s="1"/>
      <c r="L12" t="s">
        <v>73</v>
      </c>
      <c r="M12">
        <v>1987</v>
      </c>
      <c r="N12" t="s">
        <v>74</v>
      </c>
      <c r="O12">
        <v>1417983.675842281</v>
      </c>
      <c r="P12" s="1">
        <v>45492557.070453703</v>
      </c>
      <c r="Q12" s="1">
        <v>317352795.94275802</v>
      </c>
      <c r="R12" s="1">
        <v>496001251.28447902</v>
      </c>
      <c r="S12" s="1">
        <v>4935582.8688964797</v>
      </c>
      <c r="T12" s="1" t="s">
        <v>15</v>
      </c>
      <c r="U12" s="1" t="s">
        <v>6</v>
      </c>
      <c r="V12">
        <f t="shared" si="6"/>
        <v>865200170.84242952</v>
      </c>
      <c r="X12" t="s">
        <v>73</v>
      </c>
      <c r="Y12">
        <v>1987</v>
      </c>
      <c r="Z12" t="s">
        <v>74</v>
      </c>
      <c r="AA12">
        <f t="shared" si="0"/>
        <v>0.16389082245113479</v>
      </c>
      <c r="AB12">
        <f t="shared" si="1"/>
        <v>5.258038382743087</v>
      </c>
      <c r="AC12">
        <f t="shared" si="2"/>
        <v>36.679696402944238</v>
      </c>
      <c r="AD12">
        <f t="shared" si="3"/>
        <v>57.327918786878151</v>
      </c>
      <c r="AE12">
        <f t="shared" si="4"/>
        <v>0.5704556049833871</v>
      </c>
      <c r="AF12" s="1" t="s">
        <v>15</v>
      </c>
      <c r="AG12" s="1" t="s">
        <v>6</v>
      </c>
      <c r="AH12">
        <f t="shared" si="7"/>
        <v>100.00000000000001</v>
      </c>
      <c r="AI12">
        <v>10</v>
      </c>
      <c r="AJ12" t="s">
        <v>15</v>
      </c>
      <c r="AL12">
        <v>1995</v>
      </c>
      <c r="AM12">
        <f t="array" ref="AM12">INDEX($Y$2:$AG$1922,MATCH($AL$2&amp;$AL$1&amp;$AL12,$AF$2:$AF$1922&amp;$AG$2:$AG$1922&amp;$Y$2:$Y$1922,0),AM$2)</f>
        <v>1.4204348438623651</v>
      </c>
      <c r="AN12">
        <f t="array" ref="AN12">INDEX($Y$2:$AG$1922,MATCH($AL$2&amp;$AL$1&amp;$AL12,$AF$2:$AF$1922&amp;$AG$2:$AG$1922&amp;$Y$2:$Y$1922,0),AN$2)</f>
        <v>7.6549207571517188</v>
      </c>
      <c r="AO12">
        <f t="array" ref="AO12">INDEX($Y$2:$AG$1922,MATCH($AL$2&amp;$AL$1&amp;$AL12,$AF$2:$AF$1922&amp;$AG$2:$AG$1922&amp;$Y$2:$Y$1922,0),AO$2)</f>
        <v>37.790714094614117</v>
      </c>
      <c r="AP12">
        <f t="array" ref="AP12">INDEX($Y$2:$AG$1922,MATCH($AL$2&amp;$AL$1&amp;$AL12,$AF$2:$AF$1922&amp;$AG$2:$AG$1922&amp;$Y$2:$Y$1922,0),AP$2)</f>
        <v>53.133930304371802</v>
      </c>
      <c r="AQ12">
        <f t="array" ref="AQ12">INDEX($Y$2:$AG$1922,MATCH($AL$2&amp;$AL$1&amp;$AL12,$AF$2:$AF$1922&amp;$AG$2:$AG$1922&amp;$Y$2:$Y$1922,0),AQ$2)</f>
        <v>0</v>
      </c>
      <c r="AR12">
        <f t="shared" si="8"/>
        <v>100</v>
      </c>
    </row>
    <row r="13" spans="1:44" x14ac:dyDescent="0.45">
      <c r="A13" t="str">
        <f>MID('Stand condition - SCT output'!$I13,9,4)</f>
        <v>1986</v>
      </c>
      <c r="B13">
        <f t="shared" si="5"/>
        <v>1987</v>
      </c>
      <c r="C13" t="str">
        <f>MID('Stand condition - SCT output'!$I13,18,4)</f>
        <v>1988</v>
      </c>
      <c r="D13">
        <f>SUM('Stand condition - SCT output'!$B13:$C13)</f>
        <v>1359.6541137695301</v>
      </c>
      <c r="E13" s="1">
        <f>'Stand condition - SCT output'!$D13</f>
        <v>10214.51171875</v>
      </c>
      <c r="F13" s="1">
        <f>'Stand condition - SCT output'!$E13</f>
        <v>583441.08758544899</v>
      </c>
      <c r="G13" s="1">
        <f>'Stand condition - SCT output'!$F13</f>
        <v>21735795.6443481</v>
      </c>
      <c r="H13" s="1">
        <f>'Stand condition - SCT output'!$G13</f>
        <v>15630.345336914001</v>
      </c>
      <c r="I13" s="1" t="str">
        <f>'Stand condition - SCT output'!$H13</f>
        <v>Moonie</v>
      </c>
      <c r="J13" s="1" t="str">
        <f>'Stand condition - SCT output'!$J13</f>
        <v>River Red Gum</v>
      </c>
      <c r="K13" s="1"/>
      <c r="L13" t="s">
        <v>73</v>
      </c>
      <c r="M13">
        <v>1987</v>
      </c>
      <c r="N13" t="s">
        <v>74</v>
      </c>
      <c r="O13">
        <v>1359.6541137695301</v>
      </c>
      <c r="P13" s="1">
        <v>10214.51171875</v>
      </c>
      <c r="Q13" s="1">
        <v>583441.08758544899</v>
      </c>
      <c r="R13" s="1">
        <v>21735795.6443481</v>
      </c>
      <c r="S13" s="1">
        <v>15630.345336914001</v>
      </c>
      <c r="T13" s="1" t="s">
        <v>16</v>
      </c>
      <c r="U13" s="1" t="s">
        <v>6</v>
      </c>
      <c r="V13">
        <f t="shared" si="6"/>
        <v>22346441.243102983</v>
      </c>
      <c r="X13" t="s">
        <v>73</v>
      </c>
      <c r="Y13">
        <v>1987</v>
      </c>
      <c r="Z13" t="s">
        <v>74</v>
      </c>
      <c r="AA13">
        <f t="shared" si="0"/>
        <v>6.0844324113092253E-3</v>
      </c>
      <c r="AB13">
        <f t="shared" si="1"/>
        <v>4.5709791584387566E-2</v>
      </c>
      <c r="AC13">
        <f t="shared" si="2"/>
        <v>2.6108903929636784</v>
      </c>
      <c r="AD13">
        <f t="shared" si="3"/>
        <v>97.267369814675291</v>
      </c>
      <c r="AE13">
        <f t="shared" si="4"/>
        <v>6.9945568365334942E-2</v>
      </c>
      <c r="AF13" s="1" t="s">
        <v>16</v>
      </c>
      <c r="AG13" s="1" t="s">
        <v>6</v>
      </c>
      <c r="AH13">
        <f t="shared" si="7"/>
        <v>100.00000000000001</v>
      </c>
      <c r="AI13">
        <v>11</v>
      </c>
      <c r="AJ13" t="s">
        <v>16</v>
      </c>
      <c r="AL13">
        <v>1996</v>
      </c>
      <c r="AM13">
        <f t="array" ref="AM13">INDEX($Y$2:$AG$1922,MATCH($AL$2&amp;$AL$1&amp;$AL13,$AF$2:$AF$1922&amp;$AG$2:$AG$1922&amp;$Y$2:$Y$1922,0),AM$2)</f>
        <v>0.7937853484359525</v>
      </c>
      <c r="AN13">
        <f t="array" ref="AN13">INDEX($Y$2:$AG$1922,MATCH($AL$2&amp;$AL$1&amp;$AL13,$AF$2:$AF$1922&amp;$AG$2:$AG$1922&amp;$Y$2:$Y$1922,0),AN$2)</f>
        <v>5.5422987458742377</v>
      </c>
      <c r="AO13">
        <f t="array" ref="AO13">INDEX($Y$2:$AG$1922,MATCH($AL$2&amp;$AL$1&amp;$AL13,$AF$2:$AF$1922&amp;$AG$2:$AG$1922&amp;$Y$2:$Y$1922,0),AO$2)</f>
        <v>33.301822221339975</v>
      </c>
      <c r="AP13">
        <f t="array" ref="AP13">INDEX($Y$2:$AG$1922,MATCH($AL$2&amp;$AL$1&amp;$AL13,$AF$2:$AF$1922&amp;$AG$2:$AG$1922&amp;$Y$2:$Y$1922,0),AP$2)</f>
        <v>60.362093684349837</v>
      </c>
      <c r="AQ13">
        <f t="array" ref="AQ13">INDEX($Y$2:$AG$1922,MATCH($AL$2&amp;$AL$1&amp;$AL13,$AF$2:$AF$1922&amp;$AG$2:$AG$1922&amp;$Y$2:$Y$1922,0),AQ$2)</f>
        <v>0</v>
      </c>
      <c r="AR13">
        <f t="shared" si="8"/>
        <v>100</v>
      </c>
    </row>
    <row r="14" spans="1:44" x14ac:dyDescent="0.45">
      <c r="A14" t="str">
        <f>MID('Stand condition - SCT output'!$I14,9,4)</f>
        <v>1986</v>
      </c>
      <c r="B14">
        <f t="shared" si="5"/>
        <v>1987</v>
      </c>
      <c r="C14" t="str">
        <f>MID('Stand condition - SCT output'!$I14,18,4)</f>
        <v>1988</v>
      </c>
      <c r="D14">
        <f>SUM('Stand condition - SCT output'!$B14:$C14)</f>
        <v>1287186.1561619085</v>
      </c>
      <c r="E14" s="1">
        <f>'Stand condition - SCT output'!$D14</f>
        <v>21959398.1336619</v>
      </c>
      <c r="F14" s="1">
        <f>'Stand condition - SCT output'!$E14</f>
        <v>414134480.98212498</v>
      </c>
      <c r="G14" s="1">
        <f>'Stand condition - SCT output'!$F14</f>
        <v>1661650875.9867699</v>
      </c>
      <c r="H14" s="1">
        <f>'Stand condition - SCT output'!$G14</f>
        <v>58587786.911476001</v>
      </c>
      <c r="I14" s="1" t="str">
        <f>'Stand condition - SCT output'!$H14</f>
        <v>Murray</v>
      </c>
      <c r="J14" s="1" t="str">
        <f>'Stand condition - SCT output'!$J14</f>
        <v>River Red Gum</v>
      </c>
      <c r="K14" s="1"/>
      <c r="L14" t="s">
        <v>73</v>
      </c>
      <c r="M14">
        <v>1987</v>
      </c>
      <c r="N14" t="s">
        <v>74</v>
      </c>
      <c r="O14">
        <v>1287186.1561619085</v>
      </c>
      <c r="P14" s="1">
        <v>21959398.1336619</v>
      </c>
      <c r="Q14" s="1">
        <v>414134480.98212498</v>
      </c>
      <c r="R14" s="1">
        <v>1661650875.9867699</v>
      </c>
      <c r="S14" s="1">
        <v>58587786.911476001</v>
      </c>
      <c r="T14" s="1" t="s">
        <v>17</v>
      </c>
      <c r="U14" s="1" t="s">
        <v>6</v>
      </c>
      <c r="V14">
        <f t="shared" si="6"/>
        <v>2157619728.1701946</v>
      </c>
      <c r="X14" t="s">
        <v>73</v>
      </c>
      <c r="Y14">
        <v>1987</v>
      </c>
      <c r="Z14" t="s">
        <v>74</v>
      </c>
      <c r="AA14">
        <f t="shared" si="0"/>
        <v>5.9657693121555215E-2</v>
      </c>
      <c r="AB14">
        <f t="shared" si="1"/>
        <v>1.017760351694825</v>
      </c>
      <c r="AC14">
        <f t="shared" si="2"/>
        <v>19.194044046553959</v>
      </c>
      <c r="AD14">
        <f t="shared" si="3"/>
        <v>77.013148067382602</v>
      </c>
      <c r="AE14">
        <f t="shared" si="4"/>
        <v>2.715389841247065</v>
      </c>
      <c r="AF14" s="1" t="s">
        <v>17</v>
      </c>
      <c r="AG14" s="1" t="s">
        <v>6</v>
      </c>
      <c r="AH14">
        <f t="shared" si="7"/>
        <v>100</v>
      </c>
      <c r="AI14">
        <v>12</v>
      </c>
      <c r="AJ14" t="s">
        <v>17</v>
      </c>
      <c r="AL14">
        <v>1997</v>
      </c>
      <c r="AM14">
        <f t="array" ref="AM14">INDEX($Y$2:$AG$1922,MATCH($AL$2&amp;$AL$1&amp;$AL14,$AF$2:$AF$1922&amp;$AG$2:$AG$1922&amp;$Y$2:$Y$1922,0),AM$2)</f>
        <v>0.95248107554578876</v>
      </c>
      <c r="AN14">
        <f t="array" ref="AN14">INDEX($Y$2:$AG$1922,MATCH($AL$2&amp;$AL$1&amp;$AL14,$AF$2:$AF$1922&amp;$AG$2:$AG$1922&amp;$Y$2:$Y$1922,0),AN$2)</f>
        <v>7.4912958428239644</v>
      </c>
      <c r="AO14">
        <f t="array" ref="AO14">INDEX($Y$2:$AG$1922,MATCH($AL$2&amp;$AL$1&amp;$AL14,$AF$2:$AF$1922&amp;$AG$2:$AG$1922&amp;$Y$2:$Y$1922,0),AO$2)</f>
        <v>33.724681280101429</v>
      </c>
      <c r="AP14">
        <f t="array" ref="AP14">INDEX($Y$2:$AG$1922,MATCH($AL$2&amp;$AL$1&amp;$AL14,$AF$2:$AF$1922&amp;$AG$2:$AG$1922&amp;$Y$2:$Y$1922,0),AP$2)</f>
        <v>57.831541801528829</v>
      </c>
      <c r="AQ14">
        <f t="array" ref="AQ14">INDEX($Y$2:$AG$1922,MATCH($AL$2&amp;$AL$1&amp;$AL14,$AF$2:$AF$1922&amp;$AG$2:$AG$1922&amp;$Y$2:$Y$1922,0),AQ$2)</f>
        <v>0</v>
      </c>
      <c r="AR14">
        <f t="shared" si="8"/>
        <v>100.00000000000001</v>
      </c>
    </row>
    <row r="15" spans="1:44" x14ac:dyDescent="0.45">
      <c r="A15" t="str">
        <f>MID('Stand condition - SCT output'!$I15,9,4)</f>
        <v>1986</v>
      </c>
      <c r="B15">
        <f t="shared" si="5"/>
        <v>1987</v>
      </c>
      <c r="C15" t="str">
        <f>MID('Stand condition - SCT output'!$I15,18,4)</f>
        <v>1988</v>
      </c>
      <c r="D15">
        <f>SUM('Stand condition - SCT output'!$B15:$C15)</f>
        <v>1984.29797363281</v>
      </c>
      <c r="E15" s="1">
        <f>'Stand condition - SCT output'!$D15</f>
        <v>18024.911254882802</v>
      </c>
      <c r="F15" s="1">
        <f>'Stand condition - SCT output'!$E15</f>
        <v>1449841.7413212699</v>
      </c>
      <c r="G15" s="1">
        <f>'Stand condition - SCT output'!$F15</f>
        <v>80530375.340741694</v>
      </c>
      <c r="H15" s="1">
        <f>'Stand condition - SCT output'!$G15</f>
        <v>369701.21876699402</v>
      </c>
      <c r="I15" s="1" t="str">
        <f>'Stand condition - SCT output'!$H15</f>
        <v>Barwon-Darling</v>
      </c>
      <c r="J15" s="1" t="str">
        <f>'Stand condition - SCT output'!$J15</f>
        <v>River Red Gum</v>
      </c>
      <c r="K15" s="1"/>
      <c r="L15" t="s">
        <v>73</v>
      </c>
      <c r="M15">
        <v>1987</v>
      </c>
      <c r="N15" t="s">
        <v>74</v>
      </c>
      <c r="O15">
        <v>1984.29797363281</v>
      </c>
      <c r="P15" s="1">
        <v>18024.911254882802</v>
      </c>
      <c r="Q15" s="1">
        <v>1449841.7413212699</v>
      </c>
      <c r="R15" s="1">
        <v>80530375.340741694</v>
      </c>
      <c r="S15" s="1">
        <v>369701.21876699402</v>
      </c>
      <c r="T15" s="1" t="s">
        <v>18</v>
      </c>
      <c r="U15" s="1" t="s">
        <v>6</v>
      </c>
      <c r="V15">
        <f t="shared" si="6"/>
        <v>82369927.510058463</v>
      </c>
      <c r="X15" t="s">
        <v>73</v>
      </c>
      <c r="Y15">
        <v>1987</v>
      </c>
      <c r="Z15" t="s">
        <v>74</v>
      </c>
      <c r="AA15">
        <f t="shared" si="0"/>
        <v>2.4090077940040686E-3</v>
      </c>
      <c r="AB15">
        <f t="shared" si="1"/>
        <v>2.1882878618148256E-2</v>
      </c>
      <c r="AC15">
        <f t="shared" si="2"/>
        <v>1.7601590594385614</v>
      </c>
      <c r="AD15">
        <f t="shared" si="3"/>
        <v>97.766718722567617</v>
      </c>
      <c r="AE15">
        <f t="shared" si="4"/>
        <v>0.44883033158169117</v>
      </c>
      <c r="AF15" s="1" t="s">
        <v>18</v>
      </c>
      <c r="AG15" s="1" t="s">
        <v>6</v>
      </c>
      <c r="AH15">
        <f t="shared" si="7"/>
        <v>100.00000000000001</v>
      </c>
      <c r="AI15">
        <v>13</v>
      </c>
      <c r="AJ15" t="s">
        <v>18</v>
      </c>
      <c r="AL15">
        <v>1998</v>
      </c>
      <c r="AM15">
        <f t="array" ref="AM15">INDEX($Y$2:$AG$1922,MATCH($AL$2&amp;$AL$1&amp;$AL15,$AF$2:$AF$1922&amp;$AG$2:$AG$1922&amp;$Y$2:$Y$1922,0),AM$2)</f>
        <v>1.6392726945748564</v>
      </c>
      <c r="AN15">
        <f t="array" ref="AN15">INDEX($Y$2:$AG$1922,MATCH($AL$2&amp;$AL$1&amp;$AL15,$AF$2:$AF$1922&amp;$AG$2:$AG$1922&amp;$Y$2:$Y$1922,0),AN$2)</f>
        <v>9.7159081921393291</v>
      </c>
      <c r="AO15">
        <f t="array" ref="AO15">INDEX($Y$2:$AG$1922,MATCH($AL$2&amp;$AL$1&amp;$AL15,$AF$2:$AF$1922&amp;$AG$2:$AG$1922&amp;$Y$2:$Y$1922,0),AO$2)</f>
        <v>39.52114456715119</v>
      </c>
      <c r="AP15">
        <f t="array" ref="AP15">INDEX($Y$2:$AG$1922,MATCH($AL$2&amp;$AL$1&amp;$AL15,$AF$2:$AF$1922&amp;$AG$2:$AG$1922&amp;$Y$2:$Y$1922,0),AP$2)</f>
        <v>49.123674546134623</v>
      </c>
      <c r="AQ15">
        <f t="array" ref="AQ15">INDEX($Y$2:$AG$1922,MATCH($AL$2&amp;$AL$1&amp;$AL15,$AF$2:$AF$1922&amp;$AG$2:$AG$1922&amp;$Y$2:$Y$1922,0),AQ$2)</f>
        <v>0</v>
      </c>
      <c r="AR15">
        <f t="shared" si="8"/>
        <v>100</v>
      </c>
    </row>
    <row r="16" spans="1:44" x14ac:dyDescent="0.45">
      <c r="A16" t="str">
        <f>MID('Stand condition - SCT output'!$I16,9,4)</f>
        <v>1986</v>
      </c>
      <c r="B16">
        <f t="shared" si="5"/>
        <v>1987</v>
      </c>
      <c r="C16" t="str">
        <f>MID('Stand condition - SCT output'!$I16,18,4)</f>
        <v>1988</v>
      </c>
      <c r="D16">
        <f>SUM('Stand condition - SCT output'!$B16:$C16)</f>
        <v>10820.153625488207</v>
      </c>
      <c r="E16" s="1">
        <f>'Stand condition - SCT output'!$D16</f>
        <v>201067.30554199201</v>
      </c>
      <c r="F16" s="1">
        <f>'Stand condition - SCT output'!$E16</f>
        <v>5910465.6855124002</v>
      </c>
      <c r="G16" s="1">
        <f>'Stand condition - SCT output'!$F16</f>
        <v>115083485.36353099</v>
      </c>
      <c r="H16" s="1">
        <f>'Stand condition - SCT output'!$G16</f>
        <v>1530213.734375</v>
      </c>
      <c r="I16" s="1" t="str">
        <f>'Stand condition - SCT output'!$H16</f>
        <v>Border Rivers</v>
      </c>
      <c r="J16" s="1" t="str">
        <f>'Stand condition - SCT output'!$J16</f>
        <v>River Red Gum</v>
      </c>
      <c r="K16" s="1"/>
      <c r="L16" t="s">
        <v>73</v>
      </c>
      <c r="M16">
        <v>1987</v>
      </c>
      <c r="N16" t="s">
        <v>74</v>
      </c>
      <c r="O16">
        <v>10820.153625488207</v>
      </c>
      <c r="P16" s="1">
        <v>201067.30554199201</v>
      </c>
      <c r="Q16" s="1">
        <v>5910465.6855124002</v>
      </c>
      <c r="R16" s="1">
        <v>115083485.36353099</v>
      </c>
      <c r="S16" s="1">
        <v>1530213.734375</v>
      </c>
      <c r="T16" s="1" t="s">
        <v>19</v>
      </c>
      <c r="U16" s="1" t="s">
        <v>6</v>
      </c>
      <c r="V16">
        <f t="shared" si="6"/>
        <v>122736052.24258587</v>
      </c>
      <c r="X16" t="s">
        <v>73</v>
      </c>
      <c r="Y16">
        <v>1987</v>
      </c>
      <c r="Z16" t="s">
        <v>74</v>
      </c>
      <c r="AA16">
        <f t="shared" si="0"/>
        <v>8.8157908192308017E-3</v>
      </c>
      <c r="AB16">
        <f t="shared" si="1"/>
        <v>0.16382090010894734</v>
      </c>
      <c r="AC16">
        <f t="shared" si="2"/>
        <v>4.8155905111160475</v>
      </c>
      <c r="AD16">
        <f t="shared" si="3"/>
        <v>93.765021165965408</v>
      </c>
      <c r="AE16">
        <f t="shared" si="4"/>
        <v>1.2467516319903762</v>
      </c>
      <c r="AF16" s="1" t="s">
        <v>19</v>
      </c>
      <c r="AG16" s="1" t="s">
        <v>6</v>
      </c>
      <c r="AH16">
        <f t="shared" si="7"/>
        <v>100.00000000000001</v>
      </c>
      <c r="AI16">
        <v>14</v>
      </c>
      <c r="AJ16" t="s">
        <v>19</v>
      </c>
      <c r="AL16">
        <v>1999</v>
      </c>
      <c r="AM16">
        <f t="array" ref="AM16">INDEX($Y$2:$AG$1922,MATCH($AL$2&amp;$AL$1&amp;$AL16,$AF$2:$AF$1922&amp;$AG$2:$AG$1922&amp;$Y$2:$Y$1922,0),AM$2)</f>
        <v>0.94826606622920151</v>
      </c>
      <c r="AN16">
        <f t="array" ref="AN16">INDEX($Y$2:$AG$1922,MATCH($AL$2&amp;$AL$1&amp;$AL16,$AF$2:$AF$1922&amp;$AG$2:$AG$1922&amp;$Y$2:$Y$1922,0),AN$2)</f>
        <v>8.4463865163560712</v>
      </c>
      <c r="AO16">
        <f t="array" ref="AO16">INDEX($Y$2:$AG$1922,MATCH($AL$2&amp;$AL$1&amp;$AL16,$AF$2:$AF$1922&amp;$AG$2:$AG$1922&amp;$Y$2:$Y$1922,0),AO$2)</f>
        <v>39.153158711370466</v>
      </c>
      <c r="AP16">
        <f t="array" ref="AP16">INDEX($Y$2:$AG$1922,MATCH($AL$2&amp;$AL$1&amp;$AL16,$AF$2:$AF$1922&amp;$AG$2:$AG$1922&amp;$Y$2:$Y$1922,0),AP$2)</f>
        <v>51.452188706044254</v>
      </c>
      <c r="AQ16">
        <f t="array" ref="AQ16">INDEX($Y$2:$AG$1922,MATCH($AL$2&amp;$AL$1&amp;$AL16,$AF$2:$AF$1922&amp;$AG$2:$AG$1922&amp;$Y$2:$Y$1922,0),AQ$2)</f>
        <v>0</v>
      </c>
      <c r="AR16">
        <f t="shared" si="8"/>
        <v>100</v>
      </c>
    </row>
    <row r="17" spans="1:44" x14ac:dyDescent="0.45">
      <c r="A17" t="str">
        <f>MID('Stand condition - SCT output'!$I17,9,4)</f>
        <v>1986</v>
      </c>
      <c r="B17">
        <f t="shared" si="5"/>
        <v>1987</v>
      </c>
      <c r="C17" t="str">
        <f>MID('Stand condition - SCT output'!$I17,18,4)</f>
        <v>1988</v>
      </c>
      <c r="D17">
        <f>SUM('Stand condition - SCT output'!$B17:$C17)</f>
        <v>35495.47644042968</v>
      </c>
      <c r="E17" s="1">
        <f>'Stand condition - SCT output'!$D17</f>
        <v>214777.82745361299</v>
      </c>
      <c r="F17" s="1">
        <f>'Stand condition - SCT output'!$E17</f>
        <v>2275735.4796111402</v>
      </c>
      <c r="G17" s="1">
        <f>'Stand condition - SCT output'!$F17</f>
        <v>19859615.4682119</v>
      </c>
      <c r="H17" s="1">
        <f>'Stand condition - SCT output'!$G17</f>
        <v>270323.48291015602</v>
      </c>
      <c r="I17" s="1" t="str">
        <f>'Stand condition - SCT output'!$H17</f>
        <v>Campaspe</v>
      </c>
      <c r="J17" s="1" t="str">
        <f>'Stand condition - SCT output'!$J17</f>
        <v>River Red Gum</v>
      </c>
      <c r="K17" s="1"/>
      <c r="L17" t="s">
        <v>73</v>
      </c>
      <c r="M17">
        <v>1987</v>
      </c>
      <c r="N17" t="s">
        <v>74</v>
      </c>
      <c r="O17">
        <v>35495.47644042968</v>
      </c>
      <c r="P17" s="1">
        <v>214777.82745361299</v>
      </c>
      <c r="Q17" s="1">
        <v>2275735.4796111402</v>
      </c>
      <c r="R17" s="1">
        <v>19859615.4682119</v>
      </c>
      <c r="S17" s="1">
        <v>270323.48291015602</v>
      </c>
      <c r="T17" s="1" t="s">
        <v>20</v>
      </c>
      <c r="U17" s="1" t="s">
        <v>6</v>
      </c>
      <c r="V17">
        <f t="shared" si="6"/>
        <v>22655947.734627239</v>
      </c>
      <c r="X17" t="s">
        <v>73</v>
      </c>
      <c r="Y17">
        <v>1987</v>
      </c>
      <c r="Z17" t="s">
        <v>74</v>
      </c>
      <c r="AA17">
        <f t="shared" si="0"/>
        <v>0.15667177933227028</v>
      </c>
      <c r="AB17">
        <f t="shared" si="1"/>
        <v>0.94799754117258839</v>
      </c>
      <c r="AC17">
        <f t="shared" si="2"/>
        <v>10.044759576015959</v>
      </c>
      <c r="AD17">
        <f t="shared" si="3"/>
        <v>87.657403260418732</v>
      </c>
      <c r="AE17">
        <f t="shared" si="4"/>
        <v>1.1931678430604558</v>
      </c>
      <c r="AF17" s="1" t="s">
        <v>20</v>
      </c>
      <c r="AG17" s="1" t="s">
        <v>6</v>
      </c>
      <c r="AH17">
        <f t="shared" si="7"/>
        <v>100</v>
      </c>
      <c r="AI17">
        <v>15</v>
      </c>
      <c r="AJ17" t="s">
        <v>20</v>
      </c>
      <c r="AL17">
        <v>2000</v>
      </c>
      <c r="AM17">
        <f t="array" ref="AM17">INDEX($Y$2:$AG$1922,MATCH($AL$2&amp;$AL$1&amp;$AL17,$AF$2:$AF$1922&amp;$AG$2:$AG$1922&amp;$Y$2:$Y$1922,0),AM$2)</f>
        <v>1.8390943928391963</v>
      </c>
      <c r="AN17">
        <f t="array" ref="AN17">INDEX($Y$2:$AG$1922,MATCH($AL$2&amp;$AL$1&amp;$AL17,$AF$2:$AF$1922&amp;$AG$2:$AG$1922&amp;$Y$2:$Y$1922,0),AN$2)</f>
        <v>11.552133486155549</v>
      </c>
      <c r="AO17">
        <f t="array" ref="AO17">INDEX($Y$2:$AG$1922,MATCH($AL$2&amp;$AL$1&amp;$AL17,$AF$2:$AF$1922&amp;$AG$2:$AG$1922&amp;$Y$2:$Y$1922,0),AO$2)</f>
        <v>37.679220677361954</v>
      </c>
      <c r="AP17">
        <f t="array" ref="AP17">INDEX($Y$2:$AG$1922,MATCH($AL$2&amp;$AL$1&amp;$AL17,$AF$2:$AF$1922&amp;$AG$2:$AG$1922&amp;$Y$2:$Y$1922,0),AP$2)</f>
        <v>48.929551443643305</v>
      </c>
      <c r="AQ17">
        <f t="array" ref="AQ17">INDEX($Y$2:$AG$1922,MATCH($AL$2&amp;$AL$1&amp;$AL17,$AF$2:$AF$1922&amp;$AG$2:$AG$1922&amp;$Y$2:$Y$1922,0),AQ$2)</f>
        <v>0</v>
      </c>
      <c r="AR17">
        <f t="shared" si="8"/>
        <v>100</v>
      </c>
    </row>
    <row r="18" spans="1:44" x14ac:dyDescent="0.45">
      <c r="A18" t="str">
        <f>MID('Stand condition - SCT output'!$I18,9,4)</f>
        <v>1986</v>
      </c>
      <c r="B18">
        <f t="shared" si="5"/>
        <v>1987</v>
      </c>
      <c r="C18" t="str">
        <f>MID('Stand condition - SCT output'!$I18,18,4)</f>
        <v>1988</v>
      </c>
      <c r="D18">
        <f>SUM('Stand condition - SCT output'!$B18:$C18)</f>
        <v>308629.6801147454</v>
      </c>
      <c r="E18" s="1">
        <f>'Stand condition - SCT output'!$D18</f>
        <v>2420304.7868633098</v>
      </c>
      <c r="F18" s="1">
        <f>'Stand condition - SCT output'!$E18</f>
        <v>37058783.062262297</v>
      </c>
      <c r="G18" s="1">
        <f>'Stand condition - SCT output'!$F18</f>
        <v>301982471.21252501</v>
      </c>
      <c r="H18" s="1">
        <f>'Stand condition - SCT output'!$G18</f>
        <v>22139139.066710699</v>
      </c>
      <c r="I18" s="1" t="str">
        <f>'Stand condition - SCT output'!$H18</f>
        <v>Goulburn-Broken</v>
      </c>
      <c r="J18" s="1" t="str">
        <f>'Stand condition - SCT output'!$J18</f>
        <v>River Red Gum</v>
      </c>
      <c r="K18" s="1"/>
      <c r="L18" t="s">
        <v>73</v>
      </c>
      <c r="M18">
        <v>1987</v>
      </c>
      <c r="N18" t="s">
        <v>74</v>
      </c>
      <c r="O18">
        <v>308629.6801147454</v>
      </c>
      <c r="P18" s="1">
        <v>2420304.7868633098</v>
      </c>
      <c r="Q18" s="1">
        <v>37058783.062262297</v>
      </c>
      <c r="R18" s="1">
        <v>301982471.21252501</v>
      </c>
      <c r="S18" s="1">
        <v>22139139.066710699</v>
      </c>
      <c r="T18" s="1" t="s">
        <v>21</v>
      </c>
      <c r="U18" s="1" t="s">
        <v>6</v>
      </c>
      <c r="V18">
        <f t="shared" si="6"/>
        <v>363909327.80847609</v>
      </c>
      <c r="X18" t="s">
        <v>73</v>
      </c>
      <c r="Y18">
        <v>1987</v>
      </c>
      <c r="Z18" t="s">
        <v>74</v>
      </c>
      <c r="AA18">
        <f t="shared" si="0"/>
        <v>8.480949965568782E-2</v>
      </c>
      <c r="AB18">
        <f t="shared" si="1"/>
        <v>0.66508456967530827</v>
      </c>
      <c r="AC18">
        <f t="shared" si="2"/>
        <v>10.183521067029689</v>
      </c>
      <c r="AD18">
        <f t="shared" si="3"/>
        <v>82.982888356040462</v>
      </c>
      <c r="AE18">
        <f t="shared" si="4"/>
        <v>6.0836965075988472</v>
      </c>
      <c r="AF18" s="1" t="s">
        <v>21</v>
      </c>
      <c r="AG18" s="1" t="s">
        <v>6</v>
      </c>
      <c r="AH18">
        <f t="shared" si="7"/>
        <v>99.999999999999986</v>
      </c>
      <c r="AI18">
        <v>16</v>
      </c>
      <c r="AJ18" t="s">
        <v>21</v>
      </c>
      <c r="AL18">
        <v>2001</v>
      </c>
      <c r="AM18">
        <f t="array" ref="AM18">INDEX($Y$2:$AG$1922,MATCH($AL$2&amp;$AL$1&amp;$AL18,$AF$2:$AF$1922&amp;$AG$2:$AG$1922&amp;$Y$2:$Y$1922,0),AM$2)</f>
        <v>2.1047471478290607</v>
      </c>
      <c r="AN18">
        <f t="array" ref="AN18">INDEX($Y$2:$AG$1922,MATCH($AL$2&amp;$AL$1&amp;$AL18,$AF$2:$AF$1922&amp;$AG$2:$AG$1922&amp;$Y$2:$Y$1922,0),AN$2)</f>
        <v>9.5401328545066786</v>
      </c>
      <c r="AO18">
        <f t="array" ref="AO18">INDEX($Y$2:$AG$1922,MATCH($AL$2&amp;$AL$1&amp;$AL18,$AF$2:$AF$1922&amp;$AG$2:$AG$1922&amp;$Y$2:$Y$1922,0),AO$2)</f>
        <v>38.846264581439335</v>
      </c>
      <c r="AP18">
        <f t="array" ref="AP18">INDEX($Y$2:$AG$1922,MATCH($AL$2&amp;$AL$1&amp;$AL18,$AF$2:$AF$1922&amp;$AG$2:$AG$1922&amp;$Y$2:$Y$1922,0),AP$2)</f>
        <v>49.508855416224925</v>
      </c>
      <c r="AQ18">
        <f t="array" ref="AQ18">INDEX($Y$2:$AG$1922,MATCH($AL$2&amp;$AL$1&amp;$AL18,$AF$2:$AF$1922&amp;$AG$2:$AG$1922&amp;$Y$2:$Y$1922,0),AQ$2)</f>
        <v>0</v>
      </c>
      <c r="AR18">
        <f t="shared" si="8"/>
        <v>100</v>
      </c>
    </row>
    <row r="19" spans="1:44" x14ac:dyDescent="0.45">
      <c r="A19" t="str">
        <f>MID('Stand condition - SCT output'!$I19,9,4)</f>
        <v>1986</v>
      </c>
      <c r="B19">
        <f t="shared" si="5"/>
        <v>1987</v>
      </c>
      <c r="C19" t="str">
        <f>MID('Stand condition - SCT output'!$I19,18,4)</f>
        <v>1988</v>
      </c>
      <c r="D19">
        <f>SUM('Stand condition - SCT output'!$B19:$C19)</f>
        <v>76002.923278808594</v>
      </c>
      <c r="E19" s="1">
        <f>'Stand condition - SCT output'!$D19</f>
        <v>684520.31811523403</v>
      </c>
      <c r="F19" s="1">
        <f>'Stand condition - SCT output'!$E19</f>
        <v>7472208.3659959901</v>
      </c>
      <c r="G19" s="1">
        <f>'Stand condition - SCT output'!$F19</f>
        <v>114907541.911483</v>
      </c>
      <c r="H19" s="1">
        <f>'Stand condition - SCT output'!$G19</f>
        <v>1539424.4294433501</v>
      </c>
      <c r="I19" s="1" t="str">
        <f>'Stand condition - SCT output'!$H19</f>
        <v>Gwydir</v>
      </c>
      <c r="J19" s="1" t="str">
        <f>'Stand condition - SCT output'!$J19</f>
        <v>River Red Gum</v>
      </c>
      <c r="K19" s="1"/>
      <c r="L19" t="s">
        <v>73</v>
      </c>
      <c r="M19">
        <v>1987</v>
      </c>
      <c r="N19" t="s">
        <v>74</v>
      </c>
      <c r="O19">
        <v>76002.923278808594</v>
      </c>
      <c r="P19" s="1">
        <v>684520.31811523403</v>
      </c>
      <c r="Q19" s="1">
        <v>7472208.3659959901</v>
      </c>
      <c r="R19" s="1">
        <v>114907541.911483</v>
      </c>
      <c r="S19" s="1">
        <v>1539424.4294433501</v>
      </c>
      <c r="T19" s="1" t="s">
        <v>22</v>
      </c>
      <c r="U19" s="1" t="s">
        <v>6</v>
      </c>
      <c r="V19">
        <f t="shared" si="6"/>
        <v>124679697.94831638</v>
      </c>
      <c r="X19" t="s">
        <v>73</v>
      </c>
      <c r="Y19">
        <v>1987</v>
      </c>
      <c r="Z19" t="s">
        <v>74</v>
      </c>
      <c r="AA19">
        <f t="shared" si="0"/>
        <v>6.0958539785935455E-2</v>
      </c>
      <c r="AB19">
        <f t="shared" si="1"/>
        <v>0.54902308024437874</v>
      </c>
      <c r="AC19">
        <f t="shared" si="2"/>
        <v>5.9931235710030784</v>
      </c>
      <c r="AD19">
        <f t="shared" si="3"/>
        <v>92.1621914412367</v>
      </c>
      <c r="AE19">
        <f t="shared" si="4"/>
        <v>1.2347033677299164</v>
      </c>
      <c r="AF19" s="1" t="s">
        <v>22</v>
      </c>
      <c r="AG19" s="1" t="s">
        <v>6</v>
      </c>
      <c r="AH19">
        <f t="shared" si="7"/>
        <v>100.00000000000001</v>
      </c>
      <c r="AI19">
        <v>17</v>
      </c>
      <c r="AJ19" t="s">
        <v>22</v>
      </c>
      <c r="AL19">
        <v>2002</v>
      </c>
      <c r="AM19">
        <f t="array" ref="AM19">INDEX($Y$2:$AG$1922,MATCH($AL$2&amp;$AL$1&amp;$AL19,$AF$2:$AF$1922&amp;$AG$2:$AG$1922&amp;$Y$2:$Y$1922,0),AM$2)</f>
        <v>4.4296915711326026</v>
      </c>
      <c r="AN19">
        <f t="array" ref="AN19">INDEX($Y$2:$AG$1922,MATCH($AL$2&amp;$AL$1&amp;$AL19,$AF$2:$AF$1922&amp;$AG$2:$AG$1922&amp;$Y$2:$Y$1922,0),AN$2)</f>
        <v>17.798521613099901</v>
      </c>
      <c r="AO19">
        <f t="array" ref="AO19">INDEX($Y$2:$AG$1922,MATCH($AL$2&amp;$AL$1&amp;$AL19,$AF$2:$AF$1922&amp;$AG$2:$AG$1922&amp;$Y$2:$Y$1922,0),AO$2)</f>
        <v>37.080390422305506</v>
      </c>
      <c r="AP19">
        <f t="array" ref="AP19">INDEX($Y$2:$AG$1922,MATCH($AL$2&amp;$AL$1&amp;$AL19,$AF$2:$AF$1922&amp;$AG$2:$AG$1922&amp;$Y$2:$Y$1922,0),AP$2)</f>
        <v>40.691396393462</v>
      </c>
      <c r="AQ19">
        <f t="array" ref="AQ19">INDEX($Y$2:$AG$1922,MATCH($AL$2&amp;$AL$1&amp;$AL19,$AF$2:$AF$1922&amp;$AG$2:$AG$1922&amp;$Y$2:$Y$1922,0),AQ$2)</f>
        <v>0</v>
      </c>
      <c r="AR19">
        <f t="shared" si="8"/>
        <v>100</v>
      </c>
    </row>
    <row r="20" spans="1:44" x14ac:dyDescent="0.45">
      <c r="A20" t="str">
        <f>MID('Stand condition - SCT output'!$I20,9,4)</f>
        <v>1986</v>
      </c>
      <c r="B20">
        <f t="shared" si="5"/>
        <v>1987</v>
      </c>
      <c r="C20" t="str">
        <f>MID('Stand condition - SCT output'!$I20,18,4)</f>
        <v>1988</v>
      </c>
      <c r="D20">
        <f>SUM('Stand condition - SCT output'!$B20:$C20)</f>
        <v>9590.611938476557</v>
      </c>
      <c r="E20" s="1">
        <f>'Stand condition - SCT output'!$D20</f>
        <v>32397.523559570302</v>
      </c>
      <c r="F20" s="1">
        <f>'Stand condition - SCT output'!$E20</f>
        <v>565242.20899658196</v>
      </c>
      <c r="G20" s="1">
        <f>'Stand condition - SCT output'!$F20</f>
        <v>72921307.171564996</v>
      </c>
      <c r="H20" s="1">
        <f>'Stand condition - SCT output'!$G20</f>
        <v>586636.426733637</v>
      </c>
      <c r="I20" s="1" t="str">
        <f>'Stand condition - SCT output'!$H20</f>
        <v>Warrego</v>
      </c>
      <c r="J20" s="1" t="str">
        <f>'Stand condition - SCT output'!$J20</f>
        <v>River Red Gum</v>
      </c>
      <c r="K20" s="1"/>
      <c r="L20" t="s">
        <v>73</v>
      </c>
      <c r="M20">
        <v>1987</v>
      </c>
      <c r="N20" t="s">
        <v>74</v>
      </c>
      <c r="O20">
        <v>9590.611938476557</v>
      </c>
      <c r="P20" s="1">
        <v>32397.523559570302</v>
      </c>
      <c r="Q20" s="1">
        <v>565242.20899658196</v>
      </c>
      <c r="R20" s="1">
        <v>72921307.171564996</v>
      </c>
      <c r="S20" s="1">
        <v>586636.426733637</v>
      </c>
      <c r="T20" s="1" t="s">
        <v>23</v>
      </c>
      <c r="U20" s="1" t="s">
        <v>6</v>
      </c>
      <c r="V20">
        <f t="shared" si="6"/>
        <v>74115173.942793265</v>
      </c>
      <c r="X20" t="s">
        <v>73</v>
      </c>
      <c r="Y20">
        <v>1987</v>
      </c>
      <c r="Z20" t="s">
        <v>74</v>
      </c>
      <c r="AA20">
        <f t="shared" si="0"/>
        <v>1.2940146299702667E-2</v>
      </c>
      <c r="AB20">
        <f t="shared" si="1"/>
        <v>4.3712403056055352E-2</v>
      </c>
      <c r="AC20">
        <f t="shared" si="2"/>
        <v>0.76265382502221657</v>
      </c>
      <c r="AD20">
        <f t="shared" si="3"/>
        <v>98.38917362300225</v>
      </c>
      <c r="AE20">
        <f t="shared" si="4"/>
        <v>0.79152000261976008</v>
      </c>
      <c r="AF20" s="1" t="s">
        <v>23</v>
      </c>
      <c r="AG20" s="1" t="s">
        <v>6</v>
      </c>
      <c r="AH20">
        <f t="shared" si="7"/>
        <v>99.999999999999986</v>
      </c>
      <c r="AI20">
        <v>18</v>
      </c>
      <c r="AJ20" t="s">
        <v>23</v>
      </c>
      <c r="AL20">
        <v>2003</v>
      </c>
      <c r="AM20">
        <f t="array" ref="AM20">INDEX($Y$2:$AG$1922,MATCH($AL$2&amp;$AL$1&amp;$AL20,$AF$2:$AF$1922&amp;$AG$2:$AG$1922&amp;$Y$2:$Y$1922,0),AM$2)</f>
        <v>4.0157350806113659</v>
      </c>
      <c r="AN20">
        <f t="array" ref="AN20">INDEX($Y$2:$AG$1922,MATCH($AL$2&amp;$AL$1&amp;$AL20,$AF$2:$AF$1922&amp;$AG$2:$AG$1922&amp;$Y$2:$Y$1922,0),AN$2)</f>
        <v>18.213006736924932</v>
      </c>
      <c r="AO20">
        <f t="array" ref="AO20">INDEX($Y$2:$AG$1922,MATCH($AL$2&amp;$AL$1&amp;$AL20,$AF$2:$AF$1922&amp;$AG$2:$AG$1922&amp;$Y$2:$Y$1922,0),AO$2)</f>
        <v>39.028276128364666</v>
      </c>
      <c r="AP20">
        <f t="array" ref="AP20">INDEX($Y$2:$AG$1922,MATCH($AL$2&amp;$AL$1&amp;$AL20,$AF$2:$AF$1922&amp;$AG$2:$AG$1922&amp;$Y$2:$Y$1922,0),AP$2)</f>
        <v>38.742982054099038</v>
      </c>
      <c r="AQ20">
        <f t="array" ref="AQ20">INDEX($Y$2:$AG$1922,MATCH($AL$2&amp;$AL$1&amp;$AL20,$AF$2:$AF$1922&amp;$AG$2:$AG$1922&amp;$Y$2:$Y$1922,0),AQ$2)</f>
        <v>0</v>
      </c>
      <c r="AR20">
        <f t="shared" si="8"/>
        <v>100</v>
      </c>
    </row>
    <row r="21" spans="1:44" x14ac:dyDescent="0.45">
      <c r="A21" t="str">
        <f>MID('Stand condition - SCT output'!$I21,9,4)</f>
        <v>1986</v>
      </c>
      <c r="B21">
        <f t="shared" si="5"/>
        <v>1987</v>
      </c>
      <c r="C21" t="str">
        <f>MID('Stand condition - SCT output'!$I21,18,4)</f>
        <v>1988</v>
      </c>
      <c r="D21">
        <f>SUM('Stand condition - SCT output'!$B21:$C21)</f>
        <v>3803.39135742187</v>
      </c>
      <c r="E21" s="1">
        <f>'Stand condition - SCT output'!$D21</f>
        <v>16478.423645019499</v>
      </c>
      <c r="F21" s="1">
        <f>'Stand condition - SCT output'!$E21</f>
        <v>488952.819197112</v>
      </c>
      <c r="G21" s="1">
        <f>'Stand condition - SCT output'!$F21</f>
        <v>2830751.6252034502</v>
      </c>
      <c r="H21" s="1">
        <f>'Stand condition - SCT output'!$G21</f>
        <v>149093.99932861299</v>
      </c>
      <c r="I21" s="1" t="str">
        <f>'Stand condition - SCT output'!$H21</f>
        <v>Eastern Mt Lofty Ranges</v>
      </c>
      <c r="J21" s="1" t="str">
        <f>'Stand condition - SCT output'!$J21</f>
        <v>River Red Gum</v>
      </c>
      <c r="K21" s="1"/>
      <c r="L21" t="s">
        <v>73</v>
      </c>
      <c r="M21">
        <v>1987</v>
      </c>
      <c r="N21" t="s">
        <v>74</v>
      </c>
      <c r="O21">
        <v>3803.39135742187</v>
      </c>
      <c r="P21" s="1">
        <v>16478.423645019499</v>
      </c>
      <c r="Q21" s="1">
        <v>488952.819197112</v>
      </c>
      <c r="R21" s="1">
        <v>2830751.6252034502</v>
      </c>
      <c r="S21" s="1">
        <v>149093.99932861299</v>
      </c>
      <c r="T21" s="1" t="s">
        <v>24</v>
      </c>
      <c r="U21" s="1" t="s">
        <v>6</v>
      </c>
      <c r="V21">
        <f t="shared" si="6"/>
        <v>3489080.2587316162</v>
      </c>
      <c r="X21" t="s">
        <v>73</v>
      </c>
      <c r="Y21">
        <v>1987</v>
      </c>
      <c r="Z21" t="s">
        <v>74</v>
      </c>
      <c r="AA21">
        <f t="shared" si="0"/>
        <v>0.10900842271838469</v>
      </c>
      <c r="AB21">
        <f t="shared" si="1"/>
        <v>0.47228560030344191</v>
      </c>
      <c r="AC21">
        <f t="shared" si="2"/>
        <v>14.01380257658105</v>
      </c>
      <c r="AD21">
        <f t="shared" si="3"/>
        <v>81.131742903286266</v>
      </c>
      <c r="AE21">
        <f t="shared" si="4"/>
        <v>4.2731604971108652</v>
      </c>
      <c r="AF21" s="1" t="s">
        <v>24</v>
      </c>
      <c r="AG21" s="1" t="s">
        <v>6</v>
      </c>
      <c r="AH21">
        <f t="shared" si="7"/>
        <v>100</v>
      </c>
      <c r="AI21">
        <v>19</v>
      </c>
      <c r="AJ21" t="s">
        <v>24</v>
      </c>
      <c r="AL21">
        <v>2004</v>
      </c>
      <c r="AM21">
        <f t="array" ref="AM21">INDEX($Y$2:$AG$1922,MATCH($AL$2&amp;$AL$1&amp;$AL21,$AF$2:$AF$1922&amp;$AG$2:$AG$1922&amp;$Y$2:$Y$1922,0),AM$2)</f>
        <v>2.006267691849458</v>
      </c>
      <c r="AN21">
        <f t="array" ref="AN21">INDEX($Y$2:$AG$1922,MATCH($AL$2&amp;$AL$1&amp;$AL21,$AF$2:$AF$1922&amp;$AG$2:$AG$1922&amp;$Y$2:$Y$1922,0),AN$2)</f>
        <v>9.6131950322775861</v>
      </c>
      <c r="AO21">
        <f t="array" ref="AO21">INDEX($Y$2:$AG$1922,MATCH($AL$2&amp;$AL$1&amp;$AL21,$AF$2:$AF$1922&amp;$AG$2:$AG$1922&amp;$Y$2:$Y$1922,0),AO$2)</f>
        <v>37.420903709202925</v>
      </c>
      <c r="AP21">
        <f t="array" ref="AP21">INDEX($Y$2:$AG$1922,MATCH($AL$2&amp;$AL$1&amp;$AL21,$AF$2:$AF$1922&amp;$AG$2:$AG$1922&amp;$Y$2:$Y$1922,0),AP$2)</f>
        <v>50.959633566670028</v>
      </c>
      <c r="AQ21">
        <f t="array" ref="AQ21">INDEX($Y$2:$AG$1922,MATCH($AL$2&amp;$AL$1&amp;$AL21,$AF$2:$AF$1922&amp;$AG$2:$AG$1922&amp;$Y$2:$Y$1922,0),AQ$2)</f>
        <v>0</v>
      </c>
      <c r="AR21">
        <f t="shared" si="8"/>
        <v>100</v>
      </c>
    </row>
    <row r="22" spans="1:44" x14ac:dyDescent="0.45">
      <c r="A22" t="str">
        <f>MID('Stand condition - SCT output'!$I22,9,4)</f>
        <v>1986</v>
      </c>
      <c r="B22">
        <f t="shared" si="5"/>
        <v>1987</v>
      </c>
      <c r="C22" t="str">
        <f>MID('Stand condition - SCT output'!$I22,18,4)</f>
        <v>1988</v>
      </c>
      <c r="D22">
        <f>SUM('Stand condition - SCT output'!$B22:$C22)</f>
        <v>3405.9422607421802</v>
      </c>
      <c r="E22" s="1">
        <f>'Stand condition - SCT output'!$D22</f>
        <v>107604.758544921</v>
      </c>
      <c r="F22" s="1">
        <f>'Stand condition - SCT output'!$E22</f>
        <v>2247182.2103881799</v>
      </c>
      <c r="G22" s="1">
        <f>'Stand condition - SCT output'!$F22</f>
        <v>111666515.55552</v>
      </c>
      <c r="H22" s="1">
        <f>'Stand condition - SCT output'!$G22</f>
        <v>424007.96972656198</v>
      </c>
      <c r="I22" s="1" t="str">
        <f>'Stand condition - SCT output'!$H22</f>
        <v>Condamine-Balonne</v>
      </c>
      <c r="J22" s="1" t="str">
        <f>'Stand condition - SCT output'!$J22</f>
        <v>River Red Gum</v>
      </c>
      <c r="K22" s="1"/>
      <c r="L22" t="s">
        <v>73</v>
      </c>
      <c r="M22">
        <v>1987</v>
      </c>
      <c r="N22" t="s">
        <v>74</v>
      </c>
      <c r="O22">
        <v>3405.9422607421802</v>
      </c>
      <c r="P22" s="1">
        <v>107604.758544921</v>
      </c>
      <c r="Q22" s="1">
        <v>2247182.2103881799</v>
      </c>
      <c r="R22" s="1">
        <v>111666515.55552</v>
      </c>
      <c r="S22" s="1">
        <v>424007.96972656198</v>
      </c>
      <c r="T22" s="1" t="s">
        <v>25</v>
      </c>
      <c r="U22" s="1" t="s">
        <v>6</v>
      </c>
      <c r="V22">
        <f t="shared" si="6"/>
        <v>114448716.43644041</v>
      </c>
      <c r="X22" t="s">
        <v>73</v>
      </c>
      <c r="Y22">
        <v>1987</v>
      </c>
      <c r="Z22" t="s">
        <v>74</v>
      </c>
      <c r="AA22">
        <f t="shared" si="0"/>
        <v>2.9759549663745553E-3</v>
      </c>
      <c r="AB22">
        <f t="shared" si="1"/>
        <v>9.4020065838553796E-2</v>
      </c>
      <c r="AC22">
        <f t="shared" si="2"/>
        <v>1.9634839781153528</v>
      </c>
      <c r="AD22">
        <f t="shared" si="3"/>
        <v>97.569041429603516</v>
      </c>
      <c r="AE22">
        <f t="shared" si="4"/>
        <v>0.37047857147619184</v>
      </c>
      <c r="AF22" s="1" t="s">
        <v>25</v>
      </c>
      <c r="AG22" s="1" t="s">
        <v>6</v>
      </c>
      <c r="AH22">
        <f t="shared" si="7"/>
        <v>100</v>
      </c>
      <c r="AI22">
        <v>20</v>
      </c>
      <c r="AJ22" t="s">
        <v>25</v>
      </c>
      <c r="AL22">
        <v>2005</v>
      </c>
      <c r="AM22">
        <f t="array" ref="AM22">INDEX($Y$2:$AG$1922,MATCH($AL$2&amp;$AL$1&amp;$AL22,$AF$2:$AF$1922&amp;$AG$2:$AG$1922&amp;$Y$2:$Y$1922,0),AM$2)</f>
        <v>1.8451768372619102</v>
      </c>
      <c r="AN22">
        <f t="array" ref="AN22">INDEX($Y$2:$AG$1922,MATCH($AL$2&amp;$AL$1&amp;$AL22,$AF$2:$AF$1922&amp;$AG$2:$AG$1922&amp;$Y$2:$Y$1922,0),AN$2)</f>
        <v>8.9673236201024693</v>
      </c>
      <c r="AO22">
        <f t="array" ref="AO22">INDEX($Y$2:$AG$1922,MATCH($AL$2&amp;$AL$1&amp;$AL22,$AF$2:$AF$1922&amp;$AG$2:$AG$1922&amp;$Y$2:$Y$1922,0),AO$2)</f>
        <v>39.058158921000988</v>
      </c>
      <c r="AP22">
        <f t="array" ref="AP22">INDEX($Y$2:$AG$1922,MATCH($AL$2&amp;$AL$1&amp;$AL22,$AF$2:$AF$1922&amp;$AG$2:$AG$1922&amp;$Y$2:$Y$1922,0),AP$2)</f>
        <v>50.129340621634633</v>
      </c>
      <c r="AQ22">
        <f t="array" ref="AQ22">INDEX($Y$2:$AG$1922,MATCH($AL$2&amp;$AL$1&amp;$AL22,$AF$2:$AF$1922&amp;$AG$2:$AG$1922&amp;$Y$2:$Y$1922,0),AQ$2)</f>
        <v>0</v>
      </c>
      <c r="AR22">
        <f t="shared" si="8"/>
        <v>100</v>
      </c>
    </row>
    <row r="23" spans="1:44" x14ac:dyDescent="0.45">
      <c r="A23" t="str">
        <f>MID('Stand condition - SCT output'!$I23,9,4)</f>
        <v>1987</v>
      </c>
      <c r="B23">
        <f t="shared" si="5"/>
        <v>1988</v>
      </c>
      <c r="C23" t="str">
        <f>MID('Stand condition - SCT output'!$I23,18,4)</f>
        <v>1989</v>
      </c>
      <c r="D23">
        <f>SUM('Stand condition - SCT output'!$B23:$C23)</f>
        <v>1281480.4335937453</v>
      </c>
      <c r="E23" s="1">
        <f>'Stand condition - SCT output'!$D23</f>
        <v>13704138.993774399</v>
      </c>
      <c r="F23" s="1">
        <f>'Stand condition - SCT output'!$E23</f>
        <v>219601197.02895799</v>
      </c>
      <c r="G23" s="1">
        <f>'Stand condition - SCT output'!$F23</f>
        <v>833933268.21024001</v>
      </c>
      <c r="H23" s="1">
        <f>'Stand condition - SCT output'!$G23</f>
        <v>21386603.450063098</v>
      </c>
      <c r="I23" s="1" t="str">
        <f>'Stand condition - SCT output'!$H23</f>
        <v>Murrumbidgee</v>
      </c>
      <c r="J23" s="1" t="str">
        <f>'Stand condition - SCT output'!$J23</f>
        <v>River Red Gum</v>
      </c>
      <c r="K23" s="1"/>
      <c r="L23" t="s">
        <v>75</v>
      </c>
      <c r="M23">
        <v>1988</v>
      </c>
      <c r="N23" t="s">
        <v>76</v>
      </c>
      <c r="O23">
        <v>1281480.4335937453</v>
      </c>
      <c r="P23" s="1">
        <v>13704138.993774399</v>
      </c>
      <c r="Q23" s="1">
        <v>219601197.02895799</v>
      </c>
      <c r="R23" s="1">
        <v>833933268.21024001</v>
      </c>
      <c r="S23" s="1">
        <v>21386603.450063098</v>
      </c>
      <c r="T23" s="1" t="s">
        <v>4</v>
      </c>
      <c r="U23" s="1" t="s">
        <v>6</v>
      </c>
      <c r="V23">
        <f t="shared" si="6"/>
        <v>1089906688.1166291</v>
      </c>
      <c r="X23" t="s">
        <v>75</v>
      </c>
      <c r="Y23">
        <v>1988</v>
      </c>
      <c r="Z23" t="s">
        <v>76</v>
      </c>
      <c r="AA23">
        <f t="shared" si="0"/>
        <v>0.1175770777045288</v>
      </c>
      <c r="AB23">
        <f t="shared" si="1"/>
        <v>1.2573680979474768</v>
      </c>
      <c r="AC23">
        <f t="shared" si="2"/>
        <v>20.148623677906897</v>
      </c>
      <c r="AD23">
        <f t="shared" si="3"/>
        <v>76.514189453345409</v>
      </c>
      <c r="AE23">
        <f t="shared" si="4"/>
        <v>1.9622416930957078</v>
      </c>
      <c r="AF23" s="1" t="s">
        <v>4</v>
      </c>
      <c r="AG23" s="1" t="s">
        <v>6</v>
      </c>
      <c r="AH23">
        <f t="shared" si="7"/>
        <v>100.00000000000001</v>
      </c>
      <c r="AL23">
        <v>2006</v>
      </c>
      <c r="AM23">
        <f t="array" ref="AM23">INDEX($Y$2:$AG$1922,MATCH($AL$2&amp;$AL$1&amp;$AL23,$AF$2:$AF$1922&amp;$AG$2:$AG$1922&amp;$Y$2:$Y$1922,0),AM$2)</f>
        <v>4.8570897128139796</v>
      </c>
      <c r="AN23">
        <f t="array" ref="AN23">INDEX($Y$2:$AG$1922,MATCH($AL$2&amp;$AL$1&amp;$AL23,$AF$2:$AF$1922&amp;$AG$2:$AG$1922&amp;$Y$2:$Y$1922,0),AN$2)</f>
        <v>18.744519210635271</v>
      </c>
      <c r="AO23">
        <f t="array" ref="AO23">INDEX($Y$2:$AG$1922,MATCH($AL$2&amp;$AL$1&amp;$AL23,$AF$2:$AF$1922&amp;$AG$2:$AG$1922&amp;$Y$2:$Y$1922,0),AO$2)</f>
        <v>36.924474260698162</v>
      </c>
      <c r="AP23">
        <f t="array" ref="AP23">INDEX($Y$2:$AG$1922,MATCH($AL$2&amp;$AL$1&amp;$AL23,$AF$2:$AF$1922&amp;$AG$2:$AG$1922&amp;$Y$2:$Y$1922,0),AP$2)</f>
        <v>39.473916815852583</v>
      </c>
      <c r="AQ23">
        <f t="array" ref="AQ23">INDEX($Y$2:$AG$1922,MATCH($AL$2&amp;$AL$1&amp;$AL23,$AF$2:$AF$1922&amp;$AG$2:$AG$1922&amp;$Y$2:$Y$1922,0),AQ$2)</f>
        <v>0</v>
      </c>
      <c r="AR23">
        <f t="shared" si="8"/>
        <v>100</v>
      </c>
    </row>
    <row r="24" spans="1:44" x14ac:dyDescent="0.45">
      <c r="A24" t="str">
        <f>MID('Stand condition - SCT output'!$I24,9,4)</f>
        <v>1987</v>
      </c>
      <c r="B24">
        <f t="shared" si="5"/>
        <v>1988</v>
      </c>
      <c r="C24" t="str">
        <f>MID('Stand condition - SCT output'!$I24,18,4)</f>
        <v>1989</v>
      </c>
      <c r="D24">
        <f>SUM('Stand condition - SCT output'!$B24:$C24)</f>
        <v>0</v>
      </c>
      <c r="E24" s="1">
        <f>'Stand condition - SCT output'!$D24</f>
        <v>38591.710388183499</v>
      </c>
      <c r="F24" s="1">
        <f>'Stand condition - SCT output'!$E24</f>
        <v>4600894.83807851</v>
      </c>
      <c r="G24" s="1">
        <f>'Stand condition - SCT output'!$F24</f>
        <v>115963428.27929001</v>
      </c>
      <c r="H24" s="1">
        <f>'Stand condition - SCT output'!$G24</f>
        <v>4413550.5389404297</v>
      </c>
      <c r="I24" s="1" t="str">
        <f>'Stand condition - SCT output'!$H24</f>
        <v>Namoi</v>
      </c>
      <c r="J24" s="1" t="str">
        <f>'Stand condition - SCT output'!$J24</f>
        <v>River Red Gum</v>
      </c>
      <c r="K24" s="1"/>
      <c r="L24" t="s">
        <v>75</v>
      </c>
      <c r="M24">
        <v>1988</v>
      </c>
      <c r="N24" t="s">
        <v>76</v>
      </c>
      <c r="O24">
        <v>0</v>
      </c>
      <c r="P24" s="1">
        <v>38591.710388183499</v>
      </c>
      <c r="Q24" s="1">
        <v>4600894.83807851</v>
      </c>
      <c r="R24" s="1">
        <v>115963428.27929001</v>
      </c>
      <c r="S24" s="1">
        <v>4413550.5389404297</v>
      </c>
      <c r="T24" s="1" t="s">
        <v>7</v>
      </c>
      <c r="U24" s="1" t="s">
        <v>6</v>
      </c>
      <c r="V24">
        <f t="shared" si="6"/>
        <v>125016465.36669713</v>
      </c>
      <c r="X24" t="s">
        <v>75</v>
      </c>
      <c r="Y24">
        <v>1988</v>
      </c>
      <c r="Z24" t="s">
        <v>76</v>
      </c>
      <c r="AA24">
        <f t="shared" si="0"/>
        <v>0</v>
      </c>
      <c r="AB24">
        <f t="shared" si="1"/>
        <v>3.0869302115514665E-2</v>
      </c>
      <c r="AC24">
        <f t="shared" si="2"/>
        <v>3.6802310996261238</v>
      </c>
      <c r="AD24">
        <f t="shared" si="3"/>
        <v>92.758524198510301</v>
      </c>
      <c r="AE24">
        <f t="shared" si="4"/>
        <v>3.5303753997480607</v>
      </c>
      <c r="AF24" s="1" t="s">
        <v>7</v>
      </c>
      <c r="AG24" s="1" t="s">
        <v>6</v>
      </c>
      <c r="AH24">
        <f t="shared" si="7"/>
        <v>100</v>
      </c>
      <c r="AL24">
        <v>2007</v>
      </c>
      <c r="AM24">
        <f t="array" ref="AM24">INDEX($Y$2:$AG$1922,MATCH($AL$2&amp;$AL$1&amp;$AL24,$AF$2:$AF$1922&amp;$AG$2:$AG$1922&amp;$Y$2:$Y$1922,0),AM$2)</f>
        <v>5.1693099069051209</v>
      </c>
      <c r="AN24">
        <f t="array" ref="AN24">INDEX($Y$2:$AG$1922,MATCH($AL$2&amp;$AL$1&amp;$AL24,$AF$2:$AF$1922&amp;$AG$2:$AG$1922&amp;$Y$2:$Y$1922,0),AN$2)</f>
        <v>18.970193911190606</v>
      </c>
      <c r="AO24">
        <f t="array" ref="AO24">INDEX($Y$2:$AG$1922,MATCH($AL$2&amp;$AL$1&amp;$AL24,$AF$2:$AF$1922&amp;$AG$2:$AG$1922&amp;$Y$2:$Y$1922,0),AO$2)</f>
        <v>42.177531974936258</v>
      </c>
      <c r="AP24">
        <f t="array" ref="AP24">INDEX($Y$2:$AG$1922,MATCH($AL$2&amp;$AL$1&amp;$AL24,$AF$2:$AF$1922&amp;$AG$2:$AG$1922&amp;$Y$2:$Y$1922,0),AP$2)</f>
        <v>33.682964206968002</v>
      </c>
      <c r="AQ24">
        <f t="array" ref="AQ24">INDEX($Y$2:$AG$1922,MATCH($AL$2&amp;$AL$1&amp;$AL24,$AF$2:$AF$1922&amp;$AG$2:$AG$1922&amp;$Y$2:$Y$1922,0),AQ$2)</f>
        <v>0</v>
      </c>
      <c r="AR24">
        <f t="shared" si="8"/>
        <v>99.999999999999972</v>
      </c>
    </row>
    <row r="25" spans="1:44" x14ac:dyDescent="0.45">
      <c r="A25" t="str">
        <f>MID('Stand condition - SCT output'!$I25,9,4)</f>
        <v>1987</v>
      </c>
      <c r="B25">
        <f t="shared" si="5"/>
        <v>1988</v>
      </c>
      <c r="C25" t="str">
        <f>MID('Stand condition - SCT output'!$I25,18,4)</f>
        <v>1989</v>
      </c>
      <c r="D25">
        <f>SUM('Stand condition - SCT output'!$B25:$C25)</f>
        <v>1372.3869018554601</v>
      </c>
      <c r="E25" s="1">
        <f>'Stand condition - SCT output'!$D25</f>
        <v>9554.5074462890607</v>
      </c>
      <c r="F25" s="1">
        <f>'Stand condition - SCT output'!$E25</f>
        <v>766975.56402587797</v>
      </c>
      <c r="G25" s="1">
        <f>'Stand condition - SCT output'!$F25</f>
        <v>1214103.7648315399</v>
      </c>
      <c r="H25" s="1">
        <f>'Stand condition - SCT output'!$G25</f>
        <v>0</v>
      </c>
      <c r="I25" s="1" t="str">
        <f>'Stand condition - SCT output'!$H25</f>
        <v>Nebine</v>
      </c>
      <c r="J25" s="1" t="str">
        <f>'Stand condition - SCT output'!$J25</f>
        <v>River Red Gum</v>
      </c>
      <c r="K25" s="1"/>
      <c r="L25" t="s">
        <v>75</v>
      </c>
      <c r="M25">
        <v>1988</v>
      </c>
      <c r="N25" t="s">
        <v>76</v>
      </c>
      <c r="O25">
        <v>1372.3869018554601</v>
      </c>
      <c r="P25" s="1">
        <v>9554.5074462890607</v>
      </c>
      <c r="Q25" s="1">
        <v>766975.56402587797</v>
      </c>
      <c r="R25" s="1">
        <v>1214103.7648315399</v>
      </c>
      <c r="S25" s="1">
        <v>0</v>
      </c>
      <c r="T25" s="1" t="s">
        <v>8</v>
      </c>
      <c r="U25" s="1" t="s">
        <v>6</v>
      </c>
      <c r="V25">
        <f t="shared" si="6"/>
        <v>1992006.2232055624</v>
      </c>
      <c r="X25" t="s">
        <v>75</v>
      </c>
      <c r="Y25">
        <v>1988</v>
      </c>
      <c r="Z25" t="s">
        <v>76</v>
      </c>
      <c r="AA25">
        <f t="shared" si="0"/>
        <v>6.8894709558035269E-2</v>
      </c>
      <c r="AB25">
        <f t="shared" si="1"/>
        <v>0.47964244965629788</v>
      </c>
      <c r="AC25">
        <f t="shared" si="2"/>
        <v>38.502669072572019</v>
      </c>
      <c r="AD25">
        <f t="shared" si="3"/>
        <v>60.948793768213648</v>
      </c>
      <c r="AE25">
        <f t="shared" si="4"/>
        <v>0</v>
      </c>
      <c r="AF25" s="1" t="s">
        <v>8</v>
      </c>
      <c r="AG25" s="1" t="s">
        <v>6</v>
      </c>
      <c r="AH25">
        <f t="shared" si="7"/>
        <v>100</v>
      </c>
      <c r="AJ25" t="s">
        <v>70</v>
      </c>
      <c r="AL25">
        <v>2008</v>
      </c>
      <c r="AM25">
        <f t="array" ref="AM25">INDEX($Y$2:$AG$1922,MATCH($AL$2&amp;$AL$1&amp;$AL25,$AF$2:$AF$1922&amp;$AG$2:$AG$1922&amp;$Y$2:$Y$1922,0),AM$2)</f>
        <v>6.0229060518902822</v>
      </c>
      <c r="AN25">
        <f t="array" ref="AN25">INDEX($Y$2:$AG$1922,MATCH($AL$2&amp;$AL$1&amp;$AL25,$AF$2:$AF$1922&amp;$AG$2:$AG$1922&amp;$Y$2:$Y$1922,0),AN$2)</f>
        <v>21.659916485017501</v>
      </c>
      <c r="AO25">
        <f t="array" ref="AO25">INDEX($Y$2:$AG$1922,MATCH($AL$2&amp;$AL$1&amp;$AL25,$AF$2:$AF$1922&amp;$AG$2:$AG$1922&amp;$Y$2:$Y$1922,0),AO$2)</f>
        <v>39.763957903550782</v>
      </c>
      <c r="AP25">
        <f t="array" ref="AP25">INDEX($Y$2:$AG$1922,MATCH($AL$2&amp;$AL$1&amp;$AL25,$AF$2:$AF$1922&amp;$AG$2:$AG$1922&amp;$Y$2:$Y$1922,0),AP$2)</f>
        <v>32.553219559541432</v>
      </c>
      <c r="AQ25">
        <f t="array" ref="AQ25">INDEX($Y$2:$AG$1922,MATCH($AL$2&amp;$AL$1&amp;$AL25,$AF$2:$AF$1922&amp;$AG$2:$AG$1922&amp;$Y$2:$Y$1922,0),AQ$2)</f>
        <v>0</v>
      </c>
      <c r="AR25">
        <f t="shared" si="8"/>
        <v>100</v>
      </c>
    </row>
    <row r="26" spans="1:44" x14ac:dyDescent="0.45">
      <c r="A26" t="str">
        <f>MID('Stand condition - SCT output'!$I26,9,4)</f>
        <v>1987</v>
      </c>
      <c r="B26">
        <f t="shared" si="5"/>
        <v>1988</v>
      </c>
      <c r="C26" t="str">
        <f>MID('Stand condition - SCT output'!$I26,18,4)</f>
        <v>1989</v>
      </c>
      <c r="D26">
        <f>SUM('Stand condition - SCT output'!$B26:$C26)</f>
        <v>10600.224121093701</v>
      </c>
      <c r="E26" s="1">
        <f>'Stand condition - SCT output'!$D26</f>
        <v>123523.260540651</v>
      </c>
      <c r="F26" s="1">
        <f>'Stand condition - SCT output'!$E26</f>
        <v>5084906.7627407899</v>
      </c>
      <c r="G26" s="1">
        <f>'Stand condition - SCT output'!$F26</f>
        <v>99191240.143597707</v>
      </c>
      <c r="H26" s="1">
        <f>'Stand condition - SCT output'!$G26</f>
        <v>22442435.353506699</v>
      </c>
      <c r="I26" s="1" t="str">
        <f>'Stand condition - SCT output'!$H26</f>
        <v>Ovens</v>
      </c>
      <c r="J26" s="1" t="str">
        <f>'Stand condition - SCT output'!$J26</f>
        <v>River Red Gum</v>
      </c>
      <c r="K26" s="1"/>
      <c r="L26" t="s">
        <v>75</v>
      </c>
      <c r="M26">
        <v>1988</v>
      </c>
      <c r="N26" t="s">
        <v>76</v>
      </c>
      <c r="O26">
        <v>10600.224121093701</v>
      </c>
      <c r="P26" s="1">
        <v>123523.260540651</v>
      </c>
      <c r="Q26" s="1">
        <v>5084906.7627407899</v>
      </c>
      <c r="R26" s="1">
        <v>99191240.143597707</v>
      </c>
      <c r="S26" s="1">
        <v>22442435.353506699</v>
      </c>
      <c r="T26" s="1" t="s">
        <v>9</v>
      </c>
      <c r="U26" s="1" t="s">
        <v>6</v>
      </c>
      <c r="V26">
        <f t="shared" si="6"/>
        <v>126852705.74450694</v>
      </c>
      <c r="X26" t="s">
        <v>75</v>
      </c>
      <c r="Y26">
        <v>1988</v>
      </c>
      <c r="Z26" t="s">
        <v>76</v>
      </c>
      <c r="AA26">
        <f t="shared" si="0"/>
        <v>8.3563248090612521E-3</v>
      </c>
      <c r="AB26">
        <f t="shared" si="1"/>
        <v>9.7375345536135624E-2</v>
      </c>
      <c r="AC26">
        <f t="shared" si="2"/>
        <v>4.0085126548126304</v>
      </c>
      <c r="AD26">
        <f t="shared" si="3"/>
        <v>78.194027917211343</v>
      </c>
      <c r="AE26">
        <f t="shared" si="4"/>
        <v>17.691727757630833</v>
      </c>
      <c r="AF26" s="1" t="s">
        <v>9</v>
      </c>
      <c r="AG26" s="1" t="s">
        <v>6</v>
      </c>
      <c r="AH26">
        <f t="shared" si="7"/>
        <v>100</v>
      </c>
      <c r="AI26">
        <v>1</v>
      </c>
      <c r="AJ26" t="s">
        <v>6</v>
      </c>
      <c r="AL26">
        <v>2009</v>
      </c>
      <c r="AM26">
        <f t="array" ref="AM26">INDEX($Y$2:$AG$1922,MATCH($AL$2&amp;$AL$1&amp;$AL26,$AF$2:$AF$1922&amp;$AG$2:$AG$1922&amp;$Y$2:$Y$1922,0),AM$2)</f>
        <v>4.3246647933398847</v>
      </c>
      <c r="AN26">
        <f t="array" ref="AN26">INDEX($Y$2:$AG$1922,MATCH($AL$2&amp;$AL$1&amp;$AL26,$AF$2:$AF$1922&amp;$AG$2:$AG$1922&amp;$Y$2:$Y$1922,0),AN$2)</f>
        <v>20.875502769877574</v>
      </c>
      <c r="AO26">
        <f t="array" ref="AO26">INDEX($Y$2:$AG$1922,MATCH($AL$2&amp;$AL$1&amp;$AL26,$AF$2:$AF$1922&amp;$AG$2:$AG$1922&amp;$Y$2:$Y$1922,0),AO$2)</f>
        <v>40.144975867154187</v>
      </c>
      <c r="AP26">
        <f t="array" ref="AP26">INDEX($Y$2:$AG$1922,MATCH($AL$2&amp;$AL$1&amp;$AL26,$AF$2:$AF$1922&amp;$AG$2:$AG$1922&amp;$Y$2:$Y$1922,0),AP$2)</f>
        <v>34.654856569628365</v>
      </c>
      <c r="AQ26">
        <f t="array" ref="AQ26">INDEX($Y$2:$AG$1922,MATCH($AL$2&amp;$AL$1&amp;$AL26,$AF$2:$AF$1922&amp;$AG$2:$AG$1922&amp;$Y$2:$Y$1922,0),AQ$2)</f>
        <v>0</v>
      </c>
      <c r="AR26">
        <f t="shared" si="8"/>
        <v>100.00000000000001</v>
      </c>
    </row>
    <row r="27" spans="1:44" x14ac:dyDescent="0.45">
      <c r="A27" t="str">
        <f>MID('Stand condition - SCT output'!$I27,9,4)</f>
        <v>1987</v>
      </c>
      <c r="B27">
        <f t="shared" si="5"/>
        <v>1988</v>
      </c>
      <c r="C27" t="str">
        <f>MID('Stand condition - SCT output'!$I27,18,4)</f>
        <v>1989</v>
      </c>
      <c r="D27">
        <f>SUM('Stand condition - SCT output'!$B27:$C27)</f>
        <v>0</v>
      </c>
      <c r="E27" s="1">
        <f>'Stand condition - SCT output'!$D27</f>
        <v>3412.4659423828102</v>
      </c>
      <c r="F27" s="1">
        <f>'Stand condition - SCT output'!$E27</f>
        <v>147169.008714144</v>
      </c>
      <c r="G27" s="1">
        <f>'Stand condition - SCT output'!$F27</f>
        <v>27875060.541862398</v>
      </c>
      <c r="H27" s="1">
        <f>'Stand condition - SCT output'!$G27</f>
        <v>114545.774274998</v>
      </c>
      <c r="I27" s="1" t="str">
        <f>'Stand condition - SCT output'!$H27</f>
        <v>Paroo</v>
      </c>
      <c r="J27" s="1" t="str">
        <f>'Stand condition - SCT output'!$J27</f>
        <v>River Red Gum</v>
      </c>
      <c r="K27" s="1"/>
      <c r="L27" t="s">
        <v>75</v>
      </c>
      <c r="M27">
        <v>1988</v>
      </c>
      <c r="N27" t="s">
        <v>76</v>
      </c>
      <c r="O27">
        <v>0</v>
      </c>
      <c r="P27" s="1">
        <v>3412.4659423828102</v>
      </c>
      <c r="Q27" s="1">
        <v>147169.008714144</v>
      </c>
      <c r="R27" s="1">
        <v>27875060.541862398</v>
      </c>
      <c r="S27" s="1">
        <v>114545.774274998</v>
      </c>
      <c r="T27" s="1" t="s">
        <v>10</v>
      </c>
      <c r="U27" s="1" t="s">
        <v>6</v>
      </c>
      <c r="V27">
        <f t="shared" si="6"/>
        <v>28140187.790793922</v>
      </c>
      <c r="X27" t="s">
        <v>75</v>
      </c>
      <c r="Y27">
        <v>1988</v>
      </c>
      <c r="Z27" t="s">
        <v>76</v>
      </c>
      <c r="AA27">
        <f t="shared" si="0"/>
        <v>0</v>
      </c>
      <c r="AB27">
        <f t="shared" si="1"/>
        <v>1.2126663715795103E-2</v>
      </c>
      <c r="AC27">
        <f t="shared" si="2"/>
        <v>0.52298516914052162</v>
      </c>
      <c r="AD27">
        <f t="shared" si="3"/>
        <v>99.057834116450849</v>
      </c>
      <c r="AE27">
        <f t="shared" si="4"/>
        <v>0.40705405069283762</v>
      </c>
      <c r="AF27" s="1" t="s">
        <v>10</v>
      </c>
      <c r="AG27" s="1" t="s">
        <v>6</v>
      </c>
      <c r="AH27">
        <f t="shared" si="7"/>
        <v>100</v>
      </c>
      <c r="AI27">
        <v>2</v>
      </c>
      <c r="AJ27" t="s">
        <v>58</v>
      </c>
      <c r="AL27">
        <v>2010</v>
      </c>
      <c r="AM27">
        <f t="array" ref="AM27">INDEX($Y$2:$AG$1922,MATCH($AL$2&amp;$AL$1&amp;$AL27,$AF$2:$AF$1922&amp;$AG$2:$AG$1922&amp;$Y$2:$Y$1922,0),AM$2)</f>
        <v>2.8500683290795461</v>
      </c>
      <c r="AN27">
        <f t="array" ref="AN27">INDEX($Y$2:$AG$1922,MATCH($AL$2&amp;$AL$1&amp;$AL27,$AF$2:$AF$1922&amp;$AG$2:$AG$1922&amp;$Y$2:$Y$1922,0),AN$2)</f>
        <v>10.616825633549395</v>
      </c>
      <c r="AO27">
        <f t="array" ref="AO27">INDEX($Y$2:$AG$1922,MATCH($AL$2&amp;$AL$1&amp;$AL27,$AF$2:$AF$1922&amp;$AG$2:$AG$1922&amp;$Y$2:$Y$1922,0),AO$2)</f>
        <v>37.057511293273201</v>
      </c>
      <c r="AP27">
        <f t="array" ref="AP27">INDEX($Y$2:$AG$1922,MATCH($AL$2&amp;$AL$1&amp;$AL27,$AF$2:$AF$1922&amp;$AG$2:$AG$1922&amp;$Y$2:$Y$1922,0),AP$2)</f>
        <v>49.475594744097847</v>
      </c>
      <c r="AQ27">
        <f t="array" ref="AQ27">INDEX($Y$2:$AG$1922,MATCH($AL$2&amp;$AL$1&amp;$AL27,$AF$2:$AF$1922&amp;$AG$2:$AG$1922&amp;$Y$2:$Y$1922,0),AQ$2)</f>
        <v>0</v>
      </c>
      <c r="AR27">
        <f t="shared" si="8"/>
        <v>99.999999999999986</v>
      </c>
    </row>
    <row r="28" spans="1:44" x14ac:dyDescent="0.45">
      <c r="A28" t="str">
        <f>MID('Stand condition - SCT output'!$I28,9,4)</f>
        <v>1987</v>
      </c>
      <c r="B28">
        <f t="shared" si="5"/>
        <v>1988</v>
      </c>
      <c r="C28" t="str">
        <f>MID('Stand condition - SCT output'!$I28,18,4)</f>
        <v>1989</v>
      </c>
      <c r="D28">
        <f>SUM('Stand condition - SCT output'!$B28:$C28)</f>
        <v>358967.8871459954</v>
      </c>
      <c r="E28" s="1">
        <f>'Stand condition - SCT output'!$D28</f>
        <v>3255070.38488338</v>
      </c>
      <c r="F28" s="1">
        <f>'Stand condition - SCT output'!$E28</f>
        <v>30965346.203033801</v>
      </c>
      <c r="G28" s="1">
        <f>'Stand condition - SCT output'!$F28</f>
        <v>92294540.592592195</v>
      </c>
      <c r="H28" s="1">
        <f>'Stand condition - SCT output'!$G28</f>
        <v>327737.27581787098</v>
      </c>
      <c r="I28" s="1" t="str">
        <f>'Stand condition - SCT output'!$H28</f>
        <v>Wimmera-Avoca</v>
      </c>
      <c r="J28" s="1" t="str">
        <f>'Stand condition - SCT output'!$J28</f>
        <v>River Red Gum</v>
      </c>
      <c r="K28" s="1"/>
      <c r="L28" t="s">
        <v>75</v>
      </c>
      <c r="M28">
        <v>1988</v>
      </c>
      <c r="N28" t="s">
        <v>76</v>
      </c>
      <c r="O28">
        <v>358967.8871459954</v>
      </c>
      <c r="P28" s="1">
        <v>3255070.38488338</v>
      </c>
      <c r="Q28" s="1">
        <v>30965346.203033801</v>
      </c>
      <c r="R28" s="1">
        <v>92294540.592592195</v>
      </c>
      <c r="S28" s="1">
        <v>327737.27581787098</v>
      </c>
      <c r="T28" s="1" t="s">
        <v>11</v>
      </c>
      <c r="U28" s="1" t="s">
        <v>6</v>
      </c>
      <c r="V28">
        <f t="shared" si="6"/>
        <v>127201662.34347324</v>
      </c>
      <c r="X28" t="s">
        <v>75</v>
      </c>
      <c r="Y28">
        <v>1988</v>
      </c>
      <c r="Z28" t="s">
        <v>76</v>
      </c>
      <c r="AA28">
        <f t="shared" si="0"/>
        <v>0.28220377040097239</v>
      </c>
      <c r="AB28">
        <f t="shared" si="1"/>
        <v>2.558984155485291</v>
      </c>
      <c r="AC28">
        <f t="shared" si="2"/>
        <v>24.343507492394529</v>
      </c>
      <c r="AD28">
        <f t="shared" si="3"/>
        <v>72.5576528578503</v>
      </c>
      <c r="AE28">
        <f t="shared" si="4"/>
        <v>0.25765172386891161</v>
      </c>
      <c r="AF28" s="1" t="s">
        <v>11</v>
      </c>
      <c r="AG28" s="1" t="s">
        <v>6</v>
      </c>
      <c r="AH28">
        <f t="shared" si="7"/>
        <v>100.00000000000001</v>
      </c>
      <c r="AI28">
        <v>3</v>
      </c>
      <c r="AJ28" t="s">
        <v>57</v>
      </c>
      <c r="AL28">
        <v>2011</v>
      </c>
      <c r="AM28">
        <f t="array" ref="AM28">INDEX($Y$2:$AG$1922,MATCH($AL$2&amp;$AL$1&amp;$AL28,$AF$2:$AF$1922&amp;$AG$2:$AG$1922&amp;$Y$2:$Y$1922,0),AM$2)</f>
        <v>0.4211274953030979</v>
      </c>
      <c r="AN28">
        <f t="array" ref="AN28">INDEX($Y$2:$AG$1922,MATCH($AL$2&amp;$AL$1&amp;$AL28,$AF$2:$AF$1922&amp;$AG$2:$AG$1922&amp;$Y$2:$Y$1922,0),AN$2)</f>
        <v>6.0663596722398143</v>
      </c>
      <c r="AO28">
        <f t="array" ref="AO28">INDEX($Y$2:$AG$1922,MATCH($AL$2&amp;$AL$1&amp;$AL28,$AF$2:$AF$1922&amp;$AG$2:$AG$1922&amp;$Y$2:$Y$1922,0),AO$2)</f>
        <v>37.889493454565624</v>
      </c>
      <c r="AP28">
        <f t="array" ref="AP28">INDEX($Y$2:$AG$1922,MATCH($AL$2&amp;$AL$1&amp;$AL28,$AF$2:$AF$1922&amp;$AG$2:$AG$1922&amp;$Y$2:$Y$1922,0),AP$2)</f>
        <v>55.62301937789146</v>
      </c>
      <c r="AQ28">
        <f t="array" ref="AQ28">INDEX($Y$2:$AG$1922,MATCH($AL$2&amp;$AL$1&amp;$AL28,$AF$2:$AF$1922&amp;$AG$2:$AG$1922&amp;$Y$2:$Y$1922,0),AQ$2)</f>
        <v>0</v>
      </c>
      <c r="AR28">
        <f t="shared" si="8"/>
        <v>100</v>
      </c>
    </row>
    <row r="29" spans="1:44" x14ac:dyDescent="0.45">
      <c r="A29" t="str">
        <f>MID('Stand condition - SCT output'!$I29,9,4)</f>
        <v>1987</v>
      </c>
      <c r="B29">
        <f t="shared" si="5"/>
        <v>1988</v>
      </c>
      <c r="C29" t="str">
        <f>MID('Stand condition - SCT output'!$I29,18,4)</f>
        <v>1989</v>
      </c>
      <c r="D29">
        <f>SUM('Stand condition - SCT output'!$B29:$C29)</f>
        <v>706161.325317382</v>
      </c>
      <c r="E29" s="1">
        <f>'Stand condition - SCT output'!$D29</f>
        <v>9231232.8948364202</v>
      </c>
      <c r="F29" s="1">
        <f>'Stand condition - SCT output'!$E29</f>
        <v>136247901.27752399</v>
      </c>
      <c r="G29" s="1">
        <f>'Stand condition - SCT output'!$F29</f>
        <v>393692692.94973803</v>
      </c>
      <c r="H29" s="1">
        <f>'Stand condition - SCT output'!$G29</f>
        <v>4543710.8837890597</v>
      </c>
      <c r="I29" s="1" t="str">
        <f>'Stand condition - SCT output'!$H29</f>
        <v>Lachlan</v>
      </c>
      <c r="J29" s="1" t="str">
        <f>'Stand condition - SCT output'!$J29</f>
        <v>River Red Gum</v>
      </c>
      <c r="K29" s="1"/>
      <c r="L29" t="s">
        <v>75</v>
      </c>
      <c r="M29">
        <v>1988</v>
      </c>
      <c r="N29" t="s">
        <v>76</v>
      </c>
      <c r="O29">
        <v>706161.325317382</v>
      </c>
      <c r="P29" s="1">
        <v>9231232.8948364202</v>
      </c>
      <c r="Q29" s="1">
        <v>136247901.27752399</v>
      </c>
      <c r="R29" s="1">
        <v>393692692.94973803</v>
      </c>
      <c r="S29" s="1">
        <v>4543710.8837890597</v>
      </c>
      <c r="T29" s="1" t="s">
        <v>12</v>
      </c>
      <c r="U29" s="1" t="s">
        <v>6</v>
      </c>
      <c r="V29">
        <f t="shared" si="6"/>
        <v>544421699.33120489</v>
      </c>
      <c r="X29" t="s">
        <v>75</v>
      </c>
      <c r="Y29">
        <v>1988</v>
      </c>
      <c r="Z29" t="s">
        <v>76</v>
      </c>
      <c r="AA29">
        <f t="shared" si="0"/>
        <v>0.12970851936740696</v>
      </c>
      <c r="AB29">
        <f t="shared" si="1"/>
        <v>1.6956034093013803</v>
      </c>
      <c r="AC29">
        <f t="shared" si="2"/>
        <v>25.026170236215386</v>
      </c>
      <c r="AD29">
        <f t="shared" si="3"/>
        <v>72.313923826579654</v>
      </c>
      <c r="AE29">
        <f t="shared" si="4"/>
        <v>0.83459400853617394</v>
      </c>
      <c r="AF29" s="1" t="s">
        <v>12</v>
      </c>
      <c r="AG29" s="1" t="s">
        <v>6</v>
      </c>
      <c r="AH29">
        <f t="shared" si="7"/>
        <v>100</v>
      </c>
      <c r="AL29">
        <v>2012</v>
      </c>
      <c r="AM29">
        <f t="array" ref="AM29">INDEX($Y$2:$AG$1922,MATCH($AL$2&amp;$AL$1&amp;$AL29,$AF$2:$AF$1922&amp;$AG$2:$AG$1922&amp;$Y$2:$Y$1922,0),AM$2)</f>
        <v>0.36933501817744929</v>
      </c>
      <c r="AN29">
        <f t="array" ref="AN29">INDEX($Y$2:$AG$1922,MATCH($AL$2&amp;$AL$1&amp;$AL29,$AF$2:$AF$1922&amp;$AG$2:$AG$1922&amp;$Y$2:$Y$1922,0),AN$2)</f>
        <v>5.5450370706273375</v>
      </c>
      <c r="AO29">
        <f t="array" ref="AO29">INDEX($Y$2:$AG$1922,MATCH($AL$2&amp;$AL$1&amp;$AL29,$AF$2:$AF$1922&amp;$AG$2:$AG$1922&amp;$Y$2:$Y$1922,0),AO$2)</f>
        <v>38.000992470962679</v>
      </c>
      <c r="AP29">
        <f t="array" ref="AP29">INDEX($Y$2:$AG$1922,MATCH($AL$2&amp;$AL$1&amp;$AL29,$AF$2:$AF$1922&amp;$AG$2:$AG$1922&amp;$Y$2:$Y$1922,0),AP$2)</f>
        <v>56.084635440232525</v>
      </c>
      <c r="AQ29">
        <f t="array" ref="AQ29">INDEX($Y$2:$AG$1922,MATCH($AL$2&amp;$AL$1&amp;$AL29,$AF$2:$AF$1922&amp;$AG$2:$AG$1922&amp;$Y$2:$Y$1922,0),AQ$2)</f>
        <v>0</v>
      </c>
      <c r="AR29">
        <f t="shared" si="8"/>
        <v>100</v>
      </c>
    </row>
    <row r="30" spans="1:44" x14ac:dyDescent="0.45">
      <c r="A30" t="str">
        <f>MID('Stand condition - SCT output'!$I30,9,4)</f>
        <v>1987</v>
      </c>
      <c r="B30">
        <f t="shared" si="5"/>
        <v>1988</v>
      </c>
      <c r="C30" t="str">
        <f>MID('Stand condition - SCT output'!$I30,18,4)</f>
        <v>1989</v>
      </c>
      <c r="D30">
        <f>SUM('Stand condition - SCT output'!$B30:$C30)</f>
        <v>38036.4628295898</v>
      </c>
      <c r="E30" s="1">
        <f>'Stand condition - SCT output'!$D30</f>
        <v>772473.11114501895</v>
      </c>
      <c r="F30" s="1">
        <f>'Stand condition - SCT output'!$E30</f>
        <v>8971824.9865014106</v>
      </c>
      <c r="G30" s="1">
        <f>'Stand condition - SCT output'!$F30</f>
        <v>45765269.358385898</v>
      </c>
      <c r="H30" s="1">
        <f>'Stand condition - SCT output'!$G30</f>
        <v>729528.681640625</v>
      </c>
      <c r="I30" s="1" t="str">
        <f>'Stand condition - SCT output'!$H30</f>
        <v>Loddon</v>
      </c>
      <c r="J30" s="1" t="str">
        <f>'Stand condition - SCT output'!$J30</f>
        <v>River Red Gum</v>
      </c>
      <c r="K30" s="1"/>
      <c r="L30" t="s">
        <v>75</v>
      </c>
      <c r="M30">
        <v>1988</v>
      </c>
      <c r="N30" t="s">
        <v>76</v>
      </c>
      <c r="O30">
        <v>38036.4628295898</v>
      </c>
      <c r="P30" s="1">
        <v>772473.11114501895</v>
      </c>
      <c r="Q30" s="1">
        <v>8971824.9865014106</v>
      </c>
      <c r="R30" s="1">
        <v>45765269.358385898</v>
      </c>
      <c r="S30" s="1">
        <v>729528.681640625</v>
      </c>
      <c r="T30" s="1" t="s">
        <v>13</v>
      </c>
      <c r="U30" s="1" t="s">
        <v>6</v>
      </c>
      <c r="V30">
        <f t="shared" si="6"/>
        <v>56277132.600502543</v>
      </c>
      <c r="X30" t="s">
        <v>75</v>
      </c>
      <c r="Y30">
        <v>1988</v>
      </c>
      <c r="Z30" t="s">
        <v>76</v>
      </c>
      <c r="AA30">
        <f t="shared" si="0"/>
        <v>6.7587776903278371E-2</v>
      </c>
      <c r="AB30">
        <f t="shared" si="1"/>
        <v>1.372623435931988</v>
      </c>
      <c r="AC30">
        <f t="shared" si="2"/>
        <v>15.942221239646623</v>
      </c>
      <c r="AD30">
        <f t="shared" si="3"/>
        <v>81.321252955907042</v>
      </c>
      <c r="AE30">
        <f t="shared" si="4"/>
        <v>1.2963145916110701</v>
      </c>
      <c r="AF30" s="1" t="s">
        <v>13</v>
      </c>
      <c r="AG30" s="1" t="s">
        <v>6</v>
      </c>
      <c r="AH30">
        <f t="shared" si="7"/>
        <v>100</v>
      </c>
      <c r="AL30">
        <v>2013</v>
      </c>
      <c r="AM30">
        <f t="array" ref="AM30">INDEX($Y$2:$AG$1922,MATCH($AL$2&amp;$AL$1&amp;$AL30,$AF$2:$AF$1922&amp;$AG$2:$AG$1922&amp;$Y$2:$Y$1922,0),AM$2)</f>
        <v>0.37013105201269403</v>
      </c>
      <c r="AN30">
        <f t="array" ref="AN30">INDEX($Y$2:$AG$1922,MATCH($AL$2&amp;$AL$1&amp;$AL30,$AF$2:$AF$1922&amp;$AG$2:$AG$1922&amp;$Y$2:$Y$1922,0),AN$2)</f>
        <v>4.5406669845132006</v>
      </c>
      <c r="AO30">
        <f t="array" ref="AO30">INDEX($Y$2:$AG$1922,MATCH($AL$2&amp;$AL$1&amp;$AL30,$AF$2:$AF$1922&amp;$AG$2:$AG$1922&amp;$Y$2:$Y$1922,0),AO$2)</f>
        <v>33.946478791778937</v>
      </c>
      <c r="AP30">
        <f t="array" ref="AP30">INDEX($Y$2:$AG$1922,MATCH($AL$2&amp;$AL$1&amp;$AL30,$AF$2:$AF$1922&amp;$AG$2:$AG$1922&amp;$Y$2:$Y$1922,0),AP$2)</f>
        <v>61.090240396700977</v>
      </c>
      <c r="AQ30">
        <f t="array" ref="AQ30">INDEX($Y$2:$AG$1922,MATCH($AL$2&amp;$AL$1&amp;$AL30,$AF$2:$AF$1922&amp;$AG$2:$AG$1922&amp;$Y$2:$Y$1922,0),AQ$2)</f>
        <v>5.2482774994208461E-2</v>
      </c>
      <c r="AR30">
        <f t="shared" si="8"/>
        <v>100.00000000000001</v>
      </c>
    </row>
    <row r="31" spans="1:44" x14ac:dyDescent="0.45">
      <c r="A31" t="str">
        <f>MID('Stand condition - SCT output'!$I31,9,4)</f>
        <v>1987</v>
      </c>
      <c r="B31">
        <f t="shared" si="5"/>
        <v>1988</v>
      </c>
      <c r="C31" t="str">
        <f>MID('Stand condition - SCT output'!$I31,18,4)</f>
        <v>1989</v>
      </c>
      <c r="D31">
        <f>SUM('Stand condition - SCT output'!$B31:$C31)</f>
        <v>18456.945678710901</v>
      </c>
      <c r="E31" s="1">
        <f>'Stand condition - SCT output'!$D31</f>
        <v>426291.53814697202</v>
      </c>
      <c r="F31" s="1">
        <f>'Stand condition - SCT output'!$E31</f>
        <v>11239090.630358599</v>
      </c>
      <c r="G31" s="1">
        <f>'Stand condition - SCT output'!$F31</f>
        <v>123180292.43768699</v>
      </c>
      <c r="H31" s="1">
        <f>'Stand condition - SCT output'!$G31</f>
        <v>2015781.2424397699</v>
      </c>
      <c r="I31" s="1" t="str">
        <f>'Stand condition - SCT output'!$H31</f>
        <v>Lower Darling</v>
      </c>
      <c r="J31" s="1" t="str">
        <f>'Stand condition - SCT output'!$J31</f>
        <v>River Red Gum</v>
      </c>
      <c r="K31" s="1"/>
      <c r="L31" t="s">
        <v>75</v>
      </c>
      <c r="M31">
        <v>1988</v>
      </c>
      <c r="N31" t="s">
        <v>76</v>
      </c>
      <c r="O31">
        <v>18456.945678710901</v>
      </c>
      <c r="P31" s="1">
        <v>426291.53814697202</v>
      </c>
      <c r="Q31" s="1">
        <v>11239090.630358599</v>
      </c>
      <c r="R31" s="1">
        <v>123180292.43768699</v>
      </c>
      <c r="S31" s="1">
        <v>2015781.2424397699</v>
      </c>
      <c r="T31" s="1" t="s">
        <v>14</v>
      </c>
      <c r="U31" s="1" t="s">
        <v>6</v>
      </c>
      <c r="V31">
        <f t="shared" si="6"/>
        <v>136879912.79431105</v>
      </c>
      <c r="X31" t="s">
        <v>75</v>
      </c>
      <c r="Y31">
        <v>1988</v>
      </c>
      <c r="Z31" t="s">
        <v>76</v>
      </c>
      <c r="AA31">
        <f t="shared" si="0"/>
        <v>1.3484042546437102E-2</v>
      </c>
      <c r="AB31">
        <f t="shared" si="1"/>
        <v>0.31143469442997002</v>
      </c>
      <c r="AC31">
        <f t="shared" si="2"/>
        <v>8.2109130557728651</v>
      </c>
      <c r="AD31">
        <f t="shared" si="3"/>
        <v>89.99150417548087</v>
      </c>
      <c r="AE31">
        <f t="shared" si="4"/>
        <v>1.4726640317698603</v>
      </c>
      <c r="AF31" s="1" t="s">
        <v>14</v>
      </c>
      <c r="AG31" s="1" t="s">
        <v>6</v>
      </c>
      <c r="AH31">
        <f t="shared" si="7"/>
        <v>100.00000000000001</v>
      </c>
      <c r="AL31">
        <v>2014</v>
      </c>
      <c r="AM31">
        <f t="array" ref="AM31">INDEX($Y$2:$AG$1922,MATCH($AL$2&amp;$AL$1&amp;$AL31,$AF$2:$AF$1922&amp;$AG$2:$AG$1922&amp;$Y$2:$Y$1922,0),AM$2)</f>
        <v>0.58139873071020087</v>
      </c>
      <c r="AN31">
        <f t="array" ref="AN31">INDEX($Y$2:$AG$1922,MATCH($AL$2&amp;$AL$1&amp;$AL31,$AF$2:$AF$1922&amp;$AG$2:$AG$1922&amp;$Y$2:$Y$1922,0),AN$2)</f>
        <v>8.2895445136255876</v>
      </c>
      <c r="AO31">
        <f t="array" ref="AO31">INDEX($Y$2:$AG$1922,MATCH($AL$2&amp;$AL$1&amp;$AL31,$AF$2:$AF$1922&amp;$AG$2:$AG$1922&amp;$Y$2:$Y$1922,0),AO$2)</f>
        <v>38.364796425833362</v>
      </c>
      <c r="AP31">
        <f t="array" ref="AP31">INDEX($Y$2:$AG$1922,MATCH($AL$2&amp;$AL$1&amp;$AL31,$AF$2:$AF$1922&amp;$AG$2:$AG$1922&amp;$Y$2:$Y$1922,0),AP$2)</f>
        <v>52.764260329830861</v>
      </c>
      <c r="AQ31">
        <f t="array" ref="AQ31">INDEX($Y$2:$AG$1922,MATCH($AL$2&amp;$AL$1&amp;$AL31,$AF$2:$AF$1922&amp;$AG$2:$AG$1922&amp;$Y$2:$Y$1922,0),AQ$2)</f>
        <v>0</v>
      </c>
      <c r="AR31">
        <f t="shared" si="8"/>
        <v>100.00000000000001</v>
      </c>
    </row>
    <row r="32" spans="1:44" x14ac:dyDescent="0.45">
      <c r="A32" t="str">
        <f>MID('Stand condition - SCT output'!$I32,9,4)</f>
        <v>1987</v>
      </c>
      <c r="B32">
        <f t="shared" si="5"/>
        <v>1988</v>
      </c>
      <c r="C32" t="str">
        <f>MID('Stand condition - SCT output'!$I32,18,4)</f>
        <v>1989</v>
      </c>
      <c r="D32">
        <f>SUM('Stand condition - SCT output'!$B32:$C32)</f>
        <v>84713.896423339829</v>
      </c>
      <c r="E32" s="1">
        <f>'Stand condition - SCT output'!$D32</f>
        <v>7694236.3663330004</v>
      </c>
      <c r="F32" s="1">
        <f>'Stand condition - SCT output'!$E32</f>
        <v>298253007.04273099</v>
      </c>
      <c r="G32" s="1">
        <f>'Stand condition - SCT output'!$F32</f>
        <v>549312037.77467406</v>
      </c>
      <c r="H32" s="1">
        <f>'Stand condition - SCT output'!$G32</f>
        <v>9856175.7622680608</v>
      </c>
      <c r="I32" s="1" t="str">
        <f>'Stand condition - SCT output'!$H32</f>
        <v>Macquarie-Castlereagh</v>
      </c>
      <c r="J32" s="1" t="str">
        <f>'Stand condition - SCT output'!$J32</f>
        <v>River Red Gum</v>
      </c>
      <c r="K32" s="1"/>
      <c r="L32" t="s">
        <v>75</v>
      </c>
      <c r="M32">
        <v>1988</v>
      </c>
      <c r="N32" t="s">
        <v>76</v>
      </c>
      <c r="O32">
        <v>84713.896423339829</v>
      </c>
      <c r="P32" s="1">
        <v>7694236.3663330004</v>
      </c>
      <c r="Q32" s="1">
        <v>298253007.04273099</v>
      </c>
      <c r="R32" s="1">
        <v>549312037.77467406</v>
      </c>
      <c r="S32" s="1">
        <v>9856175.7622680608</v>
      </c>
      <c r="T32" s="1" t="s">
        <v>15</v>
      </c>
      <c r="U32" s="1" t="s">
        <v>6</v>
      </c>
      <c r="V32">
        <f t="shared" si="6"/>
        <v>865200170.8424294</v>
      </c>
      <c r="X32" t="s">
        <v>75</v>
      </c>
      <c r="Y32">
        <v>1988</v>
      </c>
      <c r="Z32" t="s">
        <v>76</v>
      </c>
      <c r="AA32">
        <f t="shared" si="0"/>
        <v>9.7912482311296213E-3</v>
      </c>
      <c r="AB32">
        <f t="shared" si="1"/>
        <v>0.88930129993401008</v>
      </c>
      <c r="AC32">
        <f t="shared" si="2"/>
        <v>34.472139175877366</v>
      </c>
      <c r="AD32">
        <f t="shared" si="3"/>
        <v>63.489589610207666</v>
      </c>
      <c r="AE32">
        <f t="shared" si="4"/>
        <v>1.1391786657498328</v>
      </c>
      <c r="AF32" s="1" t="s">
        <v>15</v>
      </c>
      <c r="AG32" s="1" t="s">
        <v>6</v>
      </c>
      <c r="AH32">
        <f t="shared" si="7"/>
        <v>100.00000000000001</v>
      </c>
      <c r="AL32">
        <v>2015</v>
      </c>
      <c r="AM32">
        <f t="array" ref="AM32">INDEX($Y$2:$AG$1922,MATCH($AL$2&amp;$AL$1&amp;$AL32,$AF$2:$AF$1922&amp;$AG$2:$AG$1922&amp;$Y$2:$Y$1922,0),AM$2)</f>
        <v>2.9024765894792024</v>
      </c>
      <c r="AN32">
        <f t="array" ref="AN32">INDEX($Y$2:$AG$1922,MATCH($AL$2&amp;$AL$1&amp;$AL32,$AF$2:$AF$1922&amp;$AG$2:$AG$1922&amp;$Y$2:$Y$1922,0),AN$2)</f>
        <v>13.404715418695929</v>
      </c>
      <c r="AO32">
        <f t="array" ref="AO32">INDEX($Y$2:$AG$1922,MATCH($AL$2&amp;$AL$1&amp;$AL32,$AF$2:$AF$1922&amp;$AG$2:$AG$1922&amp;$Y$2:$Y$1922,0),AO$2)</f>
        <v>38.527040429056548</v>
      </c>
      <c r="AP32">
        <f t="array" ref="AP32">INDEX($Y$2:$AG$1922,MATCH($AL$2&amp;$AL$1&amp;$AL32,$AF$2:$AF$1922&amp;$AG$2:$AG$1922&amp;$Y$2:$Y$1922,0),AP$2)</f>
        <v>45.16576756276833</v>
      </c>
      <c r="AQ32">
        <f t="array" ref="AQ32">INDEX($Y$2:$AG$1922,MATCH($AL$2&amp;$AL$1&amp;$AL32,$AF$2:$AF$1922&amp;$AG$2:$AG$1922&amp;$Y$2:$Y$1922,0),AQ$2)</f>
        <v>0</v>
      </c>
      <c r="AR32">
        <f t="shared" si="8"/>
        <v>100</v>
      </c>
    </row>
    <row r="33" spans="1:44" x14ac:dyDescent="0.45">
      <c r="A33" t="str">
        <f>MID('Stand condition - SCT output'!$I33,9,4)</f>
        <v>1987</v>
      </c>
      <c r="B33">
        <f t="shared" si="5"/>
        <v>1988</v>
      </c>
      <c r="C33" t="str">
        <f>MID('Stand condition - SCT output'!$I33,18,4)</f>
        <v>1989</v>
      </c>
      <c r="D33">
        <f>SUM('Stand condition - SCT output'!$B33:$C33)</f>
        <v>0</v>
      </c>
      <c r="E33" s="1">
        <f>'Stand condition - SCT output'!$D33</f>
        <v>8832.5983276367097</v>
      </c>
      <c r="F33" s="1">
        <f>'Stand condition - SCT output'!$E33</f>
        <v>470637.81768798799</v>
      </c>
      <c r="G33" s="1">
        <f>'Stand condition - SCT output'!$F33</f>
        <v>21768105.211486802</v>
      </c>
      <c r="H33" s="1">
        <f>'Stand condition - SCT output'!$G33</f>
        <v>98865.615600585894</v>
      </c>
      <c r="I33" s="1" t="str">
        <f>'Stand condition - SCT output'!$H33</f>
        <v>Moonie</v>
      </c>
      <c r="J33" s="1" t="str">
        <f>'Stand condition - SCT output'!$J33</f>
        <v>River Red Gum</v>
      </c>
      <c r="K33" s="1"/>
      <c r="L33" t="s">
        <v>75</v>
      </c>
      <c r="M33">
        <v>1988</v>
      </c>
      <c r="N33" t="s">
        <v>76</v>
      </c>
      <c r="O33">
        <v>0</v>
      </c>
      <c r="P33" s="1">
        <v>8832.5983276367097</v>
      </c>
      <c r="Q33" s="1">
        <v>470637.81768798799</v>
      </c>
      <c r="R33" s="1">
        <v>21768105.211486802</v>
      </c>
      <c r="S33" s="1">
        <v>98865.615600585894</v>
      </c>
      <c r="T33" s="1" t="s">
        <v>16</v>
      </c>
      <c r="U33" s="1" t="s">
        <v>6</v>
      </c>
      <c r="V33">
        <f t="shared" si="6"/>
        <v>22346441.243103012</v>
      </c>
      <c r="X33" t="s">
        <v>75</v>
      </c>
      <c r="Y33">
        <v>1988</v>
      </c>
      <c r="Z33" t="s">
        <v>76</v>
      </c>
      <c r="AA33">
        <f t="shared" si="0"/>
        <v>0</v>
      </c>
      <c r="AB33">
        <f t="shared" si="1"/>
        <v>3.9525749230261871E-2</v>
      </c>
      <c r="AC33">
        <f t="shared" si="2"/>
        <v>2.1060973985432478</v>
      </c>
      <c r="AD33">
        <f t="shared" si="3"/>
        <v>97.411954658352101</v>
      </c>
      <c r="AE33">
        <f t="shared" si="4"/>
        <v>0.44242219387438125</v>
      </c>
      <c r="AF33" s="1" t="s">
        <v>16</v>
      </c>
      <c r="AG33" s="1" t="s">
        <v>6</v>
      </c>
      <c r="AH33">
        <f t="shared" si="7"/>
        <v>99.999999999999986</v>
      </c>
      <c r="AL33">
        <v>2016</v>
      </c>
      <c r="AM33">
        <f t="array" ref="AM33">INDEX($Y$2:$AG$1922,MATCH($AL$2&amp;$AL$1&amp;$AL33,$AF$2:$AF$1922&amp;$AG$2:$AG$1922&amp;$Y$2:$Y$1922,0),AM$2)</f>
        <v>2.111816893827263</v>
      </c>
      <c r="AN33">
        <f t="array" ref="AN33">INDEX($Y$2:$AG$1922,MATCH($AL$2&amp;$AL$1&amp;$AL33,$AF$2:$AF$1922&amp;$AG$2:$AG$1922&amp;$Y$2:$Y$1922,0),AN$2)</f>
        <v>11.665022776449781</v>
      </c>
      <c r="AO33">
        <f t="array" ref="AO33">INDEX($Y$2:$AG$1922,MATCH($AL$2&amp;$AL$1&amp;$AL33,$AF$2:$AF$1922&amp;$AG$2:$AG$1922&amp;$Y$2:$Y$1922,0),AO$2)</f>
        <v>36.727602219450368</v>
      </c>
      <c r="AP33">
        <f t="array" ref="AP33">INDEX($Y$2:$AG$1922,MATCH($AL$2&amp;$AL$1&amp;$AL33,$AF$2:$AF$1922&amp;$AG$2:$AG$1922&amp;$Y$2:$Y$1922,0),AP$2)</f>
        <v>49.495558110272576</v>
      </c>
      <c r="AQ33">
        <f t="array" ref="AQ33">INDEX($Y$2:$AG$1922,MATCH($AL$2&amp;$AL$1&amp;$AL33,$AF$2:$AF$1922&amp;$AG$2:$AG$1922&amp;$Y$2:$Y$1922,0),AQ$2)</f>
        <v>0</v>
      </c>
      <c r="AR33">
        <f t="shared" si="8"/>
        <v>100</v>
      </c>
    </row>
    <row r="34" spans="1:44" x14ac:dyDescent="0.45">
      <c r="A34" t="str">
        <f>MID('Stand condition - SCT output'!$I34,9,4)</f>
        <v>1987</v>
      </c>
      <c r="B34">
        <f t="shared" si="5"/>
        <v>1988</v>
      </c>
      <c r="C34" t="str">
        <f>MID('Stand condition - SCT output'!$I34,18,4)</f>
        <v>1989</v>
      </c>
      <c r="D34">
        <f>SUM('Stand condition - SCT output'!$B34:$C34)</f>
        <v>748566.34478759672</v>
      </c>
      <c r="E34" s="1">
        <f>'Stand condition - SCT output'!$D34</f>
        <v>14955796.144972101</v>
      </c>
      <c r="F34" s="1">
        <f>'Stand condition - SCT output'!$E34</f>
        <v>364729481.07920599</v>
      </c>
      <c r="G34" s="1">
        <f>'Stand condition - SCT output'!$F34</f>
        <v>1713193391.3310299</v>
      </c>
      <c r="H34" s="1">
        <f>'Stand condition - SCT output'!$G34</f>
        <v>63992493.270199001</v>
      </c>
      <c r="I34" s="1" t="str">
        <f>'Stand condition - SCT output'!$H34</f>
        <v>Murray</v>
      </c>
      <c r="J34" s="1" t="str">
        <f>'Stand condition - SCT output'!$J34</f>
        <v>River Red Gum</v>
      </c>
      <c r="K34" s="1"/>
      <c r="L34" t="s">
        <v>75</v>
      </c>
      <c r="M34">
        <v>1988</v>
      </c>
      <c r="N34" t="s">
        <v>76</v>
      </c>
      <c r="O34">
        <v>748566.34478759672</v>
      </c>
      <c r="P34" s="1">
        <v>14955796.144972101</v>
      </c>
      <c r="Q34" s="1">
        <v>364729481.07920599</v>
      </c>
      <c r="R34" s="1">
        <v>1713193391.3310299</v>
      </c>
      <c r="S34" s="1">
        <v>63992493.270199001</v>
      </c>
      <c r="T34" s="1" t="s">
        <v>17</v>
      </c>
      <c r="U34" s="1" t="s">
        <v>6</v>
      </c>
      <c r="V34">
        <f t="shared" si="6"/>
        <v>2157619728.1701946</v>
      </c>
      <c r="X34" t="s">
        <v>75</v>
      </c>
      <c r="Y34">
        <v>1988</v>
      </c>
      <c r="Z34" t="s">
        <v>76</v>
      </c>
      <c r="AA34">
        <f t="shared" si="0"/>
        <v>3.4694081399711287E-2</v>
      </c>
      <c r="AB34">
        <f t="shared" si="1"/>
        <v>0.69316181854045311</v>
      </c>
      <c r="AC34">
        <f t="shared" si="2"/>
        <v>16.904252233016098</v>
      </c>
      <c r="AD34">
        <f t="shared" si="3"/>
        <v>79.402008100098911</v>
      </c>
      <c r="AE34">
        <f t="shared" si="4"/>
        <v>2.9658837669448315</v>
      </c>
      <c r="AF34" s="1" t="s">
        <v>17</v>
      </c>
      <c r="AG34" s="1" t="s">
        <v>6</v>
      </c>
      <c r="AH34">
        <f t="shared" si="7"/>
        <v>100</v>
      </c>
      <c r="AL34">
        <v>2017</v>
      </c>
      <c r="AM34">
        <f t="array" ref="AM34">INDEX($Y$2:$AG$1922,MATCH($AL$2&amp;$AL$1&amp;$AL34,$AF$2:$AF$1922&amp;$AG$2:$AG$1922&amp;$Y$2:$Y$1922,0),AM$2)</f>
        <v>5.2355733633492843E-2</v>
      </c>
      <c r="AN34">
        <f t="array" ref="AN34">INDEX($Y$2:$AG$1922,MATCH($AL$2&amp;$AL$1&amp;$AL34,$AF$2:$AF$1922&amp;$AG$2:$AG$1922&amp;$Y$2:$Y$1922,0),AN$2)</f>
        <v>4.0075516120718362</v>
      </c>
      <c r="AO34">
        <f t="array" ref="AO34">INDEX($Y$2:$AG$1922,MATCH($AL$2&amp;$AL$1&amp;$AL34,$AF$2:$AF$1922&amp;$AG$2:$AG$1922&amp;$Y$2:$Y$1922,0),AO$2)</f>
        <v>34.471931837635324</v>
      </c>
      <c r="AP34">
        <f t="array" ref="AP34">INDEX($Y$2:$AG$1922,MATCH($AL$2&amp;$AL$1&amp;$AL34,$AF$2:$AF$1922&amp;$AG$2:$AG$1922&amp;$Y$2:$Y$1922,0),AP$2)</f>
        <v>61.468160816659335</v>
      </c>
      <c r="AQ34">
        <f t="array" ref="AQ34">INDEX($Y$2:$AG$1922,MATCH($AL$2&amp;$AL$1&amp;$AL34,$AF$2:$AF$1922&amp;$AG$2:$AG$1922&amp;$Y$2:$Y$1922,0),AQ$2)</f>
        <v>0</v>
      </c>
      <c r="AR34">
        <f t="shared" si="8"/>
        <v>99.999999999999986</v>
      </c>
    </row>
    <row r="35" spans="1:44" x14ac:dyDescent="0.45">
      <c r="A35" t="str">
        <f>MID('Stand condition - SCT output'!$I35,9,4)</f>
        <v>1987</v>
      </c>
      <c r="B35">
        <f t="shared" si="5"/>
        <v>1988</v>
      </c>
      <c r="C35" t="str">
        <f>MID('Stand condition - SCT output'!$I35,18,4)</f>
        <v>1989</v>
      </c>
      <c r="D35">
        <f>SUM('Stand condition - SCT output'!$B35:$C35)</f>
        <v>0</v>
      </c>
      <c r="E35" s="1">
        <f>'Stand condition - SCT output'!$D35</f>
        <v>2662.3983154296802</v>
      </c>
      <c r="F35" s="1">
        <f>'Stand condition - SCT output'!$E35</f>
        <v>681827.29524691706</v>
      </c>
      <c r="G35" s="1">
        <f>'Stand condition - SCT output'!$F35</f>
        <v>81260911.659266293</v>
      </c>
      <c r="H35" s="1">
        <f>'Stand condition - SCT output'!$G35</f>
        <v>424526.15722991299</v>
      </c>
      <c r="I35" s="1" t="str">
        <f>'Stand condition - SCT output'!$H35</f>
        <v>Barwon-Darling</v>
      </c>
      <c r="J35" s="1" t="str">
        <f>'Stand condition - SCT output'!$J35</f>
        <v>River Red Gum</v>
      </c>
      <c r="K35" s="1"/>
      <c r="L35" t="s">
        <v>75</v>
      </c>
      <c r="M35">
        <v>1988</v>
      </c>
      <c r="N35" t="s">
        <v>76</v>
      </c>
      <c r="O35">
        <v>0</v>
      </c>
      <c r="P35" s="1">
        <v>2662.3983154296802</v>
      </c>
      <c r="Q35" s="1">
        <v>681827.29524691706</v>
      </c>
      <c r="R35" s="1">
        <v>81260911.659266293</v>
      </c>
      <c r="S35" s="1">
        <v>424526.15722991299</v>
      </c>
      <c r="T35" s="1" t="s">
        <v>18</v>
      </c>
      <c r="U35" s="1" t="s">
        <v>6</v>
      </c>
      <c r="V35">
        <f t="shared" si="6"/>
        <v>82369927.510058552</v>
      </c>
      <c r="X35" t="s">
        <v>75</v>
      </c>
      <c r="Y35">
        <v>1988</v>
      </c>
      <c r="Z35" t="s">
        <v>76</v>
      </c>
      <c r="AA35">
        <f t="shared" si="0"/>
        <v>0</v>
      </c>
      <c r="AB35">
        <f t="shared" si="1"/>
        <v>3.2322455487223331E-3</v>
      </c>
      <c r="AC35">
        <f t="shared" si="2"/>
        <v>0.82776240778366128</v>
      </c>
      <c r="AD35">
        <f t="shared" si="3"/>
        <v>98.653615604242418</v>
      </c>
      <c r="AE35">
        <f t="shared" si="4"/>
        <v>0.51538974242519797</v>
      </c>
      <c r="AF35" s="1" t="s">
        <v>18</v>
      </c>
      <c r="AG35" s="1" t="s">
        <v>6</v>
      </c>
      <c r="AH35">
        <f t="shared" si="7"/>
        <v>100</v>
      </c>
      <c r="AL35">
        <v>2018</v>
      </c>
      <c r="AM35">
        <f t="array" ref="AM35">INDEX($Y$2:$AG$1922,MATCH($AL$2&amp;$AL$1&amp;$AL35,$AF$2:$AF$1922&amp;$AG$2:$AG$1922&amp;$Y$2:$Y$1922,0),AM$2)</f>
        <v>1.3243331132841918</v>
      </c>
      <c r="AN35">
        <f t="array" ref="AN35">INDEX($Y$2:$AG$1922,MATCH($AL$2&amp;$AL$1&amp;$AL35,$AF$2:$AF$1922&amp;$AG$2:$AG$1922&amp;$Y$2:$Y$1922,0),AN$2)</f>
        <v>7.6009315134700213</v>
      </c>
      <c r="AO35">
        <f t="array" ref="AO35">INDEX($Y$2:$AG$1922,MATCH($AL$2&amp;$AL$1&amp;$AL35,$AF$2:$AF$1922&amp;$AG$2:$AG$1922&amp;$Y$2:$Y$1922,0),AO$2)</f>
        <v>35.567965825021417</v>
      </c>
      <c r="AP35">
        <f t="array" ref="AP35">INDEX($Y$2:$AG$1922,MATCH($AL$2&amp;$AL$1&amp;$AL35,$AF$2:$AF$1922&amp;$AG$2:$AG$1922&amp;$Y$2:$Y$1922,0),AP$2)</f>
        <v>55.506769548224369</v>
      </c>
      <c r="AQ35">
        <f t="array" ref="AQ35">INDEX($Y$2:$AG$1922,MATCH($AL$2&amp;$AL$1&amp;$AL35,$AF$2:$AF$1922&amp;$AG$2:$AG$1922&amp;$Y$2:$Y$1922,0),AQ$2)</f>
        <v>0</v>
      </c>
      <c r="AR35">
        <f t="shared" si="8"/>
        <v>100</v>
      </c>
    </row>
    <row r="36" spans="1:44" x14ac:dyDescent="0.45">
      <c r="A36" t="str">
        <f>MID('Stand condition - SCT output'!$I36,9,4)</f>
        <v>1987</v>
      </c>
      <c r="B36">
        <f t="shared" si="5"/>
        <v>1988</v>
      </c>
      <c r="C36" t="str">
        <f>MID('Stand condition - SCT output'!$I36,18,4)</f>
        <v>1989</v>
      </c>
      <c r="D36">
        <f>SUM('Stand condition - SCT output'!$B36:$C36)</f>
        <v>675.99053955078102</v>
      </c>
      <c r="E36" s="1">
        <f>'Stand condition - SCT output'!$D36</f>
        <v>43312.086059570298</v>
      </c>
      <c r="F36" s="1">
        <f>'Stand condition - SCT output'!$E36</f>
        <v>3342213.9944723598</v>
      </c>
      <c r="G36" s="1">
        <f>'Stand condition - SCT output'!$F36</f>
        <v>114696097.878729</v>
      </c>
      <c r="H36" s="1">
        <f>'Stand condition - SCT output'!$G36</f>
        <v>4653752.2927856399</v>
      </c>
      <c r="I36" s="1" t="str">
        <f>'Stand condition - SCT output'!$H36</f>
        <v>Border Rivers</v>
      </c>
      <c r="J36" s="1" t="str">
        <f>'Stand condition - SCT output'!$J36</f>
        <v>River Red Gum</v>
      </c>
      <c r="K36" s="1"/>
      <c r="L36" t="s">
        <v>75</v>
      </c>
      <c r="M36">
        <v>1988</v>
      </c>
      <c r="N36" t="s">
        <v>76</v>
      </c>
      <c r="O36">
        <v>675.99053955078102</v>
      </c>
      <c r="P36" s="1">
        <v>43312.086059570298</v>
      </c>
      <c r="Q36" s="1">
        <v>3342213.9944723598</v>
      </c>
      <c r="R36" s="1">
        <v>114696097.878729</v>
      </c>
      <c r="S36" s="1">
        <v>4653752.2927856399</v>
      </c>
      <c r="T36" s="1" t="s">
        <v>19</v>
      </c>
      <c r="U36" s="1" t="s">
        <v>6</v>
      </c>
      <c r="V36">
        <f t="shared" si="6"/>
        <v>122736052.24258612</v>
      </c>
      <c r="X36" t="s">
        <v>75</v>
      </c>
      <c r="Y36">
        <v>1988</v>
      </c>
      <c r="Z36" t="s">
        <v>76</v>
      </c>
      <c r="AA36">
        <f t="shared" si="0"/>
        <v>5.5076770614610857E-4</v>
      </c>
      <c r="AB36">
        <f t="shared" si="1"/>
        <v>3.5288804933993279E-2</v>
      </c>
      <c r="AC36">
        <f t="shared" si="2"/>
        <v>2.7230906758077245</v>
      </c>
      <c r="AD36">
        <f t="shared" si="3"/>
        <v>93.449394683180572</v>
      </c>
      <c r="AE36">
        <f t="shared" si="4"/>
        <v>3.7916750683715672</v>
      </c>
      <c r="AF36" s="1" t="s">
        <v>19</v>
      </c>
      <c r="AG36" s="1" t="s">
        <v>6</v>
      </c>
      <c r="AH36">
        <f t="shared" si="7"/>
        <v>100</v>
      </c>
    </row>
    <row r="37" spans="1:44" x14ac:dyDescent="0.45">
      <c r="A37" t="str">
        <f>MID('Stand condition - SCT output'!$I37,9,4)</f>
        <v>1987</v>
      </c>
      <c r="B37">
        <f t="shared" si="5"/>
        <v>1988</v>
      </c>
      <c r="C37" t="str">
        <f>MID('Stand condition - SCT output'!$I37,18,4)</f>
        <v>1989</v>
      </c>
      <c r="D37">
        <f>SUM('Stand condition - SCT output'!$B37:$C37)</f>
        <v>12462.92163085932</v>
      </c>
      <c r="E37" s="1">
        <f>'Stand condition - SCT output'!$D37</f>
        <v>132550.40740966701</v>
      </c>
      <c r="F37" s="1">
        <f>'Stand condition - SCT output'!$E37</f>
        <v>1949469.6515639301</v>
      </c>
      <c r="G37" s="1">
        <f>'Stand condition - SCT output'!$F37</f>
        <v>20225197.7987005</v>
      </c>
      <c r="H37" s="1">
        <f>'Stand condition - SCT output'!$G37</f>
        <v>336266.95532226498</v>
      </c>
      <c r="I37" s="1" t="str">
        <f>'Stand condition - SCT output'!$H37</f>
        <v>Campaspe</v>
      </c>
      <c r="J37" s="1" t="str">
        <f>'Stand condition - SCT output'!$J37</f>
        <v>River Red Gum</v>
      </c>
      <c r="K37" s="1"/>
      <c r="L37" t="s">
        <v>75</v>
      </c>
      <c r="M37">
        <v>1988</v>
      </c>
      <c r="N37" t="s">
        <v>76</v>
      </c>
      <c r="O37">
        <v>12462.92163085932</v>
      </c>
      <c r="P37" s="1">
        <v>132550.40740966701</v>
      </c>
      <c r="Q37" s="1">
        <v>1949469.6515639301</v>
      </c>
      <c r="R37" s="1">
        <v>20225197.7987005</v>
      </c>
      <c r="S37" s="1">
        <v>336266.95532226498</v>
      </c>
      <c r="T37" s="1" t="s">
        <v>20</v>
      </c>
      <c r="U37" s="1" t="s">
        <v>6</v>
      </c>
      <c r="V37">
        <f t="shared" si="6"/>
        <v>22655947.734627221</v>
      </c>
      <c r="X37" t="s">
        <v>75</v>
      </c>
      <c r="Y37">
        <v>1988</v>
      </c>
      <c r="Z37" t="s">
        <v>76</v>
      </c>
      <c r="AA37">
        <f t="shared" si="0"/>
        <v>5.5009491444981851E-2</v>
      </c>
      <c r="AB37">
        <f t="shared" si="1"/>
        <v>0.58505787955662403</v>
      </c>
      <c r="AC37">
        <f t="shared" si="2"/>
        <v>8.6046705015317979</v>
      </c>
      <c r="AD37">
        <f t="shared" si="3"/>
        <v>89.271029557454469</v>
      </c>
      <c r="AE37">
        <f t="shared" si="4"/>
        <v>1.4842325700121406</v>
      </c>
      <c r="AF37" s="1" t="s">
        <v>20</v>
      </c>
      <c r="AG37" s="1" t="s">
        <v>6</v>
      </c>
      <c r="AH37">
        <f t="shared" si="7"/>
        <v>100.00000000000001</v>
      </c>
    </row>
    <row r="38" spans="1:44" x14ac:dyDescent="0.45">
      <c r="A38" t="str">
        <f>MID('Stand condition - SCT output'!$I38,9,4)</f>
        <v>1987</v>
      </c>
      <c r="B38">
        <f t="shared" si="5"/>
        <v>1988</v>
      </c>
      <c r="C38" t="str">
        <f>MID('Stand condition - SCT output'!$I38,18,4)</f>
        <v>1989</v>
      </c>
      <c r="D38">
        <f>SUM('Stand condition - SCT output'!$B38:$C38)</f>
        <v>271081.89135742135</v>
      </c>
      <c r="E38" s="1">
        <f>'Stand condition - SCT output'!$D38</f>
        <v>2197123.4048658102</v>
      </c>
      <c r="F38" s="1">
        <f>'Stand condition - SCT output'!$E38</f>
        <v>34689865.609969698</v>
      </c>
      <c r="G38" s="1">
        <f>'Stand condition - SCT output'!$F38</f>
        <v>305125244.35386199</v>
      </c>
      <c r="H38" s="1">
        <f>'Stand condition - SCT output'!$G38</f>
        <v>21626012.548421402</v>
      </c>
      <c r="I38" s="1" t="str">
        <f>'Stand condition - SCT output'!$H38</f>
        <v>Goulburn-Broken</v>
      </c>
      <c r="J38" s="1" t="str">
        <f>'Stand condition - SCT output'!$J38</f>
        <v>River Red Gum</v>
      </c>
      <c r="K38" s="1"/>
      <c r="L38" t="s">
        <v>75</v>
      </c>
      <c r="M38">
        <v>1988</v>
      </c>
      <c r="N38" t="s">
        <v>76</v>
      </c>
      <c r="O38">
        <v>271081.89135742135</v>
      </c>
      <c r="P38" s="1">
        <v>2197123.4048658102</v>
      </c>
      <c r="Q38" s="1">
        <v>34689865.609969698</v>
      </c>
      <c r="R38" s="1">
        <v>305125244.35386199</v>
      </c>
      <c r="S38" s="1">
        <v>21626012.548421402</v>
      </c>
      <c r="T38" s="1" t="s">
        <v>21</v>
      </c>
      <c r="U38" s="1" t="s">
        <v>6</v>
      </c>
      <c r="V38">
        <f t="shared" si="6"/>
        <v>363909327.80847633</v>
      </c>
      <c r="X38" t="s">
        <v>75</v>
      </c>
      <c r="Y38">
        <v>1988</v>
      </c>
      <c r="Z38" t="s">
        <v>76</v>
      </c>
      <c r="AA38">
        <f t="shared" si="0"/>
        <v>7.4491602891830905E-2</v>
      </c>
      <c r="AB38">
        <f t="shared" si="1"/>
        <v>0.60375572621269691</v>
      </c>
      <c r="AC38">
        <f t="shared" si="2"/>
        <v>9.5325574144740806</v>
      </c>
      <c r="AD38">
        <f t="shared" si="3"/>
        <v>83.846502696531005</v>
      </c>
      <c r="AE38">
        <f t="shared" si="4"/>
        <v>5.9426925598903759</v>
      </c>
      <c r="AF38" s="1" t="s">
        <v>21</v>
      </c>
      <c r="AG38" s="1" t="s">
        <v>6</v>
      </c>
      <c r="AH38">
        <f t="shared" si="7"/>
        <v>99.999999999999986</v>
      </c>
    </row>
    <row r="39" spans="1:44" x14ac:dyDescent="0.45">
      <c r="A39" t="str">
        <f>MID('Stand condition - SCT output'!$I39,9,4)</f>
        <v>1987</v>
      </c>
      <c r="B39">
        <f t="shared" si="5"/>
        <v>1988</v>
      </c>
      <c r="C39" t="str">
        <f>MID('Stand condition - SCT output'!$I39,18,4)</f>
        <v>1989</v>
      </c>
      <c r="D39">
        <f>SUM('Stand condition - SCT output'!$B39:$C39)</f>
        <v>2692.0502319335901</v>
      </c>
      <c r="E39" s="1">
        <f>'Stand condition - SCT output'!$D39</f>
        <v>143224.070495605</v>
      </c>
      <c r="F39" s="1">
        <f>'Stand condition - SCT output'!$E39</f>
        <v>4996162.2154222596</v>
      </c>
      <c r="G39" s="1">
        <f>'Stand condition - SCT output'!$F39</f>
        <v>114459155.31437699</v>
      </c>
      <c r="H39" s="1">
        <f>'Stand condition - SCT output'!$G39</f>
        <v>5078464.2977905199</v>
      </c>
      <c r="I39" s="1" t="str">
        <f>'Stand condition - SCT output'!$H39</f>
        <v>Gwydir</v>
      </c>
      <c r="J39" s="1" t="str">
        <f>'Stand condition - SCT output'!$J39</f>
        <v>River Red Gum</v>
      </c>
      <c r="K39" s="1"/>
      <c r="L39" t="s">
        <v>75</v>
      </c>
      <c r="M39">
        <v>1988</v>
      </c>
      <c r="N39" t="s">
        <v>76</v>
      </c>
      <c r="O39">
        <v>2692.0502319335901</v>
      </c>
      <c r="P39" s="1">
        <v>143224.070495605</v>
      </c>
      <c r="Q39" s="1">
        <v>4996162.2154222596</v>
      </c>
      <c r="R39" s="1">
        <v>114459155.31437699</v>
      </c>
      <c r="S39" s="1">
        <v>5078464.2977905199</v>
      </c>
      <c r="T39" s="1" t="s">
        <v>22</v>
      </c>
      <c r="U39" s="1" t="s">
        <v>6</v>
      </c>
      <c r="V39">
        <f t="shared" si="6"/>
        <v>124679697.94831732</v>
      </c>
      <c r="X39" t="s">
        <v>75</v>
      </c>
      <c r="Y39">
        <v>1988</v>
      </c>
      <c r="Z39" t="s">
        <v>76</v>
      </c>
      <c r="AA39">
        <f t="shared" si="0"/>
        <v>2.1591728855884047E-3</v>
      </c>
      <c r="AB39">
        <f t="shared" si="1"/>
        <v>0.11487361042130113</v>
      </c>
      <c r="AC39">
        <f t="shared" si="2"/>
        <v>4.0071978819625365</v>
      </c>
      <c r="AD39">
        <f t="shared" si="3"/>
        <v>91.802560639682511</v>
      </c>
      <c r="AE39">
        <f t="shared" si="4"/>
        <v>4.073208695048061</v>
      </c>
      <c r="AF39" s="1" t="s">
        <v>22</v>
      </c>
      <c r="AG39" s="1" t="s">
        <v>6</v>
      </c>
      <c r="AH39">
        <f t="shared" si="7"/>
        <v>100</v>
      </c>
    </row>
    <row r="40" spans="1:44" x14ac:dyDescent="0.45">
      <c r="A40" t="str">
        <f>MID('Stand condition - SCT output'!$I40,9,4)</f>
        <v>1987</v>
      </c>
      <c r="B40">
        <f t="shared" si="5"/>
        <v>1988</v>
      </c>
      <c r="C40" t="str">
        <f>MID('Stand condition - SCT output'!$I40,18,4)</f>
        <v>1989</v>
      </c>
      <c r="D40">
        <f>SUM('Stand condition - SCT output'!$B40:$C40)</f>
        <v>5505.1267700195303</v>
      </c>
      <c r="E40" s="1">
        <f>'Stand condition - SCT output'!$D40</f>
        <v>21100.069824218699</v>
      </c>
      <c r="F40" s="1">
        <f>'Stand condition - SCT output'!$E40</f>
        <v>478956.28594970697</v>
      </c>
      <c r="G40" s="1">
        <f>'Stand condition - SCT output'!$F40</f>
        <v>73458187.789549097</v>
      </c>
      <c r="H40" s="1">
        <f>'Stand condition - SCT output'!$G40</f>
        <v>151424.670700252</v>
      </c>
      <c r="I40" s="1" t="str">
        <f>'Stand condition - SCT output'!$H40</f>
        <v>Warrego</v>
      </c>
      <c r="J40" s="1" t="str">
        <f>'Stand condition - SCT output'!$J40</f>
        <v>River Red Gum</v>
      </c>
      <c r="K40" s="1"/>
      <c r="L40" t="s">
        <v>75</v>
      </c>
      <c r="M40">
        <v>1988</v>
      </c>
      <c r="N40" t="s">
        <v>76</v>
      </c>
      <c r="O40">
        <v>5505.1267700195303</v>
      </c>
      <c r="P40" s="1">
        <v>21100.069824218699</v>
      </c>
      <c r="Q40" s="1">
        <v>478956.28594970697</v>
      </c>
      <c r="R40" s="1">
        <v>73458187.789549097</v>
      </c>
      <c r="S40" s="1">
        <v>151424.670700252</v>
      </c>
      <c r="T40" s="1" t="s">
        <v>23</v>
      </c>
      <c r="U40" s="1" t="s">
        <v>6</v>
      </c>
      <c r="V40">
        <f t="shared" si="6"/>
        <v>74115173.942793295</v>
      </c>
      <c r="X40" t="s">
        <v>75</v>
      </c>
      <c r="Y40">
        <v>1988</v>
      </c>
      <c r="Z40" t="s">
        <v>76</v>
      </c>
      <c r="AA40">
        <f t="shared" si="0"/>
        <v>7.4277998379504986E-3</v>
      </c>
      <c r="AB40">
        <f t="shared" si="1"/>
        <v>2.8469298123087516E-2</v>
      </c>
      <c r="AC40">
        <f t="shared" si="2"/>
        <v>0.64623242511634016</v>
      </c>
      <c r="AD40">
        <f t="shared" si="3"/>
        <v>99.113560532487853</v>
      </c>
      <c r="AE40">
        <f t="shared" si="4"/>
        <v>0.20430994443476716</v>
      </c>
      <c r="AF40" s="1" t="s">
        <v>23</v>
      </c>
      <c r="AG40" s="1" t="s">
        <v>6</v>
      </c>
      <c r="AH40">
        <f t="shared" si="7"/>
        <v>100</v>
      </c>
    </row>
    <row r="41" spans="1:44" x14ac:dyDescent="0.45">
      <c r="A41" t="str">
        <f>MID('Stand condition - SCT output'!$I41,9,4)</f>
        <v>1987</v>
      </c>
      <c r="B41">
        <f t="shared" si="5"/>
        <v>1988</v>
      </c>
      <c r="C41" t="str">
        <f>MID('Stand condition - SCT output'!$I41,18,4)</f>
        <v>1989</v>
      </c>
      <c r="D41">
        <f>SUM('Stand condition - SCT output'!$B41:$C41)</f>
        <v>2542.2886962890602</v>
      </c>
      <c r="E41" s="1">
        <f>'Stand condition - SCT output'!$D41</f>
        <v>11400.5837402343</v>
      </c>
      <c r="F41" s="1">
        <f>'Stand condition - SCT output'!$E41</f>
        <v>461777.03086296498</v>
      </c>
      <c r="G41" s="1">
        <f>'Stand condition - SCT output'!$F41</f>
        <v>2815561.7173406798</v>
      </c>
      <c r="H41" s="1">
        <f>'Stand condition - SCT output'!$G41</f>
        <v>197798.638091442</v>
      </c>
      <c r="I41" s="1" t="str">
        <f>'Stand condition - SCT output'!$H41</f>
        <v>Eastern Mt Lofty Ranges</v>
      </c>
      <c r="J41" s="1" t="str">
        <f>'Stand condition - SCT output'!$J41</f>
        <v>River Red Gum</v>
      </c>
      <c r="K41" s="1"/>
      <c r="L41" t="s">
        <v>75</v>
      </c>
      <c r="M41">
        <v>1988</v>
      </c>
      <c r="N41" t="s">
        <v>76</v>
      </c>
      <c r="O41">
        <v>2542.2886962890602</v>
      </c>
      <c r="P41" s="1">
        <v>11400.5837402343</v>
      </c>
      <c r="Q41" s="1">
        <v>461777.03086296498</v>
      </c>
      <c r="R41" s="1">
        <v>2815561.7173406798</v>
      </c>
      <c r="S41" s="1">
        <v>197798.638091442</v>
      </c>
      <c r="T41" s="1" t="s">
        <v>24</v>
      </c>
      <c r="U41" s="1" t="s">
        <v>6</v>
      </c>
      <c r="V41">
        <f t="shared" si="6"/>
        <v>3489080.2587316101</v>
      </c>
      <c r="X41" t="s">
        <v>75</v>
      </c>
      <c r="Y41">
        <v>1988</v>
      </c>
      <c r="Z41" t="s">
        <v>76</v>
      </c>
      <c r="AA41">
        <f t="shared" si="0"/>
        <v>7.2864150657665355E-2</v>
      </c>
      <c r="AB41">
        <f t="shared" si="1"/>
        <v>0.32675040110366416</v>
      </c>
      <c r="AC41">
        <f t="shared" si="2"/>
        <v>13.234921429718998</v>
      </c>
      <c r="AD41">
        <f t="shared" si="3"/>
        <v>80.696387258349418</v>
      </c>
      <c r="AE41">
        <f t="shared" si="4"/>
        <v>5.669076760170257</v>
      </c>
      <c r="AF41" s="1" t="s">
        <v>24</v>
      </c>
      <c r="AG41" s="1" t="s">
        <v>6</v>
      </c>
      <c r="AH41">
        <f t="shared" si="7"/>
        <v>100</v>
      </c>
    </row>
    <row r="42" spans="1:44" x14ac:dyDescent="0.45">
      <c r="A42" t="str">
        <f>MID('Stand condition - SCT output'!$I42,9,4)</f>
        <v>1987</v>
      </c>
      <c r="B42">
        <f t="shared" si="5"/>
        <v>1988</v>
      </c>
      <c r="C42" t="str">
        <f>MID('Stand condition - SCT output'!$I42,18,4)</f>
        <v>1989</v>
      </c>
      <c r="D42">
        <f>SUM('Stand condition - SCT output'!$B42:$C42)</f>
        <v>670.21618652343705</v>
      </c>
      <c r="E42" s="1">
        <f>'Stand condition - SCT output'!$D42</f>
        <v>35244.0663452148</v>
      </c>
      <c r="F42" s="1">
        <f>'Stand condition - SCT output'!$E42</f>
        <v>1486000.7932128899</v>
      </c>
      <c r="G42" s="1">
        <f>'Stand condition - SCT output'!$F42</f>
        <v>110560900.187722</v>
      </c>
      <c r="H42" s="1">
        <f>'Stand condition - SCT output'!$G42</f>
        <v>2365901.17297363</v>
      </c>
      <c r="I42" s="1" t="str">
        <f>'Stand condition - SCT output'!$H42</f>
        <v>Condamine-Balonne</v>
      </c>
      <c r="J42" s="1" t="str">
        <f>'Stand condition - SCT output'!$J42</f>
        <v>River Red Gum</v>
      </c>
      <c r="K42" s="1"/>
      <c r="L42" t="s">
        <v>75</v>
      </c>
      <c r="M42">
        <v>1988</v>
      </c>
      <c r="N42" t="s">
        <v>76</v>
      </c>
      <c r="O42">
        <v>670.21618652343705</v>
      </c>
      <c r="P42" s="1">
        <v>35244.0663452148</v>
      </c>
      <c r="Q42" s="1">
        <v>1486000.7932128899</v>
      </c>
      <c r="R42" s="1">
        <v>110560900.187722</v>
      </c>
      <c r="S42" s="1">
        <v>2365901.17297363</v>
      </c>
      <c r="T42" s="1" t="s">
        <v>25</v>
      </c>
      <c r="U42" s="1" t="s">
        <v>6</v>
      </c>
      <c r="V42">
        <f t="shared" si="6"/>
        <v>114448716.43644026</v>
      </c>
      <c r="X42" t="s">
        <v>75</v>
      </c>
      <c r="Y42">
        <v>1988</v>
      </c>
      <c r="Z42" t="s">
        <v>76</v>
      </c>
      <c r="AA42">
        <f t="shared" si="0"/>
        <v>5.8560393457592454E-4</v>
      </c>
      <c r="AB42">
        <f t="shared" si="1"/>
        <v>3.0794636622061018E-2</v>
      </c>
      <c r="AC42">
        <f t="shared" si="2"/>
        <v>1.298398828298043</v>
      </c>
      <c r="AD42">
        <f t="shared" si="3"/>
        <v>96.603005809263593</v>
      </c>
      <c r="AE42">
        <f t="shared" si="4"/>
        <v>2.0672151218817265</v>
      </c>
      <c r="AF42" s="1" t="s">
        <v>25</v>
      </c>
      <c r="AG42" s="1" t="s">
        <v>6</v>
      </c>
      <c r="AH42">
        <f t="shared" si="7"/>
        <v>100</v>
      </c>
    </row>
    <row r="43" spans="1:44" x14ac:dyDescent="0.45">
      <c r="A43" t="str">
        <f>MID('Stand condition - SCT output'!$I43,9,4)</f>
        <v>1988</v>
      </c>
      <c r="B43">
        <f t="shared" si="5"/>
        <v>1989</v>
      </c>
      <c r="C43" t="str">
        <f>MID('Stand condition - SCT output'!$I43,18,4)</f>
        <v>1990</v>
      </c>
      <c r="D43">
        <f>SUM('Stand condition - SCT output'!$B43:$C43)</f>
        <v>350986.97344970639</v>
      </c>
      <c r="E43" s="1">
        <f>'Stand condition - SCT output'!$D43</f>
        <v>6451550.30934723</v>
      </c>
      <c r="F43" s="1">
        <f>'Stand condition - SCT output'!$E43</f>
        <v>169457940.47861901</v>
      </c>
      <c r="G43" s="1">
        <f>'Stand condition - SCT output'!$F43</f>
        <v>885297114.71748495</v>
      </c>
      <c r="H43" s="1">
        <f>'Stand condition - SCT output'!$G43</f>
        <v>28349095.637728501</v>
      </c>
      <c r="I43" s="1" t="str">
        <f>'Stand condition - SCT output'!$H43</f>
        <v>Murrumbidgee</v>
      </c>
      <c r="J43" s="1" t="str">
        <f>'Stand condition - SCT output'!$J43</f>
        <v>River Red Gum</v>
      </c>
      <c r="K43" s="1"/>
      <c r="L43" t="s">
        <v>74</v>
      </c>
      <c r="M43">
        <v>1989</v>
      </c>
      <c r="N43" t="s">
        <v>77</v>
      </c>
      <c r="O43">
        <v>350986.97344970639</v>
      </c>
      <c r="P43" s="1">
        <v>6451550.30934723</v>
      </c>
      <c r="Q43" s="1">
        <v>169457940.47861901</v>
      </c>
      <c r="R43" s="1">
        <v>885297114.71748495</v>
      </c>
      <c r="S43" s="1">
        <v>28349095.637728501</v>
      </c>
      <c r="T43" s="1" t="s">
        <v>4</v>
      </c>
      <c r="U43" s="1" t="s">
        <v>6</v>
      </c>
      <c r="V43">
        <f t="shared" si="6"/>
        <v>1089906688.1166294</v>
      </c>
      <c r="X43" t="s">
        <v>74</v>
      </c>
      <c r="Y43">
        <v>1989</v>
      </c>
      <c r="Z43" t="s">
        <v>77</v>
      </c>
      <c r="AA43">
        <f t="shared" si="0"/>
        <v>3.2203396609687358E-2</v>
      </c>
      <c r="AB43">
        <f t="shared" si="1"/>
        <v>0.59193602348615537</v>
      </c>
      <c r="AC43">
        <f t="shared" si="2"/>
        <v>15.54793105925831</v>
      </c>
      <c r="AD43">
        <f t="shared" si="3"/>
        <v>81.226872389166445</v>
      </c>
      <c r="AE43">
        <f t="shared" si="4"/>
        <v>2.6010571314793971</v>
      </c>
      <c r="AF43" s="1" t="s">
        <v>4</v>
      </c>
      <c r="AG43" s="1" t="s">
        <v>6</v>
      </c>
      <c r="AH43">
        <f t="shared" si="7"/>
        <v>100</v>
      </c>
    </row>
    <row r="44" spans="1:44" x14ac:dyDescent="0.45">
      <c r="A44" t="str">
        <f>MID('Stand condition - SCT output'!$I44,9,4)</f>
        <v>1988</v>
      </c>
      <c r="B44">
        <f t="shared" si="5"/>
        <v>1989</v>
      </c>
      <c r="C44" t="str">
        <f>MID('Stand condition - SCT output'!$I44,18,4)</f>
        <v>1990</v>
      </c>
      <c r="D44">
        <f>SUM('Stand condition - SCT output'!$B44:$C44)</f>
        <v>663.43420410156205</v>
      </c>
      <c r="E44" s="1">
        <f>'Stand condition - SCT output'!$D44</f>
        <v>37945.279907226497</v>
      </c>
      <c r="F44" s="1">
        <f>'Stand condition - SCT output'!$E44</f>
        <v>4036935.0207567401</v>
      </c>
      <c r="G44" s="1">
        <f>'Stand condition - SCT output'!$F44</f>
        <v>116782748.735836</v>
      </c>
      <c r="H44" s="1">
        <f>'Stand condition - SCT output'!$G44</f>
        <v>4158172.8959932202</v>
      </c>
      <c r="I44" s="1" t="str">
        <f>'Stand condition - SCT output'!$H44</f>
        <v>Namoi</v>
      </c>
      <c r="J44" s="1" t="str">
        <f>'Stand condition - SCT output'!$J44</f>
        <v>River Red Gum</v>
      </c>
      <c r="K44" s="1"/>
      <c r="L44" t="s">
        <v>74</v>
      </c>
      <c r="M44">
        <v>1989</v>
      </c>
      <c r="N44" t="s">
        <v>77</v>
      </c>
      <c r="O44">
        <v>663.43420410156205</v>
      </c>
      <c r="P44" s="1">
        <v>37945.279907226497</v>
      </c>
      <c r="Q44" s="1">
        <v>4036935.0207567401</v>
      </c>
      <c r="R44" s="1">
        <v>116782748.735836</v>
      </c>
      <c r="S44" s="1">
        <v>4158172.8959932202</v>
      </c>
      <c r="T44" s="1" t="s">
        <v>7</v>
      </c>
      <c r="U44" s="1" t="s">
        <v>6</v>
      </c>
      <c r="V44">
        <f t="shared" si="6"/>
        <v>125016465.36669728</v>
      </c>
      <c r="X44" t="s">
        <v>74</v>
      </c>
      <c r="Y44">
        <v>1989</v>
      </c>
      <c r="Z44" t="s">
        <v>77</v>
      </c>
      <c r="AA44">
        <f t="shared" si="0"/>
        <v>5.3067746088931739E-4</v>
      </c>
      <c r="AB44">
        <f t="shared" si="1"/>
        <v>3.0352225841552716E-2</v>
      </c>
      <c r="AC44">
        <f t="shared" si="2"/>
        <v>3.2291226670947983</v>
      </c>
      <c r="AD44">
        <f t="shared" si="3"/>
        <v>93.413894236483003</v>
      </c>
      <c r="AE44">
        <f t="shared" si="4"/>
        <v>3.3261001931197631</v>
      </c>
      <c r="AF44" s="1" t="s">
        <v>7</v>
      </c>
      <c r="AG44" s="1" t="s">
        <v>6</v>
      </c>
      <c r="AH44">
        <f t="shared" si="7"/>
        <v>100</v>
      </c>
    </row>
    <row r="45" spans="1:44" x14ac:dyDescent="0.45">
      <c r="A45" t="str">
        <f>MID('Stand condition - SCT output'!$I45,9,4)</f>
        <v>1988</v>
      </c>
      <c r="B45">
        <f t="shared" si="5"/>
        <v>1989</v>
      </c>
      <c r="C45" t="str">
        <f>MID('Stand condition - SCT output'!$I45,18,4)</f>
        <v>1990</v>
      </c>
      <c r="D45">
        <f>SUM('Stand condition - SCT output'!$B45:$C45)</f>
        <v>685.78765869140602</v>
      </c>
      <c r="E45" s="1">
        <f>'Stand condition - SCT output'!$D45</f>
        <v>9568.2556152343695</v>
      </c>
      <c r="F45" s="1">
        <f>'Stand condition - SCT output'!$E45</f>
        <v>682419.25988769496</v>
      </c>
      <c r="G45" s="1">
        <f>'Stand condition - SCT output'!$F45</f>
        <v>1299332.92004394</v>
      </c>
      <c r="H45" s="1">
        <f>'Stand condition - SCT output'!$G45</f>
        <v>0</v>
      </c>
      <c r="I45" s="1" t="str">
        <f>'Stand condition - SCT output'!$H45</f>
        <v>Nebine</v>
      </c>
      <c r="J45" s="1" t="str">
        <f>'Stand condition - SCT output'!$J45</f>
        <v>River Red Gum</v>
      </c>
      <c r="K45" s="1"/>
      <c r="L45" t="s">
        <v>74</v>
      </c>
      <c r="M45">
        <v>1989</v>
      </c>
      <c r="N45" t="s">
        <v>77</v>
      </c>
      <c r="O45">
        <v>685.78765869140602</v>
      </c>
      <c r="P45" s="1">
        <v>9568.2556152343695</v>
      </c>
      <c r="Q45" s="1">
        <v>682419.25988769496</v>
      </c>
      <c r="R45" s="1">
        <v>1299332.92004394</v>
      </c>
      <c r="S45" s="1">
        <v>0</v>
      </c>
      <c r="T45" s="1" t="s">
        <v>8</v>
      </c>
      <c r="U45" s="1" t="s">
        <v>6</v>
      </c>
      <c r="V45">
        <f t="shared" si="6"/>
        <v>1992006.2232055608</v>
      </c>
      <c r="X45" t="s">
        <v>74</v>
      </c>
      <c r="Y45">
        <v>1989</v>
      </c>
      <c r="Z45" t="s">
        <v>77</v>
      </c>
      <c r="AA45">
        <f t="shared" si="0"/>
        <v>3.4426983746457786E-2</v>
      </c>
      <c r="AB45">
        <f t="shared" si="1"/>
        <v>0.48033261662390869</v>
      </c>
      <c r="AC45">
        <f t="shared" si="2"/>
        <v>34.257887949242324</v>
      </c>
      <c r="AD45">
        <f t="shared" si="3"/>
        <v>65.227352450387301</v>
      </c>
      <c r="AE45">
        <f t="shared" si="4"/>
        <v>0</v>
      </c>
      <c r="AF45" s="1" t="s">
        <v>8</v>
      </c>
      <c r="AG45" s="1" t="s">
        <v>6</v>
      </c>
      <c r="AH45">
        <f t="shared" si="7"/>
        <v>100</v>
      </c>
    </row>
    <row r="46" spans="1:44" x14ac:dyDescent="0.45">
      <c r="A46" t="str">
        <f>MID('Stand condition - SCT output'!$I46,9,4)</f>
        <v>1988</v>
      </c>
      <c r="B46">
        <f t="shared" si="5"/>
        <v>1989</v>
      </c>
      <c r="C46" t="str">
        <f>MID('Stand condition - SCT output'!$I46,18,4)</f>
        <v>1990</v>
      </c>
      <c r="D46">
        <f>SUM('Stand condition - SCT output'!$B46:$C46)</f>
        <v>2493.4976196288999</v>
      </c>
      <c r="E46" s="1">
        <f>'Stand condition - SCT output'!$D46</f>
        <v>45484.1483764648</v>
      </c>
      <c r="F46" s="1">
        <f>'Stand condition - SCT output'!$E46</f>
        <v>3283068.7795730801</v>
      </c>
      <c r="G46" s="1">
        <f>'Stand condition - SCT output'!$F46</f>
        <v>95006667.587675706</v>
      </c>
      <c r="H46" s="1">
        <f>'Stand condition - SCT output'!$G46</f>
        <v>28514991.7312622</v>
      </c>
      <c r="I46" s="1" t="str">
        <f>'Stand condition - SCT output'!$H46</f>
        <v>Ovens</v>
      </c>
      <c r="J46" s="1" t="str">
        <f>'Stand condition - SCT output'!$J46</f>
        <v>River Red Gum</v>
      </c>
      <c r="K46" s="1"/>
      <c r="L46" t="s">
        <v>74</v>
      </c>
      <c r="M46">
        <v>1989</v>
      </c>
      <c r="N46" t="s">
        <v>77</v>
      </c>
      <c r="O46">
        <v>2493.4976196288999</v>
      </c>
      <c r="P46" s="1">
        <v>45484.1483764648</v>
      </c>
      <c r="Q46" s="1">
        <v>3283068.7795730801</v>
      </c>
      <c r="R46" s="1">
        <v>95006667.587675706</v>
      </c>
      <c r="S46" s="1">
        <v>28514991.7312622</v>
      </c>
      <c r="T46" s="1" t="s">
        <v>9</v>
      </c>
      <c r="U46" s="1" t="s">
        <v>6</v>
      </c>
      <c r="V46">
        <f t="shared" si="6"/>
        <v>126852705.74450707</v>
      </c>
      <c r="X46" t="s">
        <v>74</v>
      </c>
      <c r="Y46">
        <v>1989</v>
      </c>
      <c r="Z46" t="s">
        <v>77</v>
      </c>
      <c r="AA46">
        <f t="shared" si="0"/>
        <v>1.9656637239185357E-3</v>
      </c>
      <c r="AB46">
        <f t="shared" si="1"/>
        <v>3.5855875607473463E-2</v>
      </c>
      <c r="AC46">
        <f t="shared" si="2"/>
        <v>2.5880951930071405</v>
      </c>
      <c r="AD46">
        <f t="shared" si="3"/>
        <v>74.895262998195562</v>
      </c>
      <c r="AE46">
        <f t="shared" si="4"/>
        <v>22.478820269465906</v>
      </c>
      <c r="AF46" s="1" t="s">
        <v>9</v>
      </c>
      <c r="AG46" s="1" t="s">
        <v>6</v>
      </c>
      <c r="AH46">
        <f t="shared" si="7"/>
        <v>100</v>
      </c>
    </row>
    <row r="47" spans="1:44" x14ac:dyDescent="0.45">
      <c r="A47" t="str">
        <f>MID('Stand condition - SCT output'!$I47,9,4)</f>
        <v>1988</v>
      </c>
      <c r="B47">
        <f t="shared" si="5"/>
        <v>1989</v>
      </c>
      <c r="C47" t="str">
        <f>MID('Stand condition - SCT output'!$I47,18,4)</f>
        <v>1990</v>
      </c>
      <c r="D47">
        <f>SUM('Stand condition - SCT output'!$B47:$C47)</f>
        <v>660.28887939453102</v>
      </c>
      <c r="E47" s="1">
        <f>'Stand condition - SCT output'!$D47</f>
        <v>4076.34375</v>
      </c>
      <c r="F47" s="1">
        <f>'Stand condition - SCT output'!$E47</f>
        <v>224797.89494078301</v>
      </c>
      <c r="G47" s="1">
        <f>'Stand condition - SCT output'!$F47</f>
        <v>27609684.427273098</v>
      </c>
      <c r="H47" s="1">
        <f>'Stand condition - SCT output'!$G47</f>
        <v>300968.83595066401</v>
      </c>
      <c r="I47" s="1" t="str">
        <f>'Stand condition - SCT output'!$H47</f>
        <v>Paroo</v>
      </c>
      <c r="J47" s="1" t="str">
        <f>'Stand condition - SCT output'!$J47</f>
        <v>River Red Gum</v>
      </c>
      <c r="K47" s="1"/>
      <c r="L47" t="s">
        <v>74</v>
      </c>
      <c r="M47">
        <v>1989</v>
      </c>
      <c r="N47" t="s">
        <v>77</v>
      </c>
      <c r="O47">
        <v>660.28887939453102</v>
      </c>
      <c r="P47" s="1">
        <v>4076.34375</v>
      </c>
      <c r="Q47" s="1">
        <v>224797.89494078301</v>
      </c>
      <c r="R47" s="1">
        <v>27609684.427273098</v>
      </c>
      <c r="S47" s="1">
        <v>300968.83595066401</v>
      </c>
      <c r="T47" s="1" t="s">
        <v>10</v>
      </c>
      <c r="U47" s="1" t="s">
        <v>6</v>
      </c>
      <c r="V47">
        <f t="shared" si="6"/>
        <v>28140187.79079394</v>
      </c>
      <c r="X47" t="s">
        <v>74</v>
      </c>
      <c r="Y47">
        <v>1989</v>
      </c>
      <c r="Z47" t="s">
        <v>77</v>
      </c>
      <c r="AA47">
        <f t="shared" si="0"/>
        <v>2.346426698724962E-3</v>
      </c>
      <c r="AB47">
        <f t="shared" si="1"/>
        <v>1.4485844161045633E-2</v>
      </c>
      <c r="AC47">
        <f t="shared" si="2"/>
        <v>0.7988500169651519</v>
      </c>
      <c r="AD47">
        <f t="shared" si="3"/>
        <v>98.114783854802852</v>
      </c>
      <c r="AE47">
        <f t="shared" si="4"/>
        <v>1.0695338573722168</v>
      </c>
      <c r="AF47" s="1" t="s">
        <v>10</v>
      </c>
      <c r="AG47" s="1" t="s">
        <v>6</v>
      </c>
      <c r="AH47">
        <f t="shared" si="7"/>
        <v>100</v>
      </c>
    </row>
    <row r="48" spans="1:44" x14ac:dyDescent="0.45">
      <c r="A48" t="str">
        <f>MID('Stand condition - SCT output'!$I48,9,4)</f>
        <v>1988</v>
      </c>
      <c r="B48">
        <f t="shared" si="5"/>
        <v>1989</v>
      </c>
      <c r="C48" t="str">
        <f>MID('Stand condition - SCT output'!$I48,18,4)</f>
        <v>1990</v>
      </c>
      <c r="D48">
        <f>SUM('Stand condition - SCT output'!$B48:$C48)</f>
        <v>572150.84722900344</v>
      </c>
      <c r="E48" s="1">
        <f>'Stand condition - SCT output'!$D48</f>
        <v>3586319.90400965</v>
      </c>
      <c r="F48" s="1">
        <f>'Stand condition - SCT output'!$E48</f>
        <v>30847329.346104201</v>
      </c>
      <c r="G48" s="1">
        <f>'Stand condition - SCT output'!$F48</f>
        <v>91836472.564204603</v>
      </c>
      <c r="H48" s="1">
        <f>'Stand condition - SCT output'!$G48</f>
        <v>359389.68192569498</v>
      </c>
      <c r="I48" s="1" t="str">
        <f>'Stand condition - SCT output'!$H48</f>
        <v>Wimmera-Avoca</v>
      </c>
      <c r="J48" s="1" t="str">
        <f>'Stand condition - SCT output'!$J48</f>
        <v>River Red Gum</v>
      </c>
      <c r="K48" s="1"/>
      <c r="L48" t="s">
        <v>74</v>
      </c>
      <c r="M48">
        <v>1989</v>
      </c>
      <c r="N48" t="s">
        <v>77</v>
      </c>
      <c r="O48">
        <v>572150.84722900344</v>
      </c>
      <c r="P48" s="1">
        <v>3586319.90400965</v>
      </c>
      <c r="Q48" s="1">
        <v>30847329.346104201</v>
      </c>
      <c r="R48" s="1">
        <v>91836472.564204603</v>
      </c>
      <c r="S48" s="1">
        <v>359389.68192569498</v>
      </c>
      <c r="T48" s="1" t="s">
        <v>11</v>
      </c>
      <c r="U48" s="1" t="s">
        <v>6</v>
      </c>
      <c r="V48">
        <f t="shared" si="6"/>
        <v>127201662.34347315</v>
      </c>
      <c r="X48" t="s">
        <v>74</v>
      </c>
      <c r="Y48">
        <v>1989</v>
      </c>
      <c r="Z48" t="s">
        <v>77</v>
      </c>
      <c r="AA48">
        <f t="shared" si="0"/>
        <v>0.4497982468845943</v>
      </c>
      <c r="AB48">
        <f t="shared" si="1"/>
        <v>2.8193970408388043</v>
      </c>
      <c r="AC48">
        <f t="shared" si="2"/>
        <v>24.250728157002747</v>
      </c>
      <c r="AD48">
        <f t="shared" si="3"/>
        <v>72.197541189536835</v>
      </c>
      <c r="AE48">
        <f t="shared" si="4"/>
        <v>0.28253536573701521</v>
      </c>
      <c r="AF48" s="1" t="s">
        <v>11</v>
      </c>
      <c r="AG48" s="1" t="s">
        <v>6</v>
      </c>
      <c r="AH48">
        <f t="shared" si="7"/>
        <v>100</v>
      </c>
    </row>
    <row r="49" spans="1:34" x14ac:dyDescent="0.45">
      <c r="A49" t="str">
        <f>MID('Stand condition - SCT output'!$I49,9,4)</f>
        <v>1988</v>
      </c>
      <c r="B49">
        <f t="shared" si="5"/>
        <v>1989</v>
      </c>
      <c r="C49" t="str">
        <f>MID('Stand condition - SCT output'!$I49,18,4)</f>
        <v>1990</v>
      </c>
      <c r="D49">
        <f>SUM('Stand condition - SCT output'!$B49:$C49)</f>
        <v>135091.88543701085</v>
      </c>
      <c r="E49" s="1">
        <f>'Stand condition - SCT output'!$D49</f>
        <v>3871842.2045431598</v>
      </c>
      <c r="F49" s="1">
        <f>'Stand condition - SCT output'!$E49</f>
        <v>97775574.048537299</v>
      </c>
      <c r="G49" s="1">
        <f>'Stand condition - SCT output'!$F49</f>
        <v>434589361.39745998</v>
      </c>
      <c r="H49" s="1">
        <f>'Stand condition - SCT output'!$G49</f>
        <v>8049829.7952270498</v>
      </c>
      <c r="I49" s="1" t="str">
        <f>'Stand condition - SCT output'!$H49</f>
        <v>Lachlan</v>
      </c>
      <c r="J49" s="1" t="str">
        <f>'Stand condition - SCT output'!$J49</f>
        <v>River Red Gum</v>
      </c>
      <c r="K49" s="1"/>
      <c r="L49" t="s">
        <v>74</v>
      </c>
      <c r="M49">
        <v>1989</v>
      </c>
      <c r="N49" t="s">
        <v>77</v>
      </c>
      <c r="O49">
        <v>135091.88543701085</v>
      </c>
      <c r="P49" s="1">
        <v>3871842.2045431598</v>
      </c>
      <c r="Q49" s="1">
        <v>97775574.048537299</v>
      </c>
      <c r="R49" s="1">
        <v>434589361.39745998</v>
      </c>
      <c r="S49" s="1">
        <v>8049829.7952270498</v>
      </c>
      <c r="T49" s="1" t="s">
        <v>12</v>
      </c>
      <c r="U49" s="1" t="s">
        <v>6</v>
      </c>
      <c r="V49">
        <f t="shared" si="6"/>
        <v>544421699.33120453</v>
      </c>
      <c r="X49" t="s">
        <v>74</v>
      </c>
      <c r="Y49">
        <v>1989</v>
      </c>
      <c r="Z49" t="s">
        <v>77</v>
      </c>
      <c r="AA49">
        <f t="shared" si="0"/>
        <v>2.4813831925319035E-2</v>
      </c>
      <c r="AB49">
        <f t="shared" si="1"/>
        <v>0.71118440159522089</v>
      </c>
      <c r="AC49">
        <f t="shared" si="2"/>
        <v>17.959529197430928</v>
      </c>
      <c r="AD49">
        <f t="shared" si="3"/>
        <v>79.825870631411604</v>
      </c>
      <c r="AE49">
        <f t="shared" si="4"/>
        <v>1.4786019376369224</v>
      </c>
      <c r="AF49" s="1" t="s">
        <v>12</v>
      </c>
      <c r="AG49" s="1" t="s">
        <v>6</v>
      </c>
      <c r="AH49">
        <f t="shared" si="7"/>
        <v>100</v>
      </c>
    </row>
    <row r="50" spans="1:34" x14ac:dyDescent="0.45">
      <c r="A50" t="str">
        <f>MID('Stand condition - SCT output'!$I50,9,4)</f>
        <v>1988</v>
      </c>
      <c r="B50">
        <f t="shared" si="5"/>
        <v>1989</v>
      </c>
      <c r="C50" t="str">
        <f>MID('Stand condition - SCT output'!$I50,18,4)</f>
        <v>1990</v>
      </c>
      <c r="D50">
        <f>SUM('Stand condition - SCT output'!$B50:$C50)</f>
        <v>27441.890441894499</v>
      </c>
      <c r="E50" s="1">
        <f>'Stand condition - SCT output'!$D50</f>
        <v>473943.97821044899</v>
      </c>
      <c r="F50" s="1">
        <f>'Stand condition - SCT output'!$E50</f>
        <v>7294704.7208637297</v>
      </c>
      <c r="G50" s="1">
        <f>'Stand condition - SCT output'!$F50</f>
        <v>47627155.416748203</v>
      </c>
      <c r="H50" s="1">
        <f>'Stand condition - SCT output'!$G50</f>
        <v>853886.59423828102</v>
      </c>
      <c r="I50" s="1" t="str">
        <f>'Stand condition - SCT output'!$H50</f>
        <v>Loddon</v>
      </c>
      <c r="J50" s="1" t="str">
        <f>'Stand condition - SCT output'!$J50</f>
        <v>River Red Gum</v>
      </c>
      <c r="K50" s="1"/>
      <c r="L50" t="s">
        <v>74</v>
      </c>
      <c r="M50">
        <v>1989</v>
      </c>
      <c r="N50" t="s">
        <v>77</v>
      </c>
      <c r="O50">
        <v>27441.890441894499</v>
      </c>
      <c r="P50" s="1">
        <v>473943.97821044899</v>
      </c>
      <c r="Q50" s="1">
        <v>7294704.7208637297</v>
      </c>
      <c r="R50" s="1">
        <v>47627155.416748203</v>
      </c>
      <c r="S50" s="1">
        <v>853886.59423828102</v>
      </c>
      <c r="T50" s="1" t="s">
        <v>13</v>
      </c>
      <c r="U50" s="1" t="s">
        <v>6</v>
      </c>
      <c r="V50">
        <f t="shared" si="6"/>
        <v>56277132.600502558</v>
      </c>
      <c r="X50" t="s">
        <v>74</v>
      </c>
      <c r="Y50">
        <v>1989</v>
      </c>
      <c r="Z50" t="s">
        <v>77</v>
      </c>
      <c r="AA50">
        <f t="shared" si="0"/>
        <v>4.8762062269052851E-2</v>
      </c>
      <c r="AB50">
        <f t="shared" si="1"/>
        <v>0.84216084990480955</v>
      </c>
      <c r="AC50">
        <f t="shared" si="2"/>
        <v>12.962111578510999</v>
      </c>
      <c r="AD50">
        <f t="shared" si="3"/>
        <v>84.629676772698417</v>
      </c>
      <c r="AE50">
        <f t="shared" si="4"/>
        <v>1.5172887366167191</v>
      </c>
      <c r="AF50" s="1" t="s">
        <v>13</v>
      </c>
      <c r="AG50" s="1" t="s">
        <v>6</v>
      </c>
      <c r="AH50">
        <f t="shared" si="7"/>
        <v>100</v>
      </c>
    </row>
    <row r="51" spans="1:34" x14ac:dyDescent="0.45">
      <c r="A51" t="str">
        <f>MID('Stand condition - SCT output'!$I51,9,4)</f>
        <v>1988</v>
      </c>
      <c r="B51">
        <f t="shared" si="5"/>
        <v>1989</v>
      </c>
      <c r="C51" t="str">
        <f>MID('Stand condition - SCT output'!$I51,18,4)</f>
        <v>1990</v>
      </c>
      <c r="D51">
        <f>SUM('Stand condition - SCT output'!$B51:$C51)</f>
        <v>15916.6492919921</v>
      </c>
      <c r="E51" s="1">
        <f>'Stand condition - SCT output'!$D51</f>
        <v>316292.13489343901</v>
      </c>
      <c r="F51" s="1">
        <f>'Stand condition - SCT output'!$E51</f>
        <v>12177331.4599317</v>
      </c>
      <c r="G51" s="1">
        <f>'Stand condition - SCT output'!$F51</f>
        <v>122200721.053867</v>
      </c>
      <c r="H51" s="1">
        <f>'Stand condition - SCT output'!$G51</f>
        <v>2169651.4963266398</v>
      </c>
      <c r="I51" s="1" t="str">
        <f>'Stand condition - SCT output'!$H51</f>
        <v>Lower Darling</v>
      </c>
      <c r="J51" s="1" t="str">
        <f>'Stand condition - SCT output'!$J51</f>
        <v>River Red Gum</v>
      </c>
      <c r="K51" s="1"/>
      <c r="L51" t="s">
        <v>74</v>
      </c>
      <c r="M51">
        <v>1989</v>
      </c>
      <c r="N51" t="s">
        <v>77</v>
      </c>
      <c r="O51">
        <v>15916.6492919921</v>
      </c>
      <c r="P51" s="1">
        <v>316292.13489343901</v>
      </c>
      <c r="Q51" s="1">
        <v>12177331.4599317</v>
      </c>
      <c r="R51" s="1">
        <v>122200721.053867</v>
      </c>
      <c r="S51" s="1">
        <v>2169651.4963266398</v>
      </c>
      <c r="T51" s="1" t="s">
        <v>14</v>
      </c>
      <c r="U51" s="1" t="s">
        <v>6</v>
      </c>
      <c r="V51">
        <f t="shared" si="6"/>
        <v>136879912.79431075</v>
      </c>
      <c r="X51" t="s">
        <v>74</v>
      </c>
      <c r="Y51">
        <v>1989</v>
      </c>
      <c r="Z51" t="s">
        <v>77</v>
      </c>
      <c r="AA51">
        <f t="shared" si="0"/>
        <v>1.1628184857123651E-2</v>
      </c>
      <c r="AB51">
        <f t="shared" si="1"/>
        <v>0.23107271800262669</v>
      </c>
      <c r="AC51">
        <f t="shared" si="2"/>
        <v>8.8963612054827639</v>
      </c>
      <c r="AD51">
        <f t="shared" si="3"/>
        <v>89.275861270819078</v>
      </c>
      <c r="AE51">
        <f t="shared" si="4"/>
        <v>1.5850766208384222</v>
      </c>
      <c r="AF51" s="1" t="s">
        <v>14</v>
      </c>
      <c r="AG51" s="1" t="s">
        <v>6</v>
      </c>
      <c r="AH51">
        <f t="shared" si="7"/>
        <v>100.00000000000001</v>
      </c>
    </row>
    <row r="52" spans="1:34" x14ac:dyDescent="0.45">
      <c r="A52" t="str">
        <f>MID('Stand condition - SCT output'!$I52,9,4)</f>
        <v>1988</v>
      </c>
      <c r="B52">
        <f t="shared" si="5"/>
        <v>1989</v>
      </c>
      <c r="C52" t="str">
        <f>MID('Stand condition - SCT output'!$I52,18,4)</f>
        <v>1990</v>
      </c>
      <c r="D52">
        <f>SUM('Stand condition - SCT output'!$B52:$C52)</f>
        <v>50135.348876953067</v>
      </c>
      <c r="E52" s="1">
        <f>'Stand condition - SCT output'!$D52</f>
        <v>3272462.41625976</v>
      </c>
      <c r="F52" s="1">
        <f>'Stand condition - SCT output'!$E52</f>
        <v>220111487.81403199</v>
      </c>
      <c r="G52" s="1">
        <f>'Stand condition - SCT output'!$F52</f>
        <v>625726581.94746494</v>
      </c>
      <c r="H52" s="1">
        <f>'Stand condition - SCT output'!$G52</f>
        <v>16039503.3157958</v>
      </c>
      <c r="I52" s="1" t="str">
        <f>'Stand condition - SCT output'!$H52</f>
        <v>Macquarie-Castlereagh</v>
      </c>
      <c r="J52" s="1" t="str">
        <f>'Stand condition - SCT output'!$J52</f>
        <v>River Red Gum</v>
      </c>
      <c r="K52" s="1"/>
      <c r="L52" t="s">
        <v>74</v>
      </c>
      <c r="M52">
        <v>1989</v>
      </c>
      <c r="N52" t="s">
        <v>77</v>
      </c>
      <c r="O52">
        <v>50135.348876953067</v>
      </c>
      <c r="P52" s="1">
        <v>3272462.41625976</v>
      </c>
      <c r="Q52" s="1">
        <v>220111487.81403199</v>
      </c>
      <c r="R52" s="1">
        <v>625726581.94746494</v>
      </c>
      <c r="S52" s="1">
        <v>16039503.3157958</v>
      </c>
      <c r="T52" s="1" t="s">
        <v>15</v>
      </c>
      <c r="U52" s="1" t="s">
        <v>6</v>
      </c>
      <c r="V52">
        <f t="shared" si="6"/>
        <v>865200170.8424294</v>
      </c>
      <c r="X52" t="s">
        <v>74</v>
      </c>
      <c r="Y52">
        <v>1989</v>
      </c>
      <c r="Z52" t="s">
        <v>77</v>
      </c>
      <c r="AA52">
        <f t="shared" si="0"/>
        <v>5.7946531411496608E-3</v>
      </c>
      <c r="AB52">
        <f t="shared" si="1"/>
        <v>0.37823182733232985</v>
      </c>
      <c r="AC52">
        <f t="shared" si="2"/>
        <v>25.44052754863808</v>
      </c>
      <c r="AD52">
        <f t="shared" si="3"/>
        <v>72.321597132627303</v>
      </c>
      <c r="AE52">
        <f t="shared" si="4"/>
        <v>1.8538488382611427</v>
      </c>
      <c r="AF52" s="1" t="s">
        <v>15</v>
      </c>
      <c r="AG52" s="1" t="s">
        <v>6</v>
      </c>
      <c r="AH52">
        <f t="shared" si="7"/>
        <v>100</v>
      </c>
    </row>
    <row r="53" spans="1:34" x14ac:dyDescent="0.45">
      <c r="A53" t="str">
        <f>MID('Stand condition - SCT output'!$I53,9,4)</f>
        <v>1988</v>
      </c>
      <c r="B53">
        <f t="shared" si="5"/>
        <v>1989</v>
      </c>
      <c r="C53" t="str">
        <f>MID('Stand condition - SCT output'!$I53,18,4)</f>
        <v>1990</v>
      </c>
      <c r="D53">
        <f>SUM('Stand condition - SCT output'!$B53:$C53)</f>
        <v>0</v>
      </c>
      <c r="E53" s="1">
        <f>'Stand condition - SCT output'!$D53</f>
        <v>9533.84765625</v>
      </c>
      <c r="F53" s="1">
        <f>'Stand condition - SCT output'!$E53</f>
        <v>397067.48895263602</v>
      </c>
      <c r="G53" s="1">
        <f>'Stand condition - SCT output'!$F53</f>
        <v>21788612.446228001</v>
      </c>
      <c r="H53" s="1">
        <f>'Stand condition - SCT output'!$G53</f>
        <v>151227.46026611299</v>
      </c>
      <c r="I53" s="1" t="str">
        <f>'Stand condition - SCT output'!$H53</f>
        <v>Moonie</v>
      </c>
      <c r="J53" s="1" t="str">
        <f>'Stand condition - SCT output'!$J53</f>
        <v>River Red Gum</v>
      </c>
      <c r="K53" s="1"/>
      <c r="L53" t="s">
        <v>74</v>
      </c>
      <c r="M53">
        <v>1989</v>
      </c>
      <c r="N53" t="s">
        <v>77</v>
      </c>
      <c r="O53">
        <v>0</v>
      </c>
      <c r="P53" s="1">
        <v>9533.84765625</v>
      </c>
      <c r="Q53" s="1">
        <v>397067.48895263602</v>
      </c>
      <c r="R53" s="1">
        <v>21788612.446228001</v>
      </c>
      <c r="S53" s="1">
        <v>151227.46026611299</v>
      </c>
      <c r="T53" s="1" t="s">
        <v>16</v>
      </c>
      <c r="U53" s="1" t="s">
        <v>6</v>
      </c>
      <c r="V53">
        <f t="shared" si="6"/>
        <v>22346441.243103001</v>
      </c>
      <c r="X53" t="s">
        <v>74</v>
      </c>
      <c r="Y53">
        <v>1989</v>
      </c>
      <c r="Z53" t="s">
        <v>77</v>
      </c>
      <c r="AA53">
        <f t="shared" si="0"/>
        <v>0</v>
      </c>
      <c r="AB53">
        <f t="shared" si="1"/>
        <v>4.2663829790761533E-2</v>
      </c>
      <c r="AC53">
        <f t="shared" si="2"/>
        <v>1.7768712459984508</v>
      </c>
      <c r="AD53">
        <f t="shared" si="3"/>
        <v>97.503724235969031</v>
      </c>
      <c r="AE53">
        <f t="shared" si="4"/>
        <v>0.6767406882417476</v>
      </c>
      <c r="AF53" s="1" t="s">
        <v>16</v>
      </c>
      <c r="AG53" s="1" t="s">
        <v>6</v>
      </c>
      <c r="AH53">
        <f t="shared" si="7"/>
        <v>100</v>
      </c>
    </row>
    <row r="54" spans="1:34" x14ac:dyDescent="0.45">
      <c r="A54" t="str">
        <f>MID('Stand condition - SCT output'!$I54,9,4)</f>
        <v>1988</v>
      </c>
      <c r="B54">
        <f t="shared" si="5"/>
        <v>1989</v>
      </c>
      <c r="C54" t="str">
        <f>MID('Stand condition - SCT output'!$I54,18,4)</f>
        <v>1990</v>
      </c>
      <c r="D54">
        <f>SUM('Stand condition - SCT output'!$B54:$C54)</f>
        <v>183742.68432617158</v>
      </c>
      <c r="E54" s="1">
        <f>'Stand condition - SCT output'!$D54</f>
        <v>6004930.0010406999</v>
      </c>
      <c r="F54" s="1">
        <f>'Stand condition - SCT output'!$E54</f>
        <v>280685145.55628002</v>
      </c>
      <c r="G54" s="1">
        <f>'Stand condition - SCT output'!$F54</f>
        <v>1779936860.4677401</v>
      </c>
      <c r="H54" s="1">
        <f>'Stand condition - SCT output'!$G54</f>
        <v>90809049.460803702</v>
      </c>
      <c r="I54" s="1" t="str">
        <f>'Stand condition - SCT output'!$H54</f>
        <v>Murray</v>
      </c>
      <c r="J54" s="1" t="str">
        <f>'Stand condition - SCT output'!$J54</f>
        <v>River Red Gum</v>
      </c>
      <c r="K54" s="1"/>
      <c r="L54" t="s">
        <v>74</v>
      </c>
      <c r="M54">
        <v>1989</v>
      </c>
      <c r="N54" t="s">
        <v>77</v>
      </c>
      <c r="O54">
        <v>183742.68432617158</v>
      </c>
      <c r="P54" s="1">
        <v>6004930.0010406999</v>
      </c>
      <c r="Q54" s="1">
        <v>280685145.55628002</v>
      </c>
      <c r="R54" s="1">
        <v>1779936860.4677401</v>
      </c>
      <c r="S54" s="1">
        <v>90809049.460803702</v>
      </c>
      <c r="T54" s="1" t="s">
        <v>17</v>
      </c>
      <c r="U54" s="1" t="s">
        <v>6</v>
      </c>
      <c r="V54">
        <f t="shared" si="6"/>
        <v>2157619728.1701903</v>
      </c>
      <c r="X54" t="s">
        <v>74</v>
      </c>
      <c r="Y54">
        <v>1989</v>
      </c>
      <c r="Z54" t="s">
        <v>77</v>
      </c>
      <c r="AA54">
        <f t="shared" si="0"/>
        <v>8.515990187112259E-3</v>
      </c>
      <c r="AB54">
        <f t="shared" si="1"/>
        <v>0.27831271296973598</v>
      </c>
      <c r="AC54">
        <f t="shared" si="2"/>
        <v>13.009018312708898</v>
      </c>
      <c r="AD54">
        <f t="shared" si="3"/>
        <v>82.495392363567646</v>
      </c>
      <c r="AE54">
        <f t="shared" si="4"/>
        <v>4.2087606205666281</v>
      </c>
      <c r="AF54" s="1" t="s">
        <v>17</v>
      </c>
      <c r="AG54" s="1" t="s">
        <v>6</v>
      </c>
      <c r="AH54">
        <f t="shared" si="7"/>
        <v>100.00000000000001</v>
      </c>
    </row>
    <row r="55" spans="1:34" x14ac:dyDescent="0.45">
      <c r="A55" t="str">
        <f>MID('Stand condition - SCT output'!$I55,9,4)</f>
        <v>1988</v>
      </c>
      <c r="B55">
        <f t="shared" si="5"/>
        <v>1989</v>
      </c>
      <c r="C55" t="str">
        <f>MID('Stand condition - SCT output'!$I55,18,4)</f>
        <v>1990</v>
      </c>
      <c r="D55">
        <f>SUM('Stand condition - SCT output'!$B55:$C55)</f>
        <v>0</v>
      </c>
      <c r="E55" s="1">
        <f>'Stand condition - SCT output'!$D55</f>
        <v>1318.36608886718</v>
      </c>
      <c r="F55" s="1">
        <f>'Stand condition - SCT output'!$E55</f>
        <v>237574.09894253599</v>
      </c>
      <c r="G55" s="1">
        <f>'Stand condition - SCT output'!$F55</f>
        <v>79241209.024053097</v>
      </c>
      <c r="H55" s="1">
        <f>'Stand condition - SCT output'!$G55</f>
        <v>2889826.0209740698</v>
      </c>
      <c r="I55" s="1" t="str">
        <f>'Stand condition - SCT output'!$H55</f>
        <v>Barwon-Darling</v>
      </c>
      <c r="J55" s="1" t="str">
        <f>'Stand condition - SCT output'!$J55</f>
        <v>River Red Gum</v>
      </c>
      <c r="K55" s="1"/>
      <c r="L55" t="s">
        <v>74</v>
      </c>
      <c r="M55">
        <v>1989</v>
      </c>
      <c r="N55" t="s">
        <v>77</v>
      </c>
      <c r="O55">
        <v>0</v>
      </c>
      <c r="P55" s="1">
        <v>1318.36608886718</v>
      </c>
      <c r="Q55" s="1">
        <v>237574.09894253599</v>
      </c>
      <c r="R55" s="1">
        <v>79241209.024053097</v>
      </c>
      <c r="S55" s="1">
        <v>2889826.0209740698</v>
      </c>
      <c r="T55" s="1" t="s">
        <v>18</v>
      </c>
      <c r="U55" s="1" t="s">
        <v>6</v>
      </c>
      <c r="V55">
        <f t="shared" si="6"/>
        <v>82369927.510058567</v>
      </c>
      <c r="X55" t="s">
        <v>74</v>
      </c>
      <c r="Y55">
        <v>1989</v>
      </c>
      <c r="Z55" t="s">
        <v>77</v>
      </c>
      <c r="AA55">
        <f t="shared" si="0"/>
        <v>0</v>
      </c>
      <c r="AB55">
        <f t="shared" si="1"/>
        <v>1.600542975719128E-3</v>
      </c>
      <c r="AC55">
        <f t="shared" si="2"/>
        <v>0.28842334347511078</v>
      </c>
      <c r="AD55">
        <f t="shared" si="3"/>
        <v>96.201625301147189</v>
      </c>
      <c r="AE55">
        <f t="shared" si="4"/>
        <v>3.5083508124019898</v>
      </c>
      <c r="AF55" s="1" t="s">
        <v>18</v>
      </c>
      <c r="AG55" s="1" t="s">
        <v>6</v>
      </c>
      <c r="AH55">
        <f t="shared" si="7"/>
        <v>100</v>
      </c>
    </row>
    <row r="56" spans="1:34" x14ac:dyDescent="0.45">
      <c r="A56" t="str">
        <f>MID('Stand condition - SCT output'!$I56,9,4)</f>
        <v>1988</v>
      </c>
      <c r="B56">
        <f t="shared" si="5"/>
        <v>1989</v>
      </c>
      <c r="C56" t="str">
        <f>MID('Stand condition - SCT output'!$I56,18,4)</f>
        <v>1990</v>
      </c>
      <c r="D56">
        <f>SUM('Stand condition - SCT output'!$B56:$C56)</f>
        <v>2033.0651245117101</v>
      </c>
      <c r="E56" s="1">
        <f>'Stand condition - SCT output'!$D56</f>
        <v>57528.9715576171</v>
      </c>
      <c r="F56" s="1">
        <f>'Stand condition - SCT output'!$E56</f>
        <v>3282863.6715547401</v>
      </c>
      <c r="G56" s="1">
        <f>'Stand condition - SCT output'!$F56</f>
        <v>114564459.475389</v>
      </c>
      <c r="H56" s="1">
        <f>'Stand condition - SCT output'!$G56</f>
        <v>4829167.05895996</v>
      </c>
      <c r="I56" s="1" t="str">
        <f>'Stand condition - SCT output'!$H56</f>
        <v>Border Rivers</v>
      </c>
      <c r="J56" s="1" t="str">
        <f>'Stand condition - SCT output'!$J56</f>
        <v>River Red Gum</v>
      </c>
      <c r="K56" s="1"/>
      <c r="L56" t="s">
        <v>74</v>
      </c>
      <c r="M56">
        <v>1989</v>
      </c>
      <c r="N56" t="s">
        <v>77</v>
      </c>
      <c r="O56">
        <v>2033.0651245117101</v>
      </c>
      <c r="P56" s="1">
        <v>57528.9715576171</v>
      </c>
      <c r="Q56" s="1">
        <v>3282863.6715547401</v>
      </c>
      <c r="R56" s="1">
        <v>114564459.475389</v>
      </c>
      <c r="S56" s="1">
        <v>4829167.05895996</v>
      </c>
      <c r="T56" s="1" t="s">
        <v>19</v>
      </c>
      <c r="U56" s="1" t="s">
        <v>6</v>
      </c>
      <c r="V56">
        <f t="shared" si="6"/>
        <v>122736052.24258584</v>
      </c>
      <c r="X56" t="s">
        <v>74</v>
      </c>
      <c r="Y56">
        <v>1989</v>
      </c>
      <c r="Z56" t="s">
        <v>77</v>
      </c>
      <c r="AA56">
        <f t="shared" si="0"/>
        <v>1.6564530855965529E-3</v>
      </c>
      <c r="AB56">
        <f t="shared" si="1"/>
        <v>4.6872105226190598E-2</v>
      </c>
      <c r="AC56">
        <f t="shared" si="2"/>
        <v>2.6747346126680145</v>
      </c>
      <c r="AD56">
        <f t="shared" si="3"/>
        <v>93.342141434494081</v>
      </c>
      <c r="AE56">
        <f t="shared" si="4"/>
        <v>3.9345953945261241</v>
      </c>
      <c r="AF56" s="1" t="s">
        <v>19</v>
      </c>
      <c r="AG56" s="1" t="s">
        <v>6</v>
      </c>
      <c r="AH56">
        <f t="shared" si="7"/>
        <v>100.00000000000001</v>
      </c>
    </row>
    <row r="57" spans="1:34" x14ac:dyDescent="0.45">
      <c r="A57" t="str">
        <f>MID('Stand condition - SCT output'!$I57,9,4)</f>
        <v>1988</v>
      </c>
      <c r="B57">
        <f t="shared" si="5"/>
        <v>1989</v>
      </c>
      <c r="C57" t="str">
        <f>MID('Stand condition - SCT output'!$I57,18,4)</f>
        <v>1990</v>
      </c>
      <c r="D57">
        <f>SUM('Stand condition - SCT output'!$B57:$C57)</f>
        <v>623.236328125</v>
      </c>
      <c r="E57" s="1">
        <f>'Stand condition - SCT output'!$D57</f>
        <v>49115.586425781199</v>
      </c>
      <c r="F57" s="1">
        <f>'Stand condition - SCT output'!$E57</f>
        <v>1524825.77171176</v>
      </c>
      <c r="G57" s="1">
        <f>'Stand condition - SCT output'!$F57</f>
        <v>20707678.161890101</v>
      </c>
      <c r="H57" s="1">
        <f>'Stand condition - SCT output'!$G57</f>
        <v>373704.97827148403</v>
      </c>
      <c r="I57" s="1" t="str">
        <f>'Stand condition - SCT output'!$H57</f>
        <v>Campaspe</v>
      </c>
      <c r="J57" s="1" t="str">
        <f>'Stand condition - SCT output'!$J57</f>
        <v>River Red Gum</v>
      </c>
      <c r="K57" s="1"/>
      <c r="L57" t="s">
        <v>74</v>
      </c>
      <c r="M57">
        <v>1989</v>
      </c>
      <c r="N57" t="s">
        <v>77</v>
      </c>
      <c r="O57">
        <v>623.236328125</v>
      </c>
      <c r="P57" s="1">
        <v>49115.586425781199</v>
      </c>
      <c r="Q57" s="1">
        <v>1524825.77171176</v>
      </c>
      <c r="R57" s="1">
        <v>20707678.161890101</v>
      </c>
      <c r="S57" s="1">
        <v>373704.97827148403</v>
      </c>
      <c r="T57" s="1" t="s">
        <v>20</v>
      </c>
      <c r="U57" s="1" t="s">
        <v>6</v>
      </c>
      <c r="V57">
        <f t="shared" si="6"/>
        <v>22655947.734627251</v>
      </c>
      <c r="X57" t="s">
        <v>74</v>
      </c>
      <c r="Y57">
        <v>1989</v>
      </c>
      <c r="Z57" t="s">
        <v>77</v>
      </c>
      <c r="AA57">
        <f t="shared" si="0"/>
        <v>2.7508729073048147E-3</v>
      </c>
      <c r="AB57">
        <f t="shared" si="1"/>
        <v>0.21678892889884788</v>
      </c>
      <c r="AC57">
        <f t="shared" si="2"/>
        <v>6.7303552672891414</v>
      </c>
      <c r="AD57">
        <f t="shared" si="3"/>
        <v>91.400626468786285</v>
      </c>
      <c r="AE57">
        <f t="shared" si="4"/>
        <v>1.6494784621184262</v>
      </c>
      <c r="AF57" s="1" t="s">
        <v>20</v>
      </c>
      <c r="AG57" s="1" t="s">
        <v>6</v>
      </c>
      <c r="AH57">
        <f t="shared" si="7"/>
        <v>100</v>
      </c>
    </row>
    <row r="58" spans="1:34" x14ac:dyDescent="0.45">
      <c r="A58" t="str">
        <f>MID('Stand condition - SCT output'!$I58,9,4)</f>
        <v>1988</v>
      </c>
      <c r="B58">
        <f t="shared" si="5"/>
        <v>1989</v>
      </c>
      <c r="C58" t="str">
        <f>MID('Stand condition - SCT output'!$I58,18,4)</f>
        <v>1990</v>
      </c>
      <c r="D58">
        <f>SUM('Stand condition - SCT output'!$B58:$C58)</f>
        <v>74251.979980468706</v>
      </c>
      <c r="E58" s="1">
        <f>'Stand condition - SCT output'!$D58</f>
        <v>905056.23793322896</v>
      </c>
      <c r="F58" s="1">
        <f>'Stand condition - SCT output'!$E58</f>
        <v>27535878.846256498</v>
      </c>
      <c r="G58" s="1">
        <f>'Stand condition - SCT output'!$F58</f>
        <v>310274067.570436</v>
      </c>
      <c r="H58" s="1">
        <f>'Stand condition - SCT output'!$G58</f>
        <v>25120073.173869502</v>
      </c>
      <c r="I58" s="1" t="str">
        <f>'Stand condition - SCT output'!$H58</f>
        <v>Goulburn-Broken</v>
      </c>
      <c r="J58" s="1" t="str">
        <f>'Stand condition - SCT output'!$J58</f>
        <v>River Red Gum</v>
      </c>
      <c r="K58" s="1"/>
      <c r="L58" t="s">
        <v>74</v>
      </c>
      <c r="M58">
        <v>1989</v>
      </c>
      <c r="N58" t="s">
        <v>77</v>
      </c>
      <c r="O58">
        <v>74251.979980468706</v>
      </c>
      <c r="P58" s="1">
        <v>905056.23793322896</v>
      </c>
      <c r="Q58" s="1">
        <v>27535878.846256498</v>
      </c>
      <c r="R58" s="1">
        <v>310274067.570436</v>
      </c>
      <c r="S58" s="1">
        <v>25120073.173869502</v>
      </c>
      <c r="T58" s="1" t="s">
        <v>21</v>
      </c>
      <c r="U58" s="1" t="s">
        <v>6</v>
      </c>
      <c r="V58">
        <f t="shared" si="6"/>
        <v>363909327.80847567</v>
      </c>
      <c r="X58" t="s">
        <v>74</v>
      </c>
      <c r="Y58">
        <v>1989</v>
      </c>
      <c r="Z58" t="s">
        <v>77</v>
      </c>
      <c r="AA58">
        <f t="shared" si="0"/>
        <v>2.0403978218317968E-2</v>
      </c>
      <c r="AB58">
        <f t="shared" si="1"/>
        <v>0.2487037755760845</v>
      </c>
      <c r="AC58">
        <f t="shared" si="2"/>
        <v>7.5666867381724661</v>
      </c>
      <c r="AD58">
        <f t="shared" si="3"/>
        <v>85.261367011106742</v>
      </c>
      <c r="AE58">
        <f t="shared" si="4"/>
        <v>6.9028384969263872</v>
      </c>
      <c r="AF58" s="1" t="s">
        <v>21</v>
      </c>
      <c r="AG58" s="1" t="s">
        <v>6</v>
      </c>
      <c r="AH58">
        <f t="shared" si="7"/>
        <v>100</v>
      </c>
    </row>
    <row r="59" spans="1:34" x14ac:dyDescent="0.45">
      <c r="A59" t="str">
        <f>MID('Stand condition - SCT output'!$I59,9,4)</f>
        <v>1988</v>
      </c>
      <c r="B59">
        <f t="shared" si="5"/>
        <v>1989</v>
      </c>
      <c r="C59" t="str">
        <f>MID('Stand condition - SCT output'!$I59,18,4)</f>
        <v>1990</v>
      </c>
      <c r="D59">
        <f>SUM('Stand condition - SCT output'!$B59:$C59)</f>
        <v>1343.5468139648401</v>
      </c>
      <c r="E59" s="1">
        <f>'Stand condition - SCT output'!$D59</f>
        <v>135780.86810302699</v>
      </c>
      <c r="F59" s="1">
        <f>'Stand condition - SCT output'!$E59</f>
        <v>4822553.6093848096</v>
      </c>
      <c r="G59" s="1">
        <f>'Stand condition - SCT output'!$F59</f>
        <v>114143760.29242299</v>
      </c>
      <c r="H59" s="1">
        <f>'Stand condition - SCT output'!$G59</f>
        <v>5576259.6315917904</v>
      </c>
      <c r="I59" s="1" t="str">
        <f>'Stand condition - SCT output'!$H59</f>
        <v>Gwydir</v>
      </c>
      <c r="J59" s="1" t="str">
        <f>'Stand condition - SCT output'!$J59</f>
        <v>River Red Gum</v>
      </c>
      <c r="K59" s="1"/>
      <c r="L59" t="s">
        <v>74</v>
      </c>
      <c r="M59">
        <v>1989</v>
      </c>
      <c r="N59" t="s">
        <v>77</v>
      </c>
      <c r="O59">
        <v>1343.5468139648401</v>
      </c>
      <c r="P59" s="1">
        <v>135780.86810302699</v>
      </c>
      <c r="Q59" s="1">
        <v>4822553.6093848096</v>
      </c>
      <c r="R59" s="1">
        <v>114143760.29242299</v>
      </c>
      <c r="S59" s="1">
        <v>5576259.6315917904</v>
      </c>
      <c r="T59" s="1" t="s">
        <v>22</v>
      </c>
      <c r="U59" s="1" t="s">
        <v>6</v>
      </c>
      <c r="V59">
        <f t="shared" si="6"/>
        <v>124679697.94831659</v>
      </c>
      <c r="X59" t="s">
        <v>74</v>
      </c>
      <c r="Y59">
        <v>1989</v>
      </c>
      <c r="Z59" t="s">
        <v>77</v>
      </c>
      <c r="AA59">
        <f t="shared" si="0"/>
        <v>1.0775987077878389E-3</v>
      </c>
      <c r="AB59">
        <f t="shared" si="1"/>
        <v>0.10890375124209249</v>
      </c>
      <c r="AC59">
        <f t="shared" si="2"/>
        <v>3.8679541968283404</v>
      </c>
      <c r="AD59">
        <f t="shared" si="3"/>
        <v>91.549596422457597</v>
      </c>
      <c r="AE59">
        <f t="shared" si="4"/>
        <v>4.47246803076417</v>
      </c>
      <c r="AF59" s="1" t="s">
        <v>22</v>
      </c>
      <c r="AG59" s="1" t="s">
        <v>6</v>
      </c>
      <c r="AH59">
        <f t="shared" si="7"/>
        <v>100</v>
      </c>
    </row>
    <row r="60" spans="1:34" x14ac:dyDescent="0.45">
      <c r="A60" t="str">
        <f>MID('Stand condition - SCT output'!$I60,9,4)</f>
        <v>1988</v>
      </c>
      <c r="B60">
        <f t="shared" si="5"/>
        <v>1989</v>
      </c>
      <c r="C60" t="str">
        <f>MID('Stand condition - SCT output'!$I60,18,4)</f>
        <v>1990</v>
      </c>
      <c r="D60">
        <f>SUM('Stand condition - SCT output'!$B60:$C60)</f>
        <v>3407.3379516601499</v>
      </c>
      <c r="E60" s="1">
        <f>'Stand condition - SCT output'!$D60</f>
        <v>18994.700988769499</v>
      </c>
      <c r="F60" s="1">
        <f>'Stand condition - SCT output'!$E60</f>
        <v>612660.55981445301</v>
      </c>
      <c r="G60" s="1">
        <f>'Stand condition - SCT output'!$F60</f>
        <v>73229763.440496907</v>
      </c>
      <c r="H60" s="1">
        <f>'Stand condition - SCT output'!$G60</f>
        <v>250347.90354147501</v>
      </c>
      <c r="I60" s="1" t="str">
        <f>'Stand condition - SCT output'!$H60</f>
        <v>Warrego</v>
      </c>
      <c r="J60" s="1" t="str">
        <f>'Stand condition - SCT output'!$J60</f>
        <v>River Red Gum</v>
      </c>
      <c r="K60" s="1"/>
      <c r="L60" t="s">
        <v>74</v>
      </c>
      <c r="M60">
        <v>1989</v>
      </c>
      <c r="N60" t="s">
        <v>77</v>
      </c>
      <c r="O60">
        <v>3407.3379516601499</v>
      </c>
      <c r="P60" s="1">
        <v>18994.700988769499</v>
      </c>
      <c r="Q60" s="1">
        <v>612660.55981445301</v>
      </c>
      <c r="R60" s="1">
        <v>73229763.440496907</v>
      </c>
      <c r="S60" s="1">
        <v>250347.90354147501</v>
      </c>
      <c r="T60" s="1" t="s">
        <v>23</v>
      </c>
      <c r="U60" s="1" t="s">
        <v>6</v>
      </c>
      <c r="V60">
        <f t="shared" si="6"/>
        <v>74115173.942793265</v>
      </c>
      <c r="X60" t="s">
        <v>74</v>
      </c>
      <c r="Y60">
        <v>1989</v>
      </c>
      <c r="Z60" t="s">
        <v>77</v>
      </c>
      <c r="AA60">
        <f t="shared" si="0"/>
        <v>4.5973554002452276E-3</v>
      </c>
      <c r="AB60">
        <f t="shared" si="1"/>
        <v>2.5628626336937153E-2</v>
      </c>
      <c r="AC60">
        <f t="shared" si="2"/>
        <v>0.82663309983910027</v>
      </c>
      <c r="AD60">
        <f t="shared" si="3"/>
        <v>98.805358666526544</v>
      </c>
      <c r="AE60">
        <f t="shared" si="4"/>
        <v>0.33778225189717453</v>
      </c>
      <c r="AF60" s="1" t="s">
        <v>23</v>
      </c>
      <c r="AG60" s="1" t="s">
        <v>6</v>
      </c>
      <c r="AH60">
        <f t="shared" si="7"/>
        <v>100.00000000000001</v>
      </c>
    </row>
    <row r="61" spans="1:34" x14ac:dyDescent="0.45">
      <c r="A61" t="str">
        <f>MID('Stand condition - SCT output'!$I61,9,4)</f>
        <v>1988</v>
      </c>
      <c r="B61">
        <f t="shared" si="5"/>
        <v>1989</v>
      </c>
      <c r="C61" t="str">
        <f>MID('Stand condition - SCT output'!$I61,18,4)</f>
        <v>1990</v>
      </c>
      <c r="D61">
        <f>SUM('Stand condition - SCT output'!$B61:$C61)</f>
        <v>1906.69348144531</v>
      </c>
      <c r="E61" s="1">
        <f>'Stand condition - SCT output'!$D61</f>
        <v>15175.7919921875</v>
      </c>
      <c r="F61" s="1">
        <f>'Stand condition - SCT output'!$E61</f>
        <v>471989.81358594698</v>
      </c>
      <c r="G61" s="1">
        <f>'Stand condition - SCT output'!$F61</f>
        <v>2853139.6694970201</v>
      </c>
      <c r="H61" s="1">
        <f>'Stand condition - SCT output'!$G61</f>
        <v>146868.29017501499</v>
      </c>
      <c r="I61" s="1" t="str">
        <f>'Stand condition - SCT output'!$H61</f>
        <v>Eastern Mt Lofty Ranges</v>
      </c>
      <c r="J61" s="1" t="str">
        <f>'Stand condition - SCT output'!$J61</f>
        <v>River Red Gum</v>
      </c>
      <c r="K61" s="1"/>
      <c r="L61" t="s">
        <v>74</v>
      </c>
      <c r="M61">
        <v>1989</v>
      </c>
      <c r="N61" t="s">
        <v>77</v>
      </c>
      <c r="O61">
        <v>1906.69348144531</v>
      </c>
      <c r="P61" s="1">
        <v>15175.7919921875</v>
      </c>
      <c r="Q61" s="1">
        <v>471989.81358594698</v>
      </c>
      <c r="R61" s="1">
        <v>2853139.6694970201</v>
      </c>
      <c r="S61" s="1">
        <v>146868.29017501499</v>
      </c>
      <c r="T61" s="1" t="s">
        <v>24</v>
      </c>
      <c r="U61" s="1" t="s">
        <v>6</v>
      </c>
      <c r="V61">
        <f t="shared" si="6"/>
        <v>3489080.2587316148</v>
      </c>
      <c r="X61" t="s">
        <v>74</v>
      </c>
      <c r="Y61">
        <v>1989</v>
      </c>
      <c r="Z61" t="s">
        <v>77</v>
      </c>
      <c r="AA61">
        <f t="shared" si="0"/>
        <v>5.4647452625192695E-2</v>
      </c>
      <c r="AB61">
        <f t="shared" si="1"/>
        <v>0.43495107211160444</v>
      </c>
      <c r="AC61">
        <f t="shared" si="2"/>
        <v>13.527628446057282</v>
      </c>
      <c r="AD61">
        <f t="shared" si="3"/>
        <v>81.773403244504948</v>
      </c>
      <c r="AE61">
        <f t="shared" si="4"/>
        <v>4.2093697847009688</v>
      </c>
      <c r="AF61" s="1" t="s">
        <v>24</v>
      </c>
      <c r="AG61" s="1" t="s">
        <v>6</v>
      </c>
      <c r="AH61">
        <f t="shared" si="7"/>
        <v>100</v>
      </c>
    </row>
    <row r="62" spans="1:34" x14ac:dyDescent="0.45">
      <c r="A62" t="str">
        <f>MID('Stand condition - SCT output'!$I62,9,4)</f>
        <v>1988</v>
      </c>
      <c r="B62">
        <f t="shared" si="5"/>
        <v>1989</v>
      </c>
      <c r="C62" t="str">
        <f>MID('Stand condition - SCT output'!$I62,18,4)</f>
        <v>1990</v>
      </c>
      <c r="D62">
        <f>SUM('Stand condition - SCT output'!$B62:$C62)</f>
        <v>670.55633544921795</v>
      </c>
      <c r="E62" s="1">
        <f>'Stand condition - SCT output'!$D62</f>
        <v>17045.001098632802</v>
      </c>
      <c r="F62" s="1">
        <f>'Stand condition - SCT output'!$E62</f>
        <v>1237070.6792602499</v>
      </c>
      <c r="G62" s="1">
        <f>'Stand condition - SCT output'!$F62</f>
        <v>109525665.48770399</v>
      </c>
      <c r="H62" s="1">
        <f>'Stand condition - SCT output'!$G62</f>
        <v>3668264.7120425901</v>
      </c>
      <c r="I62" s="1" t="str">
        <f>'Stand condition - SCT output'!$H62</f>
        <v>Condamine-Balonne</v>
      </c>
      <c r="J62" s="1" t="str">
        <f>'Stand condition - SCT output'!$J62</f>
        <v>River Red Gum</v>
      </c>
      <c r="K62" s="1"/>
      <c r="L62" t="s">
        <v>74</v>
      </c>
      <c r="M62">
        <v>1989</v>
      </c>
      <c r="N62" t="s">
        <v>77</v>
      </c>
      <c r="O62">
        <v>670.55633544921795</v>
      </c>
      <c r="P62" s="1">
        <v>17045.001098632802</v>
      </c>
      <c r="Q62" s="1">
        <v>1237070.6792602499</v>
      </c>
      <c r="R62" s="1">
        <v>109525665.48770399</v>
      </c>
      <c r="S62" s="1">
        <v>3668264.7120425901</v>
      </c>
      <c r="T62" s="1" t="s">
        <v>25</v>
      </c>
      <c r="U62" s="1" t="s">
        <v>6</v>
      </c>
      <c r="V62">
        <f t="shared" si="6"/>
        <v>114448716.43644091</v>
      </c>
      <c r="X62" t="s">
        <v>74</v>
      </c>
      <c r="Y62">
        <v>1989</v>
      </c>
      <c r="Z62" t="s">
        <v>77</v>
      </c>
      <c r="AA62">
        <f t="shared" si="0"/>
        <v>5.8590114098973866E-4</v>
      </c>
      <c r="AB62">
        <f t="shared" si="1"/>
        <v>1.4893134348167848E-2</v>
      </c>
      <c r="AC62">
        <f t="shared" si="2"/>
        <v>1.0808951972364469</v>
      </c>
      <c r="AD62">
        <f t="shared" si="3"/>
        <v>95.698465564294082</v>
      </c>
      <c r="AE62">
        <f t="shared" si="4"/>
        <v>3.205160202980311</v>
      </c>
      <c r="AF62" s="1" t="s">
        <v>25</v>
      </c>
      <c r="AG62" s="1" t="s">
        <v>6</v>
      </c>
      <c r="AH62">
        <f t="shared" si="7"/>
        <v>100</v>
      </c>
    </row>
    <row r="63" spans="1:34" x14ac:dyDescent="0.45">
      <c r="A63" t="str">
        <f>MID('Stand condition - SCT output'!$I63,9,4)</f>
        <v>1989</v>
      </c>
      <c r="B63">
        <f t="shared" si="5"/>
        <v>1990</v>
      </c>
      <c r="C63" t="str">
        <f>MID('Stand condition - SCT output'!$I63,18,4)</f>
        <v>1991</v>
      </c>
      <c r="D63">
        <f>SUM('Stand condition - SCT output'!$B63:$C63)</f>
        <v>172887.54125976554</v>
      </c>
      <c r="E63" s="1">
        <f>'Stand condition - SCT output'!$D63</f>
        <v>3532979.7566097402</v>
      </c>
      <c r="F63" s="1">
        <f>'Stand condition - SCT output'!$E63</f>
        <v>125312058.014055</v>
      </c>
      <c r="G63" s="1">
        <f>'Stand condition - SCT output'!$F63</f>
        <v>928305564.52839506</v>
      </c>
      <c r="H63" s="1">
        <f>'Stand condition - SCT output'!$G63</f>
        <v>32583198.276309699</v>
      </c>
      <c r="I63" s="1" t="str">
        <f>'Stand condition - SCT output'!$H63</f>
        <v>Murrumbidgee</v>
      </c>
      <c r="J63" s="1" t="str">
        <f>'Stand condition - SCT output'!$J63</f>
        <v>River Red Gum</v>
      </c>
      <c r="K63" s="1"/>
      <c r="L63" t="s">
        <v>76</v>
      </c>
      <c r="M63">
        <v>1990</v>
      </c>
      <c r="N63" t="s">
        <v>78</v>
      </c>
      <c r="O63">
        <v>172887.54125976554</v>
      </c>
      <c r="P63" s="1">
        <v>3532979.7566097402</v>
      </c>
      <c r="Q63" s="1">
        <v>125312058.014055</v>
      </c>
      <c r="R63" s="1">
        <v>928305564.52839506</v>
      </c>
      <c r="S63" s="1">
        <v>32583198.276309699</v>
      </c>
      <c r="T63" s="1" t="s">
        <v>4</v>
      </c>
      <c r="U63" s="1" t="s">
        <v>6</v>
      </c>
      <c r="V63">
        <f t="shared" si="6"/>
        <v>1089906688.1166291</v>
      </c>
      <c r="X63" t="s">
        <v>76</v>
      </c>
      <c r="Y63">
        <v>1990</v>
      </c>
      <c r="Z63" t="s">
        <v>78</v>
      </c>
      <c r="AA63">
        <f t="shared" si="0"/>
        <v>1.5862600270718327E-2</v>
      </c>
      <c r="AB63">
        <f t="shared" si="1"/>
        <v>0.32415433313055164</v>
      </c>
      <c r="AC63">
        <f t="shared" si="2"/>
        <v>11.497503353300422</v>
      </c>
      <c r="AD63">
        <f t="shared" si="3"/>
        <v>85.172939541504917</v>
      </c>
      <c r="AE63">
        <f t="shared" si="4"/>
        <v>2.989540171793406</v>
      </c>
      <c r="AF63" s="1" t="s">
        <v>4</v>
      </c>
      <c r="AG63" s="1" t="s">
        <v>6</v>
      </c>
      <c r="AH63">
        <f t="shared" si="7"/>
        <v>100.00000000000001</v>
      </c>
    </row>
    <row r="64" spans="1:34" x14ac:dyDescent="0.45">
      <c r="A64" t="str">
        <f>MID('Stand condition - SCT output'!$I64,9,4)</f>
        <v>1989</v>
      </c>
      <c r="B64">
        <f t="shared" si="5"/>
        <v>1990</v>
      </c>
      <c r="C64" t="str">
        <f>MID('Stand condition - SCT output'!$I64,18,4)</f>
        <v>1991</v>
      </c>
      <c r="D64">
        <f>SUM('Stand condition - SCT output'!$B64:$C64)</f>
        <v>0</v>
      </c>
      <c r="E64" s="1">
        <f>'Stand condition - SCT output'!$D64</f>
        <v>30593.5617065429</v>
      </c>
      <c r="F64" s="1">
        <f>'Stand condition - SCT output'!$E64</f>
        <v>2600453.5153140798</v>
      </c>
      <c r="G64" s="1">
        <f>'Stand condition - SCT output'!$F64</f>
        <v>115368540.824531</v>
      </c>
      <c r="H64" s="1">
        <f>'Stand condition - SCT output'!$G64</f>
        <v>7016877.4651460499</v>
      </c>
      <c r="I64" s="1" t="str">
        <f>'Stand condition - SCT output'!$H64</f>
        <v>Namoi</v>
      </c>
      <c r="J64" s="1" t="str">
        <f>'Stand condition - SCT output'!$J64</f>
        <v>River Red Gum</v>
      </c>
      <c r="K64" s="1"/>
      <c r="L64" t="s">
        <v>76</v>
      </c>
      <c r="M64">
        <v>1990</v>
      </c>
      <c r="N64" t="s">
        <v>78</v>
      </c>
      <c r="O64">
        <v>0</v>
      </c>
      <c r="P64" s="1">
        <v>30593.5617065429</v>
      </c>
      <c r="Q64" s="1">
        <v>2600453.5153140798</v>
      </c>
      <c r="R64" s="1">
        <v>115368540.824531</v>
      </c>
      <c r="S64" s="1">
        <v>7016877.4651460499</v>
      </c>
      <c r="T64" s="1" t="s">
        <v>7</v>
      </c>
      <c r="U64" s="1" t="s">
        <v>6</v>
      </c>
      <c r="V64">
        <f t="shared" si="6"/>
        <v>125016465.36669768</v>
      </c>
      <c r="X64" t="s">
        <v>76</v>
      </c>
      <c r="Y64">
        <v>1990</v>
      </c>
      <c r="Z64" t="s">
        <v>78</v>
      </c>
      <c r="AA64">
        <f t="shared" si="0"/>
        <v>0</v>
      </c>
      <c r="AB64">
        <f t="shared" si="1"/>
        <v>2.4471625890882462E-2</v>
      </c>
      <c r="AC64">
        <f t="shared" si="2"/>
        <v>2.0800888168501985</v>
      </c>
      <c r="AD64">
        <f t="shared" si="3"/>
        <v>92.282676914702847</v>
      </c>
      <c r="AE64">
        <f t="shared" si="4"/>
        <v>5.6127626425560653</v>
      </c>
      <c r="AF64" s="1" t="s">
        <v>7</v>
      </c>
      <c r="AG64" s="1" t="s">
        <v>6</v>
      </c>
      <c r="AH64">
        <f t="shared" si="7"/>
        <v>99.999999999999986</v>
      </c>
    </row>
    <row r="65" spans="1:34" x14ac:dyDescent="0.45">
      <c r="A65" t="str">
        <f>MID('Stand condition - SCT output'!$I65,9,4)</f>
        <v>1989</v>
      </c>
      <c r="B65">
        <f t="shared" si="5"/>
        <v>1990</v>
      </c>
      <c r="C65" t="str">
        <f>MID('Stand condition - SCT output'!$I65,18,4)</f>
        <v>1991</v>
      </c>
      <c r="D65">
        <f>SUM('Stand condition - SCT output'!$B65:$C65)</f>
        <v>1372.3869018554601</v>
      </c>
      <c r="E65" s="1">
        <f>'Stand condition - SCT output'!$D65</f>
        <v>3417.9647216796802</v>
      </c>
      <c r="F65" s="1">
        <f>'Stand condition - SCT output'!$E65</f>
        <v>348787.56616210903</v>
      </c>
      <c r="G65" s="1">
        <f>'Stand condition - SCT output'!$F65</f>
        <v>1633642.9592895501</v>
      </c>
      <c r="H65" s="1">
        <f>'Stand condition - SCT output'!$G65</f>
        <v>4785.3461303710901</v>
      </c>
      <c r="I65" s="1" t="str">
        <f>'Stand condition - SCT output'!$H65</f>
        <v>Nebine</v>
      </c>
      <c r="J65" s="1" t="str">
        <f>'Stand condition - SCT output'!$J65</f>
        <v>River Red Gum</v>
      </c>
      <c r="K65" s="1"/>
      <c r="L65" t="s">
        <v>76</v>
      </c>
      <c r="M65">
        <v>1990</v>
      </c>
      <c r="N65" t="s">
        <v>78</v>
      </c>
      <c r="O65">
        <v>1372.3869018554601</v>
      </c>
      <c r="P65" s="1">
        <v>3417.9647216796802</v>
      </c>
      <c r="Q65" s="1">
        <v>348787.56616210903</v>
      </c>
      <c r="R65" s="1">
        <v>1633642.9592895501</v>
      </c>
      <c r="S65" s="1">
        <v>4785.3461303710901</v>
      </c>
      <c r="T65" s="1" t="s">
        <v>8</v>
      </c>
      <c r="U65" s="1" t="s">
        <v>6</v>
      </c>
      <c r="V65">
        <f t="shared" si="6"/>
        <v>1992006.2232055655</v>
      </c>
      <c r="X65" t="s">
        <v>76</v>
      </c>
      <c r="Y65">
        <v>1990</v>
      </c>
      <c r="Z65" t="s">
        <v>78</v>
      </c>
      <c r="AA65">
        <f t="shared" si="0"/>
        <v>6.8894709558035172E-2</v>
      </c>
      <c r="AB65">
        <f t="shared" si="1"/>
        <v>0.17158403833595667</v>
      </c>
      <c r="AC65">
        <f t="shared" si="2"/>
        <v>17.509361271012246</v>
      </c>
      <c r="AD65">
        <f t="shared" si="3"/>
        <v>82.009932512192051</v>
      </c>
      <c r="AE65">
        <f t="shared" si="4"/>
        <v>0.2402274689017006</v>
      </c>
      <c r="AF65" s="1" t="s">
        <v>8</v>
      </c>
      <c r="AG65" s="1" t="s">
        <v>6</v>
      </c>
      <c r="AH65">
        <f t="shared" si="7"/>
        <v>100</v>
      </c>
    </row>
    <row r="66" spans="1:34" x14ac:dyDescent="0.45">
      <c r="A66" t="str">
        <f>MID('Stand condition - SCT output'!$I66,9,4)</f>
        <v>1989</v>
      </c>
      <c r="B66">
        <f t="shared" si="5"/>
        <v>1990</v>
      </c>
      <c r="C66" t="str">
        <f>MID('Stand condition - SCT output'!$I66,18,4)</f>
        <v>1991</v>
      </c>
      <c r="D66">
        <f>SUM('Stand condition - SCT output'!$B66:$C66)</f>
        <v>3741.9852294921802</v>
      </c>
      <c r="E66" s="1">
        <f>'Stand condition - SCT output'!$D66</f>
        <v>71094.241479013406</v>
      </c>
      <c r="F66" s="1">
        <f>'Stand condition - SCT output'!$E66</f>
        <v>4020873.4356904798</v>
      </c>
      <c r="G66" s="1">
        <f>'Stand condition - SCT output'!$F66</f>
        <v>98694498.719055593</v>
      </c>
      <c r="H66" s="1">
        <f>'Stand condition - SCT output'!$G66</f>
        <v>24062497.363052402</v>
      </c>
      <c r="I66" s="1" t="str">
        <f>'Stand condition - SCT output'!$H66</f>
        <v>Ovens</v>
      </c>
      <c r="J66" s="1" t="str">
        <f>'Stand condition - SCT output'!$J66</f>
        <v>River Red Gum</v>
      </c>
      <c r="K66" s="1"/>
      <c r="L66" t="s">
        <v>76</v>
      </c>
      <c r="M66">
        <v>1990</v>
      </c>
      <c r="N66" t="s">
        <v>78</v>
      </c>
      <c r="O66">
        <v>3741.9852294921802</v>
      </c>
      <c r="P66" s="1">
        <v>71094.241479013406</v>
      </c>
      <c r="Q66" s="1">
        <v>4020873.4356904798</v>
      </c>
      <c r="R66" s="1">
        <v>98694498.719055593</v>
      </c>
      <c r="S66" s="1">
        <v>24062497.363052402</v>
      </c>
      <c r="T66" s="1" t="s">
        <v>9</v>
      </c>
      <c r="U66" s="1" t="s">
        <v>6</v>
      </c>
      <c r="V66">
        <f t="shared" si="6"/>
        <v>126852705.74450697</v>
      </c>
      <c r="X66" t="s">
        <v>76</v>
      </c>
      <c r="Y66">
        <v>1990</v>
      </c>
      <c r="Z66" t="s">
        <v>78</v>
      </c>
      <c r="AA66">
        <f t="shared" si="0"/>
        <v>2.9498663095361036E-3</v>
      </c>
      <c r="AB66">
        <f t="shared" si="1"/>
        <v>5.6044718212163128E-2</v>
      </c>
      <c r="AC66">
        <f t="shared" si="2"/>
        <v>3.1697183060398331</v>
      </c>
      <c r="AD66">
        <f t="shared" si="3"/>
        <v>77.802438773229952</v>
      </c>
      <c r="AE66">
        <f t="shared" si="4"/>
        <v>18.96884833620852</v>
      </c>
      <c r="AF66" s="1" t="s">
        <v>9</v>
      </c>
      <c r="AG66" s="1" t="s">
        <v>6</v>
      </c>
      <c r="AH66">
        <f t="shared" si="7"/>
        <v>100.00000000000001</v>
      </c>
    </row>
    <row r="67" spans="1:34" x14ac:dyDescent="0.45">
      <c r="A67" t="str">
        <f>MID('Stand condition - SCT output'!$I67,9,4)</f>
        <v>1989</v>
      </c>
      <c r="B67">
        <f t="shared" si="5"/>
        <v>1990</v>
      </c>
      <c r="C67" t="str">
        <f>MID('Stand condition - SCT output'!$I67,18,4)</f>
        <v>1991</v>
      </c>
      <c r="D67">
        <f>SUM('Stand condition - SCT output'!$B67:$C67)</f>
        <v>0</v>
      </c>
      <c r="E67" s="1">
        <f>'Stand condition - SCT output'!$D67</f>
        <v>4771.4204711913999</v>
      </c>
      <c r="F67" s="1">
        <f>'Stand condition - SCT output'!$E67</f>
        <v>255811.072954723</v>
      </c>
      <c r="G67" s="1">
        <f>'Stand condition - SCT output'!$F67</f>
        <v>27658200.602146</v>
      </c>
      <c r="H67" s="1">
        <f>'Stand condition - SCT output'!$G67</f>
        <v>221404.69522202399</v>
      </c>
      <c r="I67" s="1" t="str">
        <f>'Stand condition - SCT output'!$H67</f>
        <v>Paroo</v>
      </c>
      <c r="J67" s="1" t="str">
        <f>'Stand condition - SCT output'!$J67</f>
        <v>River Red Gum</v>
      </c>
      <c r="K67" s="1"/>
      <c r="L67" t="s">
        <v>76</v>
      </c>
      <c r="M67">
        <v>1990</v>
      </c>
      <c r="N67" t="s">
        <v>78</v>
      </c>
      <c r="O67">
        <v>0</v>
      </c>
      <c r="P67" s="1">
        <v>4771.4204711913999</v>
      </c>
      <c r="Q67" s="1">
        <v>255811.072954723</v>
      </c>
      <c r="R67" s="1">
        <v>27658200.602146</v>
      </c>
      <c r="S67" s="1">
        <v>221404.69522202399</v>
      </c>
      <c r="T67" s="1" t="s">
        <v>10</v>
      </c>
      <c r="U67" s="1" t="s">
        <v>6</v>
      </c>
      <c r="V67">
        <f t="shared" si="6"/>
        <v>28140187.790793937</v>
      </c>
      <c r="X67" t="s">
        <v>76</v>
      </c>
      <c r="Y67">
        <v>1990</v>
      </c>
      <c r="Z67" t="s">
        <v>78</v>
      </c>
      <c r="AA67">
        <f t="shared" ref="AA67:AA130" si="9">O67/$V67*100</f>
        <v>0</v>
      </c>
      <c r="AB67">
        <f t="shared" ref="AB67:AB130" si="10">P67/$V67*100</f>
        <v>1.6955894206052063E-2</v>
      </c>
      <c r="AC67">
        <f t="shared" ref="AC67:AC130" si="11">Q67/$V67*100</f>
        <v>0.90905958004449272</v>
      </c>
      <c r="AD67">
        <f t="shared" ref="AD67:AD130" si="12">R67/$V67*100</f>
        <v>98.28719270734355</v>
      </c>
      <c r="AE67">
        <f t="shared" ref="AE67:AE130" si="13">S67/$V67*100</f>
        <v>0.78679181840590473</v>
      </c>
      <c r="AF67" s="1" t="s">
        <v>10</v>
      </c>
      <c r="AG67" s="1" t="s">
        <v>6</v>
      </c>
      <c r="AH67">
        <f t="shared" si="7"/>
        <v>100</v>
      </c>
    </row>
    <row r="68" spans="1:34" x14ac:dyDescent="0.45">
      <c r="A68" t="str">
        <f>MID('Stand condition - SCT output'!$I68,9,4)</f>
        <v>1989</v>
      </c>
      <c r="B68">
        <f t="shared" ref="B68:B131" si="14">A68+1</f>
        <v>1990</v>
      </c>
      <c r="C68" t="str">
        <f>MID('Stand condition - SCT output'!$I68,18,4)</f>
        <v>1991</v>
      </c>
      <c r="D68">
        <f>SUM('Stand condition - SCT output'!$B68:$C68)</f>
        <v>426911.51489257743</v>
      </c>
      <c r="E68" s="1">
        <f>'Stand condition - SCT output'!$D68</f>
        <v>2913372.9002292999</v>
      </c>
      <c r="F68" s="1">
        <f>'Stand condition - SCT output'!$E68</f>
        <v>28231546.334895499</v>
      </c>
      <c r="G68" s="1">
        <f>'Stand condition - SCT output'!$F68</f>
        <v>95144343.721629605</v>
      </c>
      <c r="H68" s="1">
        <f>'Stand condition - SCT output'!$G68</f>
        <v>485487.871826171</v>
      </c>
      <c r="I68" s="1" t="str">
        <f>'Stand condition - SCT output'!$H68</f>
        <v>Wimmera-Avoca</v>
      </c>
      <c r="J68" s="1" t="str">
        <f>'Stand condition - SCT output'!$J68</f>
        <v>River Red Gum</v>
      </c>
      <c r="K68" s="1"/>
      <c r="L68" t="s">
        <v>76</v>
      </c>
      <c r="M68">
        <v>1990</v>
      </c>
      <c r="N68" t="s">
        <v>78</v>
      </c>
      <c r="O68">
        <v>426911.51489257743</v>
      </c>
      <c r="P68" s="1">
        <v>2913372.9002292999</v>
      </c>
      <c r="Q68" s="1">
        <v>28231546.334895499</v>
      </c>
      <c r="R68" s="1">
        <v>95144343.721629605</v>
      </c>
      <c r="S68" s="1">
        <v>485487.871826171</v>
      </c>
      <c r="T68" s="1" t="s">
        <v>11</v>
      </c>
      <c r="U68" s="1" t="s">
        <v>6</v>
      </c>
      <c r="V68">
        <f t="shared" ref="V68:V131" si="15">SUM(O68:S68)</f>
        <v>127201662.34347315</v>
      </c>
      <c r="X68" t="s">
        <v>76</v>
      </c>
      <c r="Y68">
        <v>1990</v>
      </c>
      <c r="Z68" t="s">
        <v>78</v>
      </c>
      <c r="AA68">
        <f t="shared" si="9"/>
        <v>0.33561787403361143</v>
      </c>
      <c r="AB68">
        <f t="shared" si="10"/>
        <v>2.2903575680972916</v>
      </c>
      <c r="AC68">
        <f t="shared" si="11"/>
        <v>22.194321846725526</v>
      </c>
      <c r="AD68">
        <f t="shared" si="12"/>
        <v>74.798034843851681</v>
      </c>
      <c r="AE68">
        <f t="shared" si="13"/>
        <v>0.38166786729189461</v>
      </c>
      <c r="AF68" s="1" t="s">
        <v>11</v>
      </c>
      <c r="AG68" s="1" t="s">
        <v>6</v>
      </c>
      <c r="AH68">
        <f t="shared" ref="AH68:AH131" si="16">SUM(AA68:AE68)</f>
        <v>100</v>
      </c>
    </row>
    <row r="69" spans="1:34" x14ac:dyDescent="0.45">
      <c r="A69" t="str">
        <f>MID('Stand condition - SCT output'!$I69,9,4)</f>
        <v>1989</v>
      </c>
      <c r="B69">
        <f t="shared" si="14"/>
        <v>1990</v>
      </c>
      <c r="C69" t="str">
        <f>MID('Stand condition - SCT output'!$I69,18,4)</f>
        <v>1991</v>
      </c>
      <c r="D69">
        <f>SUM('Stand condition - SCT output'!$B69:$C69)</f>
        <v>245888.73254394447</v>
      </c>
      <c r="E69" s="1">
        <f>'Stand condition - SCT output'!$D69</f>
        <v>3785557.3263875302</v>
      </c>
      <c r="F69" s="1">
        <f>'Stand condition - SCT output'!$E69</f>
        <v>82390833.769771993</v>
      </c>
      <c r="G69" s="1">
        <f>'Stand condition - SCT output'!$F69</f>
        <v>451175493.42260599</v>
      </c>
      <c r="H69" s="1">
        <f>'Stand condition - SCT output'!$G69</f>
        <v>6823926.0798950102</v>
      </c>
      <c r="I69" s="1" t="str">
        <f>'Stand condition - SCT output'!$H69</f>
        <v>Lachlan</v>
      </c>
      <c r="J69" s="1" t="str">
        <f>'Stand condition - SCT output'!$J69</f>
        <v>River Red Gum</v>
      </c>
      <c r="K69" s="1"/>
      <c r="L69" t="s">
        <v>76</v>
      </c>
      <c r="M69">
        <v>1990</v>
      </c>
      <c r="N69" t="s">
        <v>78</v>
      </c>
      <c r="O69">
        <v>245888.73254394447</v>
      </c>
      <c r="P69" s="1">
        <v>3785557.3263875302</v>
      </c>
      <c r="Q69" s="1">
        <v>82390833.769771993</v>
      </c>
      <c r="R69" s="1">
        <v>451175493.42260599</v>
      </c>
      <c r="S69" s="1">
        <v>6823926.0798950102</v>
      </c>
      <c r="T69" s="1" t="s">
        <v>12</v>
      </c>
      <c r="U69" s="1" t="s">
        <v>6</v>
      </c>
      <c r="V69">
        <f t="shared" si="15"/>
        <v>544421699.33120441</v>
      </c>
      <c r="X69" t="s">
        <v>76</v>
      </c>
      <c r="Y69">
        <v>1990</v>
      </c>
      <c r="Z69" t="s">
        <v>78</v>
      </c>
      <c r="AA69">
        <f t="shared" si="9"/>
        <v>4.5165123441260113E-2</v>
      </c>
      <c r="AB69">
        <f t="shared" si="10"/>
        <v>0.69533549655311377</v>
      </c>
      <c r="AC69">
        <f t="shared" si="11"/>
        <v>15.133642518471458</v>
      </c>
      <c r="AD69">
        <f t="shared" si="12"/>
        <v>82.872430319521271</v>
      </c>
      <c r="AE69">
        <f t="shared" si="13"/>
        <v>1.2534265420129052</v>
      </c>
      <c r="AF69" s="1" t="s">
        <v>12</v>
      </c>
      <c r="AG69" s="1" t="s">
        <v>6</v>
      </c>
      <c r="AH69">
        <f t="shared" si="16"/>
        <v>100</v>
      </c>
    </row>
    <row r="70" spans="1:34" x14ac:dyDescent="0.45">
      <c r="A70" t="str">
        <f>MID('Stand condition - SCT output'!$I70,9,4)</f>
        <v>1989</v>
      </c>
      <c r="B70">
        <f t="shared" si="14"/>
        <v>1990</v>
      </c>
      <c r="C70" t="str">
        <f>MID('Stand condition - SCT output'!$I70,18,4)</f>
        <v>1991</v>
      </c>
      <c r="D70">
        <f>SUM('Stand condition - SCT output'!$B70:$C70)</f>
        <v>54156.997741699197</v>
      </c>
      <c r="E70" s="1">
        <f>'Stand condition - SCT output'!$D70</f>
        <v>696929.010864257</v>
      </c>
      <c r="F70" s="1">
        <f>'Stand condition - SCT output'!$E70</f>
        <v>8282971.9101043101</v>
      </c>
      <c r="G70" s="1">
        <f>'Stand condition - SCT output'!$F70</f>
        <v>46465872.317656599</v>
      </c>
      <c r="H70" s="1">
        <f>'Stand condition - SCT output'!$G70</f>
        <v>777202.36413574195</v>
      </c>
      <c r="I70" s="1" t="str">
        <f>'Stand condition - SCT output'!$H70</f>
        <v>Loddon</v>
      </c>
      <c r="J70" s="1" t="str">
        <f>'Stand condition - SCT output'!$J70</f>
        <v>River Red Gum</v>
      </c>
      <c r="K70" s="1"/>
      <c r="L70" t="s">
        <v>76</v>
      </c>
      <c r="M70">
        <v>1990</v>
      </c>
      <c r="N70" t="s">
        <v>78</v>
      </c>
      <c r="O70">
        <v>54156.997741699197</v>
      </c>
      <c r="P70" s="1">
        <v>696929.010864257</v>
      </c>
      <c r="Q70" s="1">
        <v>8282971.9101043101</v>
      </c>
      <c r="R70" s="1">
        <v>46465872.317656599</v>
      </c>
      <c r="S70" s="1">
        <v>777202.36413574195</v>
      </c>
      <c r="T70" s="1" t="s">
        <v>13</v>
      </c>
      <c r="U70" s="1" t="s">
        <v>6</v>
      </c>
      <c r="V70">
        <f t="shared" si="15"/>
        <v>56277132.60050261</v>
      </c>
      <c r="X70" t="s">
        <v>76</v>
      </c>
      <c r="Y70">
        <v>1990</v>
      </c>
      <c r="Z70" t="s">
        <v>78</v>
      </c>
      <c r="AA70">
        <f t="shared" si="9"/>
        <v>9.6232688552464599E-2</v>
      </c>
      <c r="AB70">
        <f t="shared" si="10"/>
        <v>1.2383875628695993</v>
      </c>
      <c r="AC70">
        <f t="shared" si="11"/>
        <v>14.718183971637416</v>
      </c>
      <c r="AD70">
        <f t="shared" si="12"/>
        <v>82.566168833629618</v>
      </c>
      <c r="AE70">
        <f t="shared" si="13"/>
        <v>1.3810269433108977</v>
      </c>
      <c r="AF70" s="1" t="s">
        <v>13</v>
      </c>
      <c r="AG70" s="1" t="s">
        <v>6</v>
      </c>
      <c r="AH70">
        <f t="shared" si="16"/>
        <v>100</v>
      </c>
    </row>
    <row r="71" spans="1:34" x14ac:dyDescent="0.45">
      <c r="A71" t="str">
        <f>MID('Stand condition - SCT output'!$I71,9,4)</f>
        <v>1989</v>
      </c>
      <c r="B71">
        <f t="shared" si="14"/>
        <v>1990</v>
      </c>
      <c r="C71" t="str">
        <f>MID('Stand condition - SCT output'!$I71,18,4)</f>
        <v>1991</v>
      </c>
      <c r="D71">
        <f>SUM('Stand condition - SCT output'!$B71:$C71)</f>
        <v>5109.3331909179597</v>
      </c>
      <c r="E71" s="1">
        <f>'Stand condition - SCT output'!$D71</f>
        <v>110166.338745117</v>
      </c>
      <c r="F71" s="1">
        <f>'Stand condition - SCT output'!$E71</f>
        <v>5510091.2782619102</v>
      </c>
      <c r="G71" s="1">
        <f>'Stand condition - SCT output'!$F71</f>
        <v>128756644.965978</v>
      </c>
      <c r="H71" s="1">
        <f>'Stand condition - SCT output'!$G71</f>
        <v>2497900.8781355298</v>
      </c>
      <c r="I71" s="1" t="str">
        <f>'Stand condition - SCT output'!$H71</f>
        <v>Lower Darling</v>
      </c>
      <c r="J71" s="1" t="str">
        <f>'Stand condition - SCT output'!$J71</f>
        <v>River Red Gum</v>
      </c>
      <c r="K71" s="1"/>
      <c r="L71" t="s">
        <v>76</v>
      </c>
      <c r="M71">
        <v>1990</v>
      </c>
      <c r="N71" t="s">
        <v>78</v>
      </c>
      <c r="O71">
        <v>5109.3331909179597</v>
      </c>
      <c r="P71" s="1">
        <v>110166.338745117</v>
      </c>
      <c r="Q71" s="1">
        <v>5510091.2782619102</v>
      </c>
      <c r="R71" s="1">
        <v>128756644.965978</v>
      </c>
      <c r="S71" s="1">
        <v>2497900.8781355298</v>
      </c>
      <c r="T71" s="1" t="s">
        <v>14</v>
      </c>
      <c r="U71" s="1" t="s">
        <v>6</v>
      </c>
      <c r="V71">
        <f t="shared" si="15"/>
        <v>136879912.79431146</v>
      </c>
      <c r="X71" t="s">
        <v>76</v>
      </c>
      <c r="Y71">
        <v>1990</v>
      </c>
      <c r="Z71" t="s">
        <v>78</v>
      </c>
      <c r="AA71">
        <f t="shared" si="9"/>
        <v>3.7327121902800452E-3</v>
      </c>
      <c r="AB71">
        <f t="shared" si="10"/>
        <v>8.0483934052955772E-2</v>
      </c>
      <c r="AC71">
        <f t="shared" si="11"/>
        <v>4.0254929783173434</v>
      </c>
      <c r="AD71">
        <f t="shared" si="12"/>
        <v>94.065405461983133</v>
      </c>
      <c r="AE71">
        <f t="shared" si="13"/>
        <v>1.8248849134563001</v>
      </c>
      <c r="AF71" s="1" t="s">
        <v>14</v>
      </c>
      <c r="AG71" s="1" t="s">
        <v>6</v>
      </c>
      <c r="AH71">
        <f t="shared" si="16"/>
        <v>100.00000000000001</v>
      </c>
    </row>
    <row r="72" spans="1:34" x14ac:dyDescent="0.45">
      <c r="A72" t="str">
        <f>MID('Stand condition - SCT output'!$I72,9,4)</f>
        <v>1989</v>
      </c>
      <c r="B72">
        <f t="shared" si="14"/>
        <v>1990</v>
      </c>
      <c r="C72" t="str">
        <f>MID('Stand condition - SCT output'!$I72,18,4)</f>
        <v>1991</v>
      </c>
      <c r="D72">
        <f>SUM('Stand condition - SCT output'!$B72:$C72)</f>
        <v>139261.93383789019</v>
      </c>
      <c r="E72" s="1">
        <f>'Stand condition - SCT output'!$D72</f>
        <v>2491734.64453125</v>
      </c>
      <c r="F72" s="1">
        <f>'Stand condition - SCT output'!$E72</f>
        <v>160177532.68318301</v>
      </c>
      <c r="G72" s="1">
        <f>'Stand condition - SCT output'!$F72</f>
        <v>685052532.33142698</v>
      </c>
      <c r="H72" s="1">
        <f>'Stand condition - SCT output'!$G72</f>
        <v>17339109.249450602</v>
      </c>
      <c r="I72" s="1" t="str">
        <f>'Stand condition - SCT output'!$H72</f>
        <v>Macquarie-Castlereagh</v>
      </c>
      <c r="J72" s="1" t="str">
        <f>'Stand condition - SCT output'!$J72</f>
        <v>River Red Gum</v>
      </c>
      <c r="K72" s="1"/>
      <c r="L72" t="s">
        <v>76</v>
      </c>
      <c r="M72">
        <v>1990</v>
      </c>
      <c r="N72" t="s">
        <v>78</v>
      </c>
      <c r="O72">
        <v>139261.93383789019</v>
      </c>
      <c r="P72" s="1">
        <v>2491734.64453125</v>
      </c>
      <c r="Q72" s="1">
        <v>160177532.68318301</v>
      </c>
      <c r="R72" s="1">
        <v>685052532.33142698</v>
      </c>
      <c r="S72" s="1">
        <v>17339109.249450602</v>
      </c>
      <c r="T72" s="1" t="s">
        <v>15</v>
      </c>
      <c r="U72" s="1" t="s">
        <v>6</v>
      </c>
      <c r="V72">
        <f t="shared" si="15"/>
        <v>865200170.84242976</v>
      </c>
      <c r="X72" t="s">
        <v>76</v>
      </c>
      <c r="Y72">
        <v>1990</v>
      </c>
      <c r="Z72" t="s">
        <v>78</v>
      </c>
      <c r="AA72">
        <f t="shared" si="9"/>
        <v>1.6095920751182165E-2</v>
      </c>
      <c r="AB72">
        <f t="shared" si="10"/>
        <v>0.28799516325858943</v>
      </c>
      <c r="AC72">
        <f t="shared" si="11"/>
        <v>18.513349636445522</v>
      </c>
      <c r="AD72">
        <f t="shared" si="12"/>
        <v>79.17850174074789</v>
      </c>
      <c r="AE72">
        <f t="shared" si="13"/>
        <v>2.0040575387968111</v>
      </c>
      <c r="AF72" s="1" t="s">
        <v>15</v>
      </c>
      <c r="AG72" s="1" t="s">
        <v>6</v>
      </c>
      <c r="AH72">
        <f t="shared" si="16"/>
        <v>100</v>
      </c>
    </row>
    <row r="73" spans="1:34" x14ac:dyDescent="0.45">
      <c r="A73" t="str">
        <f>MID('Stand condition - SCT output'!$I73,9,4)</f>
        <v>1989</v>
      </c>
      <c r="B73">
        <f t="shared" si="14"/>
        <v>1990</v>
      </c>
      <c r="C73" t="str">
        <f>MID('Stand condition - SCT output'!$I73,18,4)</f>
        <v>1991</v>
      </c>
      <c r="D73">
        <f>SUM('Stand condition - SCT output'!$B73:$C73)</f>
        <v>682.31280517578102</v>
      </c>
      <c r="E73" s="1">
        <f>'Stand condition - SCT output'!$D73</f>
        <v>7471.0166625976499</v>
      </c>
      <c r="F73" s="1">
        <f>'Stand condition - SCT output'!$E73</f>
        <v>531235.06188964797</v>
      </c>
      <c r="G73" s="1">
        <f>'Stand condition - SCT output'!$F73</f>
        <v>21646821.824707001</v>
      </c>
      <c r="H73" s="1">
        <f>'Stand condition - SCT output'!$G73</f>
        <v>160231.02703857399</v>
      </c>
      <c r="I73" s="1" t="str">
        <f>'Stand condition - SCT output'!$H73</f>
        <v>Moonie</v>
      </c>
      <c r="J73" s="1" t="str">
        <f>'Stand condition - SCT output'!$J73</f>
        <v>River Red Gum</v>
      </c>
      <c r="K73" s="1"/>
      <c r="L73" t="s">
        <v>76</v>
      </c>
      <c r="M73">
        <v>1990</v>
      </c>
      <c r="N73" t="s">
        <v>78</v>
      </c>
      <c r="O73">
        <v>682.31280517578102</v>
      </c>
      <c r="P73" s="1">
        <v>7471.0166625976499</v>
      </c>
      <c r="Q73" s="1">
        <v>531235.06188964797</v>
      </c>
      <c r="R73" s="1">
        <v>21646821.824707001</v>
      </c>
      <c r="S73" s="1">
        <v>160231.02703857399</v>
      </c>
      <c r="T73" s="1" t="s">
        <v>16</v>
      </c>
      <c r="U73" s="1" t="s">
        <v>6</v>
      </c>
      <c r="V73">
        <f t="shared" si="15"/>
        <v>22346441.243102998</v>
      </c>
      <c r="X73" t="s">
        <v>76</v>
      </c>
      <c r="Y73">
        <v>1990</v>
      </c>
      <c r="Z73" t="s">
        <v>78</v>
      </c>
      <c r="AA73">
        <f t="shared" si="9"/>
        <v>3.0533398931535463E-3</v>
      </c>
      <c r="AB73">
        <f t="shared" si="10"/>
        <v>3.3432691055017554E-2</v>
      </c>
      <c r="AC73">
        <f t="shared" si="11"/>
        <v>2.3772691862226978</v>
      </c>
      <c r="AD73">
        <f t="shared" si="12"/>
        <v>96.869213264049705</v>
      </c>
      <c r="AE73">
        <f t="shared" si="13"/>
        <v>0.71703151877942839</v>
      </c>
      <c r="AF73" s="1" t="s">
        <v>16</v>
      </c>
      <c r="AG73" s="1" t="s">
        <v>6</v>
      </c>
      <c r="AH73">
        <f t="shared" si="16"/>
        <v>100</v>
      </c>
    </row>
    <row r="74" spans="1:34" x14ac:dyDescent="0.45">
      <c r="A74" t="str">
        <f>MID('Stand condition - SCT output'!$I74,9,4)</f>
        <v>1989</v>
      </c>
      <c r="B74">
        <f t="shared" si="14"/>
        <v>1990</v>
      </c>
      <c r="C74" t="str">
        <f>MID('Stand condition - SCT output'!$I74,18,4)</f>
        <v>1991</v>
      </c>
      <c r="D74">
        <f>SUM('Stand condition - SCT output'!$B74:$C74)</f>
        <v>175007.34014892529</v>
      </c>
      <c r="E74" s="1">
        <f>'Stand condition - SCT output'!$D74</f>
        <v>4300795.5050379103</v>
      </c>
      <c r="F74" s="1">
        <f>'Stand condition - SCT output'!$E74</f>
        <v>174290379.134525</v>
      </c>
      <c r="G74" s="1">
        <f>'Stand condition - SCT output'!$F74</f>
        <v>1892995238.02846</v>
      </c>
      <c r="H74" s="1">
        <f>'Stand condition - SCT output'!$G74</f>
        <v>85858308.162021995</v>
      </c>
      <c r="I74" s="1" t="str">
        <f>'Stand condition - SCT output'!$H74</f>
        <v>Murray</v>
      </c>
      <c r="J74" s="1" t="str">
        <f>'Stand condition - SCT output'!$J74</f>
        <v>River Red Gum</v>
      </c>
      <c r="K74" s="1"/>
      <c r="L74" t="s">
        <v>76</v>
      </c>
      <c r="M74">
        <v>1990</v>
      </c>
      <c r="N74" t="s">
        <v>78</v>
      </c>
      <c r="O74">
        <v>175007.34014892529</v>
      </c>
      <c r="P74" s="1">
        <v>4300795.5050379103</v>
      </c>
      <c r="Q74" s="1">
        <v>174290379.134525</v>
      </c>
      <c r="R74" s="1">
        <v>1892995238.02846</v>
      </c>
      <c r="S74" s="1">
        <v>85858308.162021995</v>
      </c>
      <c r="T74" s="1" t="s">
        <v>17</v>
      </c>
      <c r="U74" s="1" t="s">
        <v>6</v>
      </c>
      <c r="V74">
        <f t="shared" si="15"/>
        <v>2157619728.1701937</v>
      </c>
      <c r="X74" t="s">
        <v>76</v>
      </c>
      <c r="Y74">
        <v>1990</v>
      </c>
      <c r="Z74" t="s">
        <v>78</v>
      </c>
      <c r="AA74">
        <f t="shared" si="9"/>
        <v>8.1111299578885132E-3</v>
      </c>
      <c r="AB74">
        <f t="shared" si="10"/>
        <v>0.19933056084379028</v>
      </c>
      <c r="AC74">
        <f t="shared" si="11"/>
        <v>8.0779007004322736</v>
      </c>
      <c r="AD74">
        <f t="shared" si="12"/>
        <v>87.735350827267737</v>
      </c>
      <c r="AE74">
        <f t="shared" si="13"/>
        <v>3.9793067814983138</v>
      </c>
      <c r="AF74" s="1" t="s">
        <v>17</v>
      </c>
      <c r="AG74" s="1" t="s">
        <v>6</v>
      </c>
      <c r="AH74">
        <f t="shared" si="16"/>
        <v>100</v>
      </c>
    </row>
    <row r="75" spans="1:34" x14ac:dyDescent="0.45">
      <c r="A75" t="str">
        <f>MID('Stand condition - SCT output'!$I75,9,4)</f>
        <v>1989</v>
      </c>
      <c r="B75">
        <f t="shared" si="14"/>
        <v>1990</v>
      </c>
      <c r="C75" t="str">
        <f>MID('Stand condition - SCT output'!$I75,18,4)</f>
        <v>1991</v>
      </c>
      <c r="D75">
        <f>SUM('Stand condition - SCT output'!$B75:$C75)</f>
        <v>0</v>
      </c>
      <c r="E75" s="1">
        <f>'Stand condition - SCT output'!$D75</f>
        <v>658.23425292968705</v>
      </c>
      <c r="F75" s="1">
        <f>'Stand condition - SCT output'!$E75</f>
        <v>243166.51915330999</v>
      </c>
      <c r="G75" s="1">
        <f>'Stand condition - SCT output'!$F75</f>
        <v>80297687.496119097</v>
      </c>
      <c r="H75" s="1">
        <f>'Stand condition - SCT output'!$G75</f>
        <v>1828415.2605332299</v>
      </c>
      <c r="I75" s="1" t="str">
        <f>'Stand condition - SCT output'!$H75</f>
        <v>Barwon-Darling</v>
      </c>
      <c r="J75" s="1" t="str">
        <f>'Stand condition - SCT output'!$J75</f>
        <v>River Red Gum</v>
      </c>
      <c r="K75" s="1"/>
      <c r="L75" t="s">
        <v>76</v>
      </c>
      <c r="M75">
        <v>1990</v>
      </c>
      <c r="N75" t="s">
        <v>78</v>
      </c>
      <c r="O75">
        <v>0</v>
      </c>
      <c r="P75" s="1">
        <v>658.23425292968705</v>
      </c>
      <c r="Q75" s="1">
        <v>243166.51915330999</v>
      </c>
      <c r="R75" s="1">
        <v>80297687.496119097</v>
      </c>
      <c r="S75" s="1">
        <v>1828415.2605332299</v>
      </c>
      <c r="T75" s="1" t="s">
        <v>18</v>
      </c>
      <c r="U75" s="1" t="s">
        <v>6</v>
      </c>
      <c r="V75">
        <f t="shared" si="15"/>
        <v>82369927.510058567</v>
      </c>
      <c r="X75" t="s">
        <v>76</v>
      </c>
      <c r="Y75">
        <v>1990</v>
      </c>
      <c r="Z75" t="s">
        <v>78</v>
      </c>
      <c r="AA75">
        <f t="shared" si="9"/>
        <v>0</v>
      </c>
      <c r="AB75">
        <f t="shared" si="10"/>
        <v>7.9911962147751934E-4</v>
      </c>
      <c r="AC75">
        <f t="shared" si="11"/>
        <v>0.29521273904680301</v>
      </c>
      <c r="AD75">
        <f t="shared" si="12"/>
        <v>97.484227464341984</v>
      </c>
      <c r="AE75">
        <f t="shared" si="13"/>
        <v>2.2197606769897349</v>
      </c>
      <c r="AF75" s="1" t="s">
        <v>18</v>
      </c>
      <c r="AG75" s="1" t="s">
        <v>6</v>
      </c>
      <c r="AH75">
        <f t="shared" si="16"/>
        <v>100</v>
      </c>
    </row>
    <row r="76" spans="1:34" x14ac:dyDescent="0.45">
      <c r="A76" t="str">
        <f>MID('Stand condition - SCT output'!$I76,9,4)</f>
        <v>1989</v>
      </c>
      <c r="B76">
        <f t="shared" si="14"/>
        <v>1990</v>
      </c>
      <c r="C76" t="str">
        <f>MID('Stand condition - SCT output'!$I76,18,4)</f>
        <v>1991</v>
      </c>
      <c r="D76">
        <f>SUM('Stand condition - SCT output'!$B76:$C76)</f>
        <v>676.24810791015602</v>
      </c>
      <c r="E76" s="1">
        <f>'Stand condition - SCT output'!$D76</f>
        <v>58220.2332763671</v>
      </c>
      <c r="F76" s="1">
        <f>'Stand condition - SCT output'!$E76</f>
        <v>4149713.4224702702</v>
      </c>
      <c r="G76" s="1">
        <f>'Stand condition - SCT output'!$F76</f>
        <v>113720936.595751</v>
      </c>
      <c r="H76" s="1">
        <f>'Stand condition - SCT output'!$G76</f>
        <v>4806505.7429809496</v>
      </c>
      <c r="I76" s="1" t="str">
        <f>'Stand condition - SCT output'!$H76</f>
        <v>Border Rivers</v>
      </c>
      <c r="J76" s="1" t="str">
        <f>'Stand condition - SCT output'!$J76</f>
        <v>River Red Gum</v>
      </c>
      <c r="K76" s="1"/>
      <c r="L76" t="s">
        <v>76</v>
      </c>
      <c r="M76">
        <v>1990</v>
      </c>
      <c r="N76" t="s">
        <v>78</v>
      </c>
      <c r="O76">
        <v>676.24810791015602</v>
      </c>
      <c r="P76" s="1">
        <v>58220.2332763671</v>
      </c>
      <c r="Q76" s="1">
        <v>4149713.4224702702</v>
      </c>
      <c r="R76" s="1">
        <v>113720936.595751</v>
      </c>
      <c r="S76" s="1">
        <v>4806505.7429809496</v>
      </c>
      <c r="T76" s="1" t="s">
        <v>19</v>
      </c>
      <c r="U76" s="1" t="s">
        <v>6</v>
      </c>
      <c r="V76">
        <f t="shared" si="15"/>
        <v>122736052.24258649</v>
      </c>
      <c r="X76" t="s">
        <v>76</v>
      </c>
      <c r="Y76">
        <v>1990</v>
      </c>
      <c r="Z76" t="s">
        <v>78</v>
      </c>
      <c r="AA76">
        <f t="shared" si="9"/>
        <v>5.5097756164876387E-4</v>
      </c>
      <c r="AB76">
        <f t="shared" si="10"/>
        <v>4.7435315225305953E-2</v>
      </c>
      <c r="AC76">
        <f t="shared" si="11"/>
        <v>3.3810061075358737</v>
      </c>
      <c r="AD76">
        <f t="shared" si="12"/>
        <v>92.654875660317629</v>
      </c>
      <c r="AE76">
        <f t="shared" si="13"/>
        <v>3.9161319393595475</v>
      </c>
      <c r="AF76" s="1" t="s">
        <v>19</v>
      </c>
      <c r="AG76" s="1" t="s">
        <v>6</v>
      </c>
      <c r="AH76">
        <f t="shared" si="16"/>
        <v>100</v>
      </c>
    </row>
    <row r="77" spans="1:34" x14ac:dyDescent="0.45">
      <c r="A77" t="str">
        <f>MID('Stand condition - SCT output'!$I77,9,4)</f>
        <v>1989</v>
      </c>
      <c r="B77">
        <f t="shared" si="14"/>
        <v>1990</v>
      </c>
      <c r="C77" t="str">
        <f>MID('Stand condition - SCT output'!$I77,18,4)</f>
        <v>1991</v>
      </c>
      <c r="D77">
        <f>SUM('Stand condition - SCT output'!$B77:$C77)</f>
        <v>10595.560241699201</v>
      </c>
      <c r="E77" s="1">
        <f>'Stand condition - SCT output'!$D77</f>
        <v>158848.93009607599</v>
      </c>
      <c r="F77" s="1">
        <f>'Stand condition - SCT output'!$E77</f>
        <v>2180474.78881237</v>
      </c>
      <c r="G77" s="1">
        <f>'Stand condition - SCT output'!$F77</f>
        <v>20023782.6309532</v>
      </c>
      <c r="H77" s="1">
        <f>'Stand condition - SCT output'!$G77</f>
        <v>282245.82452392502</v>
      </c>
      <c r="I77" s="1" t="str">
        <f>'Stand condition - SCT output'!$H77</f>
        <v>Campaspe</v>
      </c>
      <c r="J77" s="1" t="str">
        <f>'Stand condition - SCT output'!$J77</f>
        <v>River Red Gum</v>
      </c>
      <c r="K77" s="1"/>
      <c r="L77" t="s">
        <v>76</v>
      </c>
      <c r="M77">
        <v>1990</v>
      </c>
      <c r="N77" t="s">
        <v>78</v>
      </c>
      <c r="O77">
        <v>10595.560241699201</v>
      </c>
      <c r="P77" s="1">
        <v>158848.93009607599</v>
      </c>
      <c r="Q77" s="1">
        <v>2180474.78881237</v>
      </c>
      <c r="R77" s="1">
        <v>20023782.6309532</v>
      </c>
      <c r="S77" s="1">
        <v>282245.82452392502</v>
      </c>
      <c r="T77" s="1" t="s">
        <v>20</v>
      </c>
      <c r="U77" s="1" t="s">
        <v>6</v>
      </c>
      <c r="V77">
        <f t="shared" si="15"/>
        <v>22655947.734627269</v>
      </c>
      <c r="X77" t="s">
        <v>76</v>
      </c>
      <c r="Y77">
        <v>1990</v>
      </c>
      <c r="Z77" t="s">
        <v>78</v>
      </c>
      <c r="AA77">
        <f t="shared" si="9"/>
        <v>4.6767234660878849E-2</v>
      </c>
      <c r="AB77">
        <f t="shared" si="10"/>
        <v>0.70113566625726209</v>
      </c>
      <c r="AC77">
        <f t="shared" si="11"/>
        <v>9.6242929863390358</v>
      </c>
      <c r="AD77">
        <f t="shared" si="12"/>
        <v>88.382012818421728</v>
      </c>
      <c r="AE77">
        <f t="shared" si="13"/>
        <v>1.2457912943211003</v>
      </c>
      <c r="AF77" s="1" t="s">
        <v>20</v>
      </c>
      <c r="AG77" s="1" t="s">
        <v>6</v>
      </c>
      <c r="AH77">
        <f t="shared" si="16"/>
        <v>100</v>
      </c>
    </row>
    <row r="78" spans="1:34" x14ac:dyDescent="0.45">
      <c r="A78" t="str">
        <f>MID('Stand condition - SCT output'!$I78,9,4)</f>
        <v>1989</v>
      </c>
      <c r="B78">
        <f t="shared" si="14"/>
        <v>1990</v>
      </c>
      <c r="C78" t="str">
        <f>MID('Stand condition - SCT output'!$I78,18,4)</f>
        <v>1991</v>
      </c>
      <c r="D78">
        <f>SUM('Stand condition - SCT output'!$B78:$C78)</f>
        <v>92693.974914550723</v>
      </c>
      <c r="E78" s="1">
        <f>'Stand condition - SCT output'!$D78</f>
        <v>1215251.5001632301</v>
      </c>
      <c r="F78" s="1">
        <f>'Stand condition - SCT output'!$E78</f>
        <v>27945540.304010801</v>
      </c>
      <c r="G78" s="1">
        <f>'Stand condition - SCT output'!$F78</f>
        <v>314021153.66403401</v>
      </c>
      <c r="H78" s="1">
        <f>'Stand condition - SCT output'!$G78</f>
        <v>20634688.365353499</v>
      </c>
      <c r="I78" s="1" t="str">
        <f>'Stand condition - SCT output'!$H78</f>
        <v>Goulburn-Broken</v>
      </c>
      <c r="J78" s="1" t="str">
        <f>'Stand condition - SCT output'!$J78</f>
        <v>River Red Gum</v>
      </c>
      <c r="K78" s="1"/>
      <c r="L78" t="s">
        <v>76</v>
      </c>
      <c r="M78">
        <v>1990</v>
      </c>
      <c r="N78" t="s">
        <v>78</v>
      </c>
      <c r="O78">
        <v>92693.974914550723</v>
      </c>
      <c r="P78" s="1">
        <v>1215251.5001632301</v>
      </c>
      <c r="Q78" s="1">
        <v>27945540.304010801</v>
      </c>
      <c r="R78" s="1">
        <v>314021153.66403401</v>
      </c>
      <c r="S78" s="1">
        <v>20634688.365353499</v>
      </c>
      <c r="T78" s="1" t="s">
        <v>21</v>
      </c>
      <c r="U78" s="1" t="s">
        <v>6</v>
      </c>
      <c r="V78">
        <f t="shared" si="15"/>
        <v>363909327.80847609</v>
      </c>
      <c r="X78" t="s">
        <v>76</v>
      </c>
      <c r="Y78">
        <v>1990</v>
      </c>
      <c r="Z78" t="s">
        <v>78</v>
      </c>
      <c r="AA78">
        <f t="shared" si="9"/>
        <v>2.5471722715317471E-2</v>
      </c>
      <c r="AB78">
        <f t="shared" si="10"/>
        <v>0.33394348737408885</v>
      </c>
      <c r="AC78">
        <f t="shared" si="11"/>
        <v>7.6792591364182945</v>
      </c>
      <c r="AD78">
        <f t="shared" si="12"/>
        <v>86.291042759228745</v>
      </c>
      <c r="AE78">
        <f t="shared" si="13"/>
        <v>5.6702828942635533</v>
      </c>
      <c r="AF78" s="1" t="s">
        <v>21</v>
      </c>
      <c r="AG78" s="1" t="s">
        <v>6</v>
      </c>
      <c r="AH78">
        <f t="shared" si="16"/>
        <v>100</v>
      </c>
    </row>
    <row r="79" spans="1:34" x14ac:dyDescent="0.45">
      <c r="A79" t="str">
        <f>MID('Stand condition - SCT output'!$I79,9,4)</f>
        <v>1989</v>
      </c>
      <c r="B79">
        <f t="shared" si="14"/>
        <v>1990</v>
      </c>
      <c r="C79" t="str">
        <f>MID('Stand condition - SCT output'!$I79,18,4)</f>
        <v>1991</v>
      </c>
      <c r="D79">
        <f>SUM('Stand condition - SCT output'!$B79:$C79)</f>
        <v>1344.24157714843</v>
      </c>
      <c r="E79" s="1">
        <f>'Stand condition - SCT output'!$D79</f>
        <v>102866.890930175</v>
      </c>
      <c r="F79" s="1">
        <f>'Stand condition - SCT output'!$E79</f>
        <v>4476591.86097172</v>
      </c>
      <c r="G79" s="1">
        <f>'Stand condition - SCT output'!$F79</f>
        <v>114370892.08643</v>
      </c>
      <c r="H79" s="1">
        <f>'Stand condition - SCT output'!$G79</f>
        <v>5728002.8684082003</v>
      </c>
      <c r="I79" s="1" t="str">
        <f>'Stand condition - SCT output'!$H79</f>
        <v>Gwydir</v>
      </c>
      <c r="J79" s="1" t="str">
        <f>'Stand condition - SCT output'!$J79</f>
        <v>River Red Gum</v>
      </c>
      <c r="K79" s="1"/>
      <c r="L79" t="s">
        <v>76</v>
      </c>
      <c r="M79">
        <v>1990</v>
      </c>
      <c r="N79" t="s">
        <v>78</v>
      </c>
      <c r="O79">
        <v>1344.24157714843</v>
      </c>
      <c r="P79" s="1">
        <v>102866.890930175</v>
      </c>
      <c r="Q79" s="1">
        <v>4476591.86097172</v>
      </c>
      <c r="R79" s="1">
        <v>114370892.08643</v>
      </c>
      <c r="S79" s="1">
        <v>5728002.8684082003</v>
      </c>
      <c r="T79" s="1" t="s">
        <v>22</v>
      </c>
      <c r="U79" s="1" t="s">
        <v>6</v>
      </c>
      <c r="V79">
        <f t="shared" si="15"/>
        <v>124679697.94831724</v>
      </c>
      <c r="X79" t="s">
        <v>76</v>
      </c>
      <c r="Y79">
        <v>1990</v>
      </c>
      <c r="Z79" t="s">
        <v>78</v>
      </c>
      <c r="AA79">
        <f t="shared" si="9"/>
        <v>1.0781559462115884E-3</v>
      </c>
      <c r="AB79">
        <f t="shared" si="10"/>
        <v>8.2504924717427375E-2</v>
      </c>
      <c r="AC79">
        <f t="shared" si="11"/>
        <v>3.5904737777175044</v>
      </c>
      <c r="AD79">
        <f t="shared" si="12"/>
        <v>91.731768658791196</v>
      </c>
      <c r="AE79">
        <f t="shared" si="13"/>
        <v>4.5941744828276665</v>
      </c>
      <c r="AF79" s="1" t="s">
        <v>22</v>
      </c>
      <c r="AG79" s="1" t="s">
        <v>6</v>
      </c>
      <c r="AH79">
        <f t="shared" si="16"/>
        <v>100.00000000000001</v>
      </c>
    </row>
    <row r="80" spans="1:34" x14ac:dyDescent="0.45">
      <c r="A80" t="str">
        <f>MID('Stand condition - SCT output'!$I80,9,4)</f>
        <v>1989</v>
      </c>
      <c r="B80">
        <f t="shared" si="14"/>
        <v>1990</v>
      </c>
      <c r="C80" t="str">
        <f>MID('Stand condition - SCT output'!$I80,18,4)</f>
        <v>1991</v>
      </c>
      <c r="D80">
        <f>SUM('Stand condition - SCT output'!$B80:$C80)</f>
        <v>0</v>
      </c>
      <c r="E80" s="1">
        <f>'Stand condition - SCT output'!$D80</f>
        <v>16287.736999511701</v>
      </c>
      <c r="F80" s="1">
        <f>'Stand condition - SCT output'!$E80</f>
        <v>386562.38848876901</v>
      </c>
      <c r="G80" s="1">
        <f>'Stand condition - SCT output'!$F80</f>
        <v>73252360.362664193</v>
      </c>
      <c r="H80" s="1">
        <f>'Stand condition - SCT output'!$G80</f>
        <v>459963.45464082598</v>
      </c>
      <c r="I80" s="1" t="str">
        <f>'Stand condition - SCT output'!$H80</f>
        <v>Warrego</v>
      </c>
      <c r="J80" s="1" t="str">
        <f>'Stand condition - SCT output'!$J80</f>
        <v>River Red Gum</v>
      </c>
      <c r="K80" s="1"/>
      <c r="L80" t="s">
        <v>76</v>
      </c>
      <c r="M80">
        <v>1990</v>
      </c>
      <c r="N80" t="s">
        <v>78</v>
      </c>
      <c r="O80">
        <v>0</v>
      </c>
      <c r="P80" s="1">
        <v>16287.736999511701</v>
      </c>
      <c r="Q80" s="1">
        <v>386562.38848876901</v>
      </c>
      <c r="R80" s="1">
        <v>73252360.362664193</v>
      </c>
      <c r="S80" s="1">
        <v>459963.45464082598</v>
      </c>
      <c r="T80" s="1" t="s">
        <v>23</v>
      </c>
      <c r="U80" s="1" t="s">
        <v>6</v>
      </c>
      <c r="V80">
        <f t="shared" si="15"/>
        <v>74115173.942793295</v>
      </c>
      <c r="X80" t="s">
        <v>76</v>
      </c>
      <c r="Y80">
        <v>1990</v>
      </c>
      <c r="Z80" t="s">
        <v>78</v>
      </c>
      <c r="AA80">
        <f t="shared" si="9"/>
        <v>0</v>
      </c>
      <c r="AB80">
        <f t="shared" si="10"/>
        <v>2.1976251465163653E-2</v>
      </c>
      <c r="AC80">
        <f t="shared" si="11"/>
        <v>0.52156983236272492</v>
      </c>
      <c r="AD80">
        <f t="shared" si="12"/>
        <v>98.835847594724569</v>
      </c>
      <c r="AE80">
        <f t="shared" si="13"/>
        <v>0.62060632144755457</v>
      </c>
      <c r="AF80" s="1" t="s">
        <v>23</v>
      </c>
      <c r="AG80" s="1" t="s">
        <v>6</v>
      </c>
      <c r="AH80">
        <f t="shared" si="16"/>
        <v>100.00000000000001</v>
      </c>
    </row>
    <row r="81" spans="1:34" x14ac:dyDescent="0.45">
      <c r="A81" t="str">
        <f>MID('Stand condition - SCT output'!$I81,9,4)</f>
        <v>1989</v>
      </c>
      <c r="B81">
        <f t="shared" si="14"/>
        <v>1990</v>
      </c>
      <c r="C81" t="str">
        <f>MID('Stand condition - SCT output'!$I81,18,4)</f>
        <v>1991</v>
      </c>
      <c r="D81">
        <f>SUM('Stand condition - SCT output'!$B81:$C81)</f>
        <v>3162.8181762695299</v>
      </c>
      <c r="E81" s="1">
        <f>'Stand condition - SCT output'!$D81</f>
        <v>18363.2033081054</v>
      </c>
      <c r="F81" s="1">
        <f>'Stand condition - SCT output'!$E81</f>
        <v>445719.110513844</v>
      </c>
      <c r="G81" s="1">
        <f>'Stand condition - SCT output'!$F81</f>
        <v>2864340.4426674</v>
      </c>
      <c r="H81" s="1">
        <f>'Stand condition - SCT output'!$G81</f>
        <v>157494.68406599399</v>
      </c>
      <c r="I81" s="1" t="str">
        <f>'Stand condition - SCT output'!$H81</f>
        <v>Eastern Mt Lofty Ranges</v>
      </c>
      <c r="J81" s="1" t="str">
        <f>'Stand condition - SCT output'!$J81</f>
        <v>River Red Gum</v>
      </c>
      <c r="K81" s="1"/>
      <c r="L81" t="s">
        <v>76</v>
      </c>
      <c r="M81">
        <v>1990</v>
      </c>
      <c r="N81" t="s">
        <v>78</v>
      </c>
      <c r="O81">
        <v>3162.8181762695299</v>
      </c>
      <c r="P81" s="1">
        <v>18363.2033081054</v>
      </c>
      <c r="Q81" s="1">
        <v>445719.110513844</v>
      </c>
      <c r="R81" s="1">
        <v>2864340.4426674</v>
      </c>
      <c r="S81" s="1">
        <v>157494.68406599399</v>
      </c>
      <c r="T81" s="1" t="s">
        <v>24</v>
      </c>
      <c r="U81" s="1" t="s">
        <v>6</v>
      </c>
      <c r="V81">
        <f t="shared" si="15"/>
        <v>3489080.2587316129</v>
      </c>
      <c r="X81" t="s">
        <v>76</v>
      </c>
      <c r="Y81">
        <v>1990</v>
      </c>
      <c r="Z81" t="s">
        <v>78</v>
      </c>
      <c r="AA81">
        <f t="shared" si="9"/>
        <v>9.0649051948702111E-2</v>
      </c>
      <c r="AB81">
        <f t="shared" si="10"/>
        <v>0.52630498430497508</v>
      </c>
      <c r="AC81">
        <f t="shared" si="11"/>
        <v>12.7746878105887</v>
      </c>
      <c r="AD81">
        <f t="shared" si="12"/>
        <v>82.094426905177443</v>
      </c>
      <c r="AE81">
        <f t="shared" si="13"/>
        <v>4.5139312479801807</v>
      </c>
      <c r="AF81" s="1" t="s">
        <v>24</v>
      </c>
      <c r="AG81" s="1" t="s">
        <v>6</v>
      </c>
      <c r="AH81">
        <f t="shared" si="16"/>
        <v>100</v>
      </c>
    </row>
    <row r="82" spans="1:34" x14ac:dyDescent="0.45">
      <c r="A82" t="str">
        <f>MID('Stand condition - SCT output'!$I82,9,4)</f>
        <v>1989</v>
      </c>
      <c r="B82">
        <f t="shared" si="14"/>
        <v>1990</v>
      </c>
      <c r="C82" t="str">
        <f>MID('Stand condition - SCT output'!$I82,18,4)</f>
        <v>1991</v>
      </c>
      <c r="D82">
        <f>SUM('Stand condition - SCT output'!$B82:$C82)</f>
        <v>0</v>
      </c>
      <c r="E82" s="1">
        <f>'Stand condition - SCT output'!$D82</f>
        <v>14334.1632690429</v>
      </c>
      <c r="F82" s="1">
        <f>'Stand condition - SCT output'!$E82</f>
        <v>1097464.7462158201</v>
      </c>
      <c r="G82" s="1">
        <f>'Stand condition - SCT output'!$F82</f>
        <v>109688595.414461</v>
      </c>
      <c r="H82" s="1">
        <f>'Stand condition - SCT output'!$G82</f>
        <v>3648322.1124942498</v>
      </c>
      <c r="I82" s="1" t="str">
        <f>'Stand condition - SCT output'!$H82</f>
        <v>Condamine-Balonne</v>
      </c>
      <c r="J82" s="1" t="str">
        <f>'Stand condition - SCT output'!$J82</f>
        <v>River Red Gum</v>
      </c>
      <c r="K82" s="1"/>
      <c r="L82" t="s">
        <v>76</v>
      </c>
      <c r="M82">
        <v>1990</v>
      </c>
      <c r="N82" t="s">
        <v>78</v>
      </c>
      <c r="O82">
        <v>0</v>
      </c>
      <c r="P82" s="1">
        <v>14334.1632690429</v>
      </c>
      <c r="Q82" s="1">
        <v>1097464.7462158201</v>
      </c>
      <c r="R82" s="1">
        <v>109688595.414461</v>
      </c>
      <c r="S82" s="1">
        <v>3648322.1124942498</v>
      </c>
      <c r="T82" s="1" t="s">
        <v>25</v>
      </c>
      <c r="U82" s="1" t="s">
        <v>6</v>
      </c>
      <c r="V82">
        <f t="shared" si="15"/>
        <v>114448716.43644011</v>
      </c>
      <c r="X82" t="s">
        <v>76</v>
      </c>
      <c r="Y82">
        <v>1990</v>
      </c>
      <c r="Z82" t="s">
        <v>78</v>
      </c>
      <c r="AA82">
        <f t="shared" si="9"/>
        <v>0</v>
      </c>
      <c r="AB82">
        <f t="shared" si="10"/>
        <v>1.2524529514495236E-2</v>
      </c>
      <c r="AC82">
        <f t="shared" si="11"/>
        <v>0.95891398382375459</v>
      </c>
      <c r="AD82">
        <f t="shared" si="12"/>
        <v>95.840826205663319</v>
      </c>
      <c r="AE82">
        <f t="shared" si="13"/>
        <v>3.1877352809984294</v>
      </c>
      <c r="AF82" s="1" t="s">
        <v>25</v>
      </c>
      <c r="AG82" s="1" t="s">
        <v>6</v>
      </c>
      <c r="AH82">
        <f t="shared" si="16"/>
        <v>100</v>
      </c>
    </row>
    <row r="83" spans="1:34" x14ac:dyDescent="0.45">
      <c r="A83" t="str">
        <f>MID('Stand condition - SCT output'!$I83,9,4)</f>
        <v>1990</v>
      </c>
      <c r="B83">
        <f t="shared" si="14"/>
        <v>1991</v>
      </c>
      <c r="C83" t="str">
        <f>MID('Stand condition - SCT output'!$I83,18,4)</f>
        <v>1992</v>
      </c>
      <c r="D83">
        <f>SUM('Stand condition - SCT output'!$B83:$C83)</f>
        <v>376027.59790038975</v>
      </c>
      <c r="E83" s="1">
        <f>'Stand condition - SCT output'!$D83</f>
        <v>5650775.3402889399</v>
      </c>
      <c r="F83" s="1">
        <f>'Stand condition - SCT output'!$E83</f>
        <v>146823842.49404299</v>
      </c>
      <c r="G83" s="1">
        <f>'Stand condition - SCT output'!$F83</f>
        <v>918926277.31926799</v>
      </c>
      <c r="H83" s="1">
        <f>'Stand condition - SCT output'!$G83</f>
        <v>18129765.365129001</v>
      </c>
      <c r="I83" s="1" t="str">
        <f>'Stand condition - SCT output'!$H83</f>
        <v>Murrumbidgee</v>
      </c>
      <c r="J83" s="1" t="str">
        <f>'Stand condition - SCT output'!$J83</f>
        <v>River Red Gum</v>
      </c>
      <c r="K83" s="1"/>
      <c r="L83" t="s">
        <v>77</v>
      </c>
      <c r="M83">
        <v>1991</v>
      </c>
      <c r="N83" t="s">
        <v>79</v>
      </c>
      <c r="O83">
        <v>376027.59790038975</v>
      </c>
      <c r="P83" s="1">
        <v>5650775.3402889399</v>
      </c>
      <c r="Q83" s="1">
        <v>146823842.49404299</v>
      </c>
      <c r="R83" s="1">
        <v>918926277.31926799</v>
      </c>
      <c r="S83" s="1">
        <v>18129765.365129001</v>
      </c>
      <c r="T83" s="1" t="s">
        <v>4</v>
      </c>
      <c r="U83" s="1" t="s">
        <v>6</v>
      </c>
      <c r="V83">
        <f t="shared" si="15"/>
        <v>1089906688.1166294</v>
      </c>
      <c r="X83" t="s">
        <v>77</v>
      </c>
      <c r="Y83">
        <v>1991</v>
      </c>
      <c r="Z83" t="s">
        <v>79</v>
      </c>
      <c r="AA83">
        <f t="shared" si="9"/>
        <v>3.4500898287923118E-2</v>
      </c>
      <c r="AB83">
        <f t="shared" si="10"/>
        <v>0.51846414026998411</v>
      </c>
      <c r="AC83">
        <f t="shared" si="11"/>
        <v>13.471230527794651</v>
      </c>
      <c r="AD83">
        <f t="shared" si="12"/>
        <v>84.312380806395694</v>
      </c>
      <c r="AE83">
        <f t="shared" si="13"/>
        <v>1.6634236272517453</v>
      </c>
      <c r="AF83" s="1" t="s">
        <v>4</v>
      </c>
      <c r="AG83" s="1" t="s">
        <v>6</v>
      </c>
      <c r="AH83">
        <f t="shared" si="16"/>
        <v>100</v>
      </c>
    </row>
    <row r="84" spans="1:34" x14ac:dyDescent="0.45">
      <c r="A84" t="str">
        <f>MID('Stand condition - SCT output'!$I84,9,4)</f>
        <v>1990</v>
      </c>
      <c r="B84">
        <f t="shared" si="14"/>
        <v>1991</v>
      </c>
      <c r="C84" t="str">
        <f>MID('Stand condition - SCT output'!$I84,18,4)</f>
        <v>1992</v>
      </c>
      <c r="D84">
        <f>SUM('Stand condition - SCT output'!$B84:$C84)</f>
        <v>662.03863525390602</v>
      </c>
      <c r="E84" s="1">
        <f>'Stand condition - SCT output'!$D84</f>
        <v>35264.891967773401</v>
      </c>
      <c r="F84" s="1">
        <f>'Stand condition - SCT output'!$E84</f>
        <v>3456645.85344262</v>
      </c>
      <c r="G84" s="1">
        <f>'Stand condition - SCT output'!$F84</f>
        <v>116341266.95612501</v>
      </c>
      <c r="H84" s="1">
        <f>'Stand condition - SCT output'!$G84</f>
        <v>5182625.6265265904</v>
      </c>
      <c r="I84" s="1" t="str">
        <f>'Stand condition - SCT output'!$H84</f>
        <v>Namoi</v>
      </c>
      <c r="J84" s="1" t="str">
        <f>'Stand condition - SCT output'!$J84</f>
        <v>River Red Gum</v>
      </c>
      <c r="K84" s="1"/>
      <c r="L84" t="s">
        <v>77</v>
      </c>
      <c r="M84">
        <v>1991</v>
      </c>
      <c r="N84" t="s">
        <v>79</v>
      </c>
      <c r="O84">
        <v>662.03863525390602</v>
      </c>
      <c r="P84" s="1">
        <v>35264.891967773401</v>
      </c>
      <c r="Q84" s="1">
        <v>3456645.85344262</v>
      </c>
      <c r="R84" s="1">
        <v>116341266.95612501</v>
      </c>
      <c r="S84" s="1">
        <v>5182625.6265265904</v>
      </c>
      <c r="T84" s="1" t="s">
        <v>7</v>
      </c>
      <c r="U84" s="1" t="s">
        <v>6</v>
      </c>
      <c r="V84">
        <f t="shared" si="15"/>
        <v>125016465.36669725</v>
      </c>
      <c r="X84" t="s">
        <v>77</v>
      </c>
      <c r="Y84">
        <v>1991</v>
      </c>
      <c r="Z84" t="s">
        <v>79</v>
      </c>
      <c r="AA84">
        <f t="shared" si="9"/>
        <v>5.2956115285456191E-4</v>
      </c>
      <c r="AB84">
        <f t="shared" si="10"/>
        <v>2.8208197907639381E-2</v>
      </c>
      <c r="AC84">
        <f t="shared" si="11"/>
        <v>2.7649524751028718</v>
      </c>
      <c r="AD84">
        <f t="shared" si="12"/>
        <v>93.060755329207055</v>
      </c>
      <c r="AE84">
        <f t="shared" si="13"/>
        <v>4.1455544366295722</v>
      </c>
      <c r="AF84" s="1" t="s">
        <v>7</v>
      </c>
      <c r="AG84" s="1" t="s">
        <v>6</v>
      </c>
      <c r="AH84">
        <f t="shared" si="16"/>
        <v>99.999999999999986</v>
      </c>
    </row>
    <row r="85" spans="1:34" x14ac:dyDescent="0.45">
      <c r="A85" t="str">
        <f>MID('Stand condition - SCT output'!$I85,9,4)</f>
        <v>1990</v>
      </c>
      <c r="B85">
        <f t="shared" si="14"/>
        <v>1991</v>
      </c>
      <c r="C85" t="str">
        <f>MID('Stand condition - SCT output'!$I85,18,4)</f>
        <v>1992</v>
      </c>
      <c r="D85">
        <f>SUM('Stand condition - SCT output'!$B85:$C85)</f>
        <v>1372.3869018554601</v>
      </c>
      <c r="E85" s="1">
        <f>'Stand condition - SCT output'!$D85</f>
        <v>6828.4766235351499</v>
      </c>
      <c r="F85" s="1">
        <f>'Stand condition - SCT output'!$E85</f>
        <v>555739.89874267497</v>
      </c>
      <c r="G85" s="1">
        <f>'Stand condition - SCT output'!$F85</f>
        <v>1427379.59936523</v>
      </c>
      <c r="H85" s="1">
        <f>'Stand condition - SCT output'!$G85</f>
        <v>685.861572265625</v>
      </c>
      <c r="I85" s="1" t="str">
        <f>'Stand condition - SCT output'!$H85</f>
        <v>Nebine</v>
      </c>
      <c r="J85" s="1" t="str">
        <f>'Stand condition - SCT output'!$J85</f>
        <v>River Red Gum</v>
      </c>
      <c r="K85" s="1"/>
      <c r="L85" t="s">
        <v>77</v>
      </c>
      <c r="M85">
        <v>1991</v>
      </c>
      <c r="N85" t="s">
        <v>79</v>
      </c>
      <c r="O85">
        <v>1372.3869018554601</v>
      </c>
      <c r="P85" s="1">
        <v>6828.4766235351499</v>
      </c>
      <c r="Q85" s="1">
        <v>555739.89874267497</v>
      </c>
      <c r="R85" s="1">
        <v>1427379.59936523</v>
      </c>
      <c r="S85" s="1">
        <v>685.861572265625</v>
      </c>
      <c r="T85" s="1" t="s">
        <v>8</v>
      </c>
      <c r="U85" s="1" t="s">
        <v>6</v>
      </c>
      <c r="V85">
        <f t="shared" si="15"/>
        <v>1992006.2232055613</v>
      </c>
      <c r="X85" t="s">
        <v>77</v>
      </c>
      <c r="Y85">
        <v>1991</v>
      </c>
      <c r="Z85" t="s">
        <v>79</v>
      </c>
      <c r="AA85">
        <f t="shared" si="9"/>
        <v>6.8894709558035311E-2</v>
      </c>
      <c r="AB85">
        <f t="shared" si="10"/>
        <v>0.34279394029937715</v>
      </c>
      <c r="AC85">
        <f t="shared" si="11"/>
        <v>27.898502136623414</v>
      </c>
      <c r="AD85">
        <f t="shared" si="12"/>
        <v>71.655378519263508</v>
      </c>
      <c r="AE85">
        <f t="shared" si="13"/>
        <v>3.4430694255659901E-2</v>
      </c>
      <c r="AF85" s="1" t="s">
        <v>8</v>
      </c>
      <c r="AG85" s="1" t="s">
        <v>6</v>
      </c>
      <c r="AH85">
        <f t="shared" si="16"/>
        <v>100</v>
      </c>
    </row>
    <row r="86" spans="1:34" x14ac:dyDescent="0.45">
      <c r="A86" t="str">
        <f>MID('Stand condition - SCT output'!$I86,9,4)</f>
        <v>1990</v>
      </c>
      <c r="B86">
        <f t="shared" si="14"/>
        <v>1991</v>
      </c>
      <c r="C86" t="str">
        <f>MID('Stand condition - SCT output'!$I86,18,4)</f>
        <v>1992</v>
      </c>
      <c r="D86">
        <f>SUM('Stand condition - SCT output'!$B86:$C86)</f>
        <v>2494.3362426757799</v>
      </c>
      <c r="E86" s="1">
        <f>'Stand condition - SCT output'!$D86</f>
        <v>77935.720666025198</v>
      </c>
      <c r="F86" s="1">
        <f>'Stand condition - SCT output'!$E86</f>
        <v>4938304.9385631997</v>
      </c>
      <c r="G86" s="1">
        <f>'Stand condition - SCT output'!$F86</f>
        <v>99225570.064973906</v>
      </c>
      <c r="H86" s="1">
        <f>'Stand condition - SCT output'!$G86</f>
        <v>22608400.684061199</v>
      </c>
      <c r="I86" s="1" t="str">
        <f>'Stand condition - SCT output'!$H86</f>
        <v>Ovens</v>
      </c>
      <c r="J86" s="1" t="str">
        <f>'Stand condition - SCT output'!$J86</f>
        <v>River Red Gum</v>
      </c>
      <c r="K86" s="1"/>
      <c r="L86" t="s">
        <v>77</v>
      </c>
      <c r="M86">
        <v>1991</v>
      </c>
      <c r="N86" t="s">
        <v>79</v>
      </c>
      <c r="O86">
        <v>2494.3362426757799</v>
      </c>
      <c r="P86" s="1">
        <v>77935.720666025198</v>
      </c>
      <c r="Q86" s="1">
        <v>4938304.9385631997</v>
      </c>
      <c r="R86" s="1">
        <v>99225570.064973906</v>
      </c>
      <c r="S86" s="1">
        <v>22608400.684061199</v>
      </c>
      <c r="T86" s="1" t="s">
        <v>9</v>
      </c>
      <c r="U86" s="1" t="s">
        <v>6</v>
      </c>
      <c r="V86">
        <f t="shared" si="15"/>
        <v>126852705.744507</v>
      </c>
      <c r="X86" t="s">
        <v>77</v>
      </c>
      <c r="Y86">
        <v>1991</v>
      </c>
      <c r="Z86" t="s">
        <v>79</v>
      </c>
      <c r="AA86">
        <f t="shared" si="9"/>
        <v>1.9663248237681286E-3</v>
      </c>
      <c r="AB86">
        <f t="shared" si="10"/>
        <v>6.1437964770727785E-2</v>
      </c>
      <c r="AC86">
        <f t="shared" si="11"/>
        <v>3.8929441115031471</v>
      </c>
      <c r="AD86">
        <f t="shared" si="12"/>
        <v>78.221090738752793</v>
      </c>
      <c r="AE86">
        <f t="shared" si="13"/>
        <v>17.822560860149562</v>
      </c>
      <c r="AF86" s="1" t="s">
        <v>9</v>
      </c>
      <c r="AG86" s="1" t="s">
        <v>6</v>
      </c>
      <c r="AH86">
        <f t="shared" si="16"/>
        <v>100</v>
      </c>
    </row>
    <row r="87" spans="1:34" x14ac:dyDescent="0.45">
      <c r="A87" t="str">
        <f>MID('Stand condition - SCT output'!$I87,9,4)</f>
        <v>1990</v>
      </c>
      <c r="B87">
        <f t="shared" si="14"/>
        <v>1991</v>
      </c>
      <c r="C87" t="str">
        <f>MID('Stand condition - SCT output'!$I87,18,4)</f>
        <v>1992</v>
      </c>
      <c r="D87">
        <f>SUM('Stand condition - SCT output'!$B87:$C87)</f>
        <v>0</v>
      </c>
      <c r="E87" s="1">
        <f>'Stand condition - SCT output'!$D87</f>
        <v>7421.6935424804597</v>
      </c>
      <c r="F87" s="1">
        <f>'Stand condition - SCT output'!$E87</f>
        <v>305782.09853204398</v>
      </c>
      <c r="G87" s="1">
        <f>'Stand condition - SCT output'!$F87</f>
        <v>27562382.7070475</v>
      </c>
      <c r="H87" s="1">
        <f>'Stand condition - SCT output'!$G87</f>
        <v>264601.29167193198</v>
      </c>
      <c r="I87" s="1" t="str">
        <f>'Stand condition - SCT output'!$H87</f>
        <v>Paroo</v>
      </c>
      <c r="J87" s="1" t="str">
        <f>'Stand condition - SCT output'!$J87</f>
        <v>River Red Gum</v>
      </c>
      <c r="K87" s="1"/>
      <c r="L87" t="s">
        <v>77</v>
      </c>
      <c r="M87">
        <v>1991</v>
      </c>
      <c r="N87" t="s">
        <v>79</v>
      </c>
      <c r="O87">
        <v>0</v>
      </c>
      <c r="P87" s="1">
        <v>7421.6935424804597</v>
      </c>
      <c r="Q87" s="1">
        <v>305782.09853204398</v>
      </c>
      <c r="R87" s="1">
        <v>27562382.7070475</v>
      </c>
      <c r="S87" s="1">
        <v>264601.29167193198</v>
      </c>
      <c r="T87" s="1" t="s">
        <v>10</v>
      </c>
      <c r="U87" s="1" t="s">
        <v>6</v>
      </c>
      <c r="V87">
        <f t="shared" si="15"/>
        <v>28140187.790793955</v>
      </c>
      <c r="X87" t="s">
        <v>77</v>
      </c>
      <c r="Y87">
        <v>1991</v>
      </c>
      <c r="Z87" t="s">
        <v>79</v>
      </c>
      <c r="AA87">
        <f t="shared" si="9"/>
        <v>0</v>
      </c>
      <c r="AB87">
        <f t="shared" si="10"/>
        <v>2.6374001473111926E-2</v>
      </c>
      <c r="AC87">
        <f t="shared" si="11"/>
        <v>1.0866384432305758</v>
      </c>
      <c r="AD87">
        <f t="shared" si="12"/>
        <v>97.946690732691252</v>
      </c>
      <c r="AE87">
        <f t="shared" si="13"/>
        <v>0.94029682260505787</v>
      </c>
      <c r="AF87" s="1" t="s">
        <v>10</v>
      </c>
      <c r="AG87" s="1" t="s">
        <v>6</v>
      </c>
      <c r="AH87">
        <f t="shared" si="16"/>
        <v>100</v>
      </c>
    </row>
    <row r="88" spans="1:34" x14ac:dyDescent="0.45">
      <c r="A88" t="str">
        <f>MID('Stand condition - SCT output'!$I88,9,4)</f>
        <v>1990</v>
      </c>
      <c r="B88">
        <f t="shared" si="14"/>
        <v>1991</v>
      </c>
      <c r="C88" t="str">
        <f>MID('Stand condition - SCT output'!$I88,18,4)</f>
        <v>1992</v>
      </c>
      <c r="D88">
        <f>SUM('Stand condition - SCT output'!$B88:$C88)</f>
        <v>629399.63262939383</v>
      </c>
      <c r="E88" s="1">
        <f>'Stand condition - SCT output'!$D88</f>
        <v>3642274.7144514401</v>
      </c>
      <c r="F88" s="1">
        <f>'Stand condition - SCT output'!$E88</f>
        <v>29701230.2342689</v>
      </c>
      <c r="G88" s="1">
        <f>'Stand condition - SCT output'!$F88</f>
        <v>92973274.860390097</v>
      </c>
      <c r="H88" s="1">
        <f>'Stand condition - SCT output'!$G88</f>
        <v>255482.901733398</v>
      </c>
      <c r="I88" s="1" t="str">
        <f>'Stand condition - SCT output'!$H88</f>
        <v>Wimmera-Avoca</v>
      </c>
      <c r="J88" s="1" t="str">
        <f>'Stand condition - SCT output'!$J88</f>
        <v>River Red Gum</v>
      </c>
      <c r="K88" s="1"/>
      <c r="L88" t="s">
        <v>77</v>
      </c>
      <c r="M88">
        <v>1991</v>
      </c>
      <c r="N88" t="s">
        <v>79</v>
      </c>
      <c r="O88">
        <v>629399.63262939383</v>
      </c>
      <c r="P88" s="1">
        <v>3642274.7144514401</v>
      </c>
      <c r="Q88" s="1">
        <v>29701230.2342689</v>
      </c>
      <c r="R88" s="1">
        <v>92973274.860390097</v>
      </c>
      <c r="S88" s="1">
        <v>255482.901733398</v>
      </c>
      <c r="T88" s="1" t="s">
        <v>11</v>
      </c>
      <c r="U88" s="1" t="s">
        <v>6</v>
      </c>
      <c r="V88">
        <f t="shared" si="15"/>
        <v>127201662.34347323</v>
      </c>
      <c r="X88" t="s">
        <v>77</v>
      </c>
      <c r="Y88">
        <v>1991</v>
      </c>
      <c r="Z88" t="s">
        <v>79</v>
      </c>
      <c r="AA88">
        <f t="shared" si="9"/>
        <v>0.49480456547012153</v>
      </c>
      <c r="AB88">
        <f t="shared" si="10"/>
        <v>2.8633860968078197</v>
      </c>
      <c r="AC88">
        <f t="shared" si="11"/>
        <v>23.349718617724406</v>
      </c>
      <c r="AD88">
        <f t="shared" si="12"/>
        <v>73.09124200699614</v>
      </c>
      <c r="AE88">
        <f t="shared" si="13"/>
        <v>0.20084871300151441</v>
      </c>
      <c r="AF88" s="1" t="s">
        <v>11</v>
      </c>
      <c r="AG88" s="1" t="s">
        <v>6</v>
      </c>
      <c r="AH88">
        <f t="shared" si="16"/>
        <v>100.00000000000001</v>
      </c>
    </row>
    <row r="89" spans="1:34" x14ac:dyDescent="0.45">
      <c r="A89" t="str">
        <f>MID('Stand condition - SCT output'!$I89,9,4)</f>
        <v>1990</v>
      </c>
      <c r="B89">
        <f t="shared" si="14"/>
        <v>1991</v>
      </c>
      <c r="C89" t="str">
        <f>MID('Stand condition - SCT output'!$I89,18,4)</f>
        <v>1992</v>
      </c>
      <c r="D89">
        <f>SUM('Stand condition - SCT output'!$B89:$C89)</f>
        <v>198470.49645996079</v>
      </c>
      <c r="E89" s="1">
        <f>'Stand condition - SCT output'!$D89</f>
        <v>3694734.35244954</v>
      </c>
      <c r="F89" s="1">
        <f>'Stand condition - SCT output'!$E89</f>
        <v>89028863.368417501</v>
      </c>
      <c r="G89" s="1">
        <f>'Stand condition - SCT output'!$F89</f>
        <v>445431195.78251803</v>
      </c>
      <c r="H89" s="1">
        <f>'Stand condition - SCT output'!$G89</f>
        <v>6068435.3313598596</v>
      </c>
      <c r="I89" s="1" t="str">
        <f>'Stand condition - SCT output'!$H89</f>
        <v>Lachlan</v>
      </c>
      <c r="J89" s="1" t="str">
        <f>'Stand condition - SCT output'!$J89</f>
        <v>River Red Gum</v>
      </c>
      <c r="K89" s="1"/>
      <c r="L89" t="s">
        <v>77</v>
      </c>
      <c r="M89">
        <v>1991</v>
      </c>
      <c r="N89" t="s">
        <v>79</v>
      </c>
      <c r="O89">
        <v>198470.49645996079</v>
      </c>
      <c r="P89" s="1">
        <v>3694734.35244954</v>
      </c>
      <c r="Q89" s="1">
        <v>89028863.368417501</v>
      </c>
      <c r="R89" s="1">
        <v>445431195.78251803</v>
      </c>
      <c r="S89" s="1">
        <v>6068435.3313598596</v>
      </c>
      <c r="T89" s="1" t="s">
        <v>12</v>
      </c>
      <c r="U89" s="1" t="s">
        <v>6</v>
      </c>
      <c r="V89">
        <f t="shared" si="15"/>
        <v>544421699.33120489</v>
      </c>
      <c r="X89" t="s">
        <v>77</v>
      </c>
      <c r="Y89">
        <v>1991</v>
      </c>
      <c r="Z89" t="s">
        <v>79</v>
      </c>
      <c r="AA89">
        <f t="shared" si="9"/>
        <v>3.6455287638933562E-2</v>
      </c>
      <c r="AB89">
        <f t="shared" si="10"/>
        <v>0.67865302889071799</v>
      </c>
      <c r="AC89">
        <f t="shared" si="11"/>
        <v>16.352923382331205</v>
      </c>
      <c r="AD89">
        <f t="shared" si="12"/>
        <v>81.817311163333159</v>
      </c>
      <c r="AE89">
        <f t="shared" si="13"/>
        <v>1.1146571378059751</v>
      </c>
      <c r="AF89" s="1" t="s">
        <v>12</v>
      </c>
      <c r="AG89" s="1" t="s">
        <v>6</v>
      </c>
      <c r="AH89">
        <f t="shared" si="16"/>
        <v>100</v>
      </c>
    </row>
    <row r="90" spans="1:34" x14ac:dyDescent="0.45">
      <c r="A90" t="str">
        <f>MID('Stand condition - SCT output'!$I90,9,4)</f>
        <v>1990</v>
      </c>
      <c r="B90">
        <f t="shared" si="14"/>
        <v>1991</v>
      </c>
      <c r="C90" t="str">
        <f>MID('Stand condition - SCT output'!$I90,18,4)</f>
        <v>1992</v>
      </c>
      <c r="D90">
        <f>SUM('Stand condition - SCT output'!$B90:$C90)</f>
        <v>71750.304321289004</v>
      </c>
      <c r="E90" s="1">
        <f>'Stand condition - SCT output'!$D90</f>
        <v>684845.74114990199</v>
      </c>
      <c r="F90" s="1">
        <f>'Stand condition - SCT output'!$E90</f>
        <v>8678999.0484666992</v>
      </c>
      <c r="G90" s="1">
        <f>'Stand condition - SCT output'!$F90</f>
        <v>46263333.059909403</v>
      </c>
      <c r="H90" s="1">
        <f>'Stand condition - SCT output'!$G90</f>
        <v>578204.44665527297</v>
      </c>
      <c r="I90" s="1" t="str">
        <f>'Stand condition - SCT output'!$H90</f>
        <v>Loddon</v>
      </c>
      <c r="J90" s="1" t="str">
        <f>'Stand condition - SCT output'!$J90</f>
        <v>River Red Gum</v>
      </c>
      <c r="K90" s="1"/>
      <c r="L90" t="s">
        <v>77</v>
      </c>
      <c r="M90">
        <v>1991</v>
      </c>
      <c r="N90" t="s">
        <v>79</v>
      </c>
      <c r="O90">
        <v>71750.304321289004</v>
      </c>
      <c r="P90" s="1">
        <v>684845.74114990199</v>
      </c>
      <c r="Q90" s="1">
        <v>8678999.0484666992</v>
      </c>
      <c r="R90" s="1">
        <v>46263333.059909403</v>
      </c>
      <c r="S90" s="1">
        <v>578204.44665527297</v>
      </c>
      <c r="T90" s="1" t="s">
        <v>13</v>
      </c>
      <c r="U90" s="1" t="s">
        <v>6</v>
      </c>
      <c r="V90">
        <f t="shared" si="15"/>
        <v>56277132.600502566</v>
      </c>
      <c r="X90" t="s">
        <v>77</v>
      </c>
      <c r="Y90">
        <v>1991</v>
      </c>
      <c r="Z90" t="s">
        <v>79</v>
      </c>
      <c r="AA90">
        <f t="shared" si="9"/>
        <v>0.1274945986154388</v>
      </c>
      <c r="AB90">
        <f t="shared" si="10"/>
        <v>1.216916551188655</v>
      </c>
      <c r="AC90">
        <f t="shared" si="11"/>
        <v>15.421892778505198</v>
      </c>
      <c r="AD90">
        <f t="shared" si="12"/>
        <v>82.206272640650241</v>
      </c>
      <c r="AE90">
        <f t="shared" si="13"/>
        <v>1.0274234310404604</v>
      </c>
      <c r="AF90" s="1" t="s">
        <v>13</v>
      </c>
      <c r="AG90" s="1" t="s">
        <v>6</v>
      </c>
      <c r="AH90">
        <f t="shared" si="16"/>
        <v>100</v>
      </c>
    </row>
    <row r="91" spans="1:34" x14ac:dyDescent="0.45">
      <c r="A91" t="str">
        <f>MID('Stand condition - SCT output'!$I91,9,4)</f>
        <v>1990</v>
      </c>
      <c r="B91">
        <f t="shared" si="14"/>
        <v>1991</v>
      </c>
      <c r="C91" t="str">
        <f>MID('Stand condition - SCT output'!$I91,18,4)</f>
        <v>1992</v>
      </c>
      <c r="D91">
        <f>SUM('Stand condition - SCT output'!$B91:$C91)</f>
        <v>5757.4869995117097</v>
      </c>
      <c r="E91" s="1">
        <f>'Stand condition - SCT output'!$D91</f>
        <v>166744.22387695301</v>
      </c>
      <c r="F91" s="1">
        <f>'Stand condition - SCT output'!$E91</f>
        <v>5245614.6561724404</v>
      </c>
      <c r="G91" s="1">
        <f>'Stand condition - SCT output'!$F91</f>
        <v>128757365.27834401</v>
      </c>
      <c r="H91" s="1">
        <f>'Stand condition - SCT output'!$G91</f>
        <v>2704431.1489181202</v>
      </c>
      <c r="I91" s="1" t="str">
        <f>'Stand condition - SCT output'!$H91</f>
        <v>Lower Darling</v>
      </c>
      <c r="J91" s="1" t="str">
        <f>'Stand condition - SCT output'!$J91</f>
        <v>River Red Gum</v>
      </c>
      <c r="K91" s="1"/>
      <c r="L91" t="s">
        <v>77</v>
      </c>
      <c r="M91">
        <v>1991</v>
      </c>
      <c r="N91" t="s">
        <v>79</v>
      </c>
      <c r="O91">
        <v>5757.4869995117097</v>
      </c>
      <c r="P91" s="1">
        <v>166744.22387695301</v>
      </c>
      <c r="Q91" s="1">
        <v>5245614.6561724404</v>
      </c>
      <c r="R91" s="1">
        <v>128757365.27834401</v>
      </c>
      <c r="S91" s="1">
        <v>2704431.1489181202</v>
      </c>
      <c r="T91" s="1" t="s">
        <v>14</v>
      </c>
      <c r="U91" s="1" t="s">
        <v>6</v>
      </c>
      <c r="V91">
        <f t="shared" si="15"/>
        <v>136879912.79431102</v>
      </c>
      <c r="X91" t="s">
        <v>77</v>
      </c>
      <c r="Y91">
        <v>1991</v>
      </c>
      <c r="Z91" t="s">
        <v>79</v>
      </c>
      <c r="AA91">
        <f t="shared" si="9"/>
        <v>4.2062322235428846E-3</v>
      </c>
      <c r="AB91">
        <f t="shared" si="10"/>
        <v>0.12181789166356277</v>
      </c>
      <c r="AC91">
        <f t="shared" si="11"/>
        <v>3.8322749840256023</v>
      </c>
      <c r="AD91">
        <f t="shared" si="12"/>
        <v>94.065931698705313</v>
      </c>
      <c r="AE91">
        <f t="shared" si="13"/>
        <v>1.9757691933819828</v>
      </c>
      <c r="AF91" s="1" t="s">
        <v>14</v>
      </c>
      <c r="AG91" s="1" t="s">
        <v>6</v>
      </c>
      <c r="AH91">
        <f t="shared" si="16"/>
        <v>100</v>
      </c>
    </row>
    <row r="92" spans="1:34" x14ac:dyDescent="0.45">
      <c r="A92" t="str">
        <f>MID('Stand condition - SCT output'!$I92,9,4)</f>
        <v>1990</v>
      </c>
      <c r="B92">
        <f t="shared" si="14"/>
        <v>1991</v>
      </c>
      <c r="C92" t="str">
        <f>MID('Stand condition - SCT output'!$I92,18,4)</f>
        <v>1992</v>
      </c>
      <c r="D92">
        <f>SUM('Stand condition - SCT output'!$B92:$C92)</f>
        <v>1055867.6365356441</v>
      </c>
      <c r="E92" s="1">
        <f>'Stand condition - SCT output'!$D92</f>
        <v>29165371.9929199</v>
      </c>
      <c r="F92" s="1">
        <f>'Stand condition - SCT output'!$E92</f>
        <v>256301857.78163901</v>
      </c>
      <c r="G92" s="1">
        <f>'Stand condition - SCT output'!$F92</f>
        <v>569619837.34997499</v>
      </c>
      <c r="H92" s="1">
        <f>'Stand condition - SCT output'!$G92</f>
        <v>9057236.0813598596</v>
      </c>
      <c r="I92" s="1" t="str">
        <f>'Stand condition - SCT output'!$H92</f>
        <v>Macquarie-Castlereagh</v>
      </c>
      <c r="J92" s="1" t="str">
        <f>'Stand condition - SCT output'!$J92</f>
        <v>River Red Gum</v>
      </c>
      <c r="K92" s="1"/>
      <c r="L92" t="s">
        <v>77</v>
      </c>
      <c r="M92">
        <v>1991</v>
      </c>
      <c r="N92" t="s">
        <v>79</v>
      </c>
      <c r="O92">
        <v>1055867.6365356441</v>
      </c>
      <c r="P92" s="1">
        <v>29165371.9929199</v>
      </c>
      <c r="Q92" s="1">
        <v>256301857.78163901</v>
      </c>
      <c r="R92" s="1">
        <v>569619837.34997499</v>
      </c>
      <c r="S92" s="1">
        <v>9057236.0813598596</v>
      </c>
      <c r="T92" s="1" t="s">
        <v>15</v>
      </c>
      <c r="U92" s="1" t="s">
        <v>6</v>
      </c>
      <c r="V92">
        <f t="shared" si="15"/>
        <v>865200170.8424294</v>
      </c>
      <c r="X92" t="s">
        <v>77</v>
      </c>
      <c r="Y92">
        <v>1991</v>
      </c>
      <c r="Z92" t="s">
        <v>79</v>
      </c>
      <c r="AA92">
        <f t="shared" si="9"/>
        <v>0.12203738188211004</v>
      </c>
      <c r="AB92">
        <f t="shared" si="10"/>
        <v>3.3709392318452864</v>
      </c>
      <c r="AC92">
        <f t="shared" si="11"/>
        <v>29.623417380059301</v>
      </c>
      <c r="AD92">
        <f t="shared" si="12"/>
        <v>65.836768940457631</v>
      </c>
      <c r="AE92">
        <f t="shared" si="13"/>
        <v>1.0468370657556616</v>
      </c>
      <c r="AF92" s="1" t="s">
        <v>15</v>
      </c>
      <c r="AG92" s="1" t="s">
        <v>6</v>
      </c>
      <c r="AH92">
        <f t="shared" si="16"/>
        <v>100</v>
      </c>
    </row>
    <row r="93" spans="1:34" x14ac:dyDescent="0.45">
      <c r="A93" t="str">
        <f>MID('Stand condition - SCT output'!$I93,9,4)</f>
        <v>1990</v>
      </c>
      <c r="B93">
        <f t="shared" si="14"/>
        <v>1991</v>
      </c>
      <c r="C93" t="str">
        <f>MID('Stand condition - SCT output'!$I93,18,4)</f>
        <v>1992</v>
      </c>
      <c r="D93">
        <f>SUM('Stand condition - SCT output'!$B93:$C93)</f>
        <v>2031.22229003906</v>
      </c>
      <c r="E93" s="1">
        <f>'Stand condition - SCT output'!$D93</f>
        <v>13619.4462280273</v>
      </c>
      <c r="F93" s="1">
        <f>'Stand condition - SCT output'!$E93</f>
        <v>455290.59893798799</v>
      </c>
      <c r="G93" s="1">
        <f>'Stand condition - SCT output'!$F93</f>
        <v>21809475.932983398</v>
      </c>
      <c r="H93" s="1">
        <f>'Stand condition - SCT output'!$G93</f>
        <v>66024.042663574204</v>
      </c>
      <c r="I93" s="1" t="str">
        <f>'Stand condition - SCT output'!$H93</f>
        <v>Moonie</v>
      </c>
      <c r="J93" s="1" t="str">
        <f>'Stand condition - SCT output'!$J93</f>
        <v>River Red Gum</v>
      </c>
      <c r="K93" s="1"/>
      <c r="L93" t="s">
        <v>77</v>
      </c>
      <c r="M93">
        <v>1991</v>
      </c>
      <c r="N93" t="s">
        <v>79</v>
      </c>
      <c r="O93">
        <v>2031.22229003906</v>
      </c>
      <c r="P93" s="1">
        <v>13619.4462280273</v>
      </c>
      <c r="Q93" s="1">
        <v>455290.59893798799</v>
      </c>
      <c r="R93" s="1">
        <v>21809475.932983398</v>
      </c>
      <c r="S93" s="1">
        <v>66024.042663574204</v>
      </c>
      <c r="T93" s="1" t="s">
        <v>16</v>
      </c>
      <c r="U93" s="1" t="s">
        <v>6</v>
      </c>
      <c r="V93">
        <f t="shared" si="15"/>
        <v>22346441.243103027</v>
      </c>
      <c r="X93" t="s">
        <v>77</v>
      </c>
      <c r="Y93">
        <v>1991</v>
      </c>
      <c r="Z93" t="s">
        <v>79</v>
      </c>
      <c r="AA93">
        <f t="shared" si="9"/>
        <v>9.0896902461637969E-3</v>
      </c>
      <c r="AB93">
        <f t="shared" si="10"/>
        <v>6.0946824059651045E-2</v>
      </c>
      <c r="AC93">
        <f t="shared" si="11"/>
        <v>2.0374188175421812</v>
      </c>
      <c r="AD93">
        <f t="shared" si="12"/>
        <v>97.59708803617508</v>
      </c>
      <c r="AE93">
        <f t="shared" si="13"/>
        <v>0.29545663197692279</v>
      </c>
      <c r="AF93" s="1" t="s">
        <v>16</v>
      </c>
      <c r="AG93" s="1" t="s">
        <v>6</v>
      </c>
      <c r="AH93">
        <f t="shared" si="16"/>
        <v>100</v>
      </c>
    </row>
    <row r="94" spans="1:34" x14ac:dyDescent="0.45">
      <c r="A94" t="str">
        <f>MID('Stand condition - SCT output'!$I94,9,4)</f>
        <v>1990</v>
      </c>
      <c r="B94">
        <f t="shared" si="14"/>
        <v>1991</v>
      </c>
      <c r="C94" t="str">
        <f>MID('Stand condition - SCT output'!$I94,18,4)</f>
        <v>1992</v>
      </c>
      <c r="D94">
        <f>SUM('Stand condition - SCT output'!$B94:$C94)</f>
        <v>168341.40832519456</v>
      </c>
      <c r="E94" s="1">
        <f>'Stand condition - SCT output'!$D94</f>
        <v>3723109.93536592</v>
      </c>
      <c r="F94" s="1">
        <f>'Stand condition - SCT output'!$E94</f>
        <v>177074035.36111799</v>
      </c>
      <c r="G94" s="1">
        <f>'Stand condition - SCT output'!$F94</f>
        <v>1905289677.2070401</v>
      </c>
      <c r="H94" s="1">
        <f>'Stand condition - SCT output'!$G94</f>
        <v>71364564.258341193</v>
      </c>
      <c r="I94" s="1" t="str">
        <f>'Stand condition - SCT output'!$H94</f>
        <v>Murray</v>
      </c>
      <c r="J94" s="1" t="str">
        <f>'Stand condition - SCT output'!$J94</f>
        <v>River Red Gum</v>
      </c>
      <c r="K94" s="1"/>
      <c r="L94" t="s">
        <v>77</v>
      </c>
      <c r="M94">
        <v>1991</v>
      </c>
      <c r="N94" t="s">
        <v>79</v>
      </c>
      <c r="O94">
        <v>168341.40832519456</v>
      </c>
      <c r="P94" s="1">
        <v>3723109.93536592</v>
      </c>
      <c r="Q94" s="1">
        <v>177074035.36111799</v>
      </c>
      <c r="R94" s="1">
        <v>1905289677.2070401</v>
      </c>
      <c r="S94" s="1">
        <v>71364564.258341193</v>
      </c>
      <c r="T94" s="1" t="s">
        <v>17</v>
      </c>
      <c r="U94" s="1" t="s">
        <v>6</v>
      </c>
      <c r="V94">
        <f t="shared" si="15"/>
        <v>2157619728.1701903</v>
      </c>
      <c r="X94" t="s">
        <v>77</v>
      </c>
      <c r="Y94">
        <v>1991</v>
      </c>
      <c r="Z94" t="s">
        <v>79</v>
      </c>
      <c r="AA94">
        <f t="shared" si="9"/>
        <v>7.8021815488292564E-3</v>
      </c>
      <c r="AB94">
        <f t="shared" si="10"/>
        <v>0.17255635396527325</v>
      </c>
      <c r="AC94">
        <f t="shared" si="11"/>
        <v>8.20691584569858</v>
      </c>
      <c r="AD94">
        <f t="shared" si="12"/>
        <v>88.305165749613195</v>
      </c>
      <c r="AE94">
        <f t="shared" si="13"/>
        <v>3.3075598691741313</v>
      </c>
      <c r="AF94" s="1" t="s">
        <v>17</v>
      </c>
      <c r="AG94" s="1" t="s">
        <v>6</v>
      </c>
      <c r="AH94">
        <f t="shared" si="16"/>
        <v>100</v>
      </c>
    </row>
    <row r="95" spans="1:34" x14ac:dyDescent="0.45">
      <c r="A95" t="str">
        <f>MID('Stand condition - SCT output'!$I95,9,4)</f>
        <v>1990</v>
      </c>
      <c r="B95">
        <f t="shared" si="14"/>
        <v>1991</v>
      </c>
      <c r="C95" t="str">
        <f>MID('Stand condition - SCT output'!$I95,18,4)</f>
        <v>1992</v>
      </c>
      <c r="D95">
        <f>SUM('Stand condition - SCT output'!$B95:$C95)</f>
        <v>0</v>
      </c>
      <c r="E95" s="1">
        <f>'Stand condition - SCT output'!$D95</f>
        <v>10003.8513183593</v>
      </c>
      <c r="F95" s="1">
        <f>'Stand condition - SCT output'!$E95</f>
        <v>502093.729640826</v>
      </c>
      <c r="G95" s="1">
        <f>'Stand condition - SCT output'!$F95</f>
        <v>80855472.839017898</v>
      </c>
      <c r="H95" s="1">
        <f>'Stand condition - SCT output'!$G95</f>
        <v>1002357.09008142</v>
      </c>
      <c r="I95" s="1" t="str">
        <f>'Stand condition - SCT output'!$H95</f>
        <v>Barwon-Darling</v>
      </c>
      <c r="J95" s="1" t="str">
        <f>'Stand condition - SCT output'!$J95</f>
        <v>River Red Gum</v>
      </c>
      <c r="K95" s="1"/>
      <c r="L95" t="s">
        <v>77</v>
      </c>
      <c r="M95">
        <v>1991</v>
      </c>
      <c r="N95" t="s">
        <v>79</v>
      </c>
      <c r="O95">
        <v>0</v>
      </c>
      <c r="P95" s="1">
        <v>10003.8513183593</v>
      </c>
      <c r="Q95" s="1">
        <v>502093.729640826</v>
      </c>
      <c r="R95" s="1">
        <v>80855472.839017898</v>
      </c>
      <c r="S95" s="1">
        <v>1002357.09008142</v>
      </c>
      <c r="T95" s="1" t="s">
        <v>18</v>
      </c>
      <c r="U95" s="1" t="s">
        <v>6</v>
      </c>
      <c r="V95">
        <f t="shared" si="15"/>
        <v>82369927.510058507</v>
      </c>
      <c r="X95" t="s">
        <v>77</v>
      </c>
      <c r="Y95">
        <v>1991</v>
      </c>
      <c r="Z95" t="s">
        <v>79</v>
      </c>
      <c r="AA95">
        <f t="shared" si="9"/>
        <v>0</v>
      </c>
      <c r="AB95">
        <f t="shared" si="10"/>
        <v>1.2145028678260877E-2</v>
      </c>
      <c r="AC95">
        <f t="shared" si="11"/>
        <v>0.60955951379162421</v>
      </c>
      <c r="AD95">
        <f t="shared" si="12"/>
        <v>98.161398562775631</v>
      </c>
      <c r="AE95">
        <f t="shared" si="13"/>
        <v>1.2168968947544823</v>
      </c>
      <c r="AF95" s="1" t="s">
        <v>18</v>
      </c>
      <c r="AG95" s="1" t="s">
        <v>6</v>
      </c>
      <c r="AH95">
        <f t="shared" si="16"/>
        <v>100</v>
      </c>
    </row>
    <row r="96" spans="1:34" x14ac:dyDescent="0.45">
      <c r="A96" t="str">
        <f>MID('Stand condition - SCT output'!$I96,9,4)</f>
        <v>1990</v>
      </c>
      <c r="B96">
        <f t="shared" si="14"/>
        <v>1991</v>
      </c>
      <c r="C96" t="str">
        <f>MID('Stand condition - SCT output'!$I96,18,4)</f>
        <v>1992</v>
      </c>
      <c r="D96">
        <f>SUM('Stand condition - SCT output'!$B96:$C96)</f>
        <v>4738.7044067382803</v>
      </c>
      <c r="E96" s="1">
        <f>'Stand condition - SCT output'!$D96</f>
        <v>131978.77777099601</v>
      </c>
      <c r="F96" s="1">
        <f>'Stand condition - SCT output'!$E96</f>
        <v>4191743.16021728</v>
      </c>
      <c r="G96" s="1">
        <f>'Stand condition - SCT output'!$F96</f>
        <v>114582089.307772</v>
      </c>
      <c r="H96" s="1">
        <f>'Stand condition - SCT output'!$G96</f>
        <v>3825502.2924194299</v>
      </c>
      <c r="I96" s="1" t="str">
        <f>'Stand condition - SCT output'!$H96</f>
        <v>Border Rivers</v>
      </c>
      <c r="J96" s="1" t="str">
        <f>'Stand condition - SCT output'!$J96</f>
        <v>River Red Gum</v>
      </c>
      <c r="K96" s="1"/>
      <c r="L96" t="s">
        <v>77</v>
      </c>
      <c r="M96">
        <v>1991</v>
      </c>
      <c r="N96" t="s">
        <v>79</v>
      </c>
      <c r="O96">
        <v>4738.7044067382803</v>
      </c>
      <c r="P96" s="1">
        <v>131978.77777099601</v>
      </c>
      <c r="Q96" s="1">
        <v>4191743.16021728</v>
      </c>
      <c r="R96" s="1">
        <v>114582089.307772</v>
      </c>
      <c r="S96" s="1">
        <v>3825502.2924194299</v>
      </c>
      <c r="T96" s="1" t="s">
        <v>19</v>
      </c>
      <c r="U96" s="1" t="s">
        <v>6</v>
      </c>
      <c r="V96">
        <f t="shared" si="15"/>
        <v>122736052.24258645</v>
      </c>
      <c r="X96" t="s">
        <v>77</v>
      </c>
      <c r="Y96">
        <v>1991</v>
      </c>
      <c r="Z96" t="s">
        <v>79</v>
      </c>
      <c r="AA96">
        <f t="shared" si="9"/>
        <v>3.860890357930271E-3</v>
      </c>
      <c r="AB96">
        <f t="shared" si="10"/>
        <v>0.10753057097692975</v>
      </c>
      <c r="AC96">
        <f t="shared" si="11"/>
        <v>3.4152501108087998</v>
      </c>
      <c r="AD96">
        <f t="shared" si="12"/>
        <v>93.356505455545985</v>
      </c>
      <c r="AE96">
        <f t="shared" si="13"/>
        <v>3.1168529723103422</v>
      </c>
      <c r="AF96" s="1" t="s">
        <v>19</v>
      </c>
      <c r="AG96" s="1" t="s">
        <v>6</v>
      </c>
      <c r="AH96">
        <f t="shared" si="16"/>
        <v>99.999999999999986</v>
      </c>
    </row>
    <row r="97" spans="1:34" x14ac:dyDescent="0.45">
      <c r="A97" t="str">
        <f>MID('Stand condition - SCT output'!$I97,9,4)</f>
        <v>1990</v>
      </c>
      <c r="B97">
        <f t="shared" si="14"/>
        <v>1991</v>
      </c>
      <c r="C97" t="str">
        <f>MID('Stand condition - SCT output'!$I97,18,4)</f>
        <v>1992</v>
      </c>
      <c r="D97">
        <f>SUM('Stand condition - SCT output'!$B97:$C97)</f>
        <v>1246.28833007812</v>
      </c>
      <c r="E97" s="1">
        <f>'Stand condition - SCT output'!$D97</f>
        <v>69625.105773925694</v>
      </c>
      <c r="F97" s="1">
        <f>'Stand condition - SCT output'!$E97</f>
        <v>1500878.3562397</v>
      </c>
      <c r="G97" s="1">
        <f>'Stand condition - SCT output'!$F97</f>
        <v>20831776.214874301</v>
      </c>
      <c r="H97" s="1">
        <f>'Stand condition - SCT output'!$G97</f>
        <v>252421.76940917899</v>
      </c>
      <c r="I97" s="1" t="str">
        <f>'Stand condition - SCT output'!$H97</f>
        <v>Campaspe</v>
      </c>
      <c r="J97" s="1" t="str">
        <f>'Stand condition - SCT output'!$J97</f>
        <v>River Red Gum</v>
      </c>
      <c r="K97" s="1"/>
      <c r="L97" t="s">
        <v>77</v>
      </c>
      <c r="M97">
        <v>1991</v>
      </c>
      <c r="N97" t="s">
        <v>79</v>
      </c>
      <c r="O97">
        <v>1246.28833007812</v>
      </c>
      <c r="P97" s="1">
        <v>69625.105773925694</v>
      </c>
      <c r="Q97" s="1">
        <v>1500878.3562397</v>
      </c>
      <c r="R97" s="1">
        <v>20831776.214874301</v>
      </c>
      <c r="S97" s="1">
        <v>252421.76940917899</v>
      </c>
      <c r="T97" s="1" t="s">
        <v>20</v>
      </c>
      <c r="U97" s="1" t="s">
        <v>6</v>
      </c>
      <c r="V97">
        <f t="shared" si="15"/>
        <v>22655947.734627184</v>
      </c>
      <c r="X97" t="s">
        <v>77</v>
      </c>
      <c r="Y97">
        <v>1991</v>
      </c>
      <c r="Z97" t="s">
        <v>79</v>
      </c>
      <c r="AA97">
        <f t="shared" si="9"/>
        <v>5.5009322261690341E-3</v>
      </c>
      <c r="AB97">
        <f t="shared" si="10"/>
        <v>0.30731491169319392</v>
      </c>
      <c r="AC97">
        <f t="shared" si="11"/>
        <v>6.6246549198459199</v>
      </c>
      <c r="AD97">
        <f t="shared" si="12"/>
        <v>91.948376906939842</v>
      </c>
      <c r="AE97">
        <f t="shared" si="13"/>
        <v>1.1141523292948783</v>
      </c>
      <c r="AF97" s="1" t="s">
        <v>20</v>
      </c>
      <c r="AG97" s="1" t="s">
        <v>6</v>
      </c>
      <c r="AH97">
        <f t="shared" si="16"/>
        <v>100</v>
      </c>
    </row>
    <row r="98" spans="1:34" x14ac:dyDescent="0.45">
      <c r="A98" t="str">
        <f>MID('Stand condition - SCT output'!$I98,9,4)</f>
        <v>1990</v>
      </c>
      <c r="B98">
        <f t="shared" si="14"/>
        <v>1991</v>
      </c>
      <c r="C98" t="str">
        <f>MID('Stand condition - SCT output'!$I98,18,4)</f>
        <v>1992</v>
      </c>
      <c r="D98">
        <f>SUM('Stand condition - SCT output'!$B98:$C98)</f>
        <v>104448.56713867147</v>
      </c>
      <c r="E98" s="1">
        <f>'Stand condition - SCT output'!$D98</f>
        <v>1075575.2705078099</v>
      </c>
      <c r="F98" s="1">
        <f>'Stand condition - SCT output'!$E98</f>
        <v>26632958.701677099</v>
      </c>
      <c r="G98" s="1">
        <f>'Stand condition - SCT output'!$F98</f>
        <v>319451098.840433</v>
      </c>
      <c r="H98" s="1">
        <f>'Stand condition - SCT output'!$G98</f>
        <v>16645246.4287188</v>
      </c>
      <c r="I98" s="1" t="str">
        <f>'Stand condition - SCT output'!$H98</f>
        <v>Goulburn-Broken</v>
      </c>
      <c r="J98" s="1" t="str">
        <f>'Stand condition - SCT output'!$J98</f>
        <v>River Red Gum</v>
      </c>
      <c r="K98" s="1"/>
      <c r="L98" t="s">
        <v>77</v>
      </c>
      <c r="M98">
        <v>1991</v>
      </c>
      <c r="N98" t="s">
        <v>79</v>
      </c>
      <c r="O98">
        <v>104448.56713867147</v>
      </c>
      <c r="P98" s="1">
        <v>1075575.2705078099</v>
      </c>
      <c r="Q98" s="1">
        <v>26632958.701677099</v>
      </c>
      <c r="R98" s="1">
        <v>319451098.840433</v>
      </c>
      <c r="S98" s="1">
        <v>16645246.4287188</v>
      </c>
      <c r="T98" s="1" t="s">
        <v>21</v>
      </c>
      <c r="U98" s="1" t="s">
        <v>6</v>
      </c>
      <c r="V98">
        <f t="shared" si="15"/>
        <v>363909327.80847538</v>
      </c>
      <c r="X98" t="s">
        <v>77</v>
      </c>
      <c r="Y98">
        <v>1991</v>
      </c>
      <c r="Z98" t="s">
        <v>79</v>
      </c>
      <c r="AA98">
        <f t="shared" si="9"/>
        <v>2.8701810906491106E-2</v>
      </c>
      <c r="AB98">
        <f t="shared" si="10"/>
        <v>0.2955613358374487</v>
      </c>
      <c r="AC98">
        <f t="shared" si="11"/>
        <v>7.3185699476474975</v>
      </c>
      <c r="AD98">
        <f t="shared" si="12"/>
        <v>87.783157624516662</v>
      </c>
      <c r="AE98">
        <f t="shared" si="13"/>
        <v>4.5740092810918975</v>
      </c>
      <c r="AF98" s="1" t="s">
        <v>21</v>
      </c>
      <c r="AG98" s="1" t="s">
        <v>6</v>
      </c>
      <c r="AH98">
        <f t="shared" si="16"/>
        <v>100</v>
      </c>
    </row>
    <row r="99" spans="1:34" x14ac:dyDescent="0.45">
      <c r="A99" t="str">
        <f>MID('Stand condition - SCT output'!$I99,9,4)</f>
        <v>1990</v>
      </c>
      <c r="B99">
        <f t="shared" si="14"/>
        <v>1991</v>
      </c>
      <c r="C99" t="str">
        <f>MID('Stand condition - SCT output'!$I99,18,4)</f>
        <v>1992</v>
      </c>
      <c r="D99">
        <f>SUM('Stand condition - SCT output'!$B99:$C99)</f>
        <v>5379.7584838867097</v>
      </c>
      <c r="E99" s="1">
        <f>'Stand condition - SCT output'!$D99</f>
        <v>157286.852111816</v>
      </c>
      <c r="F99" s="1">
        <f>'Stand condition - SCT output'!$E99</f>
        <v>5157213.0242256904</v>
      </c>
      <c r="G99" s="1">
        <f>'Stand condition - SCT output'!$F99</f>
        <v>113493771.332233</v>
      </c>
      <c r="H99" s="1">
        <f>'Stand condition - SCT output'!$G99</f>
        <v>5866046.9812621996</v>
      </c>
      <c r="I99" s="1" t="str">
        <f>'Stand condition - SCT output'!$H99</f>
        <v>Gwydir</v>
      </c>
      <c r="J99" s="1" t="str">
        <f>'Stand condition - SCT output'!$J99</f>
        <v>River Red Gum</v>
      </c>
      <c r="K99" s="1"/>
      <c r="L99" t="s">
        <v>77</v>
      </c>
      <c r="M99">
        <v>1991</v>
      </c>
      <c r="N99" t="s">
        <v>79</v>
      </c>
      <c r="O99">
        <v>5379.7584838867097</v>
      </c>
      <c r="P99" s="1">
        <v>157286.852111816</v>
      </c>
      <c r="Q99" s="1">
        <v>5157213.0242256904</v>
      </c>
      <c r="R99" s="1">
        <v>113493771.332233</v>
      </c>
      <c r="S99" s="1">
        <v>5866046.9812621996</v>
      </c>
      <c r="T99" s="1" t="s">
        <v>22</v>
      </c>
      <c r="U99" s="1" t="s">
        <v>6</v>
      </c>
      <c r="V99">
        <f t="shared" si="15"/>
        <v>124679697.9483166</v>
      </c>
      <c r="X99" t="s">
        <v>77</v>
      </c>
      <c r="Y99">
        <v>1991</v>
      </c>
      <c r="Z99" t="s">
        <v>79</v>
      </c>
      <c r="AA99">
        <f t="shared" si="9"/>
        <v>4.3148632635577749E-3</v>
      </c>
      <c r="AB99">
        <f t="shared" si="10"/>
        <v>0.12615273753471556</v>
      </c>
      <c r="AC99">
        <f t="shared" si="11"/>
        <v>4.1363695205321296</v>
      </c>
      <c r="AD99">
        <f t="shared" si="12"/>
        <v>91.028269397379759</v>
      </c>
      <c r="AE99">
        <f t="shared" si="13"/>
        <v>4.7048934812898313</v>
      </c>
      <c r="AF99" s="1" t="s">
        <v>22</v>
      </c>
      <c r="AG99" s="1" t="s">
        <v>6</v>
      </c>
      <c r="AH99">
        <f t="shared" si="16"/>
        <v>99.999999999999986</v>
      </c>
    </row>
    <row r="100" spans="1:34" x14ac:dyDescent="0.45">
      <c r="A100" t="str">
        <f>MID('Stand condition - SCT output'!$I100,9,4)</f>
        <v>1990</v>
      </c>
      <c r="B100">
        <f t="shared" si="14"/>
        <v>1991</v>
      </c>
      <c r="C100" t="str">
        <f>MID('Stand condition - SCT output'!$I100,18,4)</f>
        <v>1992</v>
      </c>
      <c r="D100">
        <f>SUM('Stand condition - SCT output'!$B100:$C100)</f>
        <v>6845.3533935546802</v>
      </c>
      <c r="E100" s="1">
        <f>'Stand condition - SCT output'!$D100</f>
        <v>36406.169128417903</v>
      </c>
      <c r="F100" s="1">
        <f>'Stand condition - SCT output'!$E100</f>
        <v>328377.711669921</v>
      </c>
      <c r="G100" s="1">
        <f>'Stand condition - SCT output'!$F100</f>
        <v>73470784.058694199</v>
      </c>
      <c r="H100" s="1">
        <f>'Stand condition - SCT output'!$G100</f>
        <v>272760.64990712999</v>
      </c>
      <c r="I100" s="1" t="str">
        <f>'Stand condition - SCT output'!$H100</f>
        <v>Warrego</v>
      </c>
      <c r="J100" s="1" t="str">
        <f>'Stand condition - SCT output'!$J100</f>
        <v>River Red Gum</v>
      </c>
      <c r="K100" s="1"/>
      <c r="L100" t="s">
        <v>77</v>
      </c>
      <c r="M100">
        <v>1991</v>
      </c>
      <c r="N100" t="s">
        <v>79</v>
      </c>
      <c r="O100">
        <v>6845.3533935546802</v>
      </c>
      <c r="P100" s="1">
        <v>36406.169128417903</v>
      </c>
      <c r="Q100" s="1">
        <v>328377.711669921</v>
      </c>
      <c r="R100" s="1">
        <v>73470784.058694199</v>
      </c>
      <c r="S100" s="1">
        <v>272760.64990712999</v>
      </c>
      <c r="T100" s="1" t="s">
        <v>23</v>
      </c>
      <c r="U100" s="1" t="s">
        <v>6</v>
      </c>
      <c r="V100">
        <f t="shared" si="15"/>
        <v>74115173.94279322</v>
      </c>
      <c r="X100" t="s">
        <v>77</v>
      </c>
      <c r="Y100">
        <v>1991</v>
      </c>
      <c r="Z100" t="s">
        <v>79</v>
      </c>
      <c r="AA100">
        <f t="shared" si="9"/>
        <v>9.2361024462255959E-3</v>
      </c>
      <c r="AB100">
        <f t="shared" si="10"/>
        <v>4.9121073582743646E-2</v>
      </c>
      <c r="AC100">
        <f t="shared" si="11"/>
        <v>0.44306407743626658</v>
      </c>
      <c r="AD100">
        <f t="shared" si="12"/>
        <v>99.13055606589225</v>
      </c>
      <c r="AE100">
        <f t="shared" si="13"/>
        <v>0.36802268064251448</v>
      </c>
      <c r="AF100" s="1" t="s">
        <v>23</v>
      </c>
      <c r="AG100" s="1" t="s">
        <v>6</v>
      </c>
      <c r="AH100">
        <f t="shared" si="16"/>
        <v>100</v>
      </c>
    </row>
    <row r="101" spans="1:34" x14ac:dyDescent="0.45">
      <c r="A101" t="str">
        <f>MID('Stand condition - SCT output'!$I101,9,4)</f>
        <v>1990</v>
      </c>
      <c r="B101">
        <f t="shared" si="14"/>
        <v>1991</v>
      </c>
      <c r="C101" t="str">
        <f>MID('Stand condition - SCT output'!$I101,18,4)</f>
        <v>1992</v>
      </c>
      <c r="D101">
        <f>SUM('Stand condition - SCT output'!$B101:$C101)</f>
        <v>2532.6770629882799</v>
      </c>
      <c r="E101" s="1">
        <f>'Stand condition - SCT output'!$D101</f>
        <v>17086.935302734299</v>
      </c>
      <c r="F101" s="1">
        <f>'Stand condition - SCT output'!$E101</f>
        <v>477054.64860791899</v>
      </c>
      <c r="G101" s="1">
        <f>'Stand condition - SCT output'!$F101</f>
        <v>2908065.1711748899</v>
      </c>
      <c r="H101" s="1">
        <f>'Stand condition - SCT output'!$G101</f>
        <v>84340.826583084403</v>
      </c>
      <c r="I101" s="1" t="str">
        <f>'Stand condition - SCT output'!$H101</f>
        <v>Eastern Mt Lofty Ranges</v>
      </c>
      <c r="J101" s="1" t="str">
        <f>'Stand condition - SCT output'!$J101</f>
        <v>River Red Gum</v>
      </c>
      <c r="K101" s="1"/>
      <c r="L101" t="s">
        <v>77</v>
      </c>
      <c r="M101">
        <v>1991</v>
      </c>
      <c r="N101" t="s">
        <v>79</v>
      </c>
      <c r="O101">
        <v>2532.6770629882799</v>
      </c>
      <c r="P101" s="1">
        <v>17086.935302734299</v>
      </c>
      <c r="Q101" s="1">
        <v>477054.64860791899</v>
      </c>
      <c r="R101" s="1">
        <v>2908065.1711748899</v>
      </c>
      <c r="S101" s="1">
        <v>84340.826583084403</v>
      </c>
      <c r="T101" s="1" t="s">
        <v>24</v>
      </c>
      <c r="U101" s="1" t="s">
        <v>6</v>
      </c>
      <c r="V101">
        <f t="shared" si="15"/>
        <v>3489080.2587316157</v>
      </c>
      <c r="X101" t="s">
        <v>77</v>
      </c>
      <c r="Y101">
        <v>1991</v>
      </c>
      <c r="Z101" t="s">
        <v>79</v>
      </c>
      <c r="AA101">
        <f t="shared" si="9"/>
        <v>7.2588673093721925E-2</v>
      </c>
      <c r="AB101">
        <f t="shared" si="10"/>
        <v>0.48972606061363311</v>
      </c>
      <c r="AC101">
        <f t="shared" si="11"/>
        <v>13.672790914283597</v>
      </c>
      <c r="AD101">
        <f t="shared" si="12"/>
        <v>83.34761471586377</v>
      </c>
      <c r="AE101">
        <f t="shared" si="13"/>
        <v>2.4172796361452802</v>
      </c>
      <c r="AF101" s="1" t="s">
        <v>24</v>
      </c>
      <c r="AG101" s="1" t="s">
        <v>6</v>
      </c>
      <c r="AH101">
        <f t="shared" si="16"/>
        <v>100</v>
      </c>
    </row>
    <row r="102" spans="1:34" x14ac:dyDescent="0.45">
      <c r="A102" t="str">
        <f>MID('Stand condition - SCT output'!$I102,9,4)</f>
        <v>1990</v>
      </c>
      <c r="B102">
        <f t="shared" si="14"/>
        <v>1991</v>
      </c>
      <c r="C102" t="str">
        <f>MID('Stand condition - SCT output'!$I102,18,4)</f>
        <v>1992</v>
      </c>
      <c r="D102">
        <f>SUM('Stand condition - SCT output'!$B102:$C102)</f>
        <v>2064.5385131835901</v>
      </c>
      <c r="E102" s="1">
        <f>'Stand condition - SCT output'!$D102</f>
        <v>35479.715209960901</v>
      </c>
      <c r="F102" s="1">
        <f>'Stand condition - SCT output'!$E102</f>
        <v>1382739.4423217699</v>
      </c>
      <c r="G102" s="1">
        <f>'Stand condition - SCT output'!$F102</f>
        <v>111097420.990371</v>
      </c>
      <c r="H102" s="1">
        <f>'Stand condition - SCT output'!$G102</f>
        <v>1931011.7500251301</v>
      </c>
      <c r="I102" s="1" t="str">
        <f>'Stand condition - SCT output'!$H102</f>
        <v>Condamine-Balonne</v>
      </c>
      <c r="J102" s="1" t="str">
        <f>'Stand condition - SCT output'!$J102</f>
        <v>River Red Gum</v>
      </c>
      <c r="K102" s="1"/>
      <c r="L102" t="s">
        <v>77</v>
      </c>
      <c r="M102">
        <v>1991</v>
      </c>
      <c r="N102" t="s">
        <v>79</v>
      </c>
      <c r="O102">
        <v>2064.5385131835901</v>
      </c>
      <c r="P102" s="1">
        <v>35479.715209960901</v>
      </c>
      <c r="Q102" s="1">
        <v>1382739.4423217699</v>
      </c>
      <c r="R102" s="1">
        <v>111097420.990371</v>
      </c>
      <c r="S102" s="1">
        <v>1931011.7500251301</v>
      </c>
      <c r="T102" s="1" t="s">
        <v>25</v>
      </c>
      <c r="U102" s="1" t="s">
        <v>6</v>
      </c>
      <c r="V102">
        <f t="shared" si="15"/>
        <v>114448716.43644103</v>
      </c>
      <c r="X102" t="s">
        <v>77</v>
      </c>
      <c r="Y102">
        <v>1991</v>
      </c>
      <c r="Z102" t="s">
        <v>79</v>
      </c>
      <c r="AA102">
        <f t="shared" si="9"/>
        <v>1.8038983550594291E-3</v>
      </c>
      <c r="AB102">
        <f t="shared" si="10"/>
        <v>3.1000535711262888E-2</v>
      </c>
      <c r="AC102">
        <f t="shared" si="11"/>
        <v>1.208173831368107</v>
      </c>
      <c r="AD102">
        <f t="shared" si="12"/>
        <v>97.071792895177495</v>
      </c>
      <c r="AE102">
        <f t="shared" si="13"/>
        <v>1.6872288393880899</v>
      </c>
      <c r="AF102" s="1" t="s">
        <v>25</v>
      </c>
      <c r="AG102" s="1" t="s">
        <v>6</v>
      </c>
      <c r="AH102">
        <f t="shared" si="16"/>
        <v>100.00000000000001</v>
      </c>
    </row>
    <row r="103" spans="1:34" x14ac:dyDescent="0.45">
      <c r="A103" t="str">
        <f>MID('Stand condition - SCT output'!$I103,9,4)</f>
        <v>1991</v>
      </c>
      <c r="B103">
        <f t="shared" si="14"/>
        <v>1992</v>
      </c>
      <c r="C103" t="str">
        <f>MID('Stand condition - SCT output'!$I103,18,4)</f>
        <v>1993</v>
      </c>
      <c r="D103">
        <f>SUM('Stand condition - SCT output'!$B103:$C103)</f>
        <v>707673.41674804618</v>
      </c>
      <c r="E103" s="1">
        <f>'Stand condition - SCT output'!$D103</f>
        <v>8238885.2664809199</v>
      </c>
      <c r="F103" s="1">
        <f>'Stand condition - SCT output'!$E103</f>
        <v>177247446.797434</v>
      </c>
      <c r="G103" s="1">
        <f>'Stand condition - SCT output'!$F103</f>
        <v>895167148.55172205</v>
      </c>
      <c r="H103" s="1">
        <f>'Stand condition - SCT output'!$G103</f>
        <v>8545534.0842450298</v>
      </c>
      <c r="I103" s="1" t="str">
        <f>'Stand condition - SCT output'!$H103</f>
        <v>Murrumbidgee</v>
      </c>
      <c r="J103" s="1" t="str">
        <f>'Stand condition - SCT output'!$J103</f>
        <v>River Red Gum</v>
      </c>
      <c r="K103" s="1"/>
      <c r="L103" t="s">
        <v>78</v>
      </c>
      <c r="M103">
        <v>1992</v>
      </c>
      <c r="N103" t="s">
        <v>80</v>
      </c>
      <c r="O103">
        <v>707673.41674804618</v>
      </c>
      <c r="P103" s="1">
        <v>8238885.2664809199</v>
      </c>
      <c r="Q103" s="1">
        <v>177247446.797434</v>
      </c>
      <c r="R103" s="1">
        <v>895167148.55172205</v>
      </c>
      <c r="S103" s="1">
        <v>8545534.0842450298</v>
      </c>
      <c r="T103" s="1" t="s">
        <v>4</v>
      </c>
      <c r="U103" s="1" t="s">
        <v>6</v>
      </c>
      <c r="V103">
        <f t="shared" si="15"/>
        <v>1089906688.1166301</v>
      </c>
      <c r="X103" t="s">
        <v>78</v>
      </c>
      <c r="Y103">
        <v>1992</v>
      </c>
      <c r="Z103" t="s">
        <v>80</v>
      </c>
      <c r="AA103">
        <f t="shared" si="9"/>
        <v>6.4929725128204607E-2</v>
      </c>
      <c r="AB103">
        <f t="shared" si="10"/>
        <v>0.75592574633318366</v>
      </c>
      <c r="AC103">
        <f t="shared" si="11"/>
        <v>16.262625849532071</v>
      </c>
      <c r="AD103">
        <f t="shared" si="12"/>
        <v>82.132457605024882</v>
      </c>
      <c r="AE103">
        <f t="shared" si="13"/>
        <v>0.78406107398164526</v>
      </c>
      <c r="AF103" s="1" t="s">
        <v>4</v>
      </c>
      <c r="AG103" s="1" t="s">
        <v>6</v>
      </c>
      <c r="AH103">
        <f t="shared" si="16"/>
        <v>99.999999999999986</v>
      </c>
    </row>
    <row r="104" spans="1:34" x14ac:dyDescent="0.45">
      <c r="A104" t="str">
        <f>MID('Stand condition - SCT output'!$I104,9,4)</f>
        <v>1991</v>
      </c>
      <c r="B104">
        <f t="shared" si="14"/>
        <v>1992</v>
      </c>
      <c r="C104" t="str">
        <f>MID('Stand condition - SCT output'!$I104,18,4)</f>
        <v>1993</v>
      </c>
      <c r="D104">
        <f>SUM('Stand condition - SCT output'!$B104:$C104)</f>
        <v>1328.0808715820301</v>
      </c>
      <c r="E104" s="1">
        <f>'Stand condition - SCT output'!$D104</f>
        <v>71598.517377307304</v>
      </c>
      <c r="F104" s="1">
        <f>'Stand condition - SCT output'!$E104</f>
        <v>4307849.1052035401</v>
      </c>
      <c r="G104" s="1">
        <f>'Stand condition - SCT output'!$F104</f>
        <v>119449122.4544</v>
      </c>
      <c r="H104" s="1">
        <f>'Stand condition - SCT output'!$G104</f>
        <v>1186567.2088450701</v>
      </c>
      <c r="I104" s="1" t="str">
        <f>'Stand condition - SCT output'!$H104</f>
        <v>Namoi</v>
      </c>
      <c r="J104" s="1" t="str">
        <f>'Stand condition - SCT output'!$J104</f>
        <v>River Red Gum</v>
      </c>
      <c r="K104" s="1"/>
      <c r="L104" t="s">
        <v>78</v>
      </c>
      <c r="M104">
        <v>1992</v>
      </c>
      <c r="N104" t="s">
        <v>80</v>
      </c>
      <c r="O104">
        <v>1328.0808715820301</v>
      </c>
      <c r="P104" s="1">
        <v>71598.517377307304</v>
      </c>
      <c r="Q104" s="1">
        <v>4307849.1052035401</v>
      </c>
      <c r="R104" s="1">
        <v>119449122.4544</v>
      </c>
      <c r="S104" s="1">
        <v>1186567.2088450701</v>
      </c>
      <c r="T104" s="1" t="s">
        <v>7</v>
      </c>
      <c r="U104" s="1" t="s">
        <v>6</v>
      </c>
      <c r="V104">
        <f t="shared" si="15"/>
        <v>125016465.36669749</v>
      </c>
      <c r="X104" t="s">
        <v>78</v>
      </c>
      <c r="Y104">
        <v>1992</v>
      </c>
      <c r="Z104" t="s">
        <v>80</v>
      </c>
      <c r="AA104">
        <f t="shared" si="9"/>
        <v>1.0623247647311991E-3</v>
      </c>
      <c r="AB104">
        <f t="shared" si="10"/>
        <v>5.7271269962156583E-2</v>
      </c>
      <c r="AC104">
        <f t="shared" si="11"/>
        <v>3.4458253899338662</v>
      </c>
      <c r="AD104">
        <f t="shared" si="12"/>
        <v>95.546712270285838</v>
      </c>
      <c r="AE104">
        <f t="shared" si="13"/>
        <v>0.94912874505341271</v>
      </c>
      <c r="AF104" s="1" t="s">
        <v>7</v>
      </c>
      <c r="AG104" s="1" t="s">
        <v>6</v>
      </c>
      <c r="AH104">
        <f t="shared" si="16"/>
        <v>100</v>
      </c>
    </row>
    <row r="105" spans="1:34" x14ac:dyDescent="0.45">
      <c r="A105" t="str">
        <f>MID('Stand condition - SCT output'!$I105,9,4)</f>
        <v>1991</v>
      </c>
      <c r="B105">
        <f t="shared" si="14"/>
        <v>1992</v>
      </c>
      <c r="C105" t="str">
        <f>MID('Stand condition - SCT output'!$I105,18,4)</f>
        <v>1993</v>
      </c>
      <c r="D105">
        <f>SUM('Stand condition - SCT output'!$B105:$C105)</f>
        <v>1372.3869018554601</v>
      </c>
      <c r="E105" s="1">
        <f>'Stand condition - SCT output'!$D105</f>
        <v>13632.958374023399</v>
      </c>
      <c r="F105" s="1">
        <f>'Stand condition - SCT output'!$E105</f>
        <v>740924.28521728504</v>
      </c>
      <c r="G105" s="1">
        <f>'Stand condition - SCT output'!$F105</f>
        <v>1236076.5927124</v>
      </c>
      <c r="H105" s="1">
        <f>'Stand condition - SCT output'!$G105</f>
        <v>0</v>
      </c>
      <c r="I105" s="1" t="str">
        <f>'Stand condition - SCT output'!$H105</f>
        <v>Nebine</v>
      </c>
      <c r="J105" s="1" t="str">
        <f>'Stand condition - SCT output'!$J105</f>
        <v>River Red Gum</v>
      </c>
      <c r="K105" s="1"/>
      <c r="L105" t="s">
        <v>78</v>
      </c>
      <c r="M105">
        <v>1992</v>
      </c>
      <c r="N105" t="s">
        <v>80</v>
      </c>
      <c r="O105">
        <v>1372.3869018554601</v>
      </c>
      <c r="P105" s="1">
        <v>13632.958374023399</v>
      </c>
      <c r="Q105" s="1">
        <v>740924.28521728504</v>
      </c>
      <c r="R105" s="1">
        <v>1236076.5927124</v>
      </c>
      <c r="S105" s="1">
        <v>0</v>
      </c>
      <c r="T105" s="1" t="s">
        <v>8</v>
      </c>
      <c r="U105" s="1" t="s">
        <v>6</v>
      </c>
      <c r="V105">
        <f t="shared" si="15"/>
        <v>1992006.2232055641</v>
      </c>
      <c r="X105" t="s">
        <v>78</v>
      </c>
      <c r="Y105">
        <v>1992</v>
      </c>
      <c r="Z105" t="s">
        <v>80</v>
      </c>
      <c r="AA105">
        <f t="shared" si="9"/>
        <v>6.8894709558035214E-2</v>
      </c>
      <c r="AB105">
        <f t="shared" si="10"/>
        <v>0.68438332246196765</v>
      </c>
      <c r="AC105">
        <f t="shared" si="11"/>
        <v>37.194878037327584</v>
      </c>
      <c r="AD105">
        <f t="shared" si="12"/>
        <v>62.051843930652403</v>
      </c>
      <c r="AE105">
        <f t="shared" si="13"/>
        <v>0</v>
      </c>
      <c r="AF105" s="1" t="s">
        <v>8</v>
      </c>
      <c r="AG105" s="1" t="s">
        <v>6</v>
      </c>
      <c r="AH105">
        <f t="shared" si="16"/>
        <v>100</v>
      </c>
    </row>
    <row r="106" spans="1:34" x14ac:dyDescent="0.45">
      <c r="A106" t="str">
        <f>MID('Stand condition - SCT output'!$I106,9,4)</f>
        <v>1991</v>
      </c>
      <c r="B106">
        <f t="shared" si="14"/>
        <v>1992</v>
      </c>
      <c r="C106" t="str">
        <f>MID('Stand condition - SCT output'!$I106,18,4)</f>
        <v>1993</v>
      </c>
      <c r="D106">
        <f>SUM('Stand condition - SCT output'!$B106:$C106)</f>
        <v>1249.5696411132801</v>
      </c>
      <c r="E106" s="1">
        <f>'Stand condition - SCT output'!$D106</f>
        <v>94147.938805673606</v>
      </c>
      <c r="F106" s="1">
        <f>'Stand condition - SCT output'!$E106</f>
        <v>5959689.5064706802</v>
      </c>
      <c r="G106" s="1">
        <f>'Stand condition - SCT output'!$F106</f>
        <v>107983977.41478699</v>
      </c>
      <c r="H106" s="1">
        <f>'Stand condition - SCT output'!$G106</f>
        <v>12813641.314801799</v>
      </c>
      <c r="I106" s="1" t="str">
        <f>'Stand condition - SCT output'!$H106</f>
        <v>Ovens</v>
      </c>
      <c r="J106" s="1" t="str">
        <f>'Stand condition - SCT output'!$J106</f>
        <v>River Red Gum</v>
      </c>
      <c r="K106" s="1"/>
      <c r="L106" t="s">
        <v>78</v>
      </c>
      <c r="M106">
        <v>1992</v>
      </c>
      <c r="N106" t="s">
        <v>80</v>
      </c>
      <c r="O106">
        <v>1249.5696411132801</v>
      </c>
      <c r="P106" s="1">
        <v>94147.938805673606</v>
      </c>
      <c r="Q106" s="1">
        <v>5959689.5064706802</v>
      </c>
      <c r="R106" s="1">
        <v>107983977.41478699</v>
      </c>
      <c r="S106" s="1">
        <v>12813641.314801799</v>
      </c>
      <c r="T106" s="1" t="s">
        <v>9</v>
      </c>
      <c r="U106" s="1" t="s">
        <v>6</v>
      </c>
      <c r="V106">
        <f t="shared" si="15"/>
        <v>126852705.74450625</v>
      </c>
      <c r="X106" t="s">
        <v>78</v>
      </c>
      <c r="Y106">
        <v>1992</v>
      </c>
      <c r="Z106" t="s">
        <v>80</v>
      </c>
      <c r="AA106">
        <f t="shared" si="9"/>
        <v>9.8505556801447777E-4</v>
      </c>
      <c r="AB106">
        <f t="shared" si="10"/>
        <v>7.4218313478702419E-2</v>
      </c>
      <c r="AC106">
        <f t="shared" si="11"/>
        <v>4.6981177669746179</v>
      </c>
      <c r="AD106">
        <f t="shared" si="12"/>
        <v>85.125482173220078</v>
      </c>
      <c r="AE106">
        <f t="shared" si="13"/>
        <v>10.101196690758592</v>
      </c>
      <c r="AF106" s="1" t="s">
        <v>9</v>
      </c>
      <c r="AG106" s="1" t="s">
        <v>6</v>
      </c>
      <c r="AH106">
        <f t="shared" si="16"/>
        <v>100</v>
      </c>
    </row>
    <row r="107" spans="1:34" x14ac:dyDescent="0.45">
      <c r="A107" t="str">
        <f>MID('Stand condition - SCT output'!$I107,9,4)</f>
        <v>1991</v>
      </c>
      <c r="B107">
        <f t="shared" si="14"/>
        <v>1992</v>
      </c>
      <c r="C107" t="str">
        <f>MID('Stand condition - SCT output'!$I107,18,4)</f>
        <v>1993</v>
      </c>
      <c r="D107">
        <f>SUM('Stand condition - SCT output'!$B107:$C107)</f>
        <v>1319.7064819335901</v>
      </c>
      <c r="E107" s="1">
        <f>'Stand condition - SCT output'!$D107</f>
        <v>11479.847290039001</v>
      </c>
      <c r="F107" s="1">
        <f>'Stand condition - SCT output'!$E107</f>
        <v>301752.17945604498</v>
      </c>
      <c r="G107" s="1">
        <f>'Stand condition - SCT output'!$F107</f>
        <v>27778925.5254119</v>
      </c>
      <c r="H107" s="1">
        <f>'Stand condition - SCT output'!$G107</f>
        <v>46710.532154038301</v>
      </c>
      <c r="I107" s="1" t="str">
        <f>'Stand condition - SCT output'!$H107</f>
        <v>Paroo</v>
      </c>
      <c r="J107" s="1" t="str">
        <f>'Stand condition - SCT output'!$J107</f>
        <v>River Red Gum</v>
      </c>
      <c r="K107" s="1"/>
      <c r="L107" t="s">
        <v>78</v>
      </c>
      <c r="M107">
        <v>1992</v>
      </c>
      <c r="N107" t="s">
        <v>80</v>
      </c>
      <c r="O107">
        <v>1319.7064819335901</v>
      </c>
      <c r="P107" s="1">
        <v>11479.847290039001</v>
      </c>
      <c r="Q107" s="1">
        <v>301752.17945604498</v>
      </c>
      <c r="R107" s="1">
        <v>27778925.5254119</v>
      </c>
      <c r="S107" s="1">
        <v>46710.532154038301</v>
      </c>
      <c r="T107" s="1" t="s">
        <v>10</v>
      </c>
      <c r="U107" s="1" t="s">
        <v>6</v>
      </c>
      <c r="V107">
        <f t="shared" si="15"/>
        <v>28140187.790793955</v>
      </c>
      <c r="X107" t="s">
        <v>78</v>
      </c>
      <c r="Y107">
        <v>1992</v>
      </c>
      <c r="Z107" t="s">
        <v>80</v>
      </c>
      <c r="AA107">
        <f t="shared" si="9"/>
        <v>4.6897571961667262E-3</v>
      </c>
      <c r="AB107">
        <f t="shared" si="10"/>
        <v>4.0795204976544701E-2</v>
      </c>
      <c r="AC107">
        <f t="shared" si="11"/>
        <v>1.0723175754881176</v>
      </c>
      <c r="AD107">
        <f t="shared" si="12"/>
        <v>98.716205207769647</v>
      </c>
      <c r="AE107">
        <f t="shared" si="13"/>
        <v>0.16599225456952929</v>
      </c>
      <c r="AF107" s="1" t="s">
        <v>10</v>
      </c>
      <c r="AG107" s="1" t="s">
        <v>6</v>
      </c>
      <c r="AH107">
        <f t="shared" si="16"/>
        <v>100.00000000000001</v>
      </c>
    </row>
    <row r="108" spans="1:34" x14ac:dyDescent="0.45">
      <c r="A108" t="str">
        <f>MID('Stand condition - SCT output'!$I108,9,4)</f>
        <v>1991</v>
      </c>
      <c r="B108">
        <f t="shared" si="14"/>
        <v>1992</v>
      </c>
      <c r="C108" t="str">
        <f>MID('Stand condition - SCT output'!$I108,18,4)</f>
        <v>1993</v>
      </c>
      <c r="D108">
        <f>SUM('Stand condition - SCT output'!$B108:$C108)</f>
        <v>39430.571411132813</v>
      </c>
      <c r="E108" s="1">
        <f>'Stand condition - SCT output'!$D108</f>
        <v>1197562.5467641701</v>
      </c>
      <c r="F108" s="1">
        <f>'Stand condition - SCT output'!$E108</f>
        <v>23224894.7437727</v>
      </c>
      <c r="G108" s="1">
        <f>'Stand condition - SCT output'!$F108</f>
        <v>102588145.449725</v>
      </c>
      <c r="H108" s="1">
        <f>'Stand condition - SCT output'!$G108</f>
        <v>151629.031799316</v>
      </c>
      <c r="I108" s="1" t="str">
        <f>'Stand condition - SCT output'!$H108</f>
        <v>Wimmera-Avoca</v>
      </c>
      <c r="J108" s="1" t="str">
        <f>'Stand condition - SCT output'!$J108</f>
        <v>River Red Gum</v>
      </c>
      <c r="K108" s="1"/>
      <c r="L108" t="s">
        <v>78</v>
      </c>
      <c r="M108">
        <v>1992</v>
      </c>
      <c r="N108" t="s">
        <v>80</v>
      </c>
      <c r="O108">
        <v>39430.571411132813</v>
      </c>
      <c r="P108" s="1">
        <v>1197562.5467641701</v>
      </c>
      <c r="Q108" s="1">
        <v>23224894.7437727</v>
      </c>
      <c r="R108" s="1">
        <v>102588145.449725</v>
      </c>
      <c r="S108" s="1">
        <v>151629.031799316</v>
      </c>
      <c r="T108" s="1" t="s">
        <v>11</v>
      </c>
      <c r="U108" s="1" t="s">
        <v>6</v>
      </c>
      <c r="V108">
        <f t="shared" si="15"/>
        <v>127201662.34347232</v>
      </c>
      <c r="X108" t="s">
        <v>78</v>
      </c>
      <c r="Y108">
        <v>1992</v>
      </c>
      <c r="Z108" t="s">
        <v>80</v>
      </c>
      <c r="AA108">
        <f t="shared" si="9"/>
        <v>3.0998471784638826E-2</v>
      </c>
      <c r="AB108">
        <f t="shared" si="10"/>
        <v>0.94146768579996165</v>
      </c>
      <c r="AC108">
        <f t="shared" si="11"/>
        <v>18.258326436851434</v>
      </c>
      <c r="AD108">
        <f t="shared" si="12"/>
        <v>80.650003749726608</v>
      </c>
      <c r="AE108">
        <f t="shared" si="13"/>
        <v>0.11920365583736198</v>
      </c>
      <c r="AF108" s="1" t="s">
        <v>11</v>
      </c>
      <c r="AG108" s="1" t="s">
        <v>6</v>
      </c>
      <c r="AH108">
        <f t="shared" si="16"/>
        <v>100.00000000000001</v>
      </c>
    </row>
    <row r="109" spans="1:34" x14ac:dyDescent="0.45">
      <c r="A109" t="str">
        <f>MID('Stand condition - SCT output'!$I109,9,4)</f>
        <v>1991</v>
      </c>
      <c r="B109">
        <f t="shared" si="14"/>
        <v>1992</v>
      </c>
      <c r="C109" t="str">
        <f>MID('Stand condition - SCT output'!$I109,18,4)</f>
        <v>1993</v>
      </c>
      <c r="D109">
        <f>SUM('Stand condition - SCT output'!$B109:$C109)</f>
        <v>581987.50634765613</v>
      </c>
      <c r="E109" s="1">
        <f>'Stand condition - SCT output'!$D109</f>
        <v>5914698.6671925196</v>
      </c>
      <c r="F109" s="1">
        <f>'Stand condition - SCT output'!$E109</f>
        <v>104943523.346222</v>
      </c>
      <c r="G109" s="1">
        <f>'Stand condition - SCT output'!$F109</f>
        <v>429168462.89872199</v>
      </c>
      <c r="H109" s="1">
        <f>'Stand condition - SCT output'!$G109</f>
        <v>3813026.91271972</v>
      </c>
      <c r="I109" s="1" t="str">
        <f>'Stand condition - SCT output'!$H109</f>
        <v>Lachlan</v>
      </c>
      <c r="J109" s="1" t="str">
        <f>'Stand condition - SCT output'!$J109</f>
        <v>River Red Gum</v>
      </c>
      <c r="K109" s="1"/>
      <c r="L109" t="s">
        <v>78</v>
      </c>
      <c r="M109">
        <v>1992</v>
      </c>
      <c r="N109" t="s">
        <v>80</v>
      </c>
      <c r="O109">
        <v>581987.50634765613</v>
      </c>
      <c r="P109" s="1">
        <v>5914698.6671925196</v>
      </c>
      <c r="Q109" s="1">
        <v>104943523.346222</v>
      </c>
      <c r="R109" s="1">
        <v>429168462.89872199</v>
      </c>
      <c r="S109" s="1">
        <v>3813026.91271972</v>
      </c>
      <c r="T109" s="1" t="s">
        <v>12</v>
      </c>
      <c r="U109" s="1" t="s">
        <v>6</v>
      </c>
      <c r="V109">
        <f t="shared" si="15"/>
        <v>544421699.33120394</v>
      </c>
      <c r="X109" t="s">
        <v>78</v>
      </c>
      <c r="Y109">
        <v>1992</v>
      </c>
      <c r="Z109" t="s">
        <v>80</v>
      </c>
      <c r="AA109">
        <f t="shared" si="9"/>
        <v>0.10690013037000547</v>
      </c>
      <c r="AB109">
        <f t="shared" si="10"/>
        <v>1.0864186116127341</v>
      </c>
      <c r="AC109">
        <f t="shared" si="11"/>
        <v>19.276146317301478</v>
      </c>
      <c r="AD109">
        <f t="shared" si="12"/>
        <v>78.83015379914778</v>
      </c>
      <c r="AE109">
        <f t="shared" si="13"/>
        <v>0.70038114156798703</v>
      </c>
      <c r="AF109" s="1" t="s">
        <v>12</v>
      </c>
      <c r="AG109" s="1" t="s">
        <v>6</v>
      </c>
      <c r="AH109">
        <f t="shared" si="16"/>
        <v>99.999999999999986</v>
      </c>
    </row>
    <row r="110" spans="1:34" x14ac:dyDescent="0.45">
      <c r="A110" t="str">
        <f>MID('Stand condition - SCT output'!$I110,9,4)</f>
        <v>1991</v>
      </c>
      <c r="B110">
        <f t="shared" si="14"/>
        <v>1992</v>
      </c>
      <c r="C110" t="str">
        <f>MID('Stand condition - SCT output'!$I110,18,4)</f>
        <v>1993</v>
      </c>
      <c r="D110">
        <f>SUM('Stand condition - SCT output'!$B110:$C110)</f>
        <v>24363.590393066399</v>
      </c>
      <c r="E110" s="1">
        <f>'Stand condition - SCT output'!$D110</f>
        <v>596130.74029541004</v>
      </c>
      <c r="F110" s="1">
        <f>'Stand condition - SCT output'!$E110</f>
        <v>7016078.3590056701</v>
      </c>
      <c r="G110" s="1">
        <f>'Stand condition - SCT output'!$F110</f>
        <v>48243250.411968097</v>
      </c>
      <c r="H110" s="1">
        <f>'Stand condition - SCT output'!$G110</f>
        <v>397309.49884033197</v>
      </c>
      <c r="I110" s="1" t="str">
        <f>'Stand condition - SCT output'!$H110</f>
        <v>Loddon</v>
      </c>
      <c r="J110" s="1" t="str">
        <f>'Stand condition - SCT output'!$J110</f>
        <v>River Red Gum</v>
      </c>
      <c r="K110" s="1"/>
      <c r="L110" t="s">
        <v>78</v>
      </c>
      <c r="M110">
        <v>1992</v>
      </c>
      <c r="N110" t="s">
        <v>80</v>
      </c>
      <c r="O110">
        <v>24363.590393066399</v>
      </c>
      <c r="P110" s="1">
        <v>596130.74029541004</v>
      </c>
      <c r="Q110" s="1">
        <v>7016078.3590056701</v>
      </c>
      <c r="R110" s="1">
        <v>48243250.411968097</v>
      </c>
      <c r="S110" s="1">
        <v>397309.49884033197</v>
      </c>
      <c r="T110" s="1" t="s">
        <v>13</v>
      </c>
      <c r="U110" s="1" t="s">
        <v>6</v>
      </c>
      <c r="V110">
        <f t="shared" si="15"/>
        <v>56277132.600502573</v>
      </c>
      <c r="X110" t="s">
        <v>78</v>
      </c>
      <c r="Y110">
        <v>1992</v>
      </c>
      <c r="Z110" t="s">
        <v>80</v>
      </c>
      <c r="AA110">
        <f t="shared" si="9"/>
        <v>4.3292167292917162E-2</v>
      </c>
      <c r="AB110">
        <f t="shared" si="10"/>
        <v>1.0592770326931802</v>
      </c>
      <c r="AC110">
        <f t="shared" si="11"/>
        <v>12.46701463774118</v>
      </c>
      <c r="AD110">
        <f t="shared" si="12"/>
        <v>85.724428702569099</v>
      </c>
      <c r="AE110">
        <f t="shared" si="13"/>
        <v>0.70598745970363086</v>
      </c>
      <c r="AF110" s="1" t="s">
        <v>13</v>
      </c>
      <c r="AG110" s="1" t="s">
        <v>6</v>
      </c>
      <c r="AH110">
        <f t="shared" si="16"/>
        <v>100.00000000000001</v>
      </c>
    </row>
    <row r="111" spans="1:34" x14ac:dyDescent="0.45">
      <c r="A111" t="str">
        <f>MID('Stand condition - SCT output'!$I111,9,4)</f>
        <v>1991</v>
      </c>
      <c r="B111">
        <f t="shared" si="14"/>
        <v>1992</v>
      </c>
      <c r="C111" t="str">
        <f>MID('Stand condition - SCT output'!$I111,18,4)</f>
        <v>1993</v>
      </c>
      <c r="D111">
        <f>SUM('Stand condition - SCT output'!$B111:$C111)</f>
        <v>13400.8249511718</v>
      </c>
      <c r="E111" s="1">
        <f>'Stand condition - SCT output'!$D111</f>
        <v>277312.575805664</v>
      </c>
      <c r="F111" s="1">
        <f>'Stand condition - SCT output'!$E111</f>
        <v>5824779.37099298</v>
      </c>
      <c r="G111" s="1">
        <f>'Stand condition - SCT output'!$F111</f>
        <v>129948377.95987301</v>
      </c>
      <c r="H111" s="1">
        <f>'Stand condition - SCT output'!$G111</f>
        <v>816042.06268861005</v>
      </c>
      <c r="I111" s="1" t="str">
        <f>'Stand condition - SCT output'!$H111</f>
        <v>Lower Darling</v>
      </c>
      <c r="J111" s="1" t="str">
        <f>'Stand condition - SCT output'!$J111</f>
        <v>River Red Gum</v>
      </c>
      <c r="K111" s="1"/>
      <c r="L111" t="s">
        <v>78</v>
      </c>
      <c r="M111">
        <v>1992</v>
      </c>
      <c r="N111" t="s">
        <v>80</v>
      </c>
      <c r="O111">
        <v>13400.8249511718</v>
      </c>
      <c r="P111" s="1">
        <v>277312.575805664</v>
      </c>
      <c r="Q111" s="1">
        <v>5824779.37099298</v>
      </c>
      <c r="R111" s="1">
        <v>129948377.95987301</v>
      </c>
      <c r="S111" s="1">
        <v>816042.06268861005</v>
      </c>
      <c r="T111" s="1" t="s">
        <v>14</v>
      </c>
      <c r="U111" s="1" t="s">
        <v>6</v>
      </c>
      <c r="V111">
        <f t="shared" si="15"/>
        <v>136879912.79431143</v>
      </c>
      <c r="X111" t="s">
        <v>78</v>
      </c>
      <c r="Y111">
        <v>1992</v>
      </c>
      <c r="Z111" t="s">
        <v>80</v>
      </c>
      <c r="AA111">
        <f t="shared" si="9"/>
        <v>9.7902056463968785E-3</v>
      </c>
      <c r="AB111">
        <f t="shared" si="10"/>
        <v>0.20259552343694126</v>
      </c>
      <c r="AC111">
        <f t="shared" si="11"/>
        <v>4.2553938354313825</v>
      </c>
      <c r="AD111">
        <f t="shared" si="12"/>
        <v>94.936046719393801</v>
      </c>
      <c r="AE111">
        <f t="shared" si="13"/>
        <v>0.59617371609147007</v>
      </c>
      <c r="AF111" s="1" t="s">
        <v>14</v>
      </c>
      <c r="AG111" s="1" t="s">
        <v>6</v>
      </c>
      <c r="AH111">
        <f t="shared" si="16"/>
        <v>99.999999999999986</v>
      </c>
    </row>
    <row r="112" spans="1:34" x14ac:dyDescent="0.45">
      <c r="A112" t="str">
        <f>MID('Stand condition - SCT output'!$I112,9,4)</f>
        <v>1991</v>
      </c>
      <c r="B112">
        <f t="shared" si="14"/>
        <v>1992</v>
      </c>
      <c r="C112" t="str">
        <f>MID('Stand condition - SCT output'!$I112,18,4)</f>
        <v>1993</v>
      </c>
      <c r="D112">
        <f>SUM('Stand condition - SCT output'!$B112:$C112)</f>
        <v>893456.26812744129</v>
      </c>
      <c r="E112" s="1">
        <f>'Stand condition - SCT output'!$D112</f>
        <v>34695856.742086202</v>
      </c>
      <c r="F112" s="1">
        <f>'Stand condition - SCT output'!$E112</f>
        <v>262455913.49389899</v>
      </c>
      <c r="G112" s="1">
        <f>'Stand condition - SCT output'!$F112</f>
        <v>564544250.58087897</v>
      </c>
      <c r="H112" s="1">
        <f>'Stand condition - SCT output'!$G112</f>
        <v>2610693.7574383901</v>
      </c>
      <c r="I112" s="1" t="str">
        <f>'Stand condition - SCT output'!$H112</f>
        <v>Macquarie-Castlereagh</v>
      </c>
      <c r="J112" s="1" t="str">
        <f>'Stand condition - SCT output'!$J112</f>
        <v>River Red Gum</v>
      </c>
      <c r="K112" s="1"/>
      <c r="L112" t="s">
        <v>78</v>
      </c>
      <c r="M112">
        <v>1992</v>
      </c>
      <c r="N112" t="s">
        <v>80</v>
      </c>
      <c r="O112">
        <v>893456.26812744129</v>
      </c>
      <c r="P112" s="1">
        <v>34695856.742086202</v>
      </c>
      <c r="Q112" s="1">
        <v>262455913.49389899</v>
      </c>
      <c r="R112" s="1">
        <v>564544250.58087897</v>
      </c>
      <c r="S112" s="1">
        <v>2610693.7574383901</v>
      </c>
      <c r="T112" s="1" t="s">
        <v>15</v>
      </c>
      <c r="U112" s="1" t="s">
        <v>6</v>
      </c>
      <c r="V112">
        <f t="shared" si="15"/>
        <v>865200170.84243</v>
      </c>
      <c r="X112" t="s">
        <v>78</v>
      </c>
      <c r="Y112">
        <v>1992</v>
      </c>
      <c r="Z112" t="s">
        <v>80</v>
      </c>
      <c r="AA112">
        <f t="shared" si="9"/>
        <v>0.10326584508848384</v>
      </c>
      <c r="AB112">
        <f t="shared" si="10"/>
        <v>4.0101537090894777</v>
      </c>
      <c r="AC112">
        <f t="shared" si="11"/>
        <v>30.334704307599747</v>
      </c>
      <c r="AD112">
        <f t="shared" si="12"/>
        <v>65.250131658110092</v>
      </c>
      <c r="AE112">
        <f t="shared" si="13"/>
        <v>0.30174448011220389</v>
      </c>
      <c r="AF112" s="1" t="s">
        <v>15</v>
      </c>
      <c r="AG112" s="1" t="s">
        <v>6</v>
      </c>
      <c r="AH112">
        <f t="shared" si="16"/>
        <v>100</v>
      </c>
    </row>
    <row r="113" spans="1:34" x14ac:dyDescent="0.45">
      <c r="A113" t="str">
        <f>MID('Stand condition - SCT output'!$I113,9,4)</f>
        <v>1991</v>
      </c>
      <c r="B113">
        <f t="shared" si="14"/>
        <v>1992</v>
      </c>
      <c r="C113" t="str">
        <f>MID('Stand condition - SCT output'!$I113,18,4)</f>
        <v>1993</v>
      </c>
      <c r="D113">
        <f>SUM('Stand condition - SCT output'!$B113:$C113)</f>
        <v>3393.33740234375</v>
      </c>
      <c r="E113" s="1">
        <f>'Stand condition - SCT output'!$D113</f>
        <v>21750.823608398401</v>
      </c>
      <c r="F113" s="1">
        <f>'Stand condition - SCT output'!$E113</f>
        <v>435307.07769775297</v>
      </c>
      <c r="G113" s="1">
        <f>'Stand condition - SCT output'!$F113</f>
        <v>21868931.894897401</v>
      </c>
      <c r="H113" s="1">
        <f>'Stand condition - SCT output'!$G113</f>
        <v>17058.109497070302</v>
      </c>
      <c r="I113" s="1" t="str">
        <f>'Stand condition - SCT output'!$H113</f>
        <v>Moonie</v>
      </c>
      <c r="J113" s="1" t="str">
        <f>'Stand condition - SCT output'!$J113</f>
        <v>River Red Gum</v>
      </c>
      <c r="K113" s="1"/>
      <c r="L113" t="s">
        <v>78</v>
      </c>
      <c r="M113">
        <v>1992</v>
      </c>
      <c r="N113" t="s">
        <v>80</v>
      </c>
      <c r="O113">
        <v>3393.33740234375</v>
      </c>
      <c r="P113" s="1">
        <v>21750.823608398401</v>
      </c>
      <c r="Q113" s="1">
        <v>435307.07769775297</v>
      </c>
      <c r="R113" s="1">
        <v>21868931.894897401</v>
      </c>
      <c r="S113" s="1">
        <v>17058.109497070302</v>
      </c>
      <c r="T113" s="1" t="s">
        <v>16</v>
      </c>
      <c r="U113" s="1" t="s">
        <v>6</v>
      </c>
      <c r="V113">
        <f t="shared" si="15"/>
        <v>22346441.243102968</v>
      </c>
      <c r="X113" t="s">
        <v>78</v>
      </c>
      <c r="Y113">
        <v>1992</v>
      </c>
      <c r="Z113" t="s">
        <v>80</v>
      </c>
      <c r="AA113">
        <f t="shared" si="9"/>
        <v>1.5185135590174001E-2</v>
      </c>
      <c r="AB113">
        <f t="shared" si="10"/>
        <v>9.7334619735532174E-2</v>
      </c>
      <c r="AC113">
        <f t="shared" si="11"/>
        <v>1.9479928502356352</v>
      </c>
      <c r="AD113">
        <f t="shared" si="12"/>
        <v>97.863152602193665</v>
      </c>
      <c r="AE113">
        <f t="shared" si="13"/>
        <v>7.6334792244985045E-2</v>
      </c>
      <c r="AF113" s="1" t="s">
        <v>16</v>
      </c>
      <c r="AG113" s="1" t="s">
        <v>6</v>
      </c>
      <c r="AH113">
        <f t="shared" si="16"/>
        <v>99.999999999999986</v>
      </c>
    </row>
    <row r="114" spans="1:34" x14ac:dyDescent="0.45">
      <c r="A114" t="str">
        <f>MID('Stand condition - SCT output'!$I114,9,4)</f>
        <v>1991</v>
      </c>
      <c r="B114">
        <f t="shared" si="14"/>
        <v>1992</v>
      </c>
      <c r="C114" t="str">
        <f>MID('Stand condition - SCT output'!$I114,18,4)</f>
        <v>1993</v>
      </c>
      <c r="D114">
        <f>SUM('Stand condition - SCT output'!$B114:$C114)</f>
        <v>230520.7230224605</v>
      </c>
      <c r="E114" s="1">
        <f>'Stand condition - SCT output'!$D114</f>
        <v>4048059.8010758902</v>
      </c>
      <c r="F114" s="1">
        <f>'Stand condition - SCT output'!$E114</f>
        <v>174610868.370561</v>
      </c>
      <c r="G114" s="1">
        <f>'Stand condition - SCT output'!$F114</f>
        <v>1942629580.0065899</v>
      </c>
      <c r="H114" s="1">
        <f>'Stand condition - SCT output'!$G114</f>
        <v>36100699.268938102</v>
      </c>
      <c r="I114" s="1" t="str">
        <f>'Stand condition - SCT output'!$H114</f>
        <v>Murray</v>
      </c>
      <c r="J114" s="1" t="str">
        <f>'Stand condition - SCT output'!$J114</f>
        <v>River Red Gum</v>
      </c>
      <c r="K114" s="1"/>
      <c r="L114" t="s">
        <v>78</v>
      </c>
      <c r="M114">
        <v>1992</v>
      </c>
      <c r="N114" t="s">
        <v>80</v>
      </c>
      <c r="O114">
        <v>230520.7230224605</v>
      </c>
      <c r="P114" s="1">
        <v>4048059.8010758902</v>
      </c>
      <c r="Q114" s="1">
        <v>174610868.370561</v>
      </c>
      <c r="R114" s="1">
        <v>1942629580.0065899</v>
      </c>
      <c r="S114" s="1">
        <v>36100699.268938102</v>
      </c>
      <c r="T114" s="1" t="s">
        <v>17</v>
      </c>
      <c r="U114" s="1" t="s">
        <v>6</v>
      </c>
      <c r="V114">
        <f t="shared" si="15"/>
        <v>2157619728.1701875</v>
      </c>
      <c r="X114" t="s">
        <v>78</v>
      </c>
      <c r="Y114">
        <v>1992</v>
      </c>
      <c r="Z114" t="s">
        <v>80</v>
      </c>
      <c r="AA114">
        <f t="shared" si="9"/>
        <v>1.0684029257461333E-2</v>
      </c>
      <c r="AB114">
        <f t="shared" si="10"/>
        <v>0.18761692564374763</v>
      </c>
      <c r="AC114">
        <f t="shared" si="11"/>
        <v>8.0927545336565512</v>
      </c>
      <c r="AD114">
        <f t="shared" si="12"/>
        <v>90.035772042837024</v>
      </c>
      <c r="AE114">
        <f t="shared" si="13"/>
        <v>1.6731724686052081</v>
      </c>
      <c r="AF114" s="1" t="s">
        <v>17</v>
      </c>
      <c r="AG114" s="1" t="s">
        <v>6</v>
      </c>
      <c r="AH114">
        <f t="shared" si="16"/>
        <v>99.999999999999986</v>
      </c>
    </row>
    <row r="115" spans="1:34" x14ac:dyDescent="0.45">
      <c r="A115" t="str">
        <f>MID('Stand condition - SCT output'!$I115,9,4)</f>
        <v>1991</v>
      </c>
      <c r="B115">
        <f t="shared" si="14"/>
        <v>1992</v>
      </c>
      <c r="C115" t="str">
        <f>MID('Stand condition - SCT output'!$I115,18,4)</f>
        <v>1993</v>
      </c>
      <c r="D115">
        <f>SUM('Stand condition - SCT output'!$B115:$C115)</f>
        <v>0</v>
      </c>
      <c r="E115" s="1">
        <f>'Stand condition - SCT output'!$D115</f>
        <v>15991.6552734375</v>
      </c>
      <c r="F115" s="1">
        <f>'Stand condition - SCT output'!$E115</f>
        <v>624852.358556889</v>
      </c>
      <c r="G115" s="1">
        <f>'Stand condition - SCT output'!$F115</f>
        <v>81360363.016669706</v>
      </c>
      <c r="H115" s="1">
        <f>'Stand condition - SCT output'!$G115</f>
        <v>368720.479558488</v>
      </c>
      <c r="I115" s="1" t="str">
        <f>'Stand condition - SCT output'!$H115</f>
        <v>Barwon-Darling</v>
      </c>
      <c r="J115" s="1" t="str">
        <f>'Stand condition - SCT output'!$J115</f>
        <v>River Red Gum</v>
      </c>
      <c r="K115" s="1"/>
      <c r="L115" t="s">
        <v>78</v>
      </c>
      <c r="M115">
        <v>1992</v>
      </c>
      <c r="N115" t="s">
        <v>80</v>
      </c>
      <c r="O115">
        <v>0</v>
      </c>
      <c r="P115" s="1">
        <v>15991.6552734375</v>
      </c>
      <c r="Q115" s="1">
        <v>624852.358556889</v>
      </c>
      <c r="R115" s="1">
        <v>81360363.016669706</v>
      </c>
      <c r="S115" s="1">
        <v>368720.479558488</v>
      </c>
      <c r="T115" s="1" t="s">
        <v>18</v>
      </c>
      <c r="U115" s="1" t="s">
        <v>6</v>
      </c>
      <c r="V115">
        <f t="shared" si="15"/>
        <v>82369927.510058507</v>
      </c>
      <c r="X115" t="s">
        <v>78</v>
      </c>
      <c r="Y115">
        <v>1992</v>
      </c>
      <c r="Z115" t="s">
        <v>80</v>
      </c>
      <c r="AA115">
        <f t="shared" si="9"/>
        <v>0</v>
      </c>
      <c r="AB115">
        <f t="shared" si="10"/>
        <v>1.9414434074237468E-2</v>
      </c>
      <c r="AC115">
        <f t="shared" si="11"/>
        <v>0.75859282318851851</v>
      </c>
      <c r="AD115">
        <f t="shared" si="12"/>
        <v>98.774353063178893</v>
      </c>
      <c r="AE115">
        <f t="shared" si="13"/>
        <v>0.44763967955837053</v>
      </c>
      <c r="AF115" s="1" t="s">
        <v>18</v>
      </c>
      <c r="AG115" s="1" t="s">
        <v>6</v>
      </c>
      <c r="AH115">
        <f t="shared" si="16"/>
        <v>100.00000000000001</v>
      </c>
    </row>
    <row r="116" spans="1:34" x14ac:dyDescent="0.45">
      <c r="A116" t="str">
        <f>MID('Stand condition - SCT output'!$I116,9,4)</f>
        <v>1991</v>
      </c>
      <c r="B116">
        <f t="shared" si="14"/>
        <v>1992</v>
      </c>
      <c r="C116" t="str">
        <f>MID('Stand condition - SCT output'!$I116,18,4)</f>
        <v>1993</v>
      </c>
      <c r="D116">
        <f>SUM('Stand condition - SCT output'!$B116:$C116)</f>
        <v>17606.081848144499</v>
      </c>
      <c r="E116" s="1">
        <f>'Stand condition - SCT output'!$D116</f>
        <v>213272.45166015599</v>
      </c>
      <c r="F116" s="1">
        <f>'Stand condition - SCT output'!$E116</f>
        <v>4346960.8864401402</v>
      </c>
      <c r="G116" s="1">
        <f>'Stand condition - SCT output'!$F116</f>
        <v>117543838.25824501</v>
      </c>
      <c r="H116" s="1">
        <f>'Stand condition - SCT output'!$G116</f>
        <v>614374.56439208903</v>
      </c>
      <c r="I116" s="1" t="str">
        <f>'Stand condition - SCT output'!$H116</f>
        <v>Border Rivers</v>
      </c>
      <c r="J116" s="1" t="str">
        <f>'Stand condition - SCT output'!$J116</f>
        <v>River Red Gum</v>
      </c>
      <c r="K116" s="1"/>
      <c r="L116" t="s">
        <v>78</v>
      </c>
      <c r="M116">
        <v>1992</v>
      </c>
      <c r="N116" t="s">
        <v>80</v>
      </c>
      <c r="O116">
        <v>17606.081848144499</v>
      </c>
      <c r="P116" s="1">
        <v>213272.45166015599</v>
      </c>
      <c r="Q116" s="1">
        <v>4346960.8864401402</v>
      </c>
      <c r="R116" s="1">
        <v>117543838.25824501</v>
      </c>
      <c r="S116" s="1">
        <v>614374.56439208903</v>
      </c>
      <c r="T116" s="1" t="s">
        <v>19</v>
      </c>
      <c r="U116" s="1" t="s">
        <v>6</v>
      </c>
      <c r="V116">
        <f t="shared" si="15"/>
        <v>122736052.24258554</v>
      </c>
      <c r="X116" t="s">
        <v>78</v>
      </c>
      <c r="Y116">
        <v>1992</v>
      </c>
      <c r="Z116" t="s">
        <v>80</v>
      </c>
      <c r="AA116">
        <f t="shared" si="9"/>
        <v>1.4344670149033636E-2</v>
      </c>
      <c r="AB116">
        <f t="shared" si="10"/>
        <v>0.17376512260523658</v>
      </c>
      <c r="AC116">
        <f t="shared" si="11"/>
        <v>3.5417147667813627</v>
      </c>
      <c r="AD116">
        <f t="shared" si="12"/>
        <v>95.769609752415519</v>
      </c>
      <c r="AE116">
        <f t="shared" si="13"/>
        <v>0.50056568804884571</v>
      </c>
      <c r="AF116" s="1" t="s">
        <v>19</v>
      </c>
      <c r="AG116" s="1" t="s">
        <v>6</v>
      </c>
      <c r="AH116">
        <f t="shared" si="16"/>
        <v>100</v>
      </c>
    </row>
    <row r="117" spans="1:34" x14ac:dyDescent="0.45">
      <c r="A117" t="str">
        <f>MID('Stand condition - SCT output'!$I117,9,4)</f>
        <v>1991</v>
      </c>
      <c r="B117">
        <f t="shared" si="14"/>
        <v>1992</v>
      </c>
      <c r="C117" t="str">
        <f>MID('Stand condition - SCT output'!$I117,18,4)</f>
        <v>1993</v>
      </c>
      <c r="D117">
        <f>SUM('Stand condition - SCT output'!$B117:$C117)</f>
        <v>0</v>
      </c>
      <c r="E117" s="1">
        <f>'Stand condition - SCT output'!$D117</f>
        <v>56577.520690917903</v>
      </c>
      <c r="F117" s="1">
        <f>'Stand condition - SCT output'!$E117</f>
        <v>1326596.04509109</v>
      </c>
      <c r="G117" s="1">
        <f>'Stand condition - SCT output'!$F117</f>
        <v>21124125.979819302</v>
      </c>
      <c r="H117" s="1">
        <f>'Stand condition - SCT output'!$G117</f>
        <v>148648.189025878</v>
      </c>
      <c r="I117" s="1" t="str">
        <f>'Stand condition - SCT output'!$H117</f>
        <v>Campaspe</v>
      </c>
      <c r="J117" s="1" t="str">
        <f>'Stand condition - SCT output'!$J117</f>
        <v>River Red Gum</v>
      </c>
      <c r="K117" s="1"/>
      <c r="L117" t="s">
        <v>78</v>
      </c>
      <c r="M117">
        <v>1992</v>
      </c>
      <c r="N117" t="s">
        <v>80</v>
      </c>
      <c r="O117">
        <v>0</v>
      </c>
      <c r="P117" s="1">
        <v>56577.520690917903</v>
      </c>
      <c r="Q117" s="1">
        <v>1326596.04509109</v>
      </c>
      <c r="R117" s="1">
        <v>21124125.979819302</v>
      </c>
      <c r="S117" s="1">
        <v>148648.189025878</v>
      </c>
      <c r="T117" s="1" t="s">
        <v>20</v>
      </c>
      <c r="U117" s="1" t="s">
        <v>6</v>
      </c>
      <c r="V117">
        <f t="shared" si="15"/>
        <v>22655947.734627187</v>
      </c>
      <c r="X117" t="s">
        <v>78</v>
      </c>
      <c r="Y117">
        <v>1992</v>
      </c>
      <c r="Z117" t="s">
        <v>80</v>
      </c>
      <c r="AA117">
        <f t="shared" si="9"/>
        <v>0</v>
      </c>
      <c r="AB117">
        <f t="shared" si="10"/>
        <v>0.24972480230630664</v>
      </c>
      <c r="AC117">
        <f t="shared" si="11"/>
        <v>5.8553985939132893</v>
      </c>
      <c r="AD117">
        <f t="shared" si="12"/>
        <v>93.238765498798088</v>
      </c>
      <c r="AE117">
        <f t="shared" si="13"/>
        <v>0.65611110498231406</v>
      </c>
      <c r="AF117" s="1" t="s">
        <v>20</v>
      </c>
      <c r="AG117" s="1" t="s">
        <v>6</v>
      </c>
      <c r="AH117">
        <f t="shared" si="16"/>
        <v>100</v>
      </c>
    </row>
    <row r="118" spans="1:34" x14ac:dyDescent="0.45">
      <c r="A118" t="str">
        <f>MID('Stand condition - SCT output'!$I118,9,4)</f>
        <v>1991</v>
      </c>
      <c r="B118">
        <f t="shared" si="14"/>
        <v>1992</v>
      </c>
      <c r="C118" t="str">
        <f>MID('Stand condition - SCT output'!$I118,18,4)</f>
        <v>1993</v>
      </c>
      <c r="D118">
        <f>SUM('Stand condition - SCT output'!$B118:$C118)</f>
        <v>115111.50354003838</v>
      </c>
      <c r="E118" s="1">
        <f>'Stand condition - SCT output'!$D118</f>
        <v>1198121.27706394</v>
      </c>
      <c r="F118" s="1">
        <f>'Stand condition - SCT output'!$E118</f>
        <v>24607653.680450499</v>
      </c>
      <c r="G118" s="1">
        <f>'Stand condition - SCT output'!$F118</f>
        <v>326072399.89418101</v>
      </c>
      <c r="H118" s="1">
        <f>'Stand condition - SCT output'!$G118</f>
        <v>11916041.453240801</v>
      </c>
      <c r="I118" s="1" t="str">
        <f>'Stand condition - SCT output'!$H118</f>
        <v>Goulburn-Broken</v>
      </c>
      <c r="J118" s="1" t="str">
        <f>'Stand condition - SCT output'!$J118</f>
        <v>River Red Gum</v>
      </c>
      <c r="K118" s="1"/>
      <c r="L118" t="s">
        <v>78</v>
      </c>
      <c r="M118">
        <v>1992</v>
      </c>
      <c r="N118" t="s">
        <v>80</v>
      </c>
      <c r="O118">
        <v>115111.50354003838</v>
      </c>
      <c r="P118" s="1">
        <v>1198121.27706394</v>
      </c>
      <c r="Q118" s="1">
        <v>24607653.680450499</v>
      </c>
      <c r="R118" s="1">
        <v>326072399.89418101</v>
      </c>
      <c r="S118" s="1">
        <v>11916041.453240801</v>
      </c>
      <c r="T118" s="1" t="s">
        <v>21</v>
      </c>
      <c r="U118" s="1" t="s">
        <v>6</v>
      </c>
      <c r="V118">
        <f t="shared" si="15"/>
        <v>363909327.80847633</v>
      </c>
      <c r="X118" t="s">
        <v>78</v>
      </c>
      <c r="Y118">
        <v>1992</v>
      </c>
      <c r="Z118" t="s">
        <v>80</v>
      </c>
      <c r="AA118">
        <f t="shared" si="9"/>
        <v>3.163191892696441E-2</v>
      </c>
      <c r="AB118">
        <f t="shared" si="10"/>
        <v>0.3292362095468202</v>
      </c>
      <c r="AC118">
        <f t="shared" si="11"/>
        <v>6.7620288352161673</v>
      </c>
      <c r="AD118">
        <f t="shared" si="12"/>
        <v>89.602649609957595</v>
      </c>
      <c r="AE118">
        <f t="shared" si="13"/>
        <v>3.2744534263524439</v>
      </c>
      <c r="AF118" s="1" t="s">
        <v>21</v>
      </c>
      <c r="AG118" s="1" t="s">
        <v>6</v>
      </c>
      <c r="AH118">
        <f t="shared" si="16"/>
        <v>99.999999999999986</v>
      </c>
    </row>
    <row r="119" spans="1:34" x14ac:dyDescent="0.45">
      <c r="A119" t="str">
        <f>MID('Stand condition - SCT output'!$I119,9,4)</f>
        <v>1991</v>
      </c>
      <c r="B119">
        <f t="shared" si="14"/>
        <v>1992</v>
      </c>
      <c r="C119" t="str">
        <f>MID('Stand condition - SCT output'!$I119,18,4)</f>
        <v>1993</v>
      </c>
      <c r="D119">
        <f>SUM('Stand condition - SCT output'!$B119:$C119)</f>
        <v>24880.231201171799</v>
      </c>
      <c r="E119" s="1">
        <f>'Stand condition - SCT output'!$D119</f>
        <v>368283.795471191</v>
      </c>
      <c r="F119" s="1">
        <f>'Stand condition - SCT output'!$E119</f>
        <v>6356917.58663808</v>
      </c>
      <c r="G119" s="1">
        <f>'Stand condition - SCT output'!$F119</f>
        <v>116469307.29985</v>
      </c>
      <c r="H119" s="1">
        <f>'Stand condition - SCT output'!$G119</f>
        <v>1460309.03515625</v>
      </c>
      <c r="I119" s="1" t="str">
        <f>'Stand condition - SCT output'!$H119</f>
        <v>Gwydir</v>
      </c>
      <c r="J119" s="1" t="str">
        <f>'Stand condition - SCT output'!$J119</f>
        <v>River Red Gum</v>
      </c>
      <c r="K119" s="1"/>
      <c r="L119" t="s">
        <v>78</v>
      </c>
      <c r="M119">
        <v>1992</v>
      </c>
      <c r="N119" t="s">
        <v>80</v>
      </c>
      <c r="O119">
        <v>24880.231201171799</v>
      </c>
      <c r="P119" s="1">
        <v>368283.795471191</v>
      </c>
      <c r="Q119" s="1">
        <v>6356917.58663808</v>
      </c>
      <c r="R119" s="1">
        <v>116469307.29985</v>
      </c>
      <c r="S119" s="1">
        <v>1460309.03515625</v>
      </c>
      <c r="T119" s="1" t="s">
        <v>22</v>
      </c>
      <c r="U119" s="1" t="s">
        <v>6</v>
      </c>
      <c r="V119">
        <f t="shared" si="15"/>
        <v>124679697.94831669</v>
      </c>
      <c r="X119" t="s">
        <v>78</v>
      </c>
      <c r="Y119">
        <v>1992</v>
      </c>
      <c r="Z119" t="s">
        <v>80</v>
      </c>
      <c r="AA119">
        <f t="shared" si="9"/>
        <v>1.9955318797359747E-2</v>
      </c>
      <c r="AB119">
        <f t="shared" si="10"/>
        <v>0.29538393301518517</v>
      </c>
      <c r="AC119">
        <f t="shared" si="11"/>
        <v>5.0985988025678441</v>
      </c>
      <c r="AD119">
        <f t="shared" si="12"/>
        <v>93.414813491230845</v>
      </c>
      <c r="AE119">
        <f t="shared" si="13"/>
        <v>1.1712484543887731</v>
      </c>
      <c r="AF119" s="1" t="s">
        <v>22</v>
      </c>
      <c r="AG119" s="1" t="s">
        <v>6</v>
      </c>
      <c r="AH119">
        <f t="shared" si="16"/>
        <v>100.00000000000001</v>
      </c>
    </row>
    <row r="120" spans="1:34" x14ac:dyDescent="0.45">
      <c r="A120" t="str">
        <f>MID('Stand condition - SCT output'!$I120,9,4)</f>
        <v>1991</v>
      </c>
      <c r="B120">
        <f t="shared" si="14"/>
        <v>1992</v>
      </c>
      <c r="C120" t="str">
        <f>MID('Stand condition - SCT output'!$I120,18,4)</f>
        <v>1993</v>
      </c>
      <c r="D120">
        <f>SUM('Stand condition - SCT output'!$B120:$C120)</f>
        <v>10909.389587402256</v>
      </c>
      <c r="E120" s="1">
        <f>'Stand condition - SCT output'!$D120</f>
        <v>51829.765258788997</v>
      </c>
      <c r="F120" s="1">
        <f>'Stand condition - SCT output'!$E120</f>
        <v>414017.07061791501</v>
      </c>
      <c r="G120" s="1">
        <f>'Stand condition - SCT output'!$F120</f>
        <v>73542674.171720594</v>
      </c>
      <c r="H120" s="1">
        <f>'Stand condition - SCT output'!$G120</f>
        <v>95743.545608580302</v>
      </c>
      <c r="I120" s="1" t="str">
        <f>'Stand condition - SCT output'!$H120</f>
        <v>Warrego</v>
      </c>
      <c r="J120" s="1" t="str">
        <f>'Stand condition - SCT output'!$J120</f>
        <v>River Red Gum</v>
      </c>
      <c r="K120" s="1"/>
      <c r="L120" t="s">
        <v>78</v>
      </c>
      <c r="M120">
        <v>1992</v>
      </c>
      <c r="N120" t="s">
        <v>80</v>
      </c>
      <c r="O120">
        <v>10909.389587402256</v>
      </c>
      <c r="P120" s="1">
        <v>51829.765258788997</v>
      </c>
      <c r="Q120" s="1">
        <v>414017.07061791501</v>
      </c>
      <c r="R120" s="1">
        <v>73542674.171720594</v>
      </c>
      <c r="S120" s="1">
        <v>95743.545608580302</v>
      </c>
      <c r="T120" s="1" t="s">
        <v>23</v>
      </c>
      <c r="U120" s="1" t="s">
        <v>6</v>
      </c>
      <c r="V120">
        <f t="shared" si="15"/>
        <v>74115173.94279328</v>
      </c>
      <c r="X120" t="s">
        <v>78</v>
      </c>
      <c r="Y120">
        <v>1992</v>
      </c>
      <c r="Z120" t="s">
        <v>80</v>
      </c>
      <c r="AA120">
        <f t="shared" si="9"/>
        <v>1.4719508849595097E-2</v>
      </c>
      <c r="AB120">
        <f t="shared" si="10"/>
        <v>6.99313817961143E-2</v>
      </c>
      <c r="AC120">
        <f t="shared" si="11"/>
        <v>0.55861309984576069</v>
      </c>
      <c r="AD120">
        <f t="shared" si="12"/>
        <v>99.227553899401784</v>
      </c>
      <c r="AE120">
        <f t="shared" si="13"/>
        <v>0.12918211010673894</v>
      </c>
      <c r="AF120" s="1" t="s">
        <v>23</v>
      </c>
      <c r="AG120" s="1" t="s">
        <v>6</v>
      </c>
      <c r="AH120">
        <f t="shared" si="16"/>
        <v>100</v>
      </c>
    </row>
    <row r="121" spans="1:34" x14ac:dyDescent="0.45">
      <c r="A121" t="str">
        <f>MID('Stand condition - SCT output'!$I121,9,4)</f>
        <v>1991</v>
      </c>
      <c r="B121">
        <f t="shared" si="14"/>
        <v>1992</v>
      </c>
      <c r="C121" t="str">
        <f>MID('Stand condition - SCT output'!$I121,18,4)</f>
        <v>1993</v>
      </c>
      <c r="D121">
        <f>SUM('Stand condition - SCT output'!$B121:$C121)</f>
        <v>0</v>
      </c>
      <c r="E121" s="1">
        <f>'Stand condition - SCT output'!$D121</f>
        <v>5705.6177978515598</v>
      </c>
      <c r="F121" s="1">
        <f>'Stand condition - SCT output'!$E121</f>
        <v>300126.93302360899</v>
      </c>
      <c r="G121" s="1">
        <f>'Stand condition - SCT output'!$F121</f>
        <v>3076183.2317167302</v>
      </c>
      <c r="H121" s="1">
        <f>'Stand condition - SCT output'!$G121</f>
        <v>107064.47619341601</v>
      </c>
      <c r="I121" s="1" t="str">
        <f>'Stand condition - SCT output'!$H121</f>
        <v>Eastern Mt Lofty Ranges</v>
      </c>
      <c r="J121" s="1" t="str">
        <f>'Stand condition - SCT output'!$J121</f>
        <v>River Red Gum</v>
      </c>
      <c r="K121" s="1"/>
      <c r="L121" t="s">
        <v>78</v>
      </c>
      <c r="M121">
        <v>1992</v>
      </c>
      <c r="N121" t="s">
        <v>80</v>
      </c>
      <c r="O121">
        <v>0</v>
      </c>
      <c r="P121" s="1">
        <v>5705.6177978515598</v>
      </c>
      <c r="Q121" s="1">
        <v>300126.93302360899</v>
      </c>
      <c r="R121" s="1">
        <v>3076183.2317167302</v>
      </c>
      <c r="S121" s="1">
        <v>107064.47619341601</v>
      </c>
      <c r="T121" s="1" t="s">
        <v>24</v>
      </c>
      <c r="U121" s="1" t="s">
        <v>6</v>
      </c>
      <c r="V121">
        <f t="shared" si="15"/>
        <v>3489080.2587316064</v>
      </c>
      <c r="X121" t="s">
        <v>78</v>
      </c>
      <c r="Y121">
        <v>1992</v>
      </c>
      <c r="Z121" t="s">
        <v>80</v>
      </c>
      <c r="AA121">
        <f t="shared" si="9"/>
        <v>0</v>
      </c>
      <c r="AB121">
        <f t="shared" si="10"/>
        <v>0.16352784615868185</v>
      </c>
      <c r="AC121">
        <f t="shared" si="11"/>
        <v>8.6018924979591844</v>
      </c>
      <c r="AD121">
        <f t="shared" si="12"/>
        <v>88.166020945446007</v>
      </c>
      <c r="AE121">
        <f t="shared" si="13"/>
        <v>3.0685587104361254</v>
      </c>
      <c r="AF121" s="1" t="s">
        <v>24</v>
      </c>
      <c r="AG121" s="1" t="s">
        <v>6</v>
      </c>
      <c r="AH121">
        <f t="shared" si="16"/>
        <v>100</v>
      </c>
    </row>
    <row r="122" spans="1:34" x14ac:dyDescent="0.45">
      <c r="A122" t="str">
        <f>MID('Stand condition - SCT output'!$I122,9,4)</f>
        <v>1991</v>
      </c>
      <c r="B122">
        <f t="shared" si="14"/>
        <v>1992</v>
      </c>
      <c r="C122" t="str">
        <f>MID('Stand condition - SCT output'!$I122,18,4)</f>
        <v>1993</v>
      </c>
      <c r="D122">
        <f>SUM('Stand condition - SCT output'!$B122:$C122)</f>
        <v>1348.1821899414001</v>
      </c>
      <c r="E122" s="1">
        <f>'Stand condition - SCT output'!$D122</f>
        <v>79856.955749511704</v>
      </c>
      <c r="F122" s="1">
        <f>'Stand condition - SCT output'!$E122</f>
        <v>1583232.2299804599</v>
      </c>
      <c r="G122" s="1">
        <f>'Stand condition - SCT output'!$F122</f>
        <v>112463021.33158199</v>
      </c>
      <c r="H122" s="1">
        <f>'Stand condition - SCT output'!$G122</f>
        <v>321257.73693847598</v>
      </c>
      <c r="I122" s="1" t="str">
        <f>'Stand condition - SCT output'!$H122</f>
        <v>Condamine-Balonne</v>
      </c>
      <c r="J122" s="1" t="str">
        <f>'Stand condition - SCT output'!$J122</f>
        <v>River Red Gum</v>
      </c>
      <c r="K122" s="1"/>
      <c r="L122" t="s">
        <v>78</v>
      </c>
      <c r="M122">
        <v>1992</v>
      </c>
      <c r="N122" t="s">
        <v>80</v>
      </c>
      <c r="O122">
        <v>1348.1821899414001</v>
      </c>
      <c r="P122" s="1">
        <v>79856.955749511704</v>
      </c>
      <c r="Q122" s="1">
        <v>1583232.2299804599</v>
      </c>
      <c r="R122" s="1">
        <v>112463021.33158199</v>
      </c>
      <c r="S122" s="1">
        <v>321257.73693847598</v>
      </c>
      <c r="T122" s="1" t="s">
        <v>25</v>
      </c>
      <c r="U122" s="1" t="s">
        <v>6</v>
      </c>
      <c r="V122">
        <f t="shared" si="15"/>
        <v>114448716.43644038</v>
      </c>
      <c r="X122" t="s">
        <v>78</v>
      </c>
      <c r="Y122">
        <v>1992</v>
      </c>
      <c r="Z122" t="s">
        <v>80</v>
      </c>
      <c r="AA122">
        <f t="shared" si="9"/>
        <v>1.1779793010523794E-3</v>
      </c>
      <c r="AB122">
        <f t="shared" si="10"/>
        <v>6.9775317920547086E-2</v>
      </c>
      <c r="AC122">
        <f t="shared" si="11"/>
        <v>1.3833551648958118</v>
      </c>
      <c r="AD122">
        <f t="shared" si="12"/>
        <v>98.264991371955531</v>
      </c>
      <c r="AE122">
        <f t="shared" si="13"/>
        <v>0.28070016592705777</v>
      </c>
      <c r="AF122" s="1" t="s">
        <v>25</v>
      </c>
      <c r="AG122" s="1" t="s">
        <v>6</v>
      </c>
      <c r="AH122">
        <f t="shared" si="16"/>
        <v>100</v>
      </c>
    </row>
    <row r="123" spans="1:34" x14ac:dyDescent="0.45">
      <c r="A123" t="str">
        <f>MID('Stand condition - SCT output'!$I123,9,4)</f>
        <v>1992</v>
      </c>
      <c r="B123">
        <f t="shared" si="14"/>
        <v>1993</v>
      </c>
      <c r="C123" t="str">
        <f>MID('Stand condition - SCT output'!$I123,18,4)</f>
        <v>1994</v>
      </c>
      <c r="D123">
        <f>SUM('Stand condition - SCT output'!$B123:$C123)</f>
        <v>486812.6261596675</v>
      </c>
      <c r="E123" s="1">
        <f>'Stand condition - SCT output'!$D123</f>
        <v>4927983.5206437605</v>
      </c>
      <c r="F123" s="1">
        <f>'Stand condition - SCT output'!$E123</f>
        <v>160130026.34247899</v>
      </c>
      <c r="G123" s="1">
        <f>'Stand condition - SCT output'!$F123</f>
        <v>907538283.62891698</v>
      </c>
      <c r="H123" s="1">
        <f>'Stand condition - SCT output'!$G123</f>
        <v>16823581.998429999</v>
      </c>
      <c r="I123" s="1" t="str">
        <f>'Stand condition - SCT output'!$H123</f>
        <v>Murrumbidgee</v>
      </c>
      <c r="J123" s="1" t="str">
        <f>'Stand condition - SCT output'!$J123</f>
        <v>River Red Gum</v>
      </c>
      <c r="K123" s="1"/>
      <c r="L123" t="s">
        <v>79</v>
      </c>
      <c r="M123">
        <v>1993</v>
      </c>
      <c r="N123" t="s">
        <v>81</v>
      </c>
      <c r="O123">
        <v>486812.6261596675</v>
      </c>
      <c r="P123" s="1">
        <v>4927983.5206437605</v>
      </c>
      <c r="Q123" s="1">
        <v>160130026.34247899</v>
      </c>
      <c r="R123" s="1">
        <v>907538283.62891698</v>
      </c>
      <c r="S123" s="1">
        <v>16823581.998429999</v>
      </c>
      <c r="T123" s="1" t="s">
        <v>4</v>
      </c>
      <c r="U123" s="1" t="s">
        <v>6</v>
      </c>
      <c r="V123">
        <f t="shared" si="15"/>
        <v>1089906688.1166294</v>
      </c>
      <c r="X123" t="s">
        <v>79</v>
      </c>
      <c r="Y123">
        <v>1993</v>
      </c>
      <c r="Z123" t="s">
        <v>81</v>
      </c>
      <c r="AA123">
        <f t="shared" si="9"/>
        <v>4.4665532514612333E-2</v>
      </c>
      <c r="AB123">
        <f t="shared" si="10"/>
        <v>0.45214728695347023</v>
      </c>
      <c r="AC123">
        <f t="shared" si="11"/>
        <v>14.692085853623436</v>
      </c>
      <c r="AD123">
        <f t="shared" si="12"/>
        <v>83.267521295529718</v>
      </c>
      <c r="AE123">
        <f t="shared" si="13"/>
        <v>1.5435800313787718</v>
      </c>
      <c r="AF123" s="1" t="s">
        <v>4</v>
      </c>
      <c r="AG123" s="1" t="s">
        <v>6</v>
      </c>
      <c r="AH123">
        <f t="shared" si="16"/>
        <v>100</v>
      </c>
    </row>
    <row r="124" spans="1:34" x14ac:dyDescent="0.45">
      <c r="A124" t="str">
        <f>MID('Stand condition - SCT output'!$I124,9,4)</f>
        <v>1992</v>
      </c>
      <c r="B124">
        <f t="shared" si="14"/>
        <v>1993</v>
      </c>
      <c r="C124" t="str">
        <f>MID('Stand condition - SCT output'!$I124,18,4)</f>
        <v>1994</v>
      </c>
      <c r="D124">
        <f>SUM('Stand condition - SCT output'!$B124:$C124)</f>
        <v>3323.2008056640602</v>
      </c>
      <c r="E124" s="1">
        <f>'Stand condition - SCT output'!$D124</f>
        <v>83983.9169921875</v>
      </c>
      <c r="F124" s="1">
        <f>'Stand condition - SCT output'!$E124</f>
        <v>6018462.6366763804</v>
      </c>
      <c r="G124" s="1">
        <f>'Stand condition - SCT output'!$F124</f>
        <v>116791108.475749</v>
      </c>
      <c r="H124" s="1">
        <f>'Stand condition - SCT output'!$G124</f>
        <v>2119587.1364746001</v>
      </c>
      <c r="I124" s="1" t="str">
        <f>'Stand condition - SCT output'!$H124</f>
        <v>Namoi</v>
      </c>
      <c r="J124" s="1" t="str">
        <f>'Stand condition - SCT output'!$J124</f>
        <v>River Red Gum</v>
      </c>
      <c r="K124" s="1"/>
      <c r="L124" t="s">
        <v>79</v>
      </c>
      <c r="M124">
        <v>1993</v>
      </c>
      <c r="N124" t="s">
        <v>81</v>
      </c>
      <c r="O124">
        <v>3323.2008056640602</v>
      </c>
      <c r="P124" s="1">
        <v>83983.9169921875</v>
      </c>
      <c r="Q124" s="1">
        <v>6018462.6366763804</v>
      </c>
      <c r="R124" s="1">
        <v>116791108.475749</v>
      </c>
      <c r="S124" s="1">
        <v>2119587.1364746001</v>
      </c>
      <c r="T124" s="1" t="s">
        <v>7</v>
      </c>
      <c r="U124" s="1" t="s">
        <v>6</v>
      </c>
      <c r="V124">
        <f t="shared" si="15"/>
        <v>125016465.36669783</v>
      </c>
      <c r="X124" t="s">
        <v>79</v>
      </c>
      <c r="Y124">
        <v>1993</v>
      </c>
      <c r="Z124" t="s">
        <v>81</v>
      </c>
      <c r="AA124">
        <f t="shared" si="9"/>
        <v>2.6582104972464704E-3</v>
      </c>
      <c r="AB124">
        <f t="shared" si="10"/>
        <v>6.7178284673019825E-2</v>
      </c>
      <c r="AC124">
        <f t="shared" si="11"/>
        <v>4.8141359772275187</v>
      </c>
      <c r="AD124">
        <f t="shared" si="12"/>
        <v>93.420581147593438</v>
      </c>
      <c r="AE124">
        <f t="shared" si="13"/>
        <v>1.6954463800087731</v>
      </c>
      <c r="AF124" s="1" t="s">
        <v>7</v>
      </c>
      <c r="AG124" s="1" t="s">
        <v>6</v>
      </c>
      <c r="AH124">
        <f t="shared" si="16"/>
        <v>100</v>
      </c>
    </row>
    <row r="125" spans="1:34" x14ac:dyDescent="0.45">
      <c r="A125" t="str">
        <f>MID('Stand condition - SCT output'!$I125,9,4)</f>
        <v>1992</v>
      </c>
      <c r="B125">
        <f t="shared" si="14"/>
        <v>1993</v>
      </c>
      <c r="C125" t="str">
        <f>MID('Stand condition - SCT output'!$I125,18,4)</f>
        <v>1994</v>
      </c>
      <c r="D125">
        <f>SUM('Stand condition - SCT output'!$B125:$C125)</f>
        <v>685.78765869140602</v>
      </c>
      <c r="E125" s="1">
        <f>'Stand condition - SCT output'!$D125</f>
        <v>12280.3096313476</v>
      </c>
      <c r="F125" s="1">
        <f>'Stand condition - SCT output'!$E125</f>
        <v>752424.30548095703</v>
      </c>
      <c r="G125" s="1">
        <f>'Stand condition - SCT output'!$F125</f>
        <v>1226615.8204345701</v>
      </c>
      <c r="H125" s="1">
        <f>'Stand condition - SCT output'!$G125</f>
        <v>0</v>
      </c>
      <c r="I125" s="1" t="str">
        <f>'Stand condition - SCT output'!$H125</f>
        <v>Nebine</v>
      </c>
      <c r="J125" s="1" t="str">
        <f>'Stand condition - SCT output'!$J125</f>
        <v>River Red Gum</v>
      </c>
      <c r="K125" s="1"/>
      <c r="L125" t="s">
        <v>79</v>
      </c>
      <c r="M125">
        <v>1993</v>
      </c>
      <c r="N125" t="s">
        <v>81</v>
      </c>
      <c r="O125">
        <v>685.78765869140602</v>
      </c>
      <c r="P125" s="1">
        <v>12280.3096313476</v>
      </c>
      <c r="Q125" s="1">
        <v>752424.30548095703</v>
      </c>
      <c r="R125" s="1">
        <v>1226615.8204345701</v>
      </c>
      <c r="S125" s="1">
        <v>0</v>
      </c>
      <c r="T125" s="1" t="s">
        <v>8</v>
      </c>
      <c r="U125" s="1" t="s">
        <v>6</v>
      </c>
      <c r="V125">
        <f t="shared" si="15"/>
        <v>1992006.2232055662</v>
      </c>
      <c r="X125" t="s">
        <v>79</v>
      </c>
      <c r="Y125">
        <v>1993</v>
      </c>
      <c r="Z125" t="s">
        <v>81</v>
      </c>
      <c r="AA125">
        <f t="shared" si="9"/>
        <v>3.4426983746457696E-2</v>
      </c>
      <c r="AB125">
        <f t="shared" si="10"/>
        <v>0.61647948125312291</v>
      </c>
      <c r="AC125">
        <f t="shared" si="11"/>
        <v>37.77218648795909</v>
      </c>
      <c r="AD125">
        <f t="shared" si="12"/>
        <v>61.576907047041331</v>
      </c>
      <c r="AE125">
        <f t="shared" si="13"/>
        <v>0</v>
      </c>
      <c r="AF125" s="1" t="s">
        <v>8</v>
      </c>
      <c r="AG125" s="1" t="s">
        <v>6</v>
      </c>
      <c r="AH125">
        <f t="shared" si="16"/>
        <v>100</v>
      </c>
    </row>
    <row r="126" spans="1:34" x14ac:dyDescent="0.45">
      <c r="A126" t="str">
        <f>MID('Stand condition - SCT output'!$I126,9,4)</f>
        <v>1992</v>
      </c>
      <c r="B126">
        <f t="shared" si="14"/>
        <v>1993</v>
      </c>
      <c r="C126" t="str">
        <f>MID('Stand condition - SCT output'!$I126,18,4)</f>
        <v>1994</v>
      </c>
      <c r="D126">
        <f>SUM('Stand condition - SCT output'!$B126:$C126)</f>
        <v>0</v>
      </c>
      <c r="E126" s="1">
        <f>'Stand condition - SCT output'!$D126</f>
        <v>37416.2763671875</v>
      </c>
      <c r="F126" s="1">
        <f>'Stand condition - SCT output'!$E126</f>
        <v>3932682.7815061002</v>
      </c>
      <c r="G126" s="1">
        <f>'Stand condition - SCT output'!$F126</f>
        <v>98275244.261637807</v>
      </c>
      <c r="H126" s="1">
        <f>'Stand condition - SCT output'!$G126</f>
        <v>24607362.424995899</v>
      </c>
      <c r="I126" s="1" t="str">
        <f>'Stand condition - SCT output'!$H126</f>
        <v>Ovens</v>
      </c>
      <c r="J126" s="1" t="str">
        <f>'Stand condition - SCT output'!$J126</f>
        <v>River Red Gum</v>
      </c>
      <c r="K126" s="1"/>
      <c r="L126" t="s">
        <v>79</v>
      </c>
      <c r="M126">
        <v>1993</v>
      </c>
      <c r="N126" t="s">
        <v>81</v>
      </c>
      <c r="O126">
        <v>0</v>
      </c>
      <c r="P126" s="1">
        <v>37416.2763671875</v>
      </c>
      <c r="Q126" s="1">
        <v>3932682.7815061002</v>
      </c>
      <c r="R126" s="1">
        <v>98275244.261637807</v>
      </c>
      <c r="S126" s="1">
        <v>24607362.424995899</v>
      </c>
      <c r="T126" s="1" t="s">
        <v>9</v>
      </c>
      <c r="U126" s="1" t="s">
        <v>6</v>
      </c>
      <c r="V126">
        <f t="shared" si="15"/>
        <v>126852705.744507</v>
      </c>
      <c r="X126" t="s">
        <v>79</v>
      </c>
      <c r="Y126">
        <v>1993</v>
      </c>
      <c r="Z126" t="s">
        <v>81</v>
      </c>
      <c r="AA126">
        <f t="shared" si="9"/>
        <v>0</v>
      </c>
      <c r="AB126">
        <f t="shared" si="10"/>
        <v>2.9495844134808852E-2</v>
      </c>
      <c r="AC126">
        <f t="shared" si="11"/>
        <v>3.100196214518975</v>
      </c>
      <c r="AD126">
        <f t="shared" si="12"/>
        <v>77.471933834484517</v>
      </c>
      <c r="AE126">
        <f t="shared" si="13"/>
        <v>19.398374106861692</v>
      </c>
      <c r="AF126" s="1" t="s">
        <v>9</v>
      </c>
      <c r="AG126" s="1" t="s">
        <v>6</v>
      </c>
      <c r="AH126">
        <f t="shared" si="16"/>
        <v>100</v>
      </c>
    </row>
    <row r="127" spans="1:34" x14ac:dyDescent="0.45">
      <c r="A127" t="str">
        <f>MID('Stand condition - SCT output'!$I127,9,4)</f>
        <v>1992</v>
      </c>
      <c r="B127">
        <f t="shared" si="14"/>
        <v>1993</v>
      </c>
      <c r="C127" t="str">
        <f>MID('Stand condition - SCT output'!$I127,18,4)</f>
        <v>1994</v>
      </c>
      <c r="D127">
        <f>SUM('Stand condition - SCT output'!$B127:$C127)</f>
        <v>0</v>
      </c>
      <c r="E127" s="1">
        <f>'Stand condition - SCT output'!$D127</f>
        <v>3445.95825195312</v>
      </c>
      <c r="F127" s="1">
        <f>'Stand condition - SCT output'!$E127</f>
        <v>159716.97683201201</v>
      </c>
      <c r="G127" s="1">
        <f>'Stand condition - SCT output'!$F127</f>
        <v>27835946.639109101</v>
      </c>
      <c r="H127" s="1">
        <f>'Stand condition - SCT output'!$G127</f>
        <v>141078.216600844</v>
      </c>
      <c r="I127" s="1" t="str">
        <f>'Stand condition - SCT output'!$H127</f>
        <v>Paroo</v>
      </c>
      <c r="J127" s="1" t="str">
        <f>'Stand condition - SCT output'!$J127</f>
        <v>River Red Gum</v>
      </c>
      <c r="K127" s="1"/>
      <c r="L127" t="s">
        <v>79</v>
      </c>
      <c r="M127">
        <v>1993</v>
      </c>
      <c r="N127" t="s">
        <v>81</v>
      </c>
      <c r="O127">
        <v>0</v>
      </c>
      <c r="P127" s="1">
        <v>3445.95825195312</v>
      </c>
      <c r="Q127" s="1">
        <v>159716.97683201201</v>
      </c>
      <c r="R127" s="1">
        <v>27835946.639109101</v>
      </c>
      <c r="S127" s="1">
        <v>141078.216600844</v>
      </c>
      <c r="T127" s="1" t="s">
        <v>10</v>
      </c>
      <c r="U127" s="1" t="s">
        <v>6</v>
      </c>
      <c r="V127">
        <f t="shared" si="15"/>
        <v>28140187.790793911</v>
      </c>
      <c r="X127" t="s">
        <v>79</v>
      </c>
      <c r="Y127">
        <v>1993</v>
      </c>
      <c r="Z127" t="s">
        <v>81</v>
      </c>
      <c r="AA127">
        <f t="shared" si="9"/>
        <v>0</v>
      </c>
      <c r="AB127">
        <f t="shared" si="10"/>
        <v>1.2245683211398002E-2</v>
      </c>
      <c r="AC127">
        <f t="shared" si="11"/>
        <v>0.56757608733607523</v>
      </c>
      <c r="AD127">
        <f t="shared" si="12"/>
        <v>98.918837521815178</v>
      </c>
      <c r="AE127">
        <f t="shared" si="13"/>
        <v>0.50134070763734517</v>
      </c>
      <c r="AF127" s="1" t="s">
        <v>10</v>
      </c>
      <c r="AG127" s="1" t="s">
        <v>6</v>
      </c>
      <c r="AH127">
        <f t="shared" si="16"/>
        <v>99.999999999999986</v>
      </c>
    </row>
    <row r="128" spans="1:34" x14ac:dyDescent="0.45">
      <c r="A128" t="str">
        <f>MID('Stand condition - SCT output'!$I128,9,4)</f>
        <v>1992</v>
      </c>
      <c r="B128">
        <f t="shared" si="14"/>
        <v>1993</v>
      </c>
      <c r="C128" t="str">
        <f>MID('Stand condition - SCT output'!$I128,18,4)</f>
        <v>1994</v>
      </c>
      <c r="D128">
        <f>SUM('Stand condition - SCT output'!$B128:$C128)</f>
        <v>185301.71069335903</v>
      </c>
      <c r="E128" s="1">
        <f>'Stand condition - SCT output'!$D128</f>
        <v>2003052.2904402099</v>
      </c>
      <c r="F128" s="1">
        <f>'Stand condition - SCT output'!$E128</f>
        <v>25900953.421786901</v>
      </c>
      <c r="G128" s="1">
        <f>'Stand condition - SCT output'!$F128</f>
        <v>98826615.658345699</v>
      </c>
      <c r="H128" s="1">
        <f>'Stand condition - SCT output'!$G128</f>
        <v>285739.26220703102</v>
      </c>
      <c r="I128" s="1" t="str">
        <f>'Stand condition - SCT output'!$H128</f>
        <v>Wimmera-Avoca</v>
      </c>
      <c r="J128" s="1" t="str">
        <f>'Stand condition - SCT output'!$J128</f>
        <v>River Red Gum</v>
      </c>
      <c r="K128" s="1"/>
      <c r="L128" t="s">
        <v>79</v>
      </c>
      <c r="M128">
        <v>1993</v>
      </c>
      <c r="N128" t="s">
        <v>81</v>
      </c>
      <c r="O128">
        <v>185301.71069335903</v>
      </c>
      <c r="P128" s="1">
        <v>2003052.2904402099</v>
      </c>
      <c r="Q128" s="1">
        <v>25900953.421786901</v>
      </c>
      <c r="R128" s="1">
        <v>98826615.658345699</v>
      </c>
      <c r="S128" s="1">
        <v>285739.26220703102</v>
      </c>
      <c r="T128" s="1" t="s">
        <v>11</v>
      </c>
      <c r="U128" s="1" t="s">
        <v>6</v>
      </c>
      <c r="V128">
        <f t="shared" si="15"/>
        <v>127201662.3434732</v>
      </c>
      <c r="X128" t="s">
        <v>79</v>
      </c>
      <c r="Y128">
        <v>1993</v>
      </c>
      <c r="Z128" t="s">
        <v>81</v>
      </c>
      <c r="AA128">
        <f t="shared" si="9"/>
        <v>0.14567554171815977</v>
      </c>
      <c r="AB128">
        <f t="shared" si="10"/>
        <v>1.5747060640068655</v>
      </c>
      <c r="AC128">
        <f t="shared" si="11"/>
        <v>20.362118658361933</v>
      </c>
      <c r="AD128">
        <f t="shared" si="12"/>
        <v>77.692864886853073</v>
      </c>
      <c r="AE128">
        <f t="shared" si="13"/>
        <v>0.22463484905996789</v>
      </c>
      <c r="AF128" s="1" t="s">
        <v>11</v>
      </c>
      <c r="AG128" s="1" t="s">
        <v>6</v>
      </c>
      <c r="AH128">
        <f t="shared" si="16"/>
        <v>100</v>
      </c>
    </row>
    <row r="129" spans="1:34" x14ac:dyDescent="0.45">
      <c r="A129" t="str">
        <f>MID('Stand condition - SCT output'!$I129,9,4)</f>
        <v>1992</v>
      </c>
      <c r="B129">
        <f t="shared" si="14"/>
        <v>1993</v>
      </c>
      <c r="C129" t="str">
        <f>MID('Stand condition - SCT output'!$I129,18,4)</f>
        <v>1994</v>
      </c>
      <c r="D129">
        <f>SUM('Stand condition - SCT output'!$B129:$C129)</f>
        <v>172690.25201415931</v>
      </c>
      <c r="E129" s="1">
        <f>'Stand condition - SCT output'!$D129</f>
        <v>3481606.4107275801</v>
      </c>
      <c r="F129" s="1">
        <f>'Stand condition - SCT output'!$E129</f>
        <v>102342695.474667</v>
      </c>
      <c r="G129" s="1">
        <f>'Stand condition - SCT output'!$F129</f>
        <v>433315343.64478499</v>
      </c>
      <c r="H129" s="1">
        <f>'Stand condition - SCT output'!$G129</f>
        <v>5109363.5490112295</v>
      </c>
      <c r="I129" s="1" t="str">
        <f>'Stand condition - SCT output'!$H129</f>
        <v>Lachlan</v>
      </c>
      <c r="J129" s="1" t="str">
        <f>'Stand condition - SCT output'!$J129</f>
        <v>River Red Gum</v>
      </c>
      <c r="K129" s="1"/>
      <c r="L129" t="s">
        <v>79</v>
      </c>
      <c r="M129">
        <v>1993</v>
      </c>
      <c r="N129" t="s">
        <v>81</v>
      </c>
      <c r="O129">
        <v>172690.25201415931</v>
      </c>
      <c r="P129" s="1">
        <v>3481606.4107275801</v>
      </c>
      <c r="Q129" s="1">
        <v>102342695.474667</v>
      </c>
      <c r="R129" s="1">
        <v>433315343.64478499</v>
      </c>
      <c r="S129" s="1">
        <v>5109363.5490112295</v>
      </c>
      <c r="T129" s="1" t="s">
        <v>12</v>
      </c>
      <c r="U129" s="1" t="s">
        <v>6</v>
      </c>
      <c r="V129">
        <f t="shared" si="15"/>
        <v>544421699.33120489</v>
      </c>
      <c r="X129" t="s">
        <v>79</v>
      </c>
      <c r="Y129">
        <v>1993</v>
      </c>
      <c r="Z129" t="s">
        <v>81</v>
      </c>
      <c r="AA129">
        <f t="shared" si="9"/>
        <v>3.1719942872648309E-2</v>
      </c>
      <c r="AB129">
        <f t="shared" si="10"/>
        <v>0.63950544495279316</v>
      </c>
      <c r="AC129">
        <f t="shared" si="11"/>
        <v>18.798423281142163</v>
      </c>
      <c r="AD129">
        <f t="shared" si="12"/>
        <v>79.591857594414677</v>
      </c>
      <c r="AE129">
        <f t="shared" si="13"/>
        <v>0.93849373661774127</v>
      </c>
      <c r="AF129" s="1" t="s">
        <v>12</v>
      </c>
      <c r="AG129" s="1" t="s">
        <v>6</v>
      </c>
      <c r="AH129">
        <f t="shared" si="16"/>
        <v>100.00000000000003</v>
      </c>
    </row>
    <row r="130" spans="1:34" x14ac:dyDescent="0.45">
      <c r="A130" t="str">
        <f>MID('Stand condition - SCT output'!$I130,9,4)</f>
        <v>1992</v>
      </c>
      <c r="B130">
        <f t="shared" si="14"/>
        <v>1993</v>
      </c>
      <c r="C130" t="str">
        <f>MID('Stand condition - SCT output'!$I130,18,4)</f>
        <v>1994</v>
      </c>
      <c r="D130">
        <f>SUM('Stand condition - SCT output'!$B130:$C130)</f>
        <v>6235.8451538085901</v>
      </c>
      <c r="E130" s="1">
        <f>'Stand condition - SCT output'!$D130</f>
        <v>588093.02520751895</v>
      </c>
      <c r="F130" s="1">
        <f>'Stand condition - SCT output'!$E130</f>
        <v>7331007.6837304197</v>
      </c>
      <c r="G130" s="1">
        <f>'Stand condition - SCT output'!$F130</f>
        <v>47780907.693932801</v>
      </c>
      <c r="H130" s="1">
        <f>'Stand condition - SCT output'!$G130</f>
        <v>570888.35247802699</v>
      </c>
      <c r="I130" s="1" t="str">
        <f>'Stand condition - SCT output'!$H130</f>
        <v>Loddon</v>
      </c>
      <c r="J130" s="1" t="str">
        <f>'Stand condition - SCT output'!$J130</f>
        <v>River Red Gum</v>
      </c>
      <c r="K130" s="1"/>
      <c r="L130" t="s">
        <v>79</v>
      </c>
      <c r="M130">
        <v>1993</v>
      </c>
      <c r="N130" t="s">
        <v>81</v>
      </c>
      <c r="O130">
        <v>6235.8451538085901</v>
      </c>
      <c r="P130" s="1">
        <v>588093.02520751895</v>
      </c>
      <c r="Q130" s="1">
        <v>7331007.6837304197</v>
      </c>
      <c r="R130" s="1">
        <v>47780907.693932801</v>
      </c>
      <c r="S130" s="1">
        <v>570888.35247802699</v>
      </c>
      <c r="T130" s="1" t="s">
        <v>13</v>
      </c>
      <c r="U130" s="1" t="s">
        <v>6</v>
      </c>
      <c r="V130">
        <f t="shared" si="15"/>
        <v>56277132.600502573</v>
      </c>
      <c r="X130" t="s">
        <v>79</v>
      </c>
      <c r="Y130">
        <v>1993</v>
      </c>
      <c r="Z130" t="s">
        <v>81</v>
      </c>
      <c r="AA130">
        <f t="shared" si="9"/>
        <v>1.1080602130309855E-2</v>
      </c>
      <c r="AB130">
        <f t="shared" si="10"/>
        <v>1.0449946506376677</v>
      </c>
      <c r="AC130">
        <f t="shared" si="11"/>
        <v>13.026619063503869</v>
      </c>
      <c r="AD130">
        <f t="shared" si="12"/>
        <v>84.902882371633311</v>
      </c>
      <c r="AE130">
        <f t="shared" si="13"/>
        <v>1.0144233120948467</v>
      </c>
      <c r="AF130" s="1" t="s">
        <v>13</v>
      </c>
      <c r="AG130" s="1" t="s">
        <v>6</v>
      </c>
      <c r="AH130">
        <f t="shared" si="16"/>
        <v>100</v>
      </c>
    </row>
    <row r="131" spans="1:34" x14ac:dyDescent="0.45">
      <c r="A131" t="str">
        <f>MID('Stand condition - SCT output'!$I131,9,4)</f>
        <v>1992</v>
      </c>
      <c r="B131">
        <f t="shared" si="14"/>
        <v>1993</v>
      </c>
      <c r="C131" t="str">
        <f>MID('Stand condition - SCT output'!$I131,18,4)</f>
        <v>1994</v>
      </c>
      <c r="D131">
        <f>SUM('Stand condition - SCT output'!$B131:$C131)</f>
        <v>7016.2399902343705</v>
      </c>
      <c r="E131" s="1">
        <f>'Stand condition - SCT output'!$D131</f>
        <v>88477.281860351504</v>
      </c>
      <c r="F131" s="1">
        <f>'Stand condition - SCT output'!$E131</f>
        <v>5945719.4088675603</v>
      </c>
      <c r="G131" s="1">
        <f>'Stand condition - SCT output'!$F131</f>
        <v>129448492.78035</v>
      </c>
      <c r="H131" s="1">
        <f>'Stand condition - SCT output'!$G131</f>
        <v>1390207.08324237</v>
      </c>
      <c r="I131" s="1" t="str">
        <f>'Stand condition - SCT output'!$H131</f>
        <v>Lower Darling</v>
      </c>
      <c r="J131" s="1" t="str">
        <f>'Stand condition - SCT output'!$J131</f>
        <v>River Red Gum</v>
      </c>
      <c r="K131" s="1"/>
      <c r="L131" t="s">
        <v>79</v>
      </c>
      <c r="M131">
        <v>1993</v>
      </c>
      <c r="N131" t="s">
        <v>81</v>
      </c>
      <c r="O131">
        <v>7016.2399902343705</v>
      </c>
      <c r="P131" s="1">
        <v>88477.281860351504</v>
      </c>
      <c r="Q131" s="1">
        <v>5945719.4088675603</v>
      </c>
      <c r="R131" s="1">
        <v>129448492.78035</v>
      </c>
      <c r="S131" s="1">
        <v>1390207.08324237</v>
      </c>
      <c r="T131" s="1" t="s">
        <v>14</v>
      </c>
      <c r="U131" s="1" t="s">
        <v>6</v>
      </c>
      <c r="V131">
        <f t="shared" si="15"/>
        <v>136879912.79431051</v>
      </c>
      <c r="X131" t="s">
        <v>79</v>
      </c>
      <c r="Y131">
        <v>1993</v>
      </c>
      <c r="Z131" t="s">
        <v>81</v>
      </c>
      <c r="AA131">
        <f t="shared" ref="AA131:AA194" si="17">O131/$V131*100</f>
        <v>5.1258361048035416E-3</v>
      </c>
      <c r="AB131">
        <f t="shared" ref="AB131:AB194" si="18">P131/$V131*100</f>
        <v>6.4638616473482374E-2</v>
      </c>
      <c r="AC131">
        <f t="shared" ref="AC131:AC194" si="19">Q131/$V131*100</f>
        <v>4.3437486826881564</v>
      </c>
      <c r="AD131">
        <f t="shared" ref="AD131:AD194" si="20">R131/$V131*100</f>
        <v>94.570846910804434</v>
      </c>
      <c r="AE131">
        <f t="shared" ref="AE131:AE194" si="21">S131/$V131*100</f>
        <v>1.0156399539291312</v>
      </c>
      <c r="AF131" s="1" t="s">
        <v>14</v>
      </c>
      <c r="AG131" s="1" t="s">
        <v>6</v>
      </c>
      <c r="AH131">
        <f t="shared" si="16"/>
        <v>100</v>
      </c>
    </row>
    <row r="132" spans="1:34" x14ac:dyDescent="0.45">
      <c r="A132" t="str">
        <f>MID('Stand condition - SCT output'!$I132,9,4)</f>
        <v>1992</v>
      </c>
      <c r="B132">
        <f t="shared" ref="B132:B195" si="22">A132+1</f>
        <v>1993</v>
      </c>
      <c r="C132" t="str">
        <f>MID('Stand condition - SCT output'!$I132,18,4)</f>
        <v>1994</v>
      </c>
      <c r="D132">
        <f>SUM('Stand condition - SCT output'!$B132:$C132)</f>
        <v>441589.28387451137</v>
      </c>
      <c r="E132" s="1">
        <f>'Stand condition - SCT output'!$D132</f>
        <v>18624901.095092699</v>
      </c>
      <c r="F132" s="1">
        <f>'Stand condition - SCT output'!$E132</f>
        <v>259335217.70486999</v>
      </c>
      <c r="G132" s="1">
        <f>'Stand condition - SCT output'!$F132</f>
        <v>578429110.91777205</v>
      </c>
      <c r="H132" s="1">
        <f>'Stand condition - SCT output'!$G132</f>
        <v>8369351.8408203097</v>
      </c>
      <c r="I132" s="1" t="str">
        <f>'Stand condition - SCT output'!$H132</f>
        <v>Macquarie-Castlereagh</v>
      </c>
      <c r="J132" s="1" t="str">
        <f>'Stand condition - SCT output'!$J132</f>
        <v>River Red Gum</v>
      </c>
      <c r="K132" s="1"/>
      <c r="L132" t="s">
        <v>79</v>
      </c>
      <c r="M132">
        <v>1993</v>
      </c>
      <c r="N132" t="s">
        <v>81</v>
      </c>
      <c r="O132">
        <v>441589.28387451137</v>
      </c>
      <c r="P132" s="1">
        <v>18624901.095092699</v>
      </c>
      <c r="Q132" s="1">
        <v>259335217.70486999</v>
      </c>
      <c r="R132" s="1">
        <v>578429110.91777205</v>
      </c>
      <c r="S132" s="1">
        <v>8369351.8408203097</v>
      </c>
      <c r="T132" s="1" t="s">
        <v>15</v>
      </c>
      <c r="U132" s="1" t="s">
        <v>6</v>
      </c>
      <c r="V132">
        <f t="shared" ref="V132:V195" si="23">SUM(O132:S132)</f>
        <v>865200170.84242964</v>
      </c>
      <c r="X132" t="s">
        <v>79</v>
      </c>
      <c r="Y132">
        <v>1993</v>
      </c>
      <c r="Z132" t="s">
        <v>81</v>
      </c>
      <c r="AA132">
        <f t="shared" si="17"/>
        <v>5.1038973263787493E-2</v>
      </c>
      <c r="AB132">
        <f t="shared" si="18"/>
        <v>2.1526696044174347</v>
      </c>
      <c r="AC132">
        <f t="shared" si="19"/>
        <v>29.974013695854918</v>
      </c>
      <c r="AD132">
        <f t="shared" si="20"/>
        <v>66.85494645182122</v>
      </c>
      <c r="AE132">
        <f t="shared" si="21"/>
        <v>0.96733127464263269</v>
      </c>
      <c r="AF132" s="1" t="s">
        <v>15</v>
      </c>
      <c r="AG132" s="1" t="s">
        <v>6</v>
      </c>
      <c r="AH132">
        <f t="shared" ref="AH132:AH195" si="24">SUM(AA132:AE132)</f>
        <v>99.999999999999986</v>
      </c>
    </row>
    <row r="133" spans="1:34" x14ac:dyDescent="0.45">
      <c r="A133" t="str">
        <f>MID('Stand condition - SCT output'!$I133,9,4)</f>
        <v>1992</v>
      </c>
      <c r="B133">
        <f t="shared" si="22"/>
        <v>1993</v>
      </c>
      <c r="C133" t="str">
        <f>MID('Stand condition - SCT output'!$I133,18,4)</f>
        <v>1994</v>
      </c>
      <c r="D133">
        <f>SUM('Stand condition - SCT output'!$B133:$C133)</f>
        <v>3393.33740234375</v>
      </c>
      <c r="E133" s="1">
        <f>'Stand condition - SCT output'!$D133</f>
        <v>29263.437011718699</v>
      </c>
      <c r="F133" s="1">
        <f>'Stand condition - SCT output'!$E133</f>
        <v>533253.79626464797</v>
      </c>
      <c r="G133" s="1">
        <f>'Stand condition - SCT output'!$F133</f>
        <v>21774413.2225952</v>
      </c>
      <c r="H133" s="1">
        <f>'Stand condition - SCT output'!$G133</f>
        <v>6117.4498291015598</v>
      </c>
      <c r="I133" s="1" t="str">
        <f>'Stand condition - SCT output'!$H133</f>
        <v>Moonie</v>
      </c>
      <c r="J133" s="1" t="str">
        <f>'Stand condition - SCT output'!$J133</f>
        <v>River Red Gum</v>
      </c>
      <c r="K133" s="1"/>
      <c r="L133" t="s">
        <v>79</v>
      </c>
      <c r="M133">
        <v>1993</v>
      </c>
      <c r="N133" t="s">
        <v>81</v>
      </c>
      <c r="O133">
        <v>3393.33740234375</v>
      </c>
      <c r="P133" s="1">
        <v>29263.437011718699</v>
      </c>
      <c r="Q133" s="1">
        <v>533253.79626464797</v>
      </c>
      <c r="R133" s="1">
        <v>21774413.2225952</v>
      </c>
      <c r="S133" s="1">
        <v>6117.4498291015598</v>
      </c>
      <c r="T133" s="1" t="s">
        <v>16</v>
      </c>
      <c r="U133" s="1" t="s">
        <v>6</v>
      </c>
      <c r="V133">
        <f t="shared" si="23"/>
        <v>22346441.243103012</v>
      </c>
      <c r="X133" t="s">
        <v>79</v>
      </c>
      <c r="Y133">
        <v>1993</v>
      </c>
      <c r="Z133" t="s">
        <v>81</v>
      </c>
      <c r="AA133">
        <f t="shared" si="17"/>
        <v>1.5185135590173969E-2</v>
      </c>
      <c r="AB133">
        <f t="shared" si="18"/>
        <v>0.1309534556011264</v>
      </c>
      <c r="AC133">
        <f t="shared" si="19"/>
        <v>2.3863029932304367</v>
      </c>
      <c r="AD133">
        <f t="shared" si="20"/>
        <v>97.440182916443746</v>
      </c>
      <c r="AE133">
        <f t="shared" si="21"/>
        <v>2.7375499134519438E-2</v>
      </c>
      <c r="AF133" s="1" t="s">
        <v>16</v>
      </c>
      <c r="AG133" s="1" t="s">
        <v>6</v>
      </c>
      <c r="AH133">
        <f t="shared" si="24"/>
        <v>100</v>
      </c>
    </row>
    <row r="134" spans="1:34" x14ac:dyDescent="0.45">
      <c r="A134" t="str">
        <f>MID('Stand condition - SCT output'!$I134,9,4)</f>
        <v>1992</v>
      </c>
      <c r="B134">
        <f t="shared" si="22"/>
        <v>1993</v>
      </c>
      <c r="C134" t="str">
        <f>MID('Stand condition - SCT output'!$I134,18,4)</f>
        <v>1994</v>
      </c>
      <c r="D134">
        <f>SUM('Stand condition - SCT output'!$B134:$C134)</f>
        <v>112203.55834960924</v>
      </c>
      <c r="E134" s="1">
        <f>'Stand condition - SCT output'!$D134</f>
        <v>2506221.4389909301</v>
      </c>
      <c r="F134" s="1">
        <f>'Stand condition - SCT output'!$E134</f>
        <v>124373736.45817401</v>
      </c>
      <c r="G134" s="1">
        <f>'Stand condition - SCT output'!$F134</f>
        <v>1966890562.6587801</v>
      </c>
      <c r="H134" s="1">
        <f>'Stand condition - SCT output'!$G134</f>
        <v>63737004.055900298</v>
      </c>
      <c r="I134" s="1" t="str">
        <f>'Stand condition - SCT output'!$H134</f>
        <v>Murray</v>
      </c>
      <c r="J134" s="1" t="str">
        <f>'Stand condition - SCT output'!$J134</f>
        <v>River Red Gum</v>
      </c>
      <c r="K134" s="1"/>
      <c r="L134" t="s">
        <v>79</v>
      </c>
      <c r="M134">
        <v>1993</v>
      </c>
      <c r="N134" t="s">
        <v>81</v>
      </c>
      <c r="O134">
        <v>112203.55834960924</v>
      </c>
      <c r="P134" s="1">
        <v>2506221.4389909301</v>
      </c>
      <c r="Q134" s="1">
        <v>124373736.45817401</v>
      </c>
      <c r="R134" s="1">
        <v>1966890562.6587801</v>
      </c>
      <c r="S134" s="1">
        <v>63737004.055900298</v>
      </c>
      <c r="T134" s="1" t="s">
        <v>17</v>
      </c>
      <c r="U134" s="1" t="s">
        <v>6</v>
      </c>
      <c r="V134">
        <f t="shared" si="23"/>
        <v>2157619728.1701946</v>
      </c>
      <c r="X134" t="s">
        <v>79</v>
      </c>
      <c r="Y134">
        <v>1993</v>
      </c>
      <c r="Z134" t="s">
        <v>81</v>
      </c>
      <c r="AA134">
        <f t="shared" si="17"/>
        <v>5.2003398413846234E-3</v>
      </c>
      <c r="AB134">
        <f t="shared" si="18"/>
        <v>0.11615677249653131</v>
      </c>
      <c r="AC134">
        <f t="shared" si="19"/>
        <v>5.7643955899333212</v>
      </c>
      <c r="AD134">
        <f t="shared" si="20"/>
        <v>91.16020478394654</v>
      </c>
      <c r="AE134">
        <f t="shared" si="21"/>
        <v>2.9540425137822379</v>
      </c>
      <c r="AF134" s="1" t="s">
        <v>17</v>
      </c>
      <c r="AG134" s="1" t="s">
        <v>6</v>
      </c>
      <c r="AH134">
        <f t="shared" si="24"/>
        <v>100.00000000000001</v>
      </c>
    </row>
    <row r="135" spans="1:34" x14ac:dyDescent="0.45">
      <c r="A135" t="str">
        <f>MID('Stand condition - SCT output'!$I135,9,4)</f>
        <v>1992</v>
      </c>
      <c r="B135">
        <f t="shared" si="22"/>
        <v>1993</v>
      </c>
      <c r="C135" t="str">
        <f>MID('Stand condition - SCT output'!$I135,18,4)</f>
        <v>1994</v>
      </c>
      <c r="D135">
        <f>SUM('Stand condition - SCT output'!$B135:$C135)</f>
        <v>0</v>
      </c>
      <c r="E135" s="1">
        <f>'Stand condition - SCT output'!$D135</f>
        <v>3330.1239624023401</v>
      </c>
      <c r="F135" s="1">
        <f>'Stand condition - SCT output'!$E135</f>
        <v>606851.16642180795</v>
      </c>
      <c r="G135" s="1">
        <f>'Stand condition - SCT output'!$F135</f>
        <v>81310889.6835116</v>
      </c>
      <c r="H135" s="1">
        <f>'Stand condition - SCT output'!$G135</f>
        <v>448856.536162731</v>
      </c>
      <c r="I135" s="1" t="str">
        <f>'Stand condition - SCT output'!$H135</f>
        <v>Barwon-Darling</v>
      </c>
      <c r="J135" s="1" t="str">
        <f>'Stand condition - SCT output'!$J135</f>
        <v>River Red Gum</v>
      </c>
      <c r="K135" s="1"/>
      <c r="L135" t="s">
        <v>79</v>
      </c>
      <c r="M135">
        <v>1993</v>
      </c>
      <c r="N135" t="s">
        <v>81</v>
      </c>
      <c r="O135">
        <v>0</v>
      </c>
      <c r="P135" s="1">
        <v>3330.1239624023401</v>
      </c>
      <c r="Q135" s="1">
        <v>606851.16642180795</v>
      </c>
      <c r="R135" s="1">
        <v>81310889.6835116</v>
      </c>
      <c r="S135" s="1">
        <v>448856.536162731</v>
      </c>
      <c r="T135" s="1" t="s">
        <v>18</v>
      </c>
      <c r="U135" s="1" t="s">
        <v>6</v>
      </c>
      <c r="V135">
        <f t="shared" si="23"/>
        <v>82369927.510058537</v>
      </c>
      <c r="X135" t="s">
        <v>79</v>
      </c>
      <c r="Y135">
        <v>1993</v>
      </c>
      <c r="Z135" t="s">
        <v>81</v>
      </c>
      <c r="AA135">
        <f t="shared" si="17"/>
        <v>0</v>
      </c>
      <c r="AB135">
        <f t="shared" si="18"/>
        <v>4.0428880576539108E-3</v>
      </c>
      <c r="AC135">
        <f t="shared" si="19"/>
        <v>0.73673874041919341</v>
      </c>
      <c r="AD135">
        <f t="shared" si="20"/>
        <v>98.714290690109436</v>
      </c>
      <c r="AE135">
        <f t="shared" si="21"/>
        <v>0.5449276814137286</v>
      </c>
      <c r="AF135" s="1" t="s">
        <v>18</v>
      </c>
      <c r="AG135" s="1" t="s">
        <v>6</v>
      </c>
      <c r="AH135">
        <f t="shared" si="24"/>
        <v>100.00000000000001</v>
      </c>
    </row>
    <row r="136" spans="1:34" x14ac:dyDescent="0.45">
      <c r="A136" t="str">
        <f>MID('Stand condition - SCT output'!$I136,9,4)</f>
        <v>1992</v>
      </c>
      <c r="B136">
        <f t="shared" si="22"/>
        <v>1993</v>
      </c>
      <c r="C136" t="str">
        <f>MID('Stand condition - SCT output'!$I136,18,4)</f>
        <v>1994</v>
      </c>
      <c r="D136">
        <f>SUM('Stand condition - SCT output'!$B136:$C136)</f>
        <v>23015.514770507805</v>
      </c>
      <c r="E136" s="1">
        <f>'Stand condition - SCT output'!$D136</f>
        <v>228933.43536376901</v>
      </c>
      <c r="F136" s="1">
        <f>'Stand condition - SCT output'!$E136</f>
        <v>5307489.7605856499</v>
      </c>
      <c r="G136" s="1">
        <f>'Stand condition - SCT output'!$F136</f>
        <v>116142400.530645</v>
      </c>
      <c r="H136" s="1">
        <f>'Stand condition - SCT output'!$G136</f>
        <v>1034213.0012207</v>
      </c>
      <c r="I136" s="1" t="str">
        <f>'Stand condition - SCT output'!$H136</f>
        <v>Border Rivers</v>
      </c>
      <c r="J136" s="1" t="str">
        <f>'Stand condition - SCT output'!$J136</f>
        <v>River Red Gum</v>
      </c>
      <c r="K136" s="1"/>
      <c r="L136" t="s">
        <v>79</v>
      </c>
      <c r="M136">
        <v>1993</v>
      </c>
      <c r="N136" t="s">
        <v>81</v>
      </c>
      <c r="O136">
        <v>23015.514770507805</v>
      </c>
      <c r="P136" s="1">
        <v>228933.43536376901</v>
      </c>
      <c r="Q136" s="1">
        <v>5307489.7605856499</v>
      </c>
      <c r="R136" s="1">
        <v>116142400.530645</v>
      </c>
      <c r="S136" s="1">
        <v>1034213.0012207</v>
      </c>
      <c r="T136" s="1" t="s">
        <v>19</v>
      </c>
      <c r="U136" s="1" t="s">
        <v>6</v>
      </c>
      <c r="V136">
        <f t="shared" si="23"/>
        <v>122736052.24258563</v>
      </c>
      <c r="X136" t="s">
        <v>79</v>
      </c>
      <c r="Y136">
        <v>1993</v>
      </c>
      <c r="Z136" t="s">
        <v>81</v>
      </c>
      <c r="AA136">
        <f t="shared" si="17"/>
        <v>1.8752040944756843E-2</v>
      </c>
      <c r="AB136">
        <f t="shared" si="18"/>
        <v>0.18652501134001453</v>
      </c>
      <c r="AC136">
        <f t="shared" si="19"/>
        <v>4.3243119390018272</v>
      </c>
      <c r="AD136">
        <f t="shared" si="20"/>
        <v>94.627779212819718</v>
      </c>
      <c r="AE136">
        <f t="shared" si="21"/>
        <v>0.84263179589367621</v>
      </c>
      <c r="AF136" s="1" t="s">
        <v>19</v>
      </c>
      <c r="AG136" s="1" t="s">
        <v>6</v>
      </c>
      <c r="AH136">
        <f t="shared" si="24"/>
        <v>100</v>
      </c>
    </row>
    <row r="137" spans="1:34" x14ac:dyDescent="0.45">
      <c r="A137" t="str">
        <f>MID('Stand condition - SCT output'!$I137,9,4)</f>
        <v>1992</v>
      </c>
      <c r="B137">
        <f t="shared" si="22"/>
        <v>1993</v>
      </c>
      <c r="C137" t="str">
        <f>MID('Stand condition - SCT output'!$I137,18,4)</f>
        <v>1994</v>
      </c>
      <c r="D137">
        <f>SUM('Stand condition - SCT output'!$B137:$C137)</f>
        <v>623.14416503906205</v>
      </c>
      <c r="E137" s="1">
        <f>'Stand condition - SCT output'!$D137</f>
        <v>56602.757202148401</v>
      </c>
      <c r="F137" s="1">
        <f>'Stand condition - SCT output'!$E137</f>
        <v>1399534.7490421</v>
      </c>
      <c r="G137" s="1">
        <f>'Stand condition - SCT output'!$F137</f>
        <v>20872833.1274308</v>
      </c>
      <c r="H137" s="1">
        <f>'Stand condition - SCT output'!$G137</f>
        <v>326353.95678710903</v>
      </c>
      <c r="I137" s="1" t="str">
        <f>'Stand condition - SCT output'!$H137</f>
        <v>Campaspe</v>
      </c>
      <c r="J137" s="1" t="str">
        <f>'Stand condition - SCT output'!$J137</f>
        <v>River Red Gum</v>
      </c>
      <c r="K137" s="1"/>
      <c r="L137" t="s">
        <v>79</v>
      </c>
      <c r="M137">
        <v>1993</v>
      </c>
      <c r="N137" t="s">
        <v>81</v>
      </c>
      <c r="O137">
        <v>623.14416503906205</v>
      </c>
      <c r="P137" s="1">
        <v>56602.757202148401</v>
      </c>
      <c r="Q137" s="1">
        <v>1399534.7490421</v>
      </c>
      <c r="R137" s="1">
        <v>20872833.1274308</v>
      </c>
      <c r="S137" s="1">
        <v>326353.95678710903</v>
      </c>
      <c r="T137" s="1" t="s">
        <v>20</v>
      </c>
      <c r="U137" s="1" t="s">
        <v>6</v>
      </c>
      <c r="V137">
        <f t="shared" si="23"/>
        <v>22655947.734627198</v>
      </c>
      <c r="X137" t="s">
        <v>79</v>
      </c>
      <c r="Y137">
        <v>1993</v>
      </c>
      <c r="Z137" t="s">
        <v>81</v>
      </c>
      <c r="AA137">
        <f t="shared" si="17"/>
        <v>2.7504661130845244E-3</v>
      </c>
      <c r="AB137">
        <f t="shared" si="18"/>
        <v>0.24983619253162881</v>
      </c>
      <c r="AC137">
        <f t="shared" si="19"/>
        <v>6.1773392375153673</v>
      </c>
      <c r="AD137">
        <f t="shared" si="20"/>
        <v>92.129596042141742</v>
      </c>
      <c r="AE137">
        <f t="shared" si="21"/>
        <v>1.4404780616981729</v>
      </c>
      <c r="AF137" s="1" t="s">
        <v>20</v>
      </c>
      <c r="AG137" s="1" t="s">
        <v>6</v>
      </c>
      <c r="AH137">
        <f t="shared" si="24"/>
        <v>100</v>
      </c>
    </row>
    <row r="138" spans="1:34" x14ac:dyDescent="0.45">
      <c r="A138" t="str">
        <f>MID('Stand condition - SCT output'!$I138,9,4)</f>
        <v>1992</v>
      </c>
      <c r="B138">
        <f t="shared" si="22"/>
        <v>1993</v>
      </c>
      <c r="C138" t="str">
        <f>MID('Stand condition - SCT output'!$I138,18,4)</f>
        <v>1994</v>
      </c>
      <c r="D138">
        <f>SUM('Stand condition - SCT output'!$B138:$C138)</f>
        <v>68011.349609375</v>
      </c>
      <c r="E138" s="1">
        <f>'Stand condition - SCT output'!$D138</f>
        <v>938897.08764648403</v>
      </c>
      <c r="F138" s="1">
        <f>'Stand condition - SCT output'!$E138</f>
        <v>22135758.604993802</v>
      </c>
      <c r="G138" s="1">
        <f>'Stand condition - SCT output'!$F138</f>
        <v>322241772.51249498</v>
      </c>
      <c r="H138" s="1">
        <f>'Stand condition - SCT output'!$G138</f>
        <v>18524888.253731001</v>
      </c>
      <c r="I138" s="1" t="str">
        <f>'Stand condition - SCT output'!$H138</f>
        <v>Goulburn-Broken</v>
      </c>
      <c r="J138" s="1" t="str">
        <f>'Stand condition - SCT output'!$J138</f>
        <v>River Red Gum</v>
      </c>
      <c r="K138" s="1"/>
      <c r="L138" t="s">
        <v>79</v>
      </c>
      <c r="M138">
        <v>1993</v>
      </c>
      <c r="N138" t="s">
        <v>81</v>
      </c>
      <c r="O138">
        <v>68011.349609375</v>
      </c>
      <c r="P138" s="1">
        <v>938897.08764648403</v>
      </c>
      <c r="Q138" s="1">
        <v>22135758.604993802</v>
      </c>
      <c r="R138" s="1">
        <v>322241772.51249498</v>
      </c>
      <c r="S138" s="1">
        <v>18524888.253731001</v>
      </c>
      <c r="T138" s="1" t="s">
        <v>21</v>
      </c>
      <c r="U138" s="1" t="s">
        <v>6</v>
      </c>
      <c r="V138">
        <f t="shared" si="23"/>
        <v>363909327.80847567</v>
      </c>
      <c r="X138" t="s">
        <v>79</v>
      </c>
      <c r="Y138">
        <v>1993</v>
      </c>
      <c r="Z138" t="s">
        <v>81</v>
      </c>
      <c r="AA138">
        <f t="shared" si="17"/>
        <v>1.8689092148022422E-2</v>
      </c>
      <c r="AB138">
        <f t="shared" si="18"/>
        <v>0.25800302874913461</v>
      </c>
      <c r="AC138">
        <f t="shared" si="19"/>
        <v>6.0827675779291326</v>
      </c>
      <c r="AD138">
        <f t="shared" si="20"/>
        <v>88.550017240033426</v>
      </c>
      <c r="AE138">
        <f t="shared" si="21"/>
        <v>5.0905230611402716</v>
      </c>
      <c r="AF138" s="1" t="s">
        <v>21</v>
      </c>
      <c r="AG138" s="1" t="s">
        <v>6</v>
      </c>
      <c r="AH138">
        <f t="shared" si="24"/>
        <v>99.999999999999986</v>
      </c>
    </row>
    <row r="139" spans="1:34" x14ac:dyDescent="0.45">
      <c r="A139" t="str">
        <f>MID('Stand condition - SCT output'!$I139,9,4)</f>
        <v>1992</v>
      </c>
      <c r="B139">
        <f t="shared" si="22"/>
        <v>1993</v>
      </c>
      <c r="C139" t="str">
        <f>MID('Stand condition - SCT output'!$I139,18,4)</f>
        <v>1994</v>
      </c>
      <c r="D139">
        <f>SUM('Stand condition - SCT output'!$B139:$C139)</f>
        <v>42366.578613281214</v>
      </c>
      <c r="E139" s="1">
        <f>'Stand condition - SCT output'!$D139</f>
        <v>440205.95831298799</v>
      </c>
      <c r="F139" s="1">
        <f>'Stand condition - SCT output'!$E139</f>
        <v>7334085.7096117204</v>
      </c>
      <c r="G139" s="1">
        <f>'Stand condition - SCT output'!$F139</f>
        <v>115039395.05480599</v>
      </c>
      <c r="H139" s="1">
        <f>'Stand condition - SCT output'!$G139</f>
        <v>1823644.64697265</v>
      </c>
      <c r="I139" s="1" t="str">
        <f>'Stand condition - SCT output'!$H139</f>
        <v>Gwydir</v>
      </c>
      <c r="J139" s="1" t="str">
        <f>'Stand condition - SCT output'!$J139</f>
        <v>River Red Gum</v>
      </c>
      <c r="K139" s="1"/>
      <c r="L139" t="s">
        <v>79</v>
      </c>
      <c r="M139">
        <v>1993</v>
      </c>
      <c r="N139" t="s">
        <v>81</v>
      </c>
      <c r="O139">
        <v>42366.578613281214</v>
      </c>
      <c r="P139" s="1">
        <v>440205.95831298799</v>
      </c>
      <c r="Q139" s="1">
        <v>7334085.7096117204</v>
      </c>
      <c r="R139" s="1">
        <v>115039395.05480599</v>
      </c>
      <c r="S139" s="1">
        <v>1823644.64697265</v>
      </c>
      <c r="T139" s="1" t="s">
        <v>22</v>
      </c>
      <c r="U139" s="1" t="s">
        <v>6</v>
      </c>
      <c r="V139">
        <f t="shared" si="23"/>
        <v>124679697.94831663</v>
      </c>
      <c r="X139" t="s">
        <v>79</v>
      </c>
      <c r="Y139">
        <v>1993</v>
      </c>
      <c r="Z139" t="s">
        <v>81</v>
      </c>
      <c r="AA139">
        <f t="shared" si="17"/>
        <v>3.398033465788744E-2</v>
      </c>
      <c r="AB139">
        <f t="shared" si="18"/>
        <v>0.35306947767507924</v>
      </c>
      <c r="AC139">
        <f t="shared" si="19"/>
        <v>5.8823415762940918</v>
      </c>
      <c r="AD139">
        <f t="shared" si="20"/>
        <v>92.26794494039693</v>
      </c>
      <c r="AE139">
        <f t="shared" si="21"/>
        <v>1.4626636709760106</v>
      </c>
      <c r="AF139" s="1" t="s">
        <v>22</v>
      </c>
      <c r="AG139" s="1" t="s">
        <v>6</v>
      </c>
      <c r="AH139">
        <f t="shared" si="24"/>
        <v>100</v>
      </c>
    </row>
    <row r="140" spans="1:34" x14ac:dyDescent="0.45">
      <c r="A140" t="str">
        <f>MID('Stand condition - SCT output'!$I140,9,4)</f>
        <v>1992</v>
      </c>
      <c r="B140">
        <f t="shared" si="22"/>
        <v>1993</v>
      </c>
      <c r="C140" t="str">
        <f>MID('Stand condition - SCT output'!$I140,18,4)</f>
        <v>1994</v>
      </c>
      <c r="D140">
        <f>SUM('Stand condition - SCT output'!$B140:$C140)</f>
        <v>8178.1450805664063</v>
      </c>
      <c r="E140" s="1">
        <f>'Stand condition - SCT output'!$D140</f>
        <v>26413.279418945302</v>
      </c>
      <c r="F140" s="1">
        <f>'Stand condition - SCT output'!$E140</f>
        <v>312676.48394799302</v>
      </c>
      <c r="G140" s="1">
        <f>'Stand condition - SCT output'!$F140</f>
        <v>73618795.7666803</v>
      </c>
      <c r="H140" s="1">
        <f>'Stand condition - SCT output'!$G140</f>
        <v>149110.26766548899</v>
      </c>
      <c r="I140" s="1" t="str">
        <f>'Stand condition - SCT output'!$H140</f>
        <v>Warrego</v>
      </c>
      <c r="J140" s="1" t="str">
        <f>'Stand condition - SCT output'!$J140</f>
        <v>River Red Gum</v>
      </c>
      <c r="K140" s="1"/>
      <c r="L140" t="s">
        <v>79</v>
      </c>
      <c r="M140">
        <v>1993</v>
      </c>
      <c r="N140" t="s">
        <v>81</v>
      </c>
      <c r="O140">
        <v>8178.1450805664063</v>
      </c>
      <c r="P140" s="1">
        <v>26413.279418945302</v>
      </c>
      <c r="Q140" s="1">
        <v>312676.48394799302</v>
      </c>
      <c r="R140" s="1">
        <v>73618795.7666803</v>
      </c>
      <c r="S140" s="1">
        <v>149110.26766548899</v>
      </c>
      <c r="T140" s="1" t="s">
        <v>23</v>
      </c>
      <c r="U140" s="1" t="s">
        <v>6</v>
      </c>
      <c r="V140">
        <f t="shared" si="23"/>
        <v>74115173.942793295</v>
      </c>
      <c r="X140" t="s">
        <v>79</v>
      </c>
      <c r="Y140">
        <v>1993</v>
      </c>
      <c r="Z140" t="s">
        <v>81</v>
      </c>
      <c r="AA140">
        <f t="shared" si="17"/>
        <v>1.1034373456208587E-2</v>
      </c>
      <c r="AB140">
        <f t="shared" si="18"/>
        <v>3.5638153449295981E-2</v>
      </c>
      <c r="AC140">
        <f t="shared" si="19"/>
        <v>0.42187917441755751</v>
      </c>
      <c r="AD140">
        <f t="shared" si="20"/>
        <v>99.330261065708186</v>
      </c>
      <c r="AE140">
        <f t="shared" si="21"/>
        <v>0.20118723296875968</v>
      </c>
      <c r="AF140" s="1" t="s">
        <v>23</v>
      </c>
      <c r="AG140" s="1" t="s">
        <v>6</v>
      </c>
      <c r="AH140">
        <f t="shared" si="24"/>
        <v>100.00000000000001</v>
      </c>
    </row>
    <row r="141" spans="1:34" x14ac:dyDescent="0.45">
      <c r="A141" t="str">
        <f>MID('Stand condition - SCT output'!$I141,9,4)</f>
        <v>1992</v>
      </c>
      <c r="B141">
        <f t="shared" si="22"/>
        <v>1993</v>
      </c>
      <c r="C141" t="str">
        <f>MID('Stand condition - SCT output'!$I141,18,4)</f>
        <v>1994</v>
      </c>
      <c r="D141">
        <f>SUM('Stand condition - SCT output'!$B141:$C141)</f>
        <v>0</v>
      </c>
      <c r="E141" s="1">
        <f>'Stand condition - SCT output'!$D141</f>
        <v>8866.65673828125</v>
      </c>
      <c r="F141" s="1">
        <f>'Stand condition - SCT output'!$E141</f>
        <v>373600.706216969</v>
      </c>
      <c r="G141" s="1">
        <f>'Stand condition - SCT output'!$F141</f>
        <v>2955252.5760926399</v>
      </c>
      <c r="H141" s="1">
        <f>'Stand condition - SCT output'!$G141</f>
        <v>151360.319683718</v>
      </c>
      <c r="I141" s="1" t="str">
        <f>'Stand condition - SCT output'!$H141</f>
        <v>Eastern Mt Lofty Ranges</v>
      </c>
      <c r="J141" s="1" t="str">
        <f>'Stand condition - SCT output'!$J141</f>
        <v>River Red Gum</v>
      </c>
      <c r="K141" s="1"/>
      <c r="L141" t="s">
        <v>79</v>
      </c>
      <c r="M141">
        <v>1993</v>
      </c>
      <c r="N141" t="s">
        <v>81</v>
      </c>
      <c r="O141">
        <v>0</v>
      </c>
      <c r="P141" s="1">
        <v>8866.65673828125</v>
      </c>
      <c r="Q141" s="1">
        <v>373600.706216969</v>
      </c>
      <c r="R141" s="1">
        <v>2955252.5760926399</v>
      </c>
      <c r="S141" s="1">
        <v>151360.319683718</v>
      </c>
      <c r="T141" s="1" t="s">
        <v>24</v>
      </c>
      <c r="U141" s="1" t="s">
        <v>6</v>
      </c>
      <c r="V141">
        <f t="shared" si="23"/>
        <v>3489080.2587316083</v>
      </c>
      <c r="X141" t="s">
        <v>79</v>
      </c>
      <c r="Y141">
        <v>1993</v>
      </c>
      <c r="Z141" t="s">
        <v>81</v>
      </c>
      <c r="AA141">
        <f t="shared" si="17"/>
        <v>0</v>
      </c>
      <c r="AB141">
        <f t="shared" si="18"/>
        <v>0.25412590369888949</v>
      </c>
      <c r="AC141">
        <f t="shared" si="19"/>
        <v>10.707713165439902</v>
      </c>
      <c r="AD141">
        <f t="shared" si="20"/>
        <v>84.700045769854782</v>
      </c>
      <c r="AE141">
        <f t="shared" si="21"/>
        <v>4.3381151610064217</v>
      </c>
      <c r="AF141" s="1" t="s">
        <v>24</v>
      </c>
      <c r="AG141" s="1" t="s">
        <v>6</v>
      </c>
      <c r="AH141">
        <f t="shared" si="24"/>
        <v>100</v>
      </c>
    </row>
    <row r="142" spans="1:34" x14ac:dyDescent="0.45">
      <c r="A142" t="str">
        <f>MID('Stand condition - SCT output'!$I142,9,4)</f>
        <v>1992</v>
      </c>
      <c r="B142">
        <f t="shared" si="22"/>
        <v>1993</v>
      </c>
      <c r="C142" t="str">
        <f>MID('Stand condition - SCT output'!$I142,18,4)</f>
        <v>1994</v>
      </c>
      <c r="D142">
        <f>SUM('Stand condition - SCT output'!$B142:$C142)</f>
        <v>1356.9671020507801</v>
      </c>
      <c r="E142" s="1">
        <f>'Stand condition - SCT output'!$D142</f>
        <v>85340.096374511704</v>
      </c>
      <c r="F142" s="1">
        <f>'Stand condition - SCT output'!$E142</f>
        <v>1679099.71411132</v>
      </c>
      <c r="G142" s="1">
        <f>'Stand condition - SCT output'!$F142</f>
        <v>112358639.501748</v>
      </c>
      <c r="H142" s="1">
        <f>'Stand condition - SCT output'!$G142</f>
        <v>324280.15710449201</v>
      </c>
      <c r="I142" s="1" t="str">
        <f>'Stand condition - SCT output'!$H142</f>
        <v>Condamine-Balonne</v>
      </c>
      <c r="J142" s="1" t="str">
        <f>'Stand condition - SCT output'!$J142</f>
        <v>River Red Gum</v>
      </c>
      <c r="K142" s="1"/>
      <c r="L142" t="s">
        <v>79</v>
      </c>
      <c r="M142">
        <v>1993</v>
      </c>
      <c r="N142" t="s">
        <v>81</v>
      </c>
      <c r="O142">
        <v>1356.9671020507801</v>
      </c>
      <c r="P142" s="1">
        <v>85340.096374511704</v>
      </c>
      <c r="Q142" s="1">
        <v>1679099.71411132</v>
      </c>
      <c r="R142" s="1">
        <v>112358639.501748</v>
      </c>
      <c r="S142" s="1">
        <v>324280.15710449201</v>
      </c>
      <c r="T142" s="1" t="s">
        <v>25</v>
      </c>
      <c r="U142" s="1" t="s">
        <v>6</v>
      </c>
      <c r="V142">
        <f t="shared" si="23"/>
        <v>114448716.43644036</v>
      </c>
      <c r="X142" t="s">
        <v>79</v>
      </c>
      <c r="Y142">
        <v>1993</v>
      </c>
      <c r="Z142" t="s">
        <v>81</v>
      </c>
      <c r="AA142">
        <f t="shared" si="17"/>
        <v>1.185655151322189E-3</v>
      </c>
      <c r="AB142">
        <f t="shared" si="18"/>
        <v>7.456623283486602E-2</v>
      </c>
      <c r="AC142">
        <f t="shared" si="19"/>
        <v>1.4671197427048612</v>
      </c>
      <c r="AD142">
        <f t="shared" si="20"/>
        <v>98.173787352300195</v>
      </c>
      <c r="AE142">
        <f t="shared" si="21"/>
        <v>0.28334101700876874</v>
      </c>
      <c r="AF142" s="1" t="s">
        <v>25</v>
      </c>
      <c r="AG142" s="1" t="s">
        <v>6</v>
      </c>
      <c r="AH142">
        <f t="shared" si="24"/>
        <v>100.00000000000001</v>
      </c>
    </row>
    <row r="143" spans="1:34" x14ac:dyDescent="0.45">
      <c r="A143" t="str">
        <f>MID('Stand condition - SCT output'!$I143,9,4)</f>
        <v>1993</v>
      </c>
      <c r="B143">
        <f t="shared" si="22"/>
        <v>1994</v>
      </c>
      <c r="C143" t="str">
        <f>MID('Stand condition - SCT output'!$I143,18,4)</f>
        <v>1995</v>
      </c>
      <c r="D143">
        <f>SUM('Stand condition - SCT output'!$B143:$C143)</f>
        <v>4079707.8098754841</v>
      </c>
      <c r="E143" s="1">
        <f>'Stand condition - SCT output'!$D143</f>
        <v>19999810.128565598</v>
      </c>
      <c r="F143" s="1">
        <f>'Stand condition - SCT output'!$E143</f>
        <v>202535911.46720099</v>
      </c>
      <c r="G143" s="1">
        <f>'Stand condition - SCT output'!$F143</f>
        <v>845117764.36818302</v>
      </c>
      <c r="H143" s="1">
        <f>'Stand condition - SCT output'!$G143</f>
        <v>18173494.342804998</v>
      </c>
      <c r="I143" s="1" t="str">
        <f>'Stand condition - SCT output'!$H143</f>
        <v>Murrumbidgee</v>
      </c>
      <c r="J143" s="1" t="str">
        <f>'Stand condition - SCT output'!$J143</f>
        <v>River Red Gum</v>
      </c>
      <c r="K143" s="1"/>
      <c r="L143" t="s">
        <v>80</v>
      </c>
      <c r="M143">
        <v>1994</v>
      </c>
      <c r="N143" t="s">
        <v>82</v>
      </c>
      <c r="O143">
        <v>4079707.8098754841</v>
      </c>
      <c r="P143" s="1">
        <v>19999810.128565598</v>
      </c>
      <c r="Q143" s="1">
        <v>202535911.46720099</v>
      </c>
      <c r="R143" s="1">
        <v>845117764.36818302</v>
      </c>
      <c r="S143" s="1">
        <v>18173494.342804998</v>
      </c>
      <c r="T143" s="1" t="s">
        <v>4</v>
      </c>
      <c r="U143" s="1" t="s">
        <v>6</v>
      </c>
      <c r="V143">
        <f t="shared" si="23"/>
        <v>1089906688.1166301</v>
      </c>
      <c r="X143" t="s">
        <v>80</v>
      </c>
      <c r="Y143">
        <v>1994</v>
      </c>
      <c r="Z143" t="s">
        <v>82</v>
      </c>
      <c r="AA143">
        <f t="shared" si="17"/>
        <v>0.37431716442856783</v>
      </c>
      <c r="AB143">
        <f t="shared" si="18"/>
        <v>1.8350020553709485</v>
      </c>
      <c r="AC143">
        <f t="shared" si="19"/>
        <v>18.582867109218785</v>
      </c>
      <c r="AD143">
        <f t="shared" si="20"/>
        <v>77.540377867444349</v>
      </c>
      <c r="AE143">
        <f t="shared" si="21"/>
        <v>1.6674358035373635</v>
      </c>
      <c r="AF143" s="1" t="s">
        <v>4</v>
      </c>
      <c r="AG143" s="1" t="s">
        <v>6</v>
      </c>
      <c r="AH143">
        <f t="shared" si="24"/>
        <v>100</v>
      </c>
    </row>
    <row r="144" spans="1:34" x14ac:dyDescent="0.45">
      <c r="A144" t="str">
        <f>MID('Stand condition - SCT output'!$I144,9,4)</f>
        <v>1993</v>
      </c>
      <c r="B144">
        <f t="shared" si="22"/>
        <v>1994</v>
      </c>
      <c r="C144" t="str">
        <f>MID('Stand condition - SCT output'!$I144,18,4)</f>
        <v>1995</v>
      </c>
      <c r="D144">
        <f>SUM('Stand condition - SCT output'!$B144:$C144)</f>
        <v>9319.6861572265607</v>
      </c>
      <c r="E144" s="1">
        <f>'Stand condition - SCT output'!$D144</f>
        <v>260468.095753389</v>
      </c>
      <c r="F144" s="1">
        <f>'Stand condition - SCT output'!$E144</f>
        <v>6600060.3420010395</v>
      </c>
      <c r="G144" s="1">
        <f>'Stand condition - SCT output'!$F144</f>
        <v>116025224.992359</v>
      </c>
      <c r="H144" s="1">
        <f>'Stand condition - SCT output'!$G144</f>
        <v>2121392.25042724</v>
      </c>
      <c r="I144" s="1" t="str">
        <f>'Stand condition - SCT output'!$H144</f>
        <v>Namoi</v>
      </c>
      <c r="J144" s="1" t="str">
        <f>'Stand condition - SCT output'!$J144</f>
        <v>River Red Gum</v>
      </c>
      <c r="K144" s="1"/>
      <c r="L144" t="s">
        <v>80</v>
      </c>
      <c r="M144">
        <v>1994</v>
      </c>
      <c r="N144" t="s">
        <v>82</v>
      </c>
      <c r="O144">
        <v>9319.6861572265607</v>
      </c>
      <c r="P144" s="1">
        <v>260468.095753389</v>
      </c>
      <c r="Q144" s="1">
        <v>6600060.3420010395</v>
      </c>
      <c r="R144" s="1">
        <v>116025224.992359</v>
      </c>
      <c r="S144" s="1">
        <v>2121392.25042724</v>
      </c>
      <c r="T144" s="1" t="s">
        <v>7</v>
      </c>
      <c r="U144" s="1" t="s">
        <v>6</v>
      </c>
      <c r="V144">
        <f t="shared" si="23"/>
        <v>125016465.36669789</v>
      </c>
      <c r="X144" t="s">
        <v>80</v>
      </c>
      <c r="Y144">
        <v>1994</v>
      </c>
      <c r="Z144" t="s">
        <v>82</v>
      </c>
      <c r="AA144">
        <f t="shared" si="17"/>
        <v>7.4547669620078343E-3</v>
      </c>
      <c r="AB144">
        <f t="shared" si="18"/>
        <v>0.20834703252038425</v>
      </c>
      <c r="AC144">
        <f t="shared" si="19"/>
        <v>5.2793528617544609</v>
      </c>
      <c r="AD144">
        <f t="shared" si="20"/>
        <v>92.80795505778714</v>
      </c>
      <c r="AE144">
        <f t="shared" si="21"/>
        <v>1.6968902809760131</v>
      </c>
      <c r="AF144" s="1" t="s">
        <v>7</v>
      </c>
      <c r="AG144" s="1" t="s">
        <v>6</v>
      </c>
      <c r="AH144">
        <f t="shared" si="24"/>
        <v>100</v>
      </c>
    </row>
    <row r="145" spans="1:34" x14ac:dyDescent="0.45">
      <c r="A145" t="str">
        <f>MID('Stand condition - SCT output'!$I145,9,4)</f>
        <v>1993</v>
      </c>
      <c r="B145">
        <f t="shared" si="22"/>
        <v>1994</v>
      </c>
      <c r="C145" t="str">
        <f>MID('Stand condition - SCT output'!$I145,18,4)</f>
        <v>1995</v>
      </c>
      <c r="D145">
        <f>SUM('Stand condition - SCT output'!$B145:$C145)</f>
        <v>685.78765869140602</v>
      </c>
      <c r="E145" s="1">
        <f>'Stand condition - SCT output'!$D145</f>
        <v>7513.9123535156205</v>
      </c>
      <c r="F145" s="1">
        <f>'Stand condition - SCT output'!$E145</f>
        <v>606079.81219482399</v>
      </c>
      <c r="G145" s="1">
        <f>'Stand condition - SCT output'!$F145</f>
        <v>1377044.4689941399</v>
      </c>
      <c r="H145" s="1">
        <f>'Stand condition - SCT output'!$G145</f>
        <v>682.24200439453102</v>
      </c>
      <c r="I145" s="1" t="str">
        <f>'Stand condition - SCT output'!$H145</f>
        <v>Nebine</v>
      </c>
      <c r="J145" s="1" t="str">
        <f>'Stand condition - SCT output'!$J145</f>
        <v>River Red Gum</v>
      </c>
      <c r="K145" s="1"/>
      <c r="L145" t="s">
        <v>80</v>
      </c>
      <c r="M145">
        <v>1994</v>
      </c>
      <c r="N145" t="s">
        <v>82</v>
      </c>
      <c r="O145">
        <v>685.78765869140602</v>
      </c>
      <c r="P145" s="1">
        <v>7513.9123535156205</v>
      </c>
      <c r="Q145" s="1">
        <v>606079.81219482399</v>
      </c>
      <c r="R145" s="1">
        <v>1377044.4689941399</v>
      </c>
      <c r="S145" s="1">
        <v>682.24200439453102</v>
      </c>
      <c r="T145" s="1" t="s">
        <v>8</v>
      </c>
      <c r="U145" s="1" t="s">
        <v>6</v>
      </c>
      <c r="V145">
        <f t="shared" si="23"/>
        <v>1992006.2232055655</v>
      </c>
      <c r="X145" t="s">
        <v>80</v>
      </c>
      <c r="Y145">
        <v>1994</v>
      </c>
      <c r="Z145" t="s">
        <v>82</v>
      </c>
      <c r="AA145">
        <f t="shared" si="17"/>
        <v>3.4426983746457702E-2</v>
      </c>
      <c r="AB145">
        <f t="shared" si="18"/>
        <v>0.37720325699706514</v>
      </c>
      <c r="AC145">
        <f t="shared" si="19"/>
        <v>30.425598330687514</v>
      </c>
      <c r="AD145">
        <f t="shared" si="20"/>
        <v>69.128522438960047</v>
      </c>
      <c r="AE145">
        <f t="shared" si="21"/>
        <v>3.4248989608910818E-2</v>
      </c>
      <c r="AF145" s="1" t="s">
        <v>8</v>
      </c>
      <c r="AG145" s="1" t="s">
        <v>6</v>
      </c>
      <c r="AH145">
        <f t="shared" si="24"/>
        <v>100</v>
      </c>
    </row>
    <row r="146" spans="1:34" x14ac:dyDescent="0.45">
      <c r="A146" t="str">
        <f>MID('Stand condition - SCT output'!$I146,9,4)</f>
        <v>1993</v>
      </c>
      <c r="B146">
        <f t="shared" si="22"/>
        <v>1994</v>
      </c>
      <c r="C146" t="str">
        <f>MID('Stand condition - SCT output'!$I146,18,4)</f>
        <v>1995</v>
      </c>
      <c r="D146">
        <f>SUM('Stand condition - SCT output'!$B146:$C146)</f>
        <v>8117.5288696288999</v>
      </c>
      <c r="E146" s="1">
        <f>'Stand condition - SCT output'!$D146</f>
        <v>175305.25978955999</v>
      </c>
      <c r="F146" s="1">
        <f>'Stand condition - SCT output'!$E146</f>
        <v>5488860.9466088302</v>
      </c>
      <c r="G146" s="1">
        <f>'Stand condition - SCT output'!$F146</f>
        <v>102273830.43267</v>
      </c>
      <c r="H146" s="1">
        <f>'Stand condition - SCT output'!$G146</f>
        <v>18906591.576568902</v>
      </c>
      <c r="I146" s="1" t="str">
        <f>'Stand condition - SCT output'!$H146</f>
        <v>Ovens</v>
      </c>
      <c r="J146" s="1" t="str">
        <f>'Stand condition - SCT output'!$J146</f>
        <v>River Red Gum</v>
      </c>
      <c r="K146" s="1"/>
      <c r="L146" t="s">
        <v>80</v>
      </c>
      <c r="M146">
        <v>1994</v>
      </c>
      <c r="N146" t="s">
        <v>82</v>
      </c>
      <c r="O146">
        <v>8117.5288696288999</v>
      </c>
      <c r="P146" s="1">
        <v>175305.25978955999</v>
      </c>
      <c r="Q146" s="1">
        <v>5488860.9466088302</v>
      </c>
      <c r="R146" s="1">
        <v>102273830.43267</v>
      </c>
      <c r="S146" s="1">
        <v>18906591.576568902</v>
      </c>
      <c r="T146" s="1" t="s">
        <v>9</v>
      </c>
      <c r="U146" s="1" t="s">
        <v>6</v>
      </c>
      <c r="V146">
        <f t="shared" si="23"/>
        <v>126852705.74450693</v>
      </c>
      <c r="X146" t="s">
        <v>80</v>
      </c>
      <c r="Y146">
        <v>1994</v>
      </c>
      <c r="Z146" t="s">
        <v>82</v>
      </c>
      <c r="AA146">
        <f t="shared" si="17"/>
        <v>6.3991767633071643E-3</v>
      </c>
      <c r="AB146">
        <f t="shared" si="18"/>
        <v>0.13819591687909361</v>
      </c>
      <c r="AC146">
        <f t="shared" si="19"/>
        <v>4.3269561452350125</v>
      </c>
      <c r="AD146">
        <f t="shared" si="20"/>
        <v>80.624082736287022</v>
      </c>
      <c r="AE146">
        <f t="shared" si="21"/>
        <v>14.904366024835547</v>
      </c>
      <c r="AF146" s="1" t="s">
        <v>9</v>
      </c>
      <c r="AG146" s="1" t="s">
        <v>6</v>
      </c>
      <c r="AH146">
        <f t="shared" si="24"/>
        <v>99.999999999999972</v>
      </c>
    </row>
    <row r="147" spans="1:34" x14ac:dyDescent="0.45">
      <c r="A147" t="str">
        <f>MID('Stand condition - SCT output'!$I147,9,4)</f>
        <v>1993</v>
      </c>
      <c r="B147">
        <f t="shared" si="22"/>
        <v>1994</v>
      </c>
      <c r="C147" t="str">
        <f>MID('Stand condition - SCT output'!$I147,18,4)</f>
        <v>1995</v>
      </c>
      <c r="D147">
        <f>SUM('Stand condition - SCT output'!$B147:$C147)</f>
        <v>660.28887939453102</v>
      </c>
      <c r="E147" s="1">
        <f>'Stand condition - SCT output'!$D147</f>
        <v>12075.3914794921</v>
      </c>
      <c r="F147" s="1">
        <f>'Stand condition - SCT output'!$E147</f>
        <v>257199.898256788</v>
      </c>
      <c r="G147" s="1">
        <f>'Stand condition - SCT output'!$F147</f>
        <v>27807169.387839802</v>
      </c>
      <c r="H147" s="1">
        <f>'Stand condition - SCT output'!$G147</f>
        <v>63082.824338426697</v>
      </c>
      <c r="I147" s="1" t="str">
        <f>'Stand condition - SCT output'!$H147</f>
        <v>Paroo</v>
      </c>
      <c r="J147" s="1" t="str">
        <f>'Stand condition - SCT output'!$J147</f>
        <v>River Red Gum</v>
      </c>
      <c r="K147" s="1"/>
      <c r="L147" t="s">
        <v>80</v>
      </c>
      <c r="M147">
        <v>1994</v>
      </c>
      <c r="N147" t="s">
        <v>82</v>
      </c>
      <c r="O147">
        <v>660.28887939453102</v>
      </c>
      <c r="P147" s="1">
        <v>12075.3914794921</v>
      </c>
      <c r="Q147" s="1">
        <v>257199.898256788</v>
      </c>
      <c r="R147" s="1">
        <v>27807169.387839802</v>
      </c>
      <c r="S147" s="1">
        <v>63082.824338426697</v>
      </c>
      <c r="T147" s="1" t="s">
        <v>10</v>
      </c>
      <c r="U147" s="1" t="s">
        <v>6</v>
      </c>
      <c r="V147">
        <f t="shared" si="23"/>
        <v>28140187.790793899</v>
      </c>
      <c r="X147" t="s">
        <v>80</v>
      </c>
      <c r="Y147">
        <v>1994</v>
      </c>
      <c r="Z147" t="s">
        <v>82</v>
      </c>
      <c r="AA147">
        <f t="shared" si="17"/>
        <v>2.346426698724965E-3</v>
      </c>
      <c r="AB147">
        <f t="shared" si="18"/>
        <v>4.2911552578346973E-2</v>
      </c>
      <c r="AC147">
        <f t="shared" si="19"/>
        <v>0.91399496040652328</v>
      </c>
      <c r="AD147">
        <f t="shared" si="20"/>
        <v>98.81657362975011</v>
      </c>
      <c r="AE147">
        <f t="shared" si="21"/>
        <v>0.22417343056631744</v>
      </c>
      <c r="AF147" s="1" t="s">
        <v>10</v>
      </c>
      <c r="AG147" s="1" t="s">
        <v>6</v>
      </c>
      <c r="AH147">
        <f t="shared" si="24"/>
        <v>100.00000000000003</v>
      </c>
    </row>
    <row r="148" spans="1:34" x14ac:dyDescent="0.45">
      <c r="A148" t="str">
        <f>MID('Stand condition - SCT output'!$I148,9,4)</f>
        <v>1993</v>
      </c>
      <c r="B148">
        <f t="shared" si="22"/>
        <v>1994</v>
      </c>
      <c r="C148" t="str">
        <f>MID('Stand condition - SCT output'!$I148,18,4)</f>
        <v>1995</v>
      </c>
      <c r="D148">
        <f>SUM('Stand condition - SCT output'!$B148:$C148)</f>
        <v>945571.58613999223</v>
      </c>
      <c r="E148" s="1">
        <f>'Stand condition - SCT output'!$D148</f>
        <v>4096329.2283480698</v>
      </c>
      <c r="F148" s="1">
        <f>'Stand condition - SCT output'!$E148</f>
        <v>30770990.721487202</v>
      </c>
      <c r="G148" s="1">
        <f>'Stand condition - SCT output'!$F148</f>
        <v>91169683.912661493</v>
      </c>
      <c r="H148" s="1">
        <f>'Stand condition - SCT output'!$G148</f>
        <v>219086.894836425</v>
      </c>
      <c r="I148" s="1" t="str">
        <f>'Stand condition - SCT output'!$H148</f>
        <v>Wimmera-Avoca</v>
      </c>
      <c r="J148" s="1" t="str">
        <f>'Stand condition - SCT output'!$J148</f>
        <v>River Red Gum</v>
      </c>
      <c r="K148" s="1"/>
      <c r="L148" t="s">
        <v>80</v>
      </c>
      <c r="M148">
        <v>1994</v>
      </c>
      <c r="N148" t="s">
        <v>82</v>
      </c>
      <c r="O148">
        <v>945571.58613999223</v>
      </c>
      <c r="P148" s="1">
        <v>4096329.2283480698</v>
      </c>
      <c r="Q148" s="1">
        <v>30770990.721487202</v>
      </c>
      <c r="R148" s="1">
        <v>91169683.912661493</v>
      </c>
      <c r="S148" s="1">
        <v>219086.894836425</v>
      </c>
      <c r="T148" s="1" t="s">
        <v>11</v>
      </c>
      <c r="U148" s="1" t="s">
        <v>6</v>
      </c>
      <c r="V148">
        <f t="shared" si="23"/>
        <v>127201662.34347318</v>
      </c>
      <c r="X148" t="s">
        <v>80</v>
      </c>
      <c r="Y148">
        <v>1994</v>
      </c>
      <c r="Z148" t="s">
        <v>82</v>
      </c>
      <c r="AA148">
        <f t="shared" si="17"/>
        <v>0.74336417364321516</v>
      </c>
      <c r="AB148">
        <f t="shared" si="18"/>
        <v>3.220342527668433</v>
      </c>
      <c r="AC148">
        <f t="shared" si="19"/>
        <v>24.190714299313626</v>
      </c>
      <c r="AD148">
        <f t="shared" si="20"/>
        <v>71.673343125408834</v>
      </c>
      <c r="AE148">
        <f t="shared" si="21"/>
        <v>0.17223587396589279</v>
      </c>
      <c r="AF148" s="1" t="s">
        <v>11</v>
      </c>
      <c r="AG148" s="1" t="s">
        <v>6</v>
      </c>
      <c r="AH148">
        <f t="shared" si="24"/>
        <v>100</v>
      </c>
    </row>
    <row r="149" spans="1:34" x14ac:dyDescent="0.45">
      <c r="A149" t="str">
        <f>MID('Stand condition - SCT output'!$I149,9,4)</f>
        <v>1993</v>
      </c>
      <c r="B149">
        <f t="shared" si="22"/>
        <v>1994</v>
      </c>
      <c r="C149" t="str">
        <f>MID('Stand condition - SCT output'!$I149,18,4)</f>
        <v>1995</v>
      </c>
      <c r="D149">
        <f>SUM('Stand condition - SCT output'!$B149:$C149)</f>
        <v>1813852.826477048</v>
      </c>
      <c r="E149" s="1">
        <f>'Stand condition - SCT output'!$D149</f>
        <v>9750959.8867560793</v>
      </c>
      <c r="F149" s="1">
        <f>'Stand condition - SCT output'!$E149</f>
        <v>104238535.041042</v>
      </c>
      <c r="G149" s="1">
        <f>'Stand condition - SCT output'!$F149</f>
        <v>422526638.24508101</v>
      </c>
      <c r="H149" s="1">
        <f>'Stand condition - SCT output'!$G149</f>
        <v>6091713.3318481399</v>
      </c>
      <c r="I149" s="1" t="str">
        <f>'Stand condition - SCT output'!$H149</f>
        <v>Lachlan</v>
      </c>
      <c r="J149" s="1" t="str">
        <f>'Stand condition - SCT output'!$J149</f>
        <v>River Red Gum</v>
      </c>
      <c r="K149" s="1"/>
      <c r="L149" t="s">
        <v>80</v>
      </c>
      <c r="M149">
        <v>1994</v>
      </c>
      <c r="N149" t="s">
        <v>82</v>
      </c>
      <c r="O149">
        <v>1813852.826477048</v>
      </c>
      <c r="P149" s="1">
        <v>9750959.8867560793</v>
      </c>
      <c r="Q149" s="1">
        <v>104238535.041042</v>
      </c>
      <c r="R149" s="1">
        <v>422526638.24508101</v>
      </c>
      <c r="S149" s="1">
        <v>6091713.3318481399</v>
      </c>
      <c r="T149" s="1" t="s">
        <v>12</v>
      </c>
      <c r="U149" s="1" t="s">
        <v>6</v>
      </c>
      <c r="V149">
        <f t="shared" si="23"/>
        <v>544421699.3312043</v>
      </c>
      <c r="X149" t="s">
        <v>80</v>
      </c>
      <c r="Y149">
        <v>1994</v>
      </c>
      <c r="Z149" t="s">
        <v>82</v>
      </c>
      <c r="AA149">
        <f t="shared" si="17"/>
        <v>0.33317056037723669</v>
      </c>
      <c r="AB149">
        <f t="shared" si="18"/>
        <v>1.7910674572183034</v>
      </c>
      <c r="AC149">
        <f t="shared" si="19"/>
        <v>19.14665325961364</v>
      </c>
      <c r="AD149">
        <f t="shared" si="20"/>
        <v>77.610175855248713</v>
      </c>
      <c r="AE149">
        <f t="shared" si="21"/>
        <v>1.118932867542112</v>
      </c>
      <c r="AF149" s="1" t="s">
        <v>12</v>
      </c>
      <c r="AG149" s="1" t="s">
        <v>6</v>
      </c>
      <c r="AH149">
        <f t="shared" si="24"/>
        <v>100.00000000000001</v>
      </c>
    </row>
    <row r="150" spans="1:34" x14ac:dyDescent="0.45">
      <c r="A150" t="str">
        <f>MID('Stand condition - SCT output'!$I150,9,4)</f>
        <v>1993</v>
      </c>
      <c r="B150">
        <f t="shared" si="22"/>
        <v>1994</v>
      </c>
      <c r="C150" t="str">
        <f>MID('Stand condition - SCT output'!$I150,18,4)</f>
        <v>1995</v>
      </c>
      <c r="D150">
        <f>SUM('Stand condition - SCT output'!$B150:$C150)</f>
        <v>136625.46655273373</v>
      </c>
      <c r="E150" s="1">
        <f>'Stand condition - SCT output'!$D150</f>
        <v>1018764.19091796</v>
      </c>
      <c r="F150" s="1">
        <f>'Stand condition - SCT output'!$E150</f>
        <v>8296185.8797846697</v>
      </c>
      <c r="G150" s="1">
        <f>'Stand condition - SCT output'!$F150</f>
        <v>46296199.805739902</v>
      </c>
      <c r="H150" s="1">
        <f>'Stand condition - SCT output'!$G150</f>
        <v>529357.25750732399</v>
      </c>
      <c r="I150" s="1" t="str">
        <f>'Stand condition - SCT output'!$H150</f>
        <v>Loddon</v>
      </c>
      <c r="J150" s="1" t="str">
        <f>'Stand condition - SCT output'!$J150</f>
        <v>River Red Gum</v>
      </c>
      <c r="K150" s="1"/>
      <c r="L150" t="s">
        <v>80</v>
      </c>
      <c r="M150">
        <v>1994</v>
      </c>
      <c r="N150" t="s">
        <v>82</v>
      </c>
      <c r="O150">
        <v>136625.46655273373</v>
      </c>
      <c r="P150" s="1">
        <v>1018764.19091796</v>
      </c>
      <c r="Q150" s="1">
        <v>8296185.8797846697</v>
      </c>
      <c r="R150" s="1">
        <v>46296199.805739902</v>
      </c>
      <c r="S150" s="1">
        <v>529357.25750732399</v>
      </c>
      <c r="T150" s="1" t="s">
        <v>13</v>
      </c>
      <c r="U150" s="1" t="s">
        <v>6</v>
      </c>
      <c r="V150">
        <f t="shared" si="23"/>
        <v>56277132.600502588</v>
      </c>
      <c r="X150" t="s">
        <v>80</v>
      </c>
      <c r="Y150">
        <v>1994</v>
      </c>
      <c r="Z150" t="s">
        <v>82</v>
      </c>
      <c r="AA150">
        <f t="shared" si="17"/>
        <v>0.24277261516254578</v>
      </c>
      <c r="AB150">
        <f t="shared" si="18"/>
        <v>1.8102631456899456</v>
      </c>
      <c r="AC150">
        <f t="shared" si="19"/>
        <v>14.741664147456191</v>
      </c>
      <c r="AD150">
        <f t="shared" si="20"/>
        <v>82.264674240575019</v>
      </c>
      <c r="AE150">
        <f t="shared" si="21"/>
        <v>0.94062585111629593</v>
      </c>
      <c r="AF150" s="1" t="s">
        <v>13</v>
      </c>
      <c r="AG150" s="1" t="s">
        <v>6</v>
      </c>
      <c r="AH150">
        <f t="shared" si="24"/>
        <v>100</v>
      </c>
    </row>
    <row r="151" spans="1:34" x14ac:dyDescent="0.45">
      <c r="A151" t="str">
        <f>MID('Stand condition - SCT output'!$I151,9,4)</f>
        <v>1993</v>
      </c>
      <c r="B151">
        <f t="shared" si="22"/>
        <v>1994</v>
      </c>
      <c r="C151" t="str">
        <f>MID('Stand condition - SCT output'!$I151,18,4)</f>
        <v>1995</v>
      </c>
      <c r="D151">
        <f>SUM('Stand condition - SCT output'!$B151:$C151)</f>
        <v>6386.5992431640598</v>
      </c>
      <c r="E151" s="1">
        <f>'Stand condition - SCT output'!$D151</f>
        <v>121927.535223029</v>
      </c>
      <c r="F151" s="1">
        <f>'Stand condition - SCT output'!$E151</f>
        <v>5359851.7990241498</v>
      </c>
      <c r="G151" s="1">
        <f>'Stand condition - SCT output'!$F151</f>
        <v>129531297.180888</v>
      </c>
      <c r="H151" s="1">
        <f>'Stand condition - SCT output'!$G151</f>
        <v>1860449.6799323501</v>
      </c>
      <c r="I151" s="1" t="str">
        <f>'Stand condition - SCT output'!$H151</f>
        <v>Lower Darling</v>
      </c>
      <c r="J151" s="1" t="str">
        <f>'Stand condition - SCT output'!$J151</f>
        <v>River Red Gum</v>
      </c>
      <c r="K151" s="1"/>
      <c r="L151" t="s">
        <v>80</v>
      </c>
      <c r="M151">
        <v>1994</v>
      </c>
      <c r="N151" t="s">
        <v>82</v>
      </c>
      <c r="O151">
        <v>6386.5992431640598</v>
      </c>
      <c r="P151" s="1">
        <v>121927.535223029</v>
      </c>
      <c r="Q151" s="1">
        <v>5359851.7990241498</v>
      </c>
      <c r="R151" s="1">
        <v>129531297.180888</v>
      </c>
      <c r="S151" s="1">
        <v>1860449.6799323501</v>
      </c>
      <c r="T151" s="1" t="s">
        <v>14</v>
      </c>
      <c r="U151" s="1" t="s">
        <v>6</v>
      </c>
      <c r="V151">
        <f t="shared" si="23"/>
        <v>136879912.79431069</v>
      </c>
      <c r="X151" t="s">
        <v>80</v>
      </c>
      <c r="Y151">
        <v>1994</v>
      </c>
      <c r="Z151" t="s">
        <v>82</v>
      </c>
      <c r="AA151">
        <f t="shared" si="17"/>
        <v>4.6658411104931047E-3</v>
      </c>
      <c r="AB151">
        <f t="shared" si="18"/>
        <v>8.9076280612663303E-2</v>
      </c>
      <c r="AC151">
        <f t="shared" si="19"/>
        <v>3.9157329147910791</v>
      </c>
      <c r="AD151">
        <f t="shared" si="20"/>
        <v>94.631341105202594</v>
      </c>
      <c r="AE151">
        <f t="shared" si="21"/>
        <v>1.3591838582831697</v>
      </c>
      <c r="AF151" s="1" t="s">
        <v>14</v>
      </c>
      <c r="AG151" s="1" t="s">
        <v>6</v>
      </c>
      <c r="AH151">
        <f t="shared" si="24"/>
        <v>100</v>
      </c>
    </row>
    <row r="152" spans="1:34" x14ac:dyDescent="0.45">
      <c r="A152" t="str">
        <f>MID('Stand condition - SCT output'!$I152,9,4)</f>
        <v>1993</v>
      </c>
      <c r="B152">
        <f t="shared" si="22"/>
        <v>1994</v>
      </c>
      <c r="C152" t="str">
        <f>MID('Stand condition - SCT output'!$I152,18,4)</f>
        <v>1995</v>
      </c>
      <c r="D152">
        <f>SUM('Stand condition - SCT output'!$B152:$C152)</f>
        <v>2499433.5510253813</v>
      </c>
      <c r="E152" s="1">
        <f>'Stand condition - SCT output'!$D152</f>
        <v>58558018.852497101</v>
      </c>
      <c r="F152" s="1">
        <f>'Stand condition - SCT output'!$E152</f>
        <v>276161010.68235898</v>
      </c>
      <c r="G152" s="1">
        <f>'Stand condition - SCT output'!$F152</f>
        <v>521700409.22224599</v>
      </c>
      <c r="H152" s="1">
        <f>'Stand condition - SCT output'!$G152</f>
        <v>6281298.5343017504</v>
      </c>
      <c r="I152" s="1" t="str">
        <f>'Stand condition - SCT output'!$H152</f>
        <v>Macquarie-Castlereagh</v>
      </c>
      <c r="J152" s="1" t="str">
        <f>'Stand condition - SCT output'!$J152</f>
        <v>River Red Gum</v>
      </c>
      <c r="K152" s="1"/>
      <c r="L152" t="s">
        <v>80</v>
      </c>
      <c r="M152">
        <v>1994</v>
      </c>
      <c r="N152" t="s">
        <v>82</v>
      </c>
      <c r="O152">
        <v>2499433.5510253813</v>
      </c>
      <c r="P152" s="1">
        <v>58558018.852497101</v>
      </c>
      <c r="Q152" s="1">
        <v>276161010.68235898</v>
      </c>
      <c r="R152" s="1">
        <v>521700409.22224599</v>
      </c>
      <c r="S152" s="1">
        <v>6281298.5343017504</v>
      </c>
      <c r="T152" s="1" t="s">
        <v>15</v>
      </c>
      <c r="U152" s="1" t="s">
        <v>6</v>
      </c>
      <c r="V152">
        <f t="shared" si="23"/>
        <v>865200170.84242916</v>
      </c>
      <c r="X152" t="s">
        <v>80</v>
      </c>
      <c r="Y152">
        <v>1994</v>
      </c>
      <c r="Z152" t="s">
        <v>82</v>
      </c>
      <c r="AA152">
        <f t="shared" si="17"/>
        <v>0.28888500433278114</v>
      </c>
      <c r="AB152">
        <f t="shared" si="18"/>
        <v>6.7681469359258521</v>
      </c>
      <c r="AC152">
        <f t="shared" si="19"/>
        <v>31.918742042487828</v>
      </c>
      <c r="AD152">
        <f t="shared" si="20"/>
        <v>60.298232340185052</v>
      </c>
      <c r="AE152">
        <f t="shared" si="21"/>
        <v>0.72599367706848328</v>
      </c>
      <c r="AF152" s="1" t="s">
        <v>15</v>
      </c>
      <c r="AG152" s="1" t="s">
        <v>6</v>
      </c>
      <c r="AH152">
        <f t="shared" si="24"/>
        <v>100</v>
      </c>
    </row>
    <row r="153" spans="1:34" x14ac:dyDescent="0.45">
      <c r="A153" t="str">
        <f>MID('Stand condition - SCT output'!$I153,9,4)</f>
        <v>1993</v>
      </c>
      <c r="B153">
        <f t="shared" si="22"/>
        <v>1994</v>
      </c>
      <c r="C153" t="str">
        <f>MID('Stand condition - SCT output'!$I153,18,4)</f>
        <v>1995</v>
      </c>
      <c r="D153">
        <f>SUM('Stand condition - SCT output'!$B153:$C153)</f>
        <v>1350.5700073242101</v>
      </c>
      <c r="E153" s="1">
        <f>'Stand condition - SCT output'!$D153</f>
        <v>17680.308166503899</v>
      </c>
      <c r="F153" s="1">
        <f>'Stand condition - SCT output'!$E153</f>
        <v>650061.45397949195</v>
      </c>
      <c r="G153" s="1">
        <f>'Stand condition - SCT output'!$F153</f>
        <v>21613430.412353501</v>
      </c>
      <c r="H153" s="1">
        <f>'Stand condition - SCT output'!$G153</f>
        <v>63918.498596191399</v>
      </c>
      <c r="I153" s="1" t="str">
        <f>'Stand condition - SCT output'!$H153</f>
        <v>Moonie</v>
      </c>
      <c r="J153" s="1" t="str">
        <f>'Stand condition - SCT output'!$J153</f>
        <v>River Red Gum</v>
      </c>
      <c r="K153" s="1"/>
      <c r="L153" t="s">
        <v>80</v>
      </c>
      <c r="M153">
        <v>1994</v>
      </c>
      <c r="N153" t="s">
        <v>82</v>
      </c>
      <c r="O153">
        <v>1350.5700073242101</v>
      </c>
      <c r="P153" s="1">
        <v>17680.308166503899</v>
      </c>
      <c r="Q153" s="1">
        <v>650061.45397949195</v>
      </c>
      <c r="R153" s="1">
        <v>21613430.412353501</v>
      </c>
      <c r="S153" s="1">
        <v>63918.498596191399</v>
      </c>
      <c r="T153" s="1" t="s">
        <v>16</v>
      </c>
      <c r="U153" s="1" t="s">
        <v>6</v>
      </c>
      <c r="V153">
        <f t="shared" si="23"/>
        <v>22346441.243103012</v>
      </c>
      <c r="X153" t="s">
        <v>80</v>
      </c>
      <c r="Y153">
        <v>1994</v>
      </c>
      <c r="Z153" t="s">
        <v>82</v>
      </c>
      <c r="AA153">
        <f t="shared" si="17"/>
        <v>6.0437811669052629E-3</v>
      </c>
      <c r="AB153">
        <f t="shared" si="18"/>
        <v>7.9119122253798399E-2</v>
      </c>
      <c r="AC153">
        <f t="shared" si="19"/>
        <v>2.9090155649733553</v>
      </c>
      <c r="AD153">
        <f t="shared" si="20"/>
        <v>96.719787178749343</v>
      </c>
      <c r="AE153">
        <f t="shared" si="21"/>
        <v>0.286034352856606</v>
      </c>
      <c r="AF153" s="1" t="s">
        <v>16</v>
      </c>
      <c r="AG153" s="1" t="s">
        <v>6</v>
      </c>
      <c r="AH153">
        <f t="shared" si="24"/>
        <v>100</v>
      </c>
    </row>
    <row r="154" spans="1:34" x14ac:dyDescent="0.45">
      <c r="A154" t="str">
        <f>MID('Stand condition - SCT output'!$I154,9,4)</f>
        <v>1993</v>
      </c>
      <c r="B154">
        <f t="shared" si="22"/>
        <v>1994</v>
      </c>
      <c r="C154" t="str">
        <f>MID('Stand condition - SCT output'!$I154,18,4)</f>
        <v>1995</v>
      </c>
      <c r="D154">
        <f>SUM('Stand condition - SCT output'!$B154:$C154)</f>
        <v>636872.83085219376</v>
      </c>
      <c r="E154" s="1">
        <f>'Stand condition - SCT output'!$D154</f>
        <v>7406902.9332071897</v>
      </c>
      <c r="F154" s="1">
        <f>'Stand condition - SCT output'!$E154</f>
        <v>167694957.32690701</v>
      </c>
      <c r="G154" s="1">
        <f>'Stand condition - SCT output'!$F154</f>
        <v>1919219528.1860001</v>
      </c>
      <c r="H154" s="1">
        <f>'Stand condition - SCT output'!$G154</f>
        <v>62661466.893225797</v>
      </c>
      <c r="I154" s="1" t="str">
        <f>'Stand condition - SCT output'!$H154</f>
        <v>Murray</v>
      </c>
      <c r="J154" s="1" t="str">
        <f>'Stand condition - SCT output'!$J154</f>
        <v>River Red Gum</v>
      </c>
      <c r="K154" s="1"/>
      <c r="L154" t="s">
        <v>80</v>
      </c>
      <c r="M154">
        <v>1994</v>
      </c>
      <c r="N154" t="s">
        <v>82</v>
      </c>
      <c r="O154">
        <v>636872.83085219376</v>
      </c>
      <c r="P154" s="1">
        <v>7406902.9332071897</v>
      </c>
      <c r="Q154" s="1">
        <v>167694957.32690701</v>
      </c>
      <c r="R154" s="1">
        <v>1919219528.1860001</v>
      </c>
      <c r="S154" s="1">
        <v>62661466.893225797</v>
      </c>
      <c r="T154" s="1" t="s">
        <v>17</v>
      </c>
      <c r="U154" s="1" t="s">
        <v>6</v>
      </c>
      <c r="V154">
        <f t="shared" si="23"/>
        <v>2157619728.1701922</v>
      </c>
      <c r="X154" t="s">
        <v>80</v>
      </c>
      <c r="Y154">
        <v>1994</v>
      </c>
      <c r="Z154" t="s">
        <v>82</v>
      </c>
      <c r="AA154">
        <f t="shared" si="17"/>
        <v>2.9517380775541256E-2</v>
      </c>
      <c r="AB154">
        <f t="shared" si="18"/>
        <v>0.34329047127728785</v>
      </c>
      <c r="AC154">
        <f t="shared" si="19"/>
        <v>7.7722202451830427</v>
      </c>
      <c r="AD154">
        <f t="shared" si="20"/>
        <v>88.950777707878501</v>
      </c>
      <c r="AE154">
        <f t="shared" si="21"/>
        <v>2.9041941948856285</v>
      </c>
      <c r="AF154" s="1" t="s">
        <v>17</v>
      </c>
      <c r="AG154" s="1" t="s">
        <v>6</v>
      </c>
      <c r="AH154">
        <f t="shared" si="24"/>
        <v>100</v>
      </c>
    </row>
    <row r="155" spans="1:34" x14ac:dyDescent="0.45">
      <c r="A155" t="str">
        <f>MID('Stand condition - SCT output'!$I155,9,4)</f>
        <v>1993</v>
      </c>
      <c r="B155">
        <f t="shared" si="22"/>
        <v>1994</v>
      </c>
      <c r="C155" t="str">
        <f>MID('Stand condition - SCT output'!$I155,18,4)</f>
        <v>1995</v>
      </c>
      <c r="D155">
        <f>SUM('Stand condition - SCT output'!$B155:$C155)</f>
        <v>0</v>
      </c>
      <c r="E155" s="1">
        <f>'Stand condition - SCT output'!$D155</f>
        <v>9982.8411865234302</v>
      </c>
      <c r="F155" s="1">
        <f>'Stand condition - SCT output'!$E155</f>
        <v>682539.849339384</v>
      </c>
      <c r="G155" s="1">
        <f>'Stand condition - SCT output'!$F155</f>
        <v>81237135.177844197</v>
      </c>
      <c r="H155" s="1">
        <f>'Stand condition - SCT output'!$G155</f>
        <v>440269.64168844698</v>
      </c>
      <c r="I155" s="1" t="str">
        <f>'Stand condition - SCT output'!$H155</f>
        <v>Barwon-Darling</v>
      </c>
      <c r="J155" s="1" t="str">
        <f>'Stand condition - SCT output'!$J155</f>
        <v>River Red Gum</v>
      </c>
      <c r="K155" s="1"/>
      <c r="L155" t="s">
        <v>80</v>
      </c>
      <c r="M155">
        <v>1994</v>
      </c>
      <c r="N155" t="s">
        <v>82</v>
      </c>
      <c r="O155">
        <v>0</v>
      </c>
      <c r="P155" s="1">
        <v>9982.8411865234302</v>
      </c>
      <c r="Q155" s="1">
        <v>682539.849339384</v>
      </c>
      <c r="R155" s="1">
        <v>81237135.177844197</v>
      </c>
      <c r="S155" s="1">
        <v>440269.64168844698</v>
      </c>
      <c r="T155" s="1" t="s">
        <v>18</v>
      </c>
      <c r="U155" s="1" t="s">
        <v>6</v>
      </c>
      <c r="V155">
        <f t="shared" si="23"/>
        <v>82369927.510058552</v>
      </c>
      <c r="X155" t="s">
        <v>80</v>
      </c>
      <c r="Y155">
        <v>1994</v>
      </c>
      <c r="Z155" t="s">
        <v>82</v>
      </c>
      <c r="AA155">
        <f t="shared" si="17"/>
        <v>0</v>
      </c>
      <c r="AB155">
        <f t="shared" si="18"/>
        <v>1.2119521636466636E-2</v>
      </c>
      <c r="AC155">
        <f t="shared" si="19"/>
        <v>0.82862747360805455</v>
      </c>
      <c r="AD155">
        <f t="shared" si="20"/>
        <v>98.624750116386807</v>
      </c>
      <c r="AE155">
        <f t="shared" si="21"/>
        <v>0.53450288836867521</v>
      </c>
      <c r="AF155" s="1" t="s">
        <v>18</v>
      </c>
      <c r="AG155" s="1" t="s">
        <v>6</v>
      </c>
      <c r="AH155">
        <f t="shared" si="24"/>
        <v>100</v>
      </c>
    </row>
    <row r="156" spans="1:34" x14ac:dyDescent="0.45">
      <c r="A156" t="str">
        <f>MID('Stand condition - SCT output'!$I156,9,4)</f>
        <v>1993</v>
      </c>
      <c r="B156">
        <f t="shared" si="22"/>
        <v>1994</v>
      </c>
      <c r="C156" t="str">
        <f>MID('Stand condition - SCT output'!$I156,18,4)</f>
        <v>1995</v>
      </c>
      <c r="D156">
        <f>SUM('Stand condition - SCT output'!$B156:$C156)</f>
        <v>12181.697204589756</v>
      </c>
      <c r="E156" s="1">
        <f>'Stand condition - SCT output'!$D156</f>
        <v>152265.32055664001</v>
      </c>
      <c r="F156" s="1">
        <f>'Stand condition - SCT output'!$E156</f>
        <v>5350784.0015524402</v>
      </c>
      <c r="G156" s="1">
        <f>'Stand condition - SCT output'!$F156</f>
        <v>115168883.646429</v>
      </c>
      <c r="H156" s="1">
        <f>'Stand condition - SCT output'!$G156</f>
        <v>2051937.5768432601</v>
      </c>
      <c r="I156" s="1" t="str">
        <f>'Stand condition - SCT output'!$H156</f>
        <v>Border Rivers</v>
      </c>
      <c r="J156" s="1" t="str">
        <f>'Stand condition - SCT output'!$J156</f>
        <v>River Red Gum</v>
      </c>
      <c r="K156" s="1"/>
      <c r="L156" t="s">
        <v>80</v>
      </c>
      <c r="M156">
        <v>1994</v>
      </c>
      <c r="N156" t="s">
        <v>82</v>
      </c>
      <c r="O156">
        <v>12181.697204589756</v>
      </c>
      <c r="P156" s="1">
        <v>152265.32055664001</v>
      </c>
      <c r="Q156" s="1">
        <v>5350784.0015524402</v>
      </c>
      <c r="R156" s="1">
        <v>115168883.646429</v>
      </c>
      <c r="S156" s="1">
        <v>2051937.5768432601</v>
      </c>
      <c r="T156" s="1" t="s">
        <v>19</v>
      </c>
      <c r="U156" s="1" t="s">
        <v>6</v>
      </c>
      <c r="V156">
        <f t="shared" si="23"/>
        <v>122736052.24258593</v>
      </c>
      <c r="X156" t="s">
        <v>80</v>
      </c>
      <c r="Y156">
        <v>1994</v>
      </c>
      <c r="Z156" t="s">
        <v>82</v>
      </c>
      <c r="AA156">
        <f t="shared" si="17"/>
        <v>9.9251173408387121E-3</v>
      </c>
      <c r="AB156">
        <f t="shared" si="18"/>
        <v>0.12405916417752294</v>
      </c>
      <c r="AC156">
        <f t="shared" si="19"/>
        <v>4.3595862045299434</v>
      </c>
      <c r="AD156">
        <f t="shared" si="20"/>
        <v>93.834599974585686</v>
      </c>
      <c r="AE156">
        <f t="shared" si="21"/>
        <v>1.6718295393660185</v>
      </c>
      <c r="AF156" s="1" t="s">
        <v>19</v>
      </c>
      <c r="AG156" s="1" t="s">
        <v>6</v>
      </c>
      <c r="AH156">
        <f t="shared" si="24"/>
        <v>100</v>
      </c>
    </row>
    <row r="157" spans="1:34" x14ac:dyDescent="0.45">
      <c r="A157" t="str">
        <f>MID('Stand condition - SCT output'!$I157,9,4)</f>
        <v>1993</v>
      </c>
      <c r="B157">
        <f t="shared" si="22"/>
        <v>1994</v>
      </c>
      <c r="C157" t="str">
        <f>MID('Stand condition - SCT output'!$I157,18,4)</f>
        <v>1995</v>
      </c>
      <c r="D157">
        <f>SUM('Stand condition - SCT output'!$B157:$C157)</f>
        <v>6845.0196533203098</v>
      </c>
      <c r="E157" s="1">
        <f>'Stand condition - SCT output'!$D157</f>
        <v>165569.80759851701</v>
      </c>
      <c r="F157" s="1">
        <f>'Stand condition - SCT output'!$E157</f>
        <v>1768337.64261163</v>
      </c>
      <c r="G157" s="1">
        <f>'Stand condition - SCT output'!$F157</f>
        <v>20463358.998955701</v>
      </c>
      <c r="H157" s="1">
        <f>'Stand condition - SCT output'!$G157</f>
        <v>251836.265808105</v>
      </c>
      <c r="I157" s="1" t="str">
        <f>'Stand condition - SCT output'!$H157</f>
        <v>Campaspe</v>
      </c>
      <c r="J157" s="1" t="str">
        <f>'Stand condition - SCT output'!$J157</f>
        <v>River Red Gum</v>
      </c>
      <c r="K157" s="1"/>
      <c r="L157" t="s">
        <v>80</v>
      </c>
      <c r="M157">
        <v>1994</v>
      </c>
      <c r="N157" t="s">
        <v>82</v>
      </c>
      <c r="O157">
        <v>6845.0196533203098</v>
      </c>
      <c r="P157" s="1">
        <v>165569.80759851701</v>
      </c>
      <c r="Q157" s="1">
        <v>1768337.64261163</v>
      </c>
      <c r="R157" s="1">
        <v>20463358.998955701</v>
      </c>
      <c r="S157" s="1">
        <v>251836.265808105</v>
      </c>
      <c r="T157" s="1" t="s">
        <v>20</v>
      </c>
      <c r="U157" s="1" t="s">
        <v>6</v>
      </c>
      <c r="V157">
        <f t="shared" si="23"/>
        <v>22655947.734627273</v>
      </c>
      <c r="X157" t="s">
        <v>80</v>
      </c>
      <c r="Y157">
        <v>1994</v>
      </c>
      <c r="Z157" t="s">
        <v>82</v>
      </c>
      <c r="AA157">
        <f t="shared" si="17"/>
        <v>3.021290362026394E-2</v>
      </c>
      <c r="AB157">
        <f t="shared" si="18"/>
        <v>0.73080062479779073</v>
      </c>
      <c r="AC157">
        <f t="shared" si="19"/>
        <v>7.8051806233155663</v>
      </c>
      <c r="AD157">
        <f t="shared" si="20"/>
        <v>90.322237845206416</v>
      </c>
      <c r="AE157">
        <f t="shared" si="21"/>
        <v>1.1115680030599615</v>
      </c>
      <c r="AF157" s="1" t="s">
        <v>20</v>
      </c>
      <c r="AG157" s="1" t="s">
        <v>6</v>
      </c>
      <c r="AH157">
        <f t="shared" si="24"/>
        <v>100</v>
      </c>
    </row>
    <row r="158" spans="1:34" x14ac:dyDescent="0.45">
      <c r="A158" t="str">
        <f>MID('Stand condition - SCT output'!$I158,9,4)</f>
        <v>1993</v>
      </c>
      <c r="B158">
        <f t="shared" si="22"/>
        <v>1994</v>
      </c>
      <c r="C158" t="str">
        <f>MID('Stand condition - SCT output'!$I158,18,4)</f>
        <v>1995</v>
      </c>
      <c r="D158">
        <f>SUM('Stand condition - SCT output'!$B158:$C158)</f>
        <v>519734.87414550746</v>
      </c>
      <c r="E158" s="1">
        <f>'Stand condition - SCT output'!$D158</f>
        <v>2550467.54475983</v>
      </c>
      <c r="F158" s="1">
        <f>'Stand condition - SCT output'!$E158</f>
        <v>27771843.172725901</v>
      </c>
      <c r="G158" s="1">
        <f>'Stand condition - SCT output'!$F158</f>
        <v>316062990.58659297</v>
      </c>
      <c r="H158" s="1">
        <f>'Stand condition - SCT output'!$G158</f>
        <v>17004291.630251601</v>
      </c>
      <c r="I158" s="1" t="str">
        <f>'Stand condition - SCT output'!$H158</f>
        <v>Goulburn-Broken</v>
      </c>
      <c r="J158" s="1" t="str">
        <f>'Stand condition - SCT output'!$J158</f>
        <v>River Red Gum</v>
      </c>
      <c r="K158" s="1"/>
      <c r="L158" t="s">
        <v>80</v>
      </c>
      <c r="M158">
        <v>1994</v>
      </c>
      <c r="N158" t="s">
        <v>82</v>
      </c>
      <c r="O158">
        <v>519734.87414550746</v>
      </c>
      <c r="P158" s="1">
        <v>2550467.54475983</v>
      </c>
      <c r="Q158" s="1">
        <v>27771843.172725901</v>
      </c>
      <c r="R158" s="1">
        <v>316062990.58659297</v>
      </c>
      <c r="S158" s="1">
        <v>17004291.630251601</v>
      </c>
      <c r="T158" s="1" t="s">
        <v>21</v>
      </c>
      <c r="U158" s="1" t="s">
        <v>6</v>
      </c>
      <c r="V158">
        <f t="shared" si="23"/>
        <v>363909327.80847579</v>
      </c>
      <c r="X158" t="s">
        <v>80</v>
      </c>
      <c r="Y158">
        <v>1994</v>
      </c>
      <c r="Z158" t="s">
        <v>82</v>
      </c>
      <c r="AA158">
        <f t="shared" si="17"/>
        <v>0.14281988243484708</v>
      </c>
      <c r="AB158">
        <f t="shared" si="18"/>
        <v>0.70085247886312274</v>
      </c>
      <c r="AC158">
        <f t="shared" si="19"/>
        <v>7.6315282545717329</v>
      </c>
      <c r="AD158">
        <f t="shared" si="20"/>
        <v>86.852126734419912</v>
      </c>
      <c r="AE158">
        <f t="shared" si="21"/>
        <v>4.672672649710397</v>
      </c>
      <c r="AF158" s="1" t="s">
        <v>21</v>
      </c>
      <c r="AG158" s="1" t="s">
        <v>6</v>
      </c>
      <c r="AH158">
        <f t="shared" si="24"/>
        <v>100</v>
      </c>
    </row>
    <row r="159" spans="1:34" x14ac:dyDescent="0.45">
      <c r="A159" t="str">
        <f>MID('Stand condition - SCT output'!$I159,9,4)</f>
        <v>1993</v>
      </c>
      <c r="B159">
        <f t="shared" si="22"/>
        <v>1994</v>
      </c>
      <c r="C159" t="str">
        <f>MID('Stand condition - SCT output'!$I159,18,4)</f>
        <v>1995</v>
      </c>
      <c r="D159">
        <f>SUM('Stand condition - SCT output'!$B159:$C159)</f>
        <v>112972.8787231437</v>
      </c>
      <c r="E159" s="1">
        <f>'Stand condition - SCT output'!$D159</f>
        <v>930082.02935264399</v>
      </c>
      <c r="F159" s="1">
        <f>'Stand condition - SCT output'!$E159</f>
        <v>7855989.7073586797</v>
      </c>
      <c r="G159" s="1">
        <f>'Stand condition - SCT output'!$F159</f>
        <v>114447451.70226701</v>
      </c>
      <c r="H159" s="1">
        <f>'Stand condition - SCT output'!$G159</f>
        <v>1333201.63061523</v>
      </c>
      <c r="I159" s="1" t="str">
        <f>'Stand condition - SCT output'!$H159</f>
        <v>Gwydir</v>
      </c>
      <c r="J159" s="1" t="str">
        <f>'Stand condition - SCT output'!$J159</f>
        <v>River Red Gum</v>
      </c>
      <c r="K159" s="1"/>
      <c r="L159" t="s">
        <v>80</v>
      </c>
      <c r="M159">
        <v>1994</v>
      </c>
      <c r="N159" t="s">
        <v>82</v>
      </c>
      <c r="O159">
        <v>112972.8787231437</v>
      </c>
      <c r="P159" s="1">
        <v>930082.02935264399</v>
      </c>
      <c r="Q159" s="1">
        <v>7855989.7073586797</v>
      </c>
      <c r="R159" s="1">
        <v>114447451.70226701</v>
      </c>
      <c r="S159" s="1">
        <v>1333201.63061523</v>
      </c>
      <c r="T159" s="1" t="s">
        <v>22</v>
      </c>
      <c r="U159" s="1" t="s">
        <v>6</v>
      </c>
      <c r="V159">
        <f t="shared" si="23"/>
        <v>124679697.94831671</v>
      </c>
      <c r="X159" t="s">
        <v>80</v>
      </c>
      <c r="Y159">
        <v>1994</v>
      </c>
      <c r="Z159" t="s">
        <v>82</v>
      </c>
      <c r="AA159">
        <f t="shared" si="17"/>
        <v>9.0610484771926694E-2</v>
      </c>
      <c r="AB159">
        <f t="shared" si="18"/>
        <v>0.74597712751773715</v>
      </c>
      <c r="AC159">
        <f t="shared" si="19"/>
        <v>6.3009373912785795</v>
      </c>
      <c r="AD159">
        <f t="shared" si="20"/>
        <v>91.793173696738293</v>
      </c>
      <c r="AE159">
        <f t="shared" si="21"/>
        <v>1.0693012996934594</v>
      </c>
      <c r="AF159" s="1" t="s">
        <v>22</v>
      </c>
      <c r="AG159" s="1" t="s">
        <v>6</v>
      </c>
      <c r="AH159">
        <f t="shared" si="24"/>
        <v>100</v>
      </c>
    </row>
    <row r="160" spans="1:34" x14ac:dyDescent="0.45">
      <c r="A160" t="str">
        <f>MID('Stand condition - SCT output'!$I160,9,4)</f>
        <v>1993</v>
      </c>
      <c r="B160">
        <f t="shared" si="22"/>
        <v>1994</v>
      </c>
      <c r="C160" t="str">
        <f>MID('Stand condition - SCT output'!$I160,18,4)</f>
        <v>1995</v>
      </c>
      <c r="D160">
        <f>SUM('Stand condition - SCT output'!$B160:$C160)</f>
        <v>4768.58154296875</v>
      </c>
      <c r="E160" s="1">
        <f>'Stand condition - SCT output'!$D160</f>
        <v>23680.505187988201</v>
      </c>
      <c r="F160" s="1">
        <f>'Stand condition - SCT output'!$E160</f>
        <v>400488.340452904</v>
      </c>
      <c r="G160" s="1">
        <f>'Stand condition - SCT output'!$F160</f>
        <v>73507889.218728706</v>
      </c>
      <c r="H160" s="1">
        <f>'Stand condition - SCT output'!$G160</f>
        <v>178347.29688074399</v>
      </c>
      <c r="I160" s="1" t="str">
        <f>'Stand condition - SCT output'!$H160</f>
        <v>Warrego</v>
      </c>
      <c r="J160" s="1" t="str">
        <f>'Stand condition - SCT output'!$J160</f>
        <v>River Red Gum</v>
      </c>
      <c r="K160" s="1"/>
      <c r="L160" t="s">
        <v>80</v>
      </c>
      <c r="M160">
        <v>1994</v>
      </c>
      <c r="N160" t="s">
        <v>82</v>
      </c>
      <c r="O160">
        <v>4768.58154296875</v>
      </c>
      <c r="P160" s="1">
        <v>23680.505187988201</v>
      </c>
      <c r="Q160" s="1">
        <v>400488.340452904</v>
      </c>
      <c r="R160" s="1">
        <v>73507889.218728706</v>
      </c>
      <c r="S160" s="1">
        <v>178347.29688074399</v>
      </c>
      <c r="T160" s="1" t="s">
        <v>23</v>
      </c>
      <c r="U160" s="1" t="s">
        <v>6</v>
      </c>
      <c r="V160">
        <f t="shared" si="23"/>
        <v>74115173.94279331</v>
      </c>
      <c r="X160" t="s">
        <v>80</v>
      </c>
      <c r="Y160">
        <v>1994</v>
      </c>
      <c r="Z160" t="s">
        <v>82</v>
      </c>
      <c r="AA160">
        <f t="shared" si="17"/>
        <v>6.4340151810875282E-3</v>
      </c>
      <c r="AB160">
        <f t="shared" si="18"/>
        <v>3.1950954073542738E-2</v>
      </c>
      <c r="AC160">
        <f t="shared" si="19"/>
        <v>0.54035944213262688</v>
      </c>
      <c r="AD160">
        <f t="shared" si="20"/>
        <v>99.180620253912721</v>
      </c>
      <c r="AE160">
        <f t="shared" si="21"/>
        <v>0.24063533470002177</v>
      </c>
      <c r="AF160" s="1" t="s">
        <v>23</v>
      </c>
      <c r="AG160" s="1" t="s">
        <v>6</v>
      </c>
      <c r="AH160">
        <f t="shared" si="24"/>
        <v>100</v>
      </c>
    </row>
    <row r="161" spans="1:34" x14ac:dyDescent="0.45">
      <c r="A161" t="str">
        <f>MID('Stand condition - SCT output'!$I161,9,4)</f>
        <v>1993</v>
      </c>
      <c r="B161">
        <f t="shared" si="22"/>
        <v>1994</v>
      </c>
      <c r="C161" t="str">
        <f>MID('Stand condition - SCT output'!$I161,18,4)</f>
        <v>1995</v>
      </c>
      <c r="D161">
        <f>SUM('Stand condition - SCT output'!$B161:$C161)</f>
        <v>635.563232421875</v>
      </c>
      <c r="E161" s="1">
        <f>'Stand condition - SCT output'!$D161</f>
        <v>16459.237915039001</v>
      </c>
      <c r="F161" s="1">
        <f>'Stand condition - SCT output'!$E161</f>
        <v>500254.38358513301</v>
      </c>
      <c r="G161" s="1">
        <f>'Stand condition - SCT output'!$F161</f>
        <v>2901303.6404847298</v>
      </c>
      <c r="H161" s="1">
        <f>'Stand condition - SCT output'!$G161</f>
        <v>70427.433514284596</v>
      </c>
      <c r="I161" s="1" t="str">
        <f>'Stand condition - SCT output'!$H161</f>
        <v>Eastern Mt Lofty Ranges</v>
      </c>
      <c r="J161" s="1" t="str">
        <f>'Stand condition - SCT output'!$J161</f>
        <v>River Red Gum</v>
      </c>
      <c r="K161" s="1"/>
      <c r="L161" t="s">
        <v>80</v>
      </c>
      <c r="M161">
        <v>1994</v>
      </c>
      <c r="N161" t="s">
        <v>82</v>
      </c>
      <c r="O161">
        <v>635.563232421875</v>
      </c>
      <c r="P161" s="1">
        <v>16459.237915039001</v>
      </c>
      <c r="Q161" s="1">
        <v>500254.38358513301</v>
      </c>
      <c r="R161" s="1">
        <v>2901303.6404847298</v>
      </c>
      <c r="S161" s="1">
        <v>70427.433514284596</v>
      </c>
      <c r="T161" s="1" t="s">
        <v>24</v>
      </c>
      <c r="U161" s="1" t="s">
        <v>6</v>
      </c>
      <c r="V161">
        <f t="shared" si="23"/>
        <v>3489080.2587316083</v>
      </c>
      <c r="X161" t="s">
        <v>80</v>
      </c>
      <c r="Y161">
        <v>1994</v>
      </c>
      <c r="Z161" t="s">
        <v>82</v>
      </c>
      <c r="AA161">
        <f t="shared" si="17"/>
        <v>1.8215781389130971E-2</v>
      </c>
      <c r="AB161">
        <f t="shared" si="18"/>
        <v>0.47173572100695832</v>
      </c>
      <c r="AC161">
        <f t="shared" si="19"/>
        <v>14.337714999052253</v>
      </c>
      <c r="AD161">
        <f t="shared" si="20"/>
        <v>83.153823510481416</v>
      </c>
      <c r="AE161">
        <f t="shared" si="21"/>
        <v>2.0185099880702433</v>
      </c>
      <c r="AF161" s="1" t="s">
        <v>24</v>
      </c>
      <c r="AG161" s="1" t="s">
        <v>6</v>
      </c>
      <c r="AH161">
        <f t="shared" si="24"/>
        <v>100.00000000000001</v>
      </c>
    </row>
    <row r="162" spans="1:34" x14ac:dyDescent="0.45">
      <c r="A162" t="str">
        <f>MID('Stand condition - SCT output'!$I162,9,4)</f>
        <v>1993</v>
      </c>
      <c r="B162">
        <f t="shared" si="22"/>
        <v>1994</v>
      </c>
      <c r="C162" t="str">
        <f>MID('Stand condition - SCT output'!$I162,18,4)</f>
        <v>1995</v>
      </c>
      <c r="D162">
        <f>SUM('Stand condition - SCT output'!$B162:$C162)</f>
        <v>2719.14770507812</v>
      </c>
      <c r="E162" s="1">
        <f>'Stand condition - SCT output'!$D162</f>
        <v>34664.359924316399</v>
      </c>
      <c r="F162" s="1">
        <f>'Stand condition - SCT output'!$E162</f>
        <v>1531381.11358642</v>
      </c>
      <c r="G162" s="1">
        <f>'Stand condition - SCT output'!$F162</f>
        <v>110704283.288858</v>
      </c>
      <c r="H162" s="1">
        <f>'Stand condition - SCT output'!$G162</f>
        <v>2175668.52636718</v>
      </c>
      <c r="I162" s="1" t="str">
        <f>'Stand condition - SCT output'!$H162</f>
        <v>Condamine-Balonne</v>
      </c>
      <c r="J162" s="1" t="str">
        <f>'Stand condition - SCT output'!$J162</f>
        <v>River Red Gum</v>
      </c>
      <c r="K162" s="1"/>
      <c r="L162" t="s">
        <v>80</v>
      </c>
      <c r="M162">
        <v>1994</v>
      </c>
      <c r="N162" t="s">
        <v>82</v>
      </c>
      <c r="O162">
        <v>2719.14770507812</v>
      </c>
      <c r="P162" s="1">
        <v>34664.359924316399</v>
      </c>
      <c r="Q162" s="1">
        <v>1531381.11358642</v>
      </c>
      <c r="R162" s="1">
        <v>110704283.288858</v>
      </c>
      <c r="S162" s="1">
        <v>2175668.52636718</v>
      </c>
      <c r="T162" s="1" t="s">
        <v>25</v>
      </c>
      <c r="U162" s="1" t="s">
        <v>6</v>
      </c>
      <c r="V162">
        <f t="shared" si="23"/>
        <v>114448716.436441</v>
      </c>
      <c r="X162" t="s">
        <v>80</v>
      </c>
      <c r="Y162">
        <v>1994</v>
      </c>
      <c r="Z162" t="s">
        <v>82</v>
      </c>
      <c r="AA162">
        <f t="shared" si="17"/>
        <v>2.3758656188933285E-3</v>
      </c>
      <c r="AB162">
        <f t="shared" si="18"/>
        <v>3.0288115938431885E-2</v>
      </c>
      <c r="AC162">
        <f t="shared" si="19"/>
        <v>1.3380500553161478</v>
      </c>
      <c r="AD162">
        <f t="shared" si="20"/>
        <v>96.728287337619491</v>
      </c>
      <c r="AE162">
        <f t="shared" si="21"/>
        <v>1.9009986255070284</v>
      </c>
      <c r="AF162" s="1" t="s">
        <v>25</v>
      </c>
      <c r="AG162" s="1" t="s">
        <v>6</v>
      </c>
      <c r="AH162">
        <f t="shared" si="24"/>
        <v>100</v>
      </c>
    </row>
    <row r="163" spans="1:34" x14ac:dyDescent="0.45">
      <c r="A163" t="str">
        <f>MID('Stand condition - SCT output'!$I163,9,4)</f>
        <v>1994</v>
      </c>
      <c r="B163">
        <f t="shared" si="22"/>
        <v>1995</v>
      </c>
      <c r="C163" t="str">
        <f>MID('Stand condition - SCT output'!$I163,18,4)</f>
        <v>1996</v>
      </c>
      <c r="D163">
        <f>SUM('Stand condition - SCT output'!$B163:$C163)</f>
        <v>2393627.2897338774</v>
      </c>
      <c r="E163" s="1">
        <f>'Stand condition - SCT output'!$D163</f>
        <v>21440639.796783999</v>
      </c>
      <c r="F163" s="1">
        <f>'Stand condition - SCT output'!$E163</f>
        <v>246185056.44771501</v>
      </c>
      <c r="G163" s="1">
        <f>'Stand condition - SCT output'!$F163</f>
        <v>800170804.11714196</v>
      </c>
      <c r="H163" s="1">
        <f>'Stand condition - SCT output'!$G163</f>
        <v>19716560.465255398</v>
      </c>
      <c r="I163" s="1" t="str">
        <f>'Stand condition - SCT output'!$H163</f>
        <v>Murrumbidgee</v>
      </c>
      <c r="J163" s="1" t="str">
        <f>'Stand condition - SCT output'!$J163</f>
        <v>River Red Gum</v>
      </c>
      <c r="K163" s="1"/>
      <c r="L163" t="s">
        <v>81</v>
      </c>
      <c r="M163">
        <v>1995</v>
      </c>
      <c r="N163" t="s">
        <v>83</v>
      </c>
      <c r="O163">
        <v>2393627.2897338774</v>
      </c>
      <c r="P163" s="1">
        <v>21440639.796783999</v>
      </c>
      <c r="Q163" s="1">
        <v>246185056.44771501</v>
      </c>
      <c r="R163" s="1">
        <v>800170804.11714196</v>
      </c>
      <c r="S163" s="1">
        <v>19716560.465255398</v>
      </c>
      <c r="T163" s="1" t="s">
        <v>4</v>
      </c>
      <c r="U163" s="1" t="s">
        <v>6</v>
      </c>
      <c r="V163">
        <f t="shared" si="23"/>
        <v>1089906688.1166303</v>
      </c>
      <c r="X163" t="s">
        <v>81</v>
      </c>
      <c r="Y163">
        <v>1995</v>
      </c>
      <c r="Z163" t="s">
        <v>83</v>
      </c>
      <c r="AA163">
        <f t="shared" si="17"/>
        <v>0.21961763477844962</v>
      </c>
      <c r="AB163">
        <f t="shared" si="18"/>
        <v>1.9671995805286451</v>
      </c>
      <c r="AC163">
        <f t="shared" si="19"/>
        <v>22.58771866728566</v>
      </c>
      <c r="AD163">
        <f t="shared" si="20"/>
        <v>73.416450494477203</v>
      </c>
      <c r="AE163">
        <f t="shared" si="21"/>
        <v>1.809013622930034</v>
      </c>
      <c r="AF163" s="1" t="s">
        <v>4</v>
      </c>
      <c r="AG163" s="1" t="s">
        <v>6</v>
      </c>
      <c r="AH163">
        <f t="shared" si="24"/>
        <v>100</v>
      </c>
    </row>
    <row r="164" spans="1:34" x14ac:dyDescent="0.45">
      <c r="A164" t="str">
        <f>MID('Stand condition - SCT output'!$I164,9,4)</f>
        <v>1994</v>
      </c>
      <c r="B164">
        <f t="shared" si="22"/>
        <v>1995</v>
      </c>
      <c r="C164" t="str">
        <f>MID('Stand condition - SCT output'!$I164,18,4)</f>
        <v>1996</v>
      </c>
      <c r="D164">
        <f>SUM('Stand condition - SCT output'!$B164:$C164)</f>
        <v>5983.2030639648401</v>
      </c>
      <c r="E164" s="1">
        <f>'Stand condition - SCT output'!$D164</f>
        <v>168234.792114257</v>
      </c>
      <c r="F164" s="1">
        <f>'Stand condition - SCT output'!$E164</f>
        <v>6687353.7590018399</v>
      </c>
      <c r="G164" s="1">
        <f>'Stand condition - SCT output'!$F164</f>
        <v>115840993.32640199</v>
      </c>
      <c r="H164" s="1">
        <f>'Stand condition - SCT output'!$G164</f>
        <v>2313900.28611557</v>
      </c>
      <c r="I164" s="1" t="str">
        <f>'Stand condition - SCT output'!$H164</f>
        <v>Namoi</v>
      </c>
      <c r="J164" s="1" t="str">
        <f>'Stand condition - SCT output'!$J164</f>
        <v>River Red Gum</v>
      </c>
      <c r="K164" s="1"/>
      <c r="L164" t="s">
        <v>81</v>
      </c>
      <c r="M164">
        <v>1995</v>
      </c>
      <c r="N164" t="s">
        <v>83</v>
      </c>
      <c r="O164">
        <v>5983.2030639648401</v>
      </c>
      <c r="P164" s="1">
        <v>168234.792114257</v>
      </c>
      <c r="Q164" s="1">
        <v>6687353.7590018399</v>
      </c>
      <c r="R164" s="1">
        <v>115840993.32640199</v>
      </c>
      <c r="S164" s="1">
        <v>2313900.28611557</v>
      </c>
      <c r="T164" s="1" t="s">
        <v>7</v>
      </c>
      <c r="U164" s="1" t="s">
        <v>6</v>
      </c>
      <c r="V164">
        <f t="shared" si="23"/>
        <v>125016465.36669762</v>
      </c>
      <c r="X164" t="s">
        <v>81</v>
      </c>
      <c r="Y164">
        <v>1995</v>
      </c>
      <c r="Z164" t="s">
        <v>83</v>
      </c>
      <c r="AA164">
        <f t="shared" si="17"/>
        <v>4.7859320341644123E-3</v>
      </c>
      <c r="AB164">
        <f t="shared" si="18"/>
        <v>0.13457010772204414</v>
      </c>
      <c r="AC164">
        <f t="shared" si="19"/>
        <v>5.3491783977306753</v>
      </c>
      <c r="AD164">
        <f t="shared" si="20"/>
        <v>92.660589136493186</v>
      </c>
      <c r="AE164">
        <f t="shared" si="21"/>
        <v>1.8508764260199249</v>
      </c>
      <c r="AF164" s="1" t="s">
        <v>7</v>
      </c>
      <c r="AG164" s="1" t="s">
        <v>6</v>
      </c>
      <c r="AH164">
        <f t="shared" si="24"/>
        <v>99.999999999999986</v>
      </c>
    </row>
    <row r="165" spans="1:34" x14ac:dyDescent="0.45">
      <c r="A165" t="str">
        <f>MID('Stand condition - SCT output'!$I165,9,4)</f>
        <v>1994</v>
      </c>
      <c r="B165">
        <f t="shared" si="22"/>
        <v>1995</v>
      </c>
      <c r="C165" t="str">
        <f>MID('Stand condition - SCT output'!$I165,18,4)</f>
        <v>1996</v>
      </c>
      <c r="D165">
        <f>SUM('Stand condition - SCT output'!$B165:$C165)</f>
        <v>1372.3869018554601</v>
      </c>
      <c r="E165" s="1">
        <f>'Stand condition - SCT output'!$D165</f>
        <v>7512.4981689453098</v>
      </c>
      <c r="F165" s="1">
        <f>'Stand condition - SCT output'!$E165</f>
        <v>670786.99035644496</v>
      </c>
      <c r="G165" s="1">
        <f>'Stand condition - SCT output'!$F165</f>
        <v>1311648.5571289</v>
      </c>
      <c r="H165" s="1">
        <f>'Stand condition - SCT output'!$G165</f>
        <v>685.79064941406205</v>
      </c>
      <c r="I165" s="1" t="str">
        <f>'Stand condition - SCT output'!$H165</f>
        <v>Nebine</v>
      </c>
      <c r="J165" s="1" t="str">
        <f>'Stand condition - SCT output'!$J165</f>
        <v>River Red Gum</v>
      </c>
      <c r="K165" s="1"/>
      <c r="L165" t="s">
        <v>81</v>
      </c>
      <c r="M165">
        <v>1995</v>
      </c>
      <c r="N165" t="s">
        <v>83</v>
      </c>
      <c r="O165">
        <v>1372.3869018554601</v>
      </c>
      <c r="P165" s="1">
        <v>7512.4981689453098</v>
      </c>
      <c r="Q165" s="1">
        <v>670786.99035644496</v>
      </c>
      <c r="R165" s="1">
        <v>1311648.5571289</v>
      </c>
      <c r="S165" s="1">
        <v>685.79064941406205</v>
      </c>
      <c r="T165" s="1" t="s">
        <v>8</v>
      </c>
      <c r="U165" s="1" t="s">
        <v>6</v>
      </c>
      <c r="V165">
        <f t="shared" si="23"/>
        <v>1992006.2232055599</v>
      </c>
      <c r="X165" t="s">
        <v>81</v>
      </c>
      <c r="Y165">
        <v>1995</v>
      </c>
      <c r="Z165" t="s">
        <v>83</v>
      </c>
      <c r="AA165">
        <f t="shared" si="17"/>
        <v>6.8894709558035366E-2</v>
      </c>
      <c r="AB165">
        <f t="shared" si="18"/>
        <v>0.37713226401753452</v>
      </c>
      <c r="AC165">
        <f t="shared" si="19"/>
        <v>33.673940499894954</v>
      </c>
      <c r="AD165">
        <f t="shared" si="20"/>
        <v>65.845605392646803</v>
      </c>
      <c r="AE165">
        <f t="shared" si="21"/>
        <v>3.4427133882668277E-2</v>
      </c>
      <c r="AF165" s="1" t="s">
        <v>8</v>
      </c>
      <c r="AG165" s="1" t="s">
        <v>6</v>
      </c>
      <c r="AH165">
        <f t="shared" si="24"/>
        <v>100</v>
      </c>
    </row>
    <row r="166" spans="1:34" x14ac:dyDescent="0.45">
      <c r="A166" t="str">
        <f>MID('Stand condition - SCT output'!$I166,9,4)</f>
        <v>1994</v>
      </c>
      <c r="B166">
        <f t="shared" si="22"/>
        <v>1995</v>
      </c>
      <c r="C166" t="str">
        <f>MID('Stand condition - SCT output'!$I166,18,4)</f>
        <v>1996</v>
      </c>
      <c r="D166">
        <f>SUM('Stand condition - SCT output'!$B166:$C166)</f>
        <v>622.91668701171795</v>
      </c>
      <c r="E166" s="1">
        <f>'Stand condition - SCT output'!$D166</f>
        <v>110312.965074726</v>
      </c>
      <c r="F166" s="1">
        <f>'Stand condition - SCT output'!$E166</f>
        <v>4512298.5706626698</v>
      </c>
      <c r="G166" s="1">
        <f>'Stand condition - SCT output'!$F166</f>
        <v>98759753.026045695</v>
      </c>
      <c r="H166" s="1">
        <f>'Stand condition - SCT output'!$G166</f>
        <v>23469718.266036902</v>
      </c>
      <c r="I166" s="1" t="str">
        <f>'Stand condition - SCT output'!$H166</f>
        <v>Ovens</v>
      </c>
      <c r="J166" s="1" t="str">
        <f>'Stand condition - SCT output'!$J166</f>
        <v>River Red Gum</v>
      </c>
      <c r="K166" s="1"/>
      <c r="L166" t="s">
        <v>81</v>
      </c>
      <c r="M166">
        <v>1995</v>
      </c>
      <c r="N166" t="s">
        <v>83</v>
      </c>
      <c r="O166">
        <v>622.91668701171795</v>
      </c>
      <c r="P166" s="1">
        <v>110312.965074726</v>
      </c>
      <c r="Q166" s="1">
        <v>4512298.5706626698</v>
      </c>
      <c r="R166" s="1">
        <v>98759753.026045695</v>
      </c>
      <c r="S166" s="1">
        <v>23469718.266036902</v>
      </c>
      <c r="T166" s="1" t="s">
        <v>9</v>
      </c>
      <c r="U166" s="1" t="s">
        <v>6</v>
      </c>
      <c r="V166">
        <f t="shared" si="23"/>
        <v>126852705.744507</v>
      </c>
      <c r="X166" t="s">
        <v>81</v>
      </c>
      <c r="Y166">
        <v>1995</v>
      </c>
      <c r="Z166" t="s">
        <v>83</v>
      </c>
      <c r="AA166">
        <f t="shared" si="17"/>
        <v>4.9105510470255902E-4</v>
      </c>
      <c r="AB166">
        <f t="shared" si="18"/>
        <v>8.6961460086556169E-2</v>
      </c>
      <c r="AC166">
        <f t="shared" si="19"/>
        <v>3.5571165346294258</v>
      </c>
      <c r="AD166">
        <f t="shared" si="20"/>
        <v>77.853879778454953</v>
      </c>
      <c r="AE166">
        <f t="shared" si="21"/>
        <v>18.501551171724369</v>
      </c>
      <c r="AF166" s="1" t="s">
        <v>9</v>
      </c>
      <c r="AG166" s="1" t="s">
        <v>6</v>
      </c>
      <c r="AH166">
        <f t="shared" si="24"/>
        <v>100.00000000000001</v>
      </c>
    </row>
    <row r="167" spans="1:34" x14ac:dyDescent="0.45">
      <c r="A167" t="str">
        <f>MID('Stand condition - SCT output'!$I167,9,4)</f>
        <v>1994</v>
      </c>
      <c r="B167">
        <f t="shared" si="22"/>
        <v>1995</v>
      </c>
      <c r="C167" t="str">
        <f>MID('Stand condition - SCT output'!$I167,18,4)</f>
        <v>1996</v>
      </c>
      <c r="D167">
        <f>SUM('Stand condition - SCT output'!$B167:$C167)</f>
        <v>0</v>
      </c>
      <c r="E167" s="1">
        <f>'Stand condition - SCT output'!$D167</f>
        <v>6026.2782592773401</v>
      </c>
      <c r="F167" s="1">
        <f>'Stand condition - SCT output'!$E167</f>
        <v>246991.32077158001</v>
      </c>
      <c r="G167" s="1">
        <f>'Stand condition - SCT output'!$F167</f>
        <v>27791288.2903102</v>
      </c>
      <c r="H167" s="1">
        <f>'Stand condition - SCT output'!$G167</f>
        <v>95881.901452876002</v>
      </c>
      <c r="I167" s="1" t="str">
        <f>'Stand condition - SCT output'!$H167</f>
        <v>Paroo</v>
      </c>
      <c r="J167" s="1" t="str">
        <f>'Stand condition - SCT output'!$J167</f>
        <v>River Red Gum</v>
      </c>
      <c r="K167" s="1"/>
      <c r="L167" t="s">
        <v>81</v>
      </c>
      <c r="M167">
        <v>1995</v>
      </c>
      <c r="N167" t="s">
        <v>83</v>
      </c>
      <c r="O167">
        <v>0</v>
      </c>
      <c r="P167" s="1">
        <v>6026.2782592773401</v>
      </c>
      <c r="Q167" s="1">
        <v>246991.32077158001</v>
      </c>
      <c r="R167" s="1">
        <v>27791288.2903102</v>
      </c>
      <c r="S167" s="1">
        <v>95881.901452876002</v>
      </c>
      <c r="T167" s="1" t="s">
        <v>10</v>
      </c>
      <c r="U167" s="1" t="s">
        <v>6</v>
      </c>
      <c r="V167">
        <f t="shared" si="23"/>
        <v>28140187.790793933</v>
      </c>
      <c r="X167" t="s">
        <v>81</v>
      </c>
      <c r="Y167">
        <v>1995</v>
      </c>
      <c r="Z167" t="s">
        <v>83</v>
      </c>
      <c r="AA167">
        <f t="shared" si="17"/>
        <v>0</v>
      </c>
      <c r="AB167">
        <f t="shared" si="18"/>
        <v>2.1415202713213014E-2</v>
      </c>
      <c r="AC167">
        <f t="shared" si="19"/>
        <v>0.87771738627978624</v>
      </c>
      <c r="AD167">
        <f t="shared" si="20"/>
        <v>98.760137981034106</v>
      </c>
      <c r="AE167">
        <f t="shared" si="21"/>
        <v>0.34072942997290079</v>
      </c>
      <c r="AF167" s="1" t="s">
        <v>10</v>
      </c>
      <c r="AG167" s="1" t="s">
        <v>6</v>
      </c>
      <c r="AH167">
        <f t="shared" si="24"/>
        <v>100</v>
      </c>
    </row>
    <row r="168" spans="1:34" x14ac:dyDescent="0.45">
      <c r="A168" t="str">
        <f>MID('Stand condition - SCT output'!$I168,9,4)</f>
        <v>1994</v>
      </c>
      <c r="B168">
        <f t="shared" si="22"/>
        <v>1995</v>
      </c>
      <c r="C168" t="str">
        <f>MID('Stand condition - SCT output'!$I168,18,4)</f>
        <v>1996</v>
      </c>
      <c r="D168">
        <f>SUM('Stand condition - SCT output'!$B168:$C168)</f>
        <v>661415.39123535133</v>
      </c>
      <c r="E168" s="1">
        <f>'Stand condition - SCT output'!$D168</f>
        <v>3606852.6397164101</v>
      </c>
      <c r="F168" s="1">
        <f>'Stand condition - SCT output'!$E168</f>
        <v>32482287.768642701</v>
      </c>
      <c r="G168" s="1">
        <f>'Stand condition - SCT output'!$F168</f>
        <v>90251517.814447597</v>
      </c>
      <c r="H168" s="1">
        <f>'Stand condition - SCT output'!$G168</f>
        <v>199588.72943115199</v>
      </c>
      <c r="I168" s="1" t="str">
        <f>'Stand condition - SCT output'!$H168</f>
        <v>Wimmera-Avoca</v>
      </c>
      <c r="J168" s="1" t="str">
        <f>'Stand condition - SCT output'!$J168</f>
        <v>River Red Gum</v>
      </c>
      <c r="K168" s="1"/>
      <c r="L168" t="s">
        <v>81</v>
      </c>
      <c r="M168">
        <v>1995</v>
      </c>
      <c r="N168" t="s">
        <v>83</v>
      </c>
      <c r="O168">
        <v>661415.39123535133</v>
      </c>
      <c r="P168" s="1">
        <v>3606852.6397164101</v>
      </c>
      <c r="Q168" s="1">
        <v>32482287.768642701</v>
      </c>
      <c r="R168" s="1">
        <v>90251517.814447597</v>
      </c>
      <c r="S168" s="1">
        <v>199588.72943115199</v>
      </c>
      <c r="T168" s="1" t="s">
        <v>11</v>
      </c>
      <c r="U168" s="1" t="s">
        <v>6</v>
      </c>
      <c r="V168">
        <f t="shared" si="23"/>
        <v>127201662.34347321</v>
      </c>
      <c r="X168" t="s">
        <v>81</v>
      </c>
      <c r="Y168">
        <v>1995</v>
      </c>
      <c r="Z168" t="s">
        <v>83</v>
      </c>
      <c r="AA168">
        <f t="shared" si="17"/>
        <v>0.51997385808479479</v>
      </c>
      <c r="AB168">
        <f t="shared" si="18"/>
        <v>2.8355389177046235</v>
      </c>
      <c r="AC168">
        <f t="shared" si="19"/>
        <v>25.536056031196502</v>
      </c>
      <c r="AD168">
        <f t="shared" si="20"/>
        <v>70.951523865111227</v>
      </c>
      <c r="AE168">
        <f t="shared" si="21"/>
        <v>0.15690732790285189</v>
      </c>
      <c r="AF168" s="1" t="s">
        <v>11</v>
      </c>
      <c r="AG168" s="1" t="s">
        <v>6</v>
      </c>
      <c r="AH168">
        <f t="shared" si="24"/>
        <v>100</v>
      </c>
    </row>
    <row r="169" spans="1:34" x14ac:dyDescent="0.45">
      <c r="A169" t="str">
        <f>MID('Stand condition - SCT output'!$I169,9,4)</f>
        <v>1994</v>
      </c>
      <c r="B169">
        <f t="shared" si="22"/>
        <v>1995</v>
      </c>
      <c r="C169" t="str">
        <f>MID('Stand condition - SCT output'!$I169,18,4)</f>
        <v>1996</v>
      </c>
      <c r="D169">
        <f>SUM('Stand condition - SCT output'!$B169:$C169)</f>
        <v>1788690.938720694</v>
      </c>
      <c r="E169" s="1">
        <f>'Stand condition - SCT output'!$D169</f>
        <v>13324396.7862668</v>
      </c>
      <c r="F169" s="1">
        <f>'Stand condition - SCT output'!$E169</f>
        <v>128504160.401879</v>
      </c>
      <c r="G169" s="1">
        <f>'Stand condition - SCT output'!$F169</f>
        <v>395995136.476677</v>
      </c>
      <c r="H169" s="1">
        <f>'Stand condition - SCT output'!$G169</f>
        <v>4809314.72766113</v>
      </c>
      <c r="I169" s="1" t="str">
        <f>'Stand condition - SCT output'!$H169</f>
        <v>Lachlan</v>
      </c>
      <c r="J169" s="1" t="str">
        <f>'Stand condition - SCT output'!$J169</f>
        <v>River Red Gum</v>
      </c>
      <c r="K169" s="1"/>
      <c r="L169" t="s">
        <v>81</v>
      </c>
      <c r="M169">
        <v>1995</v>
      </c>
      <c r="N169" t="s">
        <v>83</v>
      </c>
      <c r="O169">
        <v>1788690.938720694</v>
      </c>
      <c r="P169" s="1">
        <v>13324396.7862668</v>
      </c>
      <c r="Q169" s="1">
        <v>128504160.401879</v>
      </c>
      <c r="R169" s="1">
        <v>395995136.476677</v>
      </c>
      <c r="S169" s="1">
        <v>4809314.72766113</v>
      </c>
      <c r="T169" s="1" t="s">
        <v>12</v>
      </c>
      <c r="U169" s="1" t="s">
        <v>6</v>
      </c>
      <c r="V169">
        <f t="shared" si="23"/>
        <v>544421699.33120465</v>
      </c>
      <c r="X169" t="s">
        <v>81</v>
      </c>
      <c r="Y169">
        <v>1995</v>
      </c>
      <c r="Z169" t="s">
        <v>83</v>
      </c>
      <c r="AA169">
        <f t="shared" si="17"/>
        <v>0.32854879607444254</v>
      </c>
      <c r="AB169">
        <f t="shared" si="18"/>
        <v>2.4474404313118243</v>
      </c>
      <c r="AC169">
        <f t="shared" si="19"/>
        <v>23.603791061182914</v>
      </c>
      <c r="AD169">
        <f t="shared" si="20"/>
        <v>72.73683928527052</v>
      </c>
      <c r="AE169">
        <f t="shared" si="21"/>
        <v>0.88338042616029755</v>
      </c>
      <c r="AF169" s="1" t="s">
        <v>12</v>
      </c>
      <c r="AG169" s="1" t="s">
        <v>6</v>
      </c>
      <c r="AH169">
        <f t="shared" si="24"/>
        <v>100</v>
      </c>
    </row>
    <row r="170" spans="1:34" x14ac:dyDescent="0.45">
      <c r="A170" t="str">
        <f>MID('Stand condition - SCT output'!$I170,9,4)</f>
        <v>1994</v>
      </c>
      <c r="B170">
        <f t="shared" si="22"/>
        <v>1995</v>
      </c>
      <c r="C170" t="str">
        <f>MID('Stand condition - SCT output'!$I170,18,4)</f>
        <v>1996</v>
      </c>
      <c r="D170">
        <f>SUM('Stand condition - SCT output'!$B170:$C170)</f>
        <v>139739.29772949184</v>
      </c>
      <c r="E170" s="1">
        <f>'Stand condition - SCT output'!$D170</f>
        <v>1002187.2982788</v>
      </c>
      <c r="F170" s="1">
        <f>'Stand condition - SCT output'!$E170</f>
        <v>10118135.967713101</v>
      </c>
      <c r="G170" s="1">
        <f>'Stand condition - SCT output'!$F170</f>
        <v>44456788.664954998</v>
      </c>
      <c r="H170" s="1">
        <f>'Stand condition - SCT output'!$G170</f>
        <v>560281.37182617094</v>
      </c>
      <c r="I170" s="1" t="str">
        <f>'Stand condition - SCT output'!$H170</f>
        <v>Loddon</v>
      </c>
      <c r="J170" s="1" t="str">
        <f>'Stand condition - SCT output'!$J170</f>
        <v>River Red Gum</v>
      </c>
      <c r="K170" s="1"/>
      <c r="L170" t="s">
        <v>81</v>
      </c>
      <c r="M170">
        <v>1995</v>
      </c>
      <c r="N170" t="s">
        <v>83</v>
      </c>
      <c r="O170">
        <v>139739.29772949184</v>
      </c>
      <c r="P170" s="1">
        <v>1002187.2982788</v>
      </c>
      <c r="Q170" s="1">
        <v>10118135.967713101</v>
      </c>
      <c r="R170" s="1">
        <v>44456788.664954998</v>
      </c>
      <c r="S170" s="1">
        <v>560281.37182617094</v>
      </c>
      <c r="T170" s="1" t="s">
        <v>13</v>
      </c>
      <c r="U170" s="1" t="s">
        <v>6</v>
      </c>
      <c r="V170">
        <f t="shared" si="23"/>
        <v>56277132.600502566</v>
      </c>
      <c r="X170" t="s">
        <v>81</v>
      </c>
      <c r="Y170">
        <v>1995</v>
      </c>
      <c r="Z170" t="s">
        <v>83</v>
      </c>
      <c r="AA170">
        <f t="shared" si="17"/>
        <v>0.24830564613422387</v>
      </c>
      <c r="AB170">
        <f t="shared" si="18"/>
        <v>1.7808073225639969</v>
      </c>
      <c r="AC170">
        <f t="shared" si="19"/>
        <v>17.979124913025053</v>
      </c>
      <c r="AD170">
        <f t="shared" si="20"/>
        <v>78.996186569317132</v>
      </c>
      <c r="AE170">
        <f t="shared" si="21"/>
        <v>0.99557554895959199</v>
      </c>
      <c r="AF170" s="1" t="s">
        <v>13</v>
      </c>
      <c r="AG170" s="1" t="s">
        <v>6</v>
      </c>
      <c r="AH170">
        <f t="shared" si="24"/>
        <v>100</v>
      </c>
    </row>
    <row r="171" spans="1:34" x14ac:dyDescent="0.45">
      <c r="A171" t="str">
        <f>MID('Stand condition - SCT output'!$I171,9,4)</f>
        <v>1994</v>
      </c>
      <c r="B171">
        <f t="shared" si="22"/>
        <v>1995</v>
      </c>
      <c r="C171" t="str">
        <f>MID('Stand condition - SCT output'!$I171,18,4)</f>
        <v>1996</v>
      </c>
      <c r="D171">
        <f>SUM('Stand condition - SCT output'!$B171:$C171)</f>
        <v>12201.777221679688</v>
      </c>
      <c r="E171" s="1">
        <f>'Stand condition - SCT output'!$D171</f>
        <v>265436.85529138899</v>
      </c>
      <c r="F171" s="1">
        <f>'Stand condition - SCT output'!$E171</f>
        <v>8010901.8884037901</v>
      </c>
      <c r="G171" s="1">
        <f>'Stand condition - SCT output'!$F171</f>
        <v>126328539.192709</v>
      </c>
      <c r="H171" s="1">
        <f>'Stand condition - SCT output'!$G171</f>
        <v>2262833.0806856002</v>
      </c>
      <c r="I171" s="1" t="str">
        <f>'Stand condition - SCT output'!$H171</f>
        <v>Lower Darling</v>
      </c>
      <c r="J171" s="1" t="str">
        <f>'Stand condition - SCT output'!$J171</f>
        <v>River Red Gum</v>
      </c>
      <c r="K171" s="1"/>
      <c r="L171" t="s">
        <v>81</v>
      </c>
      <c r="M171">
        <v>1995</v>
      </c>
      <c r="N171" t="s">
        <v>83</v>
      </c>
      <c r="O171">
        <v>12201.777221679688</v>
      </c>
      <c r="P171" s="1">
        <v>265436.85529138899</v>
      </c>
      <c r="Q171" s="1">
        <v>8010901.8884037901</v>
      </c>
      <c r="R171" s="1">
        <v>126328539.192709</v>
      </c>
      <c r="S171" s="1">
        <v>2262833.0806856002</v>
      </c>
      <c r="T171" s="1" t="s">
        <v>14</v>
      </c>
      <c r="U171" s="1" t="s">
        <v>6</v>
      </c>
      <c r="V171">
        <f t="shared" si="23"/>
        <v>136879912.79431143</v>
      </c>
      <c r="X171" t="s">
        <v>81</v>
      </c>
      <c r="Y171">
        <v>1995</v>
      </c>
      <c r="Z171" t="s">
        <v>83</v>
      </c>
      <c r="AA171">
        <f t="shared" si="17"/>
        <v>8.9142204817263572E-3</v>
      </c>
      <c r="AB171">
        <f t="shared" si="18"/>
        <v>0.19391950935142635</v>
      </c>
      <c r="AC171">
        <f t="shared" si="19"/>
        <v>5.8525036470776541</v>
      </c>
      <c r="AD171">
        <f t="shared" si="20"/>
        <v>92.291510575800899</v>
      </c>
      <c r="AE171">
        <f t="shared" si="21"/>
        <v>1.6531520472883008</v>
      </c>
      <c r="AF171" s="1" t="s">
        <v>14</v>
      </c>
      <c r="AG171" s="1" t="s">
        <v>6</v>
      </c>
      <c r="AH171">
        <f t="shared" si="24"/>
        <v>100.00000000000001</v>
      </c>
    </row>
    <row r="172" spans="1:34" x14ac:dyDescent="0.45">
      <c r="A172" t="str">
        <f>MID('Stand condition - SCT output'!$I172,9,4)</f>
        <v>1994</v>
      </c>
      <c r="B172">
        <f t="shared" si="22"/>
        <v>1995</v>
      </c>
      <c r="C172" t="str">
        <f>MID('Stand condition - SCT output'!$I172,18,4)</f>
        <v>1996</v>
      </c>
      <c r="D172">
        <f>SUM('Stand condition - SCT output'!$B172:$C172)</f>
        <v>995715.03088378883</v>
      </c>
      <c r="E172" s="1">
        <f>'Stand condition - SCT output'!$D172</f>
        <v>29880663.451232899</v>
      </c>
      <c r="F172" s="1">
        <f>'Stand condition - SCT output'!$E172</f>
        <v>298903217.88623703</v>
      </c>
      <c r="G172" s="1">
        <f>'Stand condition - SCT output'!$F172</f>
        <v>529114904.74514103</v>
      </c>
      <c r="H172" s="1">
        <f>'Stand condition - SCT output'!$G172</f>
        <v>6305669.7289349698</v>
      </c>
      <c r="I172" s="1" t="str">
        <f>'Stand condition - SCT output'!$H172</f>
        <v>Macquarie-Castlereagh</v>
      </c>
      <c r="J172" s="1" t="str">
        <f>'Stand condition - SCT output'!$J172</f>
        <v>River Red Gum</v>
      </c>
      <c r="K172" s="1"/>
      <c r="L172" t="s">
        <v>81</v>
      </c>
      <c r="M172">
        <v>1995</v>
      </c>
      <c r="N172" t="s">
        <v>83</v>
      </c>
      <c r="O172">
        <v>995715.03088378883</v>
      </c>
      <c r="P172" s="1">
        <v>29880663.451232899</v>
      </c>
      <c r="Q172" s="1">
        <v>298903217.88623703</v>
      </c>
      <c r="R172" s="1">
        <v>529114904.74514103</v>
      </c>
      <c r="S172" s="1">
        <v>6305669.7289349698</v>
      </c>
      <c r="T172" s="1" t="s">
        <v>15</v>
      </c>
      <c r="U172" s="1" t="s">
        <v>6</v>
      </c>
      <c r="V172">
        <f t="shared" si="23"/>
        <v>865200170.84242976</v>
      </c>
      <c r="X172" t="s">
        <v>81</v>
      </c>
      <c r="Y172">
        <v>1995</v>
      </c>
      <c r="Z172" t="s">
        <v>83</v>
      </c>
      <c r="AA172">
        <f t="shared" si="17"/>
        <v>0.11508493230118981</v>
      </c>
      <c r="AB172">
        <f t="shared" si="18"/>
        <v>3.4536127543916959</v>
      </c>
      <c r="AC172">
        <f t="shared" si="19"/>
        <v>34.547290668609129</v>
      </c>
      <c r="AD172">
        <f t="shared" si="20"/>
        <v>61.15520114032703</v>
      </c>
      <c r="AE172">
        <f t="shared" si="21"/>
        <v>0.72881050437094264</v>
      </c>
      <c r="AF172" s="1" t="s">
        <v>15</v>
      </c>
      <c r="AG172" s="1" t="s">
        <v>6</v>
      </c>
      <c r="AH172">
        <f t="shared" si="24"/>
        <v>99.999999999999986</v>
      </c>
    </row>
    <row r="173" spans="1:34" x14ac:dyDescent="0.45">
      <c r="A173" t="str">
        <f>MID('Stand condition - SCT output'!$I173,9,4)</f>
        <v>1994</v>
      </c>
      <c r="B173">
        <f t="shared" si="22"/>
        <v>1995</v>
      </c>
      <c r="C173" t="str">
        <f>MID('Stand condition - SCT output'!$I173,18,4)</f>
        <v>1996</v>
      </c>
      <c r="D173">
        <f>SUM('Stand condition - SCT output'!$B173:$C173)</f>
        <v>0</v>
      </c>
      <c r="E173" s="1">
        <f>'Stand condition - SCT output'!$D173</f>
        <v>13614.9357910156</v>
      </c>
      <c r="F173" s="1">
        <f>'Stand condition - SCT output'!$E173</f>
        <v>531228.46325683501</v>
      </c>
      <c r="G173" s="1">
        <f>'Stand condition - SCT output'!$F173</f>
        <v>21664011.719909601</v>
      </c>
      <c r="H173" s="1">
        <f>'Stand condition - SCT output'!$G173</f>
        <v>137586.124145507</v>
      </c>
      <c r="I173" s="1" t="str">
        <f>'Stand condition - SCT output'!$H173</f>
        <v>Moonie</v>
      </c>
      <c r="J173" s="1" t="str">
        <f>'Stand condition - SCT output'!$J173</f>
        <v>River Red Gum</v>
      </c>
      <c r="K173" s="1"/>
      <c r="L173" t="s">
        <v>81</v>
      </c>
      <c r="M173">
        <v>1995</v>
      </c>
      <c r="N173" t="s">
        <v>83</v>
      </c>
      <c r="O173">
        <v>0</v>
      </c>
      <c r="P173" s="1">
        <v>13614.9357910156</v>
      </c>
      <c r="Q173" s="1">
        <v>531228.46325683501</v>
      </c>
      <c r="R173" s="1">
        <v>21664011.719909601</v>
      </c>
      <c r="S173" s="1">
        <v>137586.124145507</v>
      </c>
      <c r="T173" s="1" t="s">
        <v>16</v>
      </c>
      <c r="U173" s="1" t="s">
        <v>6</v>
      </c>
      <c r="V173">
        <f t="shared" si="23"/>
        <v>22346441.24310296</v>
      </c>
      <c r="X173" t="s">
        <v>81</v>
      </c>
      <c r="Y173">
        <v>1995</v>
      </c>
      <c r="Z173" t="s">
        <v>83</v>
      </c>
      <c r="AA173">
        <f t="shared" si="17"/>
        <v>0</v>
      </c>
      <c r="AB173">
        <f t="shared" si="18"/>
        <v>6.0926639919534099E-2</v>
      </c>
      <c r="AC173">
        <f t="shared" si="19"/>
        <v>2.3772396574367036</v>
      </c>
      <c r="AD173">
        <f t="shared" si="20"/>
        <v>96.946137795413009</v>
      </c>
      <c r="AE173">
        <f t="shared" si="21"/>
        <v>0.61569590723073986</v>
      </c>
      <c r="AF173" s="1" t="s">
        <v>16</v>
      </c>
      <c r="AG173" s="1" t="s">
        <v>6</v>
      </c>
      <c r="AH173">
        <f t="shared" si="24"/>
        <v>99.999999999999986</v>
      </c>
    </row>
    <row r="174" spans="1:34" x14ac:dyDescent="0.45">
      <c r="A174" t="str">
        <f>MID('Stand condition - SCT output'!$I174,9,4)</f>
        <v>1994</v>
      </c>
      <c r="B174">
        <f t="shared" si="22"/>
        <v>1995</v>
      </c>
      <c r="C174" t="str">
        <f>MID('Stand condition - SCT output'!$I174,18,4)</f>
        <v>1996</v>
      </c>
      <c r="D174">
        <f>SUM('Stand condition - SCT output'!$B174:$C174)</f>
        <v>713883.41497802723</v>
      </c>
      <c r="E174" s="1">
        <f>'Stand condition - SCT output'!$D174</f>
        <v>10715582.889547599</v>
      </c>
      <c r="F174" s="1">
        <f>'Stand condition - SCT output'!$E174</f>
        <v>295489419.23136401</v>
      </c>
      <c r="G174" s="1">
        <f>'Stand condition - SCT output'!$F174</f>
        <v>1783348774.99577</v>
      </c>
      <c r="H174" s="1">
        <f>'Stand condition - SCT output'!$G174</f>
        <v>67352067.638534203</v>
      </c>
      <c r="I174" s="1" t="str">
        <f>'Stand condition - SCT output'!$H174</f>
        <v>Murray</v>
      </c>
      <c r="J174" s="1" t="str">
        <f>'Stand condition - SCT output'!$J174</f>
        <v>River Red Gum</v>
      </c>
      <c r="K174" s="1"/>
      <c r="L174" t="s">
        <v>81</v>
      </c>
      <c r="M174">
        <v>1995</v>
      </c>
      <c r="N174" t="s">
        <v>83</v>
      </c>
      <c r="O174">
        <v>713883.41497802723</v>
      </c>
      <c r="P174" s="1">
        <v>10715582.889547599</v>
      </c>
      <c r="Q174" s="1">
        <v>295489419.23136401</v>
      </c>
      <c r="R174" s="1">
        <v>1783348774.99577</v>
      </c>
      <c r="S174" s="1">
        <v>67352067.638534203</v>
      </c>
      <c r="T174" s="1" t="s">
        <v>17</v>
      </c>
      <c r="U174" s="1" t="s">
        <v>6</v>
      </c>
      <c r="V174">
        <f t="shared" si="23"/>
        <v>2157619728.1701937</v>
      </c>
      <c r="X174" t="s">
        <v>81</v>
      </c>
      <c r="Y174">
        <v>1995</v>
      </c>
      <c r="Z174" t="s">
        <v>83</v>
      </c>
      <c r="AA174">
        <f t="shared" si="17"/>
        <v>3.3086618816905618E-2</v>
      </c>
      <c r="AB174">
        <f t="shared" si="18"/>
        <v>0.49663908563883652</v>
      </c>
      <c r="AC174">
        <f t="shared" si="19"/>
        <v>13.695157463264337</v>
      </c>
      <c r="AD174">
        <f t="shared" si="20"/>
        <v>82.653525628826614</v>
      </c>
      <c r="AE174">
        <f t="shared" si="21"/>
        <v>3.12159120345332</v>
      </c>
      <c r="AF174" s="1" t="s">
        <v>17</v>
      </c>
      <c r="AG174" s="1" t="s">
        <v>6</v>
      </c>
      <c r="AH174">
        <f t="shared" si="24"/>
        <v>100.00000000000001</v>
      </c>
    </row>
    <row r="175" spans="1:34" x14ac:dyDescent="0.45">
      <c r="A175" t="str">
        <f>MID('Stand condition - SCT output'!$I175,9,4)</f>
        <v>1994</v>
      </c>
      <c r="B175">
        <f t="shared" si="22"/>
        <v>1995</v>
      </c>
      <c r="C175" t="str">
        <f>MID('Stand condition - SCT output'!$I175,18,4)</f>
        <v>1996</v>
      </c>
      <c r="D175">
        <f>SUM('Stand condition - SCT output'!$B175:$C175)</f>
        <v>0</v>
      </c>
      <c r="E175" s="1">
        <f>'Stand condition - SCT output'!$D175</f>
        <v>1993.5350952148401</v>
      </c>
      <c r="F175" s="1">
        <f>'Stand condition - SCT output'!$E175</f>
        <v>728533.15755064704</v>
      </c>
      <c r="G175" s="1">
        <f>'Stand condition - SCT output'!$F175</f>
        <v>81048456.350450397</v>
      </c>
      <c r="H175" s="1">
        <f>'Stand condition - SCT output'!$G175</f>
        <v>590944.46696226799</v>
      </c>
      <c r="I175" s="1" t="str">
        <f>'Stand condition - SCT output'!$H175</f>
        <v>Barwon-Darling</v>
      </c>
      <c r="J175" s="1" t="str">
        <f>'Stand condition - SCT output'!$J175</f>
        <v>River Red Gum</v>
      </c>
      <c r="K175" s="1"/>
      <c r="L175" t="s">
        <v>81</v>
      </c>
      <c r="M175">
        <v>1995</v>
      </c>
      <c r="N175" t="s">
        <v>83</v>
      </c>
      <c r="O175">
        <v>0</v>
      </c>
      <c r="P175" s="1">
        <v>1993.5350952148401</v>
      </c>
      <c r="Q175" s="1">
        <v>728533.15755064704</v>
      </c>
      <c r="R175" s="1">
        <v>81048456.350450397</v>
      </c>
      <c r="S175" s="1">
        <v>590944.46696226799</v>
      </c>
      <c r="T175" s="1" t="s">
        <v>18</v>
      </c>
      <c r="U175" s="1" t="s">
        <v>6</v>
      </c>
      <c r="V175">
        <f t="shared" si="23"/>
        <v>82369927.510058522</v>
      </c>
      <c r="X175" t="s">
        <v>81</v>
      </c>
      <c r="Y175">
        <v>1995</v>
      </c>
      <c r="Z175" t="s">
        <v>83</v>
      </c>
      <c r="AA175">
        <f t="shared" si="17"/>
        <v>0</v>
      </c>
      <c r="AB175">
        <f t="shared" si="18"/>
        <v>2.4202219857136593E-3</v>
      </c>
      <c r="AC175">
        <f t="shared" si="19"/>
        <v>0.88446497353258313</v>
      </c>
      <c r="AD175">
        <f t="shared" si="20"/>
        <v>98.395687358779384</v>
      </c>
      <c r="AE175">
        <f t="shared" si="21"/>
        <v>0.71742744570232309</v>
      </c>
      <c r="AF175" s="1" t="s">
        <v>18</v>
      </c>
      <c r="AG175" s="1" t="s">
        <v>6</v>
      </c>
      <c r="AH175">
        <f t="shared" si="24"/>
        <v>100.00000000000001</v>
      </c>
    </row>
    <row r="176" spans="1:34" x14ac:dyDescent="0.45">
      <c r="A176" t="str">
        <f>MID('Stand condition - SCT output'!$I176,9,4)</f>
        <v>1994</v>
      </c>
      <c r="B176">
        <f t="shared" si="22"/>
        <v>1995</v>
      </c>
      <c r="C176" t="str">
        <f>MID('Stand condition - SCT output'!$I176,18,4)</f>
        <v>1996</v>
      </c>
      <c r="D176">
        <f>SUM('Stand condition - SCT output'!$B176:$C176)</f>
        <v>4733.9778442382803</v>
      </c>
      <c r="E176" s="1">
        <f>'Stand condition - SCT output'!$D176</f>
        <v>118460.310424804</v>
      </c>
      <c r="F176" s="1">
        <f>'Stand condition - SCT output'!$E176</f>
        <v>5311508.4541891599</v>
      </c>
      <c r="G176" s="1">
        <f>'Stand condition - SCT output'!$F176</f>
        <v>115225962.932806</v>
      </c>
      <c r="H176" s="1">
        <f>'Stand condition - SCT output'!$G176</f>
        <v>2075386.5673217699</v>
      </c>
      <c r="I176" s="1" t="str">
        <f>'Stand condition - SCT output'!$H176</f>
        <v>Border Rivers</v>
      </c>
      <c r="J176" s="1" t="str">
        <f>'Stand condition - SCT output'!$J176</f>
        <v>River Red Gum</v>
      </c>
      <c r="K176" s="1"/>
      <c r="L176" t="s">
        <v>81</v>
      </c>
      <c r="M176">
        <v>1995</v>
      </c>
      <c r="N176" t="s">
        <v>83</v>
      </c>
      <c r="O176">
        <v>4733.9778442382803</v>
      </c>
      <c r="P176" s="1">
        <v>118460.310424804</v>
      </c>
      <c r="Q176" s="1">
        <v>5311508.4541891599</v>
      </c>
      <c r="R176" s="1">
        <v>115225962.932806</v>
      </c>
      <c r="S176" s="1">
        <v>2075386.5673217699</v>
      </c>
      <c r="T176" s="1" t="s">
        <v>19</v>
      </c>
      <c r="U176" s="1" t="s">
        <v>6</v>
      </c>
      <c r="V176">
        <f t="shared" si="23"/>
        <v>122736052.24258599</v>
      </c>
      <c r="X176" t="s">
        <v>81</v>
      </c>
      <c r="Y176">
        <v>1995</v>
      </c>
      <c r="Z176" t="s">
        <v>83</v>
      </c>
      <c r="AA176">
        <f t="shared" si="17"/>
        <v>3.8570393602701536E-3</v>
      </c>
      <c r="AB176">
        <f t="shared" si="18"/>
        <v>9.6516311434450372E-2</v>
      </c>
      <c r="AC176">
        <f t="shared" si="19"/>
        <v>4.327586195856326</v>
      </c>
      <c r="AD176">
        <f t="shared" si="20"/>
        <v>93.881105695874595</v>
      </c>
      <c r="AE176">
        <f t="shared" si="21"/>
        <v>1.6909347574743556</v>
      </c>
      <c r="AF176" s="1" t="s">
        <v>19</v>
      </c>
      <c r="AG176" s="1" t="s">
        <v>6</v>
      </c>
      <c r="AH176">
        <f t="shared" si="24"/>
        <v>100</v>
      </c>
    </row>
    <row r="177" spans="1:34" x14ac:dyDescent="0.45">
      <c r="A177" t="str">
        <f>MID('Stand condition - SCT output'!$I177,9,4)</f>
        <v>1994</v>
      </c>
      <c r="B177">
        <f t="shared" si="22"/>
        <v>1995</v>
      </c>
      <c r="C177" t="str">
        <f>MID('Stand condition - SCT output'!$I177,18,4)</f>
        <v>1996</v>
      </c>
      <c r="D177">
        <f>SUM('Stand condition - SCT output'!$B177:$C177)</f>
        <v>14330.049499511701</v>
      </c>
      <c r="E177" s="1">
        <f>'Stand condition - SCT output'!$D177</f>
        <v>150022.599712775</v>
      </c>
      <c r="F177" s="1">
        <f>'Stand condition - SCT output'!$E177</f>
        <v>2189934.35845995</v>
      </c>
      <c r="G177" s="1">
        <f>'Stand condition - SCT output'!$F177</f>
        <v>19988286.855189901</v>
      </c>
      <c r="H177" s="1">
        <f>'Stand condition - SCT output'!$G177</f>
        <v>313373.87176513602</v>
      </c>
      <c r="I177" s="1" t="str">
        <f>'Stand condition - SCT output'!$H177</f>
        <v>Campaspe</v>
      </c>
      <c r="J177" s="1" t="str">
        <f>'Stand condition - SCT output'!$J177</f>
        <v>River Red Gum</v>
      </c>
      <c r="K177" s="1"/>
      <c r="L177" t="s">
        <v>81</v>
      </c>
      <c r="M177">
        <v>1995</v>
      </c>
      <c r="N177" t="s">
        <v>83</v>
      </c>
      <c r="O177">
        <v>14330.049499511701</v>
      </c>
      <c r="P177" s="1">
        <v>150022.599712775</v>
      </c>
      <c r="Q177" s="1">
        <v>2189934.35845995</v>
      </c>
      <c r="R177" s="1">
        <v>19988286.855189901</v>
      </c>
      <c r="S177" s="1">
        <v>313373.87176513602</v>
      </c>
      <c r="T177" s="1" t="s">
        <v>20</v>
      </c>
      <c r="U177" s="1" t="s">
        <v>6</v>
      </c>
      <c r="V177">
        <f t="shared" si="23"/>
        <v>22655947.734627273</v>
      </c>
      <c r="X177" t="s">
        <v>81</v>
      </c>
      <c r="Y177">
        <v>1995</v>
      </c>
      <c r="Z177" t="s">
        <v>83</v>
      </c>
      <c r="AA177">
        <f t="shared" si="17"/>
        <v>6.3250717504126752E-2</v>
      </c>
      <c r="AB177">
        <f t="shared" si="18"/>
        <v>0.66217755032812409</v>
      </c>
      <c r="AC177">
        <f t="shared" si="19"/>
        <v>9.6660461266551287</v>
      </c>
      <c r="AD177">
        <f t="shared" si="20"/>
        <v>88.225339717922608</v>
      </c>
      <c r="AE177">
        <f t="shared" si="21"/>
        <v>1.3831858875900234</v>
      </c>
      <c r="AF177" s="1" t="s">
        <v>20</v>
      </c>
      <c r="AG177" s="1" t="s">
        <v>6</v>
      </c>
      <c r="AH177">
        <f t="shared" si="24"/>
        <v>100</v>
      </c>
    </row>
    <row r="178" spans="1:34" x14ac:dyDescent="0.45">
      <c r="A178" t="str">
        <f>MID('Stand condition - SCT output'!$I178,9,4)</f>
        <v>1994</v>
      </c>
      <c r="B178">
        <f t="shared" si="22"/>
        <v>1995</v>
      </c>
      <c r="C178" t="str">
        <f>MID('Stand condition - SCT output'!$I178,18,4)</f>
        <v>1996</v>
      </c>
      <c r="D178">
        <f>SUM('Stand condition - SCT output'!$B178:$C178)</f>
        <v>284591.78863525379</v>
      </c>
      <c r="E178" s="1">
        <f>'Stand condition - SCT output'!$D178</f>
        <v>2257907.8752582599</v>
      </c>
      <c r="F178" s="1">
        <f>'Stand condition - SCT output'!$E178</f>
        <v>38903459.289023697</v>
      </c>
      <c r="G178" s="1">
        <f>'Stand condition - SCT output'!$F178</f>
        <v>303531384.16688401</v>
      </c>
      <c r="H178" s="1">
        <f>'Stand condition - SCT output'!$G178</f>
        <v>18931984.688674498</v>
      </c>
      <c r="I178" s="1" t="str">
        <f>'Stand condition - SCT output'!$H178</f>
        <v>Goulburn-Broken</v>
      </c>
      <c r="J178" s="1" t="str">
        <f>'Stand condition - SCT output'!$J178</f>
        <v>River Red Gum</v>
      </c>
      <c r="K178" s="1"/>
      <c r="L178" t="s">
        <v>81</v>
      </c>
      <c r="M178">
        <v>1995</v>
      </c>
      <c r="N178" t="s">
        <v>83</v>
      </c>
      <c r="O178">
        <v>284591.78863525379</v>
      </c>
      <c r="P178" s="1">
        <v>2257907.8752582599</v>
      </c>
      <c r="Q178" s="1">
        <v>38903459.289023697</v>
      </c>
      <c r="R178" s="1">
        <v>303531384.16688401</v>
      </c>
      <c r="S178" s="1">
        <v>18931984.688674498</v>
      </c>
      <c r="T178" s="1" t="s">
        <v>21</v>
      </c>
      <c r="U178" s="1" t="s">
        <v>6</v>
      </c>
      <c r="V178">
        <f t="shared" si="23"/>
        <v>363909327.80847573</v>
      </c>
      <c r="X178" t="s">
        <v>81</v>
      </c>
      <c r="Y178">
        <v>1995</v>
      </c>
      <c r="Z178" t="s">
        <v>83</v>
      </c>
      <c r="AA178">
        <f t="shared" si="17"/>
        <v>7.8204037898427683E-2</v>
      </c>
      <c r="AB178">
        <f t="shared" si="18"/>
        <v>0.6204589172956263</v>
      </c>
      <c r="AC178">
        <f t="shared" si="19"/>
        <v>10.690426520063937</v>
      </c>
      <c r="AD178">
        <f t="shared" si="20"/>
        <v>83.408519917530541</v>
      </c>
      <c r="AE178">
        <f t="shared" si="21"/>
        <v>5.2023906072114583</v>
      </c>
      <c r="AF178" s="1" t="s">
        <v>21</v>
      </c>
      <c r="AG178" s="1" t="s">
        <v>6</v>
      </c>
      <c r="AH178">
        <f t="shared" si="24"/>
        <v>99.999999999999986</v>
      </c>
    </row>
    <row r="179" spans="1:34" x14ac:dyDescent="0.45">
      <c r="A179" t="str">
        <f>MID('Stand condition - SCT output'!$I179,9,4)</f>
        <v>1994</v>
      </c>
      <c r="B179">
        <f t="shared" si="22"/>
        <v>1995</v>
      </c>
      <c r="C179" t="str">
        <f>MID('Stand condition - SCT output'!$I179,18,4)</f>
        <v>1996</v>
      </c>
      <c r="D179">
        <f>SUM('Stand condition - SCT output'!$B179:$C179)</f>
        <v>29588.61883544915</v>
      </c>
      <c r="E179" s="1">
        <f>'Stand condition - SCT output'!$D179</f>
        <v>469813.18707275297</v>
      </c>
      <c r="F179" s="1">
        <f>'Stand condition - SCT output'!$E179</f>
        <v>6840633.4927538102</v>
      </c>
      <c r="G179" s="1">
        <f>'Stand condition - SCT output'!$F179</f>
        <v>115397104.25500201</v>
      </c>
      <c r="H179" s="1">
        <f>'Stand condition - SCT output'!$G179</f>
        <v>1942558.3946533201</v>
      </c>
      <c r="I179" s="1" t="str">
        <f>'Stand condition - SCT output'!$H179</f>
        <v>Gwydir</v>
      </c>
      <c r="J179" s="1" t="str">
        <f>'Stand condition - SCT output'!$J179</f>
        <v>River Red Gum</v>
      </c>
      <c r="K179" s="1"/>
      <c r="L179" t="s">
        <v>81</v>
      </c>
      <c r="M179">
        <v>1995</v>
      </c>
      <c r="N179" t="s">
        <v>83</v>
      </c>
      <c r="O179">
        <v>29588.61883544915</v>
      </c>
      <c r="P179" s="1">
        <v>469813.18707275297</v>
      </c>
      <c r="Q179" s="1">
        <v>6840633.4927538102</v>
      </c>
      <c r="R179" s="1">
        <v>115397104.25500201</v>
      </c>
      <c r="S179" s="1">
        <v>1942558.3946533201</v>
      </c>
      <c r="T179" s="1" t="s">
        <v>22</v>
      </c>
      <c r="U179" s="1" t="s">
        <v>6</v>
      </c>
      <c r="V179">
        <f t="shared" si="23"/>
        <v>124679697.94831733</v>
      </c>
      <c r="X179" t="s">
        <v>81</v>
      </c>
      <c r="Y179">
        <v>1995</v>
      </c>
      <c r="Z179" t="s">
        <v>83</v>
      </c>
      <c r="AA179">
        <f t="shared" si="17"/>
        <v>2.3731705580257605E-2</v>
      </c>
      <c r="AB179">
        <f t="shared" si="18"/>
        <v>0.37681610944189292</v>
      </c>
      <c r="AC179">
        <f t="shared" si="19"/>
        <v>5.4865656601040325</v>
      </c>
      <c r="AD179">
        <f t="shared" si="20"/>
        <v>92.554847464289509</v>
      </c>
      <c r="AE179">
        <f t="shared" si="21"/>
        <v>1.5580390605843111</v>
      </c>
      <c r="AF179" s="1" t="s">
        <v>22</v>
      </c>
      <c r="AG179" s="1" t="s">
        <v>6</v>
      </c>
      <c r="AH179">
        <f t="shared" si="24"/>
        <v>100</v>
      </c>
    </row>
    <row r="180" spans="1:34" x14ac:dyDescent="0.45">
      <c r="A180" t="str">
        <f>MID('Stand condition - SCT output'!$I180,9,4)</f>
        <v>1994</v>
      </c>
      <c r="B180">
        <f t="shared" si="22"/>
        <v>1995</v>
      </c>
      <c r="C180" t="str">
        <f>MID('Stand condition - SCT output'!$I180,18,4)</f>
        <v>1996</v>
      </c>
      <c r="D180">
        <f>SUM('Stand condition - SCT output'!$B180:$C180)</f>
        <v>7520.8158569335901</v>
      </c>
      <c r="E180" s="1">
        <f>'Stand condition - SCT output'!$D180</f>
        <v>38406.945739745999</v>
      </c>
      <c r="F180" s="1">
        <f>'Stand condition - SCT output'!$E180</f>
        <v>446474.19132103998</v>
      </c>
      <c r="G180" s="1">
        <f>'Stand condition - SCT output'!$F180</f>
        <v>73438037.958502993</v>
      </c>
      <c r="H180" s="1">
        <f>'Stand condition - SCT output'!$G180</f>
        <v>184734.03137254799</v>
      </c>
      <c r="I180" s="1" t="str">
        <f>'Stand condition - SCT output'!$H180</f>
        <v>Warrego</v>
      </c>
      <c r="J180" s="1" t="str">
        <f>'Stand condition - SCT output'!$J180</f>
        <v>River Red Gum</v>
      </c>
      <c r="K180" s="1"/>
      <c r="L180" t="s">
        <v>81</v>
      </c>
      <c r="M180">
        <v>1995</v>
      </c>
      <c r="N180" t="s">
        <v>83</v>
      </c>
      <c r="O180">
        <v>7520.8158569335901</v>
      </c>
      <c r="P180" s="1">
        <v>38406.945739745999</v>
      </c>
      <c r="Q180" s="1">
        <v>446474.19132103998</v>
      </c>
      <c r="R180" s="1">
        <v>73438037.958502993</v>
      </c>
      <c r="S180" s="1">
        <v>184734.03137254799</v>
      </c>
      <c r="T180" s="1" t="s">
        <v>23</v>
      </c>
      <c r="U180" s="1" t="s">
        <v>6</v>
      </c>
      <c r="V180">
        <f t="shared" si="23"/>
        <v>74115173.942793265</v>
      </c>
      <c r="X180" t="s">
        <v>81</v>
      </c>
      <c r="Y180">
        <v>1995</v>
      </c>
      <c r="Z180" t="s">
        <v>83</v>
      </c>
      <c r="AA180">
        <f t="shared" si="17"/>
        <v>1.0147471100504502E-2</v>
      </c>
      <c r="AB180">
        <f t="shared" si="18"/>
        <v>5.1820624167179162E-2</v>
      </c>
      <c r="AC180">
        <f t="shared" si="19"/>
        <v>0.60240591442942137</v>
      </c>
      <c r="AD180">
        <f t="shared" si="20"/>
        <v>99.086373345338259</v>
      </c>
      <c r="AE180">
        <f t="shared" si="21"/>
        <v>0.24925264496462937</v>
      </c>
      <c r="AF180" s="1" t="s">
        <v>23</v>
      </c>
      <c r="AG180" s="1" t="s">
        <v>6</v>
      </c>
      <c r="AH180">
        <f t="shared" si="24"/>
        <v>99.999999999999986</v>
      </c>
    </row>
    <row r="181" spans="1:34" x14ac:dyDescent="0.45">
      <c r="A181" t="str">
        <f>MID('Stand condition - SCT output'!$I181,9,4)</f>
        <v>1994</v>
      </c>
      <c r="B181">
        <f t="shared" si="22"/>
        <v>1995</v>
      </c>
      <c r="C181" t="str">
        <f>MID('Stand condition - SCT output'!$I181,18,4)</f>
        <v>1996</v>
      </c>
      <c r="D181">
        <f>SUM('Stand condition - SCT output'!$B181:$C181)</f>
        <v>630.55706787109295</v>
      </c>
      <c r="E181" s="1">
        <f>'Stand condition - SCT output'!$D181</f>
        <v>16445.6834716796</v>
      </c>
      <c r="F181" s="1">
        <f>'Stand condition - SCT output'!$E181</f>
        <v>510774.339944996</v>
      </c>
      <c r="G181" s="1">
        <f>'Stand condition - SCT output'!$F181</f>
        <v>2864151.3989375001</v>
      </c>
      <c r="H181" s="1">
        <f>'Stand condition - SCT output'!$G181</f>
        <v>97078.279309560705</v>
      </c>
      <c r="I181" s="1" t="str">
        <f>'Stand condition - SCT output'!$H181</f>
        <v>Eastern Mt Lofty Ranges</v>
      </c>
      <c r="J181" s="1" t="str">
        <f>'Stand condition - SCT output'!$J181</f>
        <v>River Red Gum</v>
      </c>
      <c r="K181" s="1"/>
      <c r="L181" t="s">
        <v>81</v>
      </c>
      <c r="M181">
        <v>1995</v>
      </c>
      <c r="N181" t="s">
        <v>83</v>
      </c>
      <c r="O181">
        <v>630.55706787109295</v>
      </c>
      <c r="P181" s="1">
        <v>16445.6834716796</v>
      </c>
      <c r="Q181" s="1">
        <v>510774.339944996</v>
      </c>
      <c r="R181" s="1">
        <v>2864151.3989375001</v>
      </c>
      <c r="S181" s="1">
        <v>97078.279309560705</v>
      </c>
      <c r="T181" s="1" t="s">
        <v>24</v>
      </c>
      <c r="U181" s="1" t="s">
        <v>6</v>
      </c>
      <c r="V181">
        <f t="shared" si="23"/>
        <v>3489080.2587316073</v>
      </c>
      <c r="X181" t="s">
        <v>81</v>
      </c>
      <c r="Y181">
        <v>1995</v>
      </c>
      <c r="Z181" t="s">
        <v>83</v>
      </c>
      <c r="AA181">
        <f t="shared" si="17"/>
        <v>1.8072300466379088E-2</v>
      </c>
      <c r="AB181">
        <f t="shared" si="18"/>
        <v>0.47134723916205162</v>
      </c>
      <c r="AC181">
        <f t="shared" si="19"/>
        <v>14.639225872398786</v>
      </c>
      <c r="AD181">
        <f t="shared" si="20"/>
        <v>82.089008751512964</v>
      </c>
      <c r="AE181">
        <f t="shared" si="21"/>
        <v>2.7823458364598288</v>
      </c>
      <c r="AF181" s="1" t="s">
        <v>24</v>
      </c>
      <c r="AG181" s="1" t="s">
        <v>6</v>
      </c>
      <c r="AH181">
        <f t="shared" si="24"/>
        <v>100</v>
      </c>
    </row>
    <row r="182" spans="1:34" x14ac:dyDescent="0.45">
      <c r="A182" t="str">
        <f>MID('Stand condition - SCT output'!$I182,9,4)</f>
        <v>1994</v>
      </c>
      <c r="B182">
        <f t="shared" si="22"/>
        <v>1995</v>
      </c>
      <c r="C182" t="str">
        <f>MID('Stand condition - SCT output'!$I182,18,4)</f>
        <v>1996</v>
      </c>
      <c r="D182">
        <f>SUM('Stand condition - SCT output'!$B182:$C182)</f>
        <v>670.55633544921795</v>
      </c>
      <c r="E182" s="1">
        <f>'Stand condition - SCT output'!$D182</f>
        <v>43577.412475585901</v>
      </c>
      <c r="F182" s="1">
        <f>'Stand condition - SCT output'!$E182</f>
        <v>1805161.7647704999</v>
      </c>
      <c r="G182" s="1">
        <f>'Stand condition - SCT output'!$F182</f>
        <v>110562439.35593501</v>
      </c>
      <c r="H182" s="1">
        <f>'Stand condition - SCT output'!$G182</f>
        <v>2036867.34692382</v>
      </c>
      <c r="I182" s="1" t="str">
        <f>'Stand condition - SCT output'!$H182</f>
        <v>Condamine-Balonne</v>
      </c>
      <c r="J182" s="1" t="str">
        <f>'Stand condition - SCT output'!$J182</f>
        <v>River Red Gum</v>
      </c>
      <c r="K182" s="1"/>
      <c r="L182" t="s">
        <v>81</v>
      </c>
      <c r="M182">
        <v>1995</v>
      </c>
      <c r="N182" t="s">
        <v>83</v>
      </c>
      <c r="O182">
        <v>670.55633544921795</v>
      </c>
      <c r="P182" s="1">
        <v>43577.412475585901</v>
      </c>
      <c r="Q182" s="1">
        <v>1805161.7647704999</v>
      </c>
      <c r="R182" s="1">
        <v>110562439.35593501</v>
      </c>
      <c r="S182" s="1">
        <v>2036867.34692382</v>
      </c>
      <c r="T182" s="1" t="s">
        <v>25</v>
      </c>
      <c r="U182" s="1" t="s">
        <v>6</v>
      </c>
      <c r="V182">
        <f t="shared" si="23"/>
        <v>114448716.43644035</v>
      </c>
      <c r="X182" t="s">
        <v>81</v>
      </c>
      <c r="Y182">
        <v>1995</v>
      </c>
      <c r="Z182" t="s">
        <v>83</v>
      </c>
      <c r="AA182">
        <f t="shared" si="17"/>
        <v>5.8590114098974169E-4</v>
      </c>
      <c r="AB182">
        <f t="shared" si="18"/>
        <v>3.8075929405278063E-2</v>
      </c>
      <c r="AC182">
        <f t="shared" si="19"/>
        <v>1.5772669375221915</v>
      </c>
      <c r="AD182">
        <f t="shared" si="20"/>
        <v>96.604350663326485</v>
      </c>
      <c r="AE182">
        <f t="shared" si="21"/>
        <v>1.7797205686050694</v>
      </c>
      <c r="AF182" s="1" t="s">
        <v>25</v>
      </c>
      <c r="AG182" s="1" t="s">
        <v>6</v>
      </c>
      <c r="AH182">
        <f t="shared" si="24"/>
        <v>100.00000000000001</v>
      </c>
    </row>
    <row r="183" spans="1:34" x14ac:dyDescent="0.45">
      <c r="A183" t="str">
        <f>MID('Stand condition - SCT output'!$I183,9,4)</f>
        <v>1995</v>
      </c>
      <c r="B183">
        <f t="shared" si="22"/>
        <v>1996</v>
      </c>
      <c r="C183" t="str">
        <f>MID('Stand condition - SCT output'!$I183,18,4)</f>
        <v>1997</v>
      </c>
      <c r="D183">
        <f>SUM('Stand condition - SCT output'!$B183:$C183)</f>
        <v>542384.45672607399</v>
      </c>
      <c r="E183" s="1">
        <f>'Stand condition - SCT output'!$D183</f>
        <v>9722258.5819594394</v>
      </c>
      <c r="F183" s="1">
        <f>'Stand condition - SCT output'!$E183</f>
        <v>170664685.11831301</v>
      </c>
      <c r="G183" s="1">
        <f>'Stand condition - SCT output'!$F183</f>
        <v>870043929.08900201</v>
      </c>
      <c r="H183" s="1">
        <f>'Stand condition - SCT output'!$G183</f>
        <v>38933430.870628603</v>
      </c>
      <c r="I183" s="1" t="str">
        <f>'Stand condition - SCT output'!$H183</f>
        <v>Murrumbidgee</v>
      </c>
      <c r="J183" s="1" t="str">
        <f>'Stand condition - SCT output'!$J183</f>
        <v>River Red Gum</v>
      </c>
      <c r="K183" s="1"/>
      <c r="L183" t="s">
        <v>82</v>
      </c>
      <c r="M183">
        <v>1996</v>
      </c>
      <c r="N183" t="s">
        <v>84</v>
      </c>
      <c r="O183">
        <v>542384.45672607399</v>
      </c>
      <c r="P183" s="1">
        <v>9722258.5819594394</v>
      </c>
      <c r="Q183" s="1">
        <v>170664685.11831301</v>
      </c>
      <c r="R183" s="1">
        <v>870043929.08900201</v>
      </c>
      <c r="S183" s="1">
        <v>38933430.870628603</v>
      </c>
      <c r="T183" s="1" t="s">
        <v>4</v>
      </c>
      <c r="U183" s="1" t="s">
        <v>6</v>
      </c>
      <c r="V183">
        <f t="shared" si="23"/>
        <v>1089906688.1166291</v>
      </c>
      <c r="X183" t="s">
        <v>82</v>
      </c>
      <c r="Y183">
        <v>1996</v>
      </c>
      <c r="Z183" t="s">
        <v>84</v>
      </c>
      <c r="AA183">
        <f t="shared" si="17"/>
        <v>4.9764302085651052E-2</v>
      </c>
      <c r="AB183">
        <f t="shared" si="18"/>
        <v>0.89202669255655365</v>
      </c>
      <c r="AC183">
        <f t="shared" si="19"/>
        <v>15.658651055093852</v>
      </c>
      <c r="AD183">
        <f t="shared" si="20"/>
        <v>79.82737775400274</v>
      </c>
      <c r="AE183">
        <f t="shared" si="21"/>
        <v>3.572180196261205</v>
      </c>
      <c r="AF183" s="1" t="s">
        <v>4</v>
      </c>
      <c r="AG183" s="1" t="s">
        <v>6</v>
      </c>
      <c r="AH183">
        <f t="shared" si="24"/>
        <v>100</v>
      </c>
    </row>
    <row r="184" spans="1:34" x14ac:dyDescent="0.45">
      <c r="A184" t="str">
        <f>MID('Stand condition - SCT output'!$I184,9,4)</f>
        <v>1995</v>
      </c>
      <c r="B184">
        <f t="shared" si="22"/>
        <v>1996</v>
      </c>
      <c r="C184" t="str">
        <f>MID('Stand condition - SCT output'!$I184,18,4)</f>
        <v>1997</v>
      </c>
      <c r="D184">
        <f>SUM('Stand condition - SCT output'!$B184:$C184)</f>
        <v>664.03961181640602</v>
      </c>
      <c r="E184" s="1">
        <f>'Stand condition - SCT output'!$D184</f>
        <v>49295.902526855403</v>
      </c>
      <c r="F184" s="1">
        <f>'Stand condition - SCT output'!$E184</f>
        <v>4988415.5426997095</v>
      </c>
      <c r="G184" s="1">
        <f>'Stand condition - SCT output'!$F184</f>
        <v>114809566.373441</v>
      </c>
      <c r="H184" s="1">
        <f>'Stand condition - SCT output'!$G184</f>
        <v>5168523.5084178196</v>
      </c>
      <c r="I184" s="1" t="str">
        <f>'Stand condition - SCT output'!$H184</f>
        <v>Namoi</v>
      </c>
      <c r="J184" s="1" t="str">
        <f>'Stand condition - SCT output'!$J184</f>
        <v>River Red Gum</v>
      </c>
      <c r="K184" s="1"/>
      <c r="L184" t="s">
        <v>82</v>
      </c>
      <c r="M184">
        <v>1996</v>
      </c>
      <c r="N184" t="s">
        <v>84</v>
      </c>
      <c r="O184">
        <v>664.03961181640602</v>
      </c>
      <c r="P184" s="1">
        <v>49295.902526855403</v>
      </c>
      <c r="Q184" s="1">
        <v>4988415.5426997095</v>
      </c>
      <c r="R184" s="1">
        <v>114809566.373441</v>
      </c>
      <c r="S184" s="1">
        <v>5168523.5084178196</v>
      </c>
      <c r="T184" s="1" t="s">
        <v>7</v>
      </c>
      <c r="U184" s="1" t="s">
        <v>6</v>
      </c>
      <c r="V184">
        <f t="shared" si="23"/>
        <v>125016465.36669719</v>
      </c>
      <c r="X184" t="s">
        <v>82</v>
      </c>
      <c r="Y184">
        <v>1996</v>
      </c>
      <c r="Z184" t="s">
        <v>84</v>
      </c>
      <c r="AA184">
        <f t="shared" si="17"/>
        <v>5.3116172327273125E-4</v>
      </c>
      <c r="AB184">
        <f t="shared" si="18"/>
        <v>3.9431527984942698E-2</v>
      </c>
      <c r="AC184">
        <f t="shared" si="19"/>
        <v>3.9902068324102218</v>
      </c>
      <c r="AD184">
        <f t="shared" si="20"/>
        <v>91.835556249876831</v>
      </c>
      <c r="AE184">
        <f t="shared" si="21"/>
        <v>4.1342742280047284</v>
      </c>
      <c r="AF184" s="1" t="s">
        <v>7</v>
      </c>
      <c r="AG184" s="1" t="s">
        <v>6</v>
      </c>
      <c r="AH184">
        <f t="shared" si="24"/>
        <v>100</v>
      </c>
    </row>
    <row r="185" spans="1:34" x14ac:dyDescent="0.45">
      <c r="A185" t="str">
        <f>MID('Stand condition - SCT output'!$I185,9,4)</f>
        <v>1995</v>
      </c>
      <c r="B185">
        <f t="shared" si="22"/>
        <v>1996</v>
      </c>
      <c r="C185" t="str">
        <f>MID('Stand condition - SCT output'!$I185,18,4)</f>
        <v>1997</v>
      </c>
      <c r="D185">
        <f>SUM('Stand condition - SCT output'!$B185:$C185)</f>
        <v>1372.3869018554601</v>
      </c>
      <c r="E185" s="1">
        <f>'Stand condition - SCT output'!$D185</f>
        <v>4775.7451782226499</v>
      </c>
      <c r="F185" s="1">
        <f>'Stand condition - SCT output'!$E185</f>
        <v>687737.33038329997</v>
      </c>
      <c r="G185" s="1">
        <f>'Stand condition - SCT output'!$F185</f>
        <v>1294691.65203857</v>
      </c>
      <c r="H185" s="1">
        <f>'Stand condition - SCT output'!$G185</f>
        <v>3429.1087036132799</v>
      </c>
      <c r="I185" s="1" t="str">
        <f>'Stand condition - SCT output'!$H185</f>
        <v>Nebine</v>
      </c>
      <c r="J185" s="1" t="str">
        <f>'Stand condition - SCT output'!$J185</f>
        <v>River Red Gum</v>
      </c>
      <c r="K185" s="1"/>
      <c r="L185" t="s">
        <v>82</v>
      </c>
      <c r="M185">
        <v>1996</v>
      </c>
      <c r="N185" t="s">
        <v>84</v>
      </c>
      <c r="O185">
        <v>1372.3869018554601</v>
      </c>
      <c r="P185" s="1">
        <v>4775.7451782226499</v>
      </c>
      <c r="Q185" s="1">
        <v>687737.33038329997</v>
      </c>
      <c r="R185" s="1">
        <v>1294691.65203857</v>
      </c>
      <c r="S185" s="1">
        <v>3429.1087036132799</v>
      </c>
      <c r="T185" s="1" t="s">
        <v>8</v>
      </c>
      <c r="U185" s="1" t="s">
        <v>6</v>
      </c>
      <c r="V185">
        <f t="shared" si="23"/>
        <v>1992006.2232055613</v>
      </c>
      <c r="X185" t="s">
        <v>82</v>
      </c>
      <c r="Y185">
        <v>1996</v>
      </c>
      <c r="Z185" t="s">
        <v>84</v>
      </c>
      <c r="AA185">
        <f t="shared" si="17"/>
        <v>6.8894709558035311E-2</v>
      </c>
      <c r="AB185">
        <f t="shared" si="18"/>
        <v>0.23974549489797584</v>
      </c>
      <c r="AC185">
        <f t="shared" si="19"/>
        <v>34.524858525621696</v>
      </c>
      <c r="AD185">
        <f t="shared" si="20"/>
        <v>64.994357796490021</v>
      </c>
      <c r="AE185">
        <f t="shared" si="21"/>
        <v>0.17214347343228251</v>
      </c>
      <c r="AF185" s="1" t="s">
        <v>8</v>
      </c>
      <c r="AG185" s="1" t="s">
        <v>6</v>
      </c>
      <c r="AH185">
        <f t="shared" si="24"/>
        <v>100.00000000000001</v>
      </c>
    </row>
    <row r="186" spans="1:34" x14ac:dyDescent="0.45">
      <c r="A186" t="str">
        <f>MID('Stand condition - SCT output'!$I186,9,4)</f>
        <v>1995</v>
      </c>
      <c r="B186">
        <f t="shared" si="22"/>
        <v>1996</v>
      </c>
      <c r="C186" t="str">
        <f>MID('Stand condition - SCT output'!$I186,18,4)</f>
        <v>1997</v>
      </c>
      <c r="D186">
        <f>SUM('Stand condition - SCT output'!$B186:$C186)</f>
        <v>0</v>
      </c>
      <c r="E186" s="1">
        <f>'Stand condition - SCT output'!$D186</f>
        <v>37406.2313842773</v>
      </c>
      <c r="F186" s="1">
        <f>'Stand condition - SCT output'!$E186</f>
        <v>3221460.8098309599</v>
      </c>
      <c r="G186" s="1">
        <f>'Stand condition - SCT output'!$F186</f>
        <v>92383406.649661496</v>
      </c>
      <c r="H186" s="1">
        <f>'Stand condition - SCT output'!$G186</f>
        <v>31210432.053630199</v>
      </c>
      <c r="I186" s="1" t="str">
        <f>'Stand condition - SCT output'!$H186</f>
        <v>Ovens</v>
      </c>
      <c r="J186" s="1" t="str">
        <f>'Stand condition - SCT output'!$J186</f>
        <v>River Red Gum</v>
      </c>
      <c r="K186" s="1"/>
      <c r="L186" t="s">
        <v>82</v>
      </c>
      <c r="M186">
        <v>1996</v>
      </c>
      <c r="N186" t="s">
        <v>84</v>
      </c>
      <c r="O186">
        <v>0</v>
      </c>
      <c r="P186" s="1">
        <v>37406.2313842773</v>
      </c>
      <c r="Q186" s="1">
        <v>3221460.8098309599</v>
      </c>
      <c r="R186" s="1">
        <v>92383406.649661496</v>
      </c>
      <c r="S186" s="1">
        <v>31210432.053630199</v>
      </c>
      <c r="T186" s="1" t="s">
        <v>9</v>
      </c>
      <c r="U186" s="1" t="s">
        <v>6</v>
      </c>
      <c r="V186">
        <f t="shared" si="23"/>
        <v>126852705.74450694</v>
      </c>
      <c r="X186" t="s">
        <v>82</v>
      </c>
      <c r="Y186">
        <v>1996</v>
      </c>
      <c r="Z186" t="s">
        <v>84</v>
      </c>
      <c r="AA186">
        <f t="shared" si="17"/>
        <v>0</v>
      </c>
      <c r="AB186">
        <f t="shared" si="18"/>
        <v>2.9487925515453255E-2</v>
      </c>
      <c r="AC186">
        <f t="shared" si="19"/>
        <v>2.5395286532707306</v>
      </c>
      <c r="AD186">
        <f t="shared" si="20"/>
        <v>72.827304792165975</v>
      </c>
      <c r="AE186">
        <f t="shared" si="21"/>
        <v>24.603678629047842</v>
      </c>
      <c r="AF186" s="1" t="s">
        <v>9</v>
      </c>
      <c r="AG186" s="1" t="s">
        <v>6</v>
      </c>
      <c r="AH186">
        <f t="shared" si="24"/>
        <v>100</v>
      </c>
    </row>
    <row r="187" spans="1:34" x14ac:dyDescent="0.45">
      <c r="A187" t="str">
        <f>MID('Stand condition - SCT output'!$I187,9,4)</f>
        <v>1995</v>
      </c>
      <c r="B187">
        <f t="shared" si="22"/>
        <v>1996</v>
      </c>
      <c r="C187" t="str">
        <f>MID('Stand condition - SCT output'!$I187,18,4)</f>
        <v>1997</v>
      </c>
      <c r="D187">
        <f>SUM('Stand condition - SCT output'!$B187:$C187)</f>
        <v>660.28887939453102</v>
      </c>
      <c r="E187" s="1">
        <f>'Stand condition - SCT output'!$D187</f>
        <v>8707.6857299804597</v>
      </c>
      <c r="F187" s="1">
        <f>'Stand condition - SCT output'!$E187</f>
        <v>157332.52092644101</v>
      </c>
      <c r="G187" s="1">
        <f>'Stand condition - SCT output'!$F187</f>
        <v>27793219.247046102</v>
      </c>
      <c r="H187" s="1">
        <f>'Stand condition - SCT output'!$G187</f>
        <v>180268.04821202799</v>
      </c>
      <c r="I187" s="1" t="str">
        <f>'Stand condition - SCT output'!$H187</f>
        <v>Paroo</v>
      </c>
      <c r="J187" s="1" t="str">
        <f>'Stand condition - SCT output'!$J187</f>
        <v>River Red Gum</v>
      </c>
      <c r="K187" s="1"/>
      <c r="L187" t="s">
        <v>82</v>
      </c>
      <c r="M187">
        <v>1996</v>
      </c>
      <c r="N187" t="s">
        <v>84</v>
      </c>
      <c r="O187">
        <v>660.28887939453102</v>
      </c>
      <c r="P187" s="1">
        <v>8707.6857299804597</v>
      </c>
      <c r="Q187" s="1">
        <v>157332.52092644101</v>
      </c>
      <c r="R187" s="1">
        <v>27793219.247046102</v>
      </c>
      <c r="S187" s="1">
        <v>180268.04821202799</v>
      </c>
      <c r="T187" s="1" t="s">
        <v>10</v>
      </c>
      <c r="U187" s="1" t="s">
        <v>6</v>
      </c>
      <c r="V187">
        <f t="shared" si="23"/>
        <v>28140187.790793948</v>
      </c>
      <c r="X187" t="s">
        <v>82</v>
      </c>
      <c r="Y187">
        <v>1996</v>
      </c>
      <c r="Z187" t="s">
        <v>84</v>
      </c>
      <c r="AA187">
        <f t="shared" si="17"/>
        <v>2.3464266987249611E-3</v>
      </c>
      <c r="AB187">
        <f t="shared" si="18"/>
        <v>3.0943950320150938E-2</v>
      </c>
      <c r="AC187">
        <f t="shared" si="19"/>
        <v>0.55910259766607628</v>
      </c>
      <c r="AD187">
        <f t="shared" si="20"/>
        <v>98.766999899477014</v>
      </c>
      <c r="AE187">
        <f t="shared" si="21"/>
        <v>0.64060712583802526</v>
      </c>
      <c r="AF187" s="1" t="s">
        <v>10</v>
      </c>
      <c r="AG187" s="1" t="s">
        <v>6</v>
      </c>
      <c r="AH187">
        <f t="shared" si="24"/>
        <v>100</v>
      </c>
    </row>
    <row r="188" spans="1:34" x14ac:dyDescent="0.45">
      <c r="A188" t="str">
        <f>MID('Stand condition - SCT output'!$I188,9,4)</f>
        <v>1995</v>
      </c>
      <c r="B188">
        <f t="shared" si="22"/>
        <v>1996</v>
      </c>
      <c r="C188" t="str">
        <f>MID('Stand condition - SCT output'!$I188,18,4)</f>
        <v>1997</v>
      </c>
      <c r="D188">
        <f>SUM('Stand condition - SCT output'!$B188:$C188)</f>
        <v>390989.01788329997</v>
      </c>
      <c r="E188" s="1">
        <f>'Stand condition - SCT output'!$D188</f>
        <v>2622686.8370162598</v>
      </c>
      <c r="F188" s="1">
        <f>'Stand condition - SCT output'!$E188</f>
        <v>27296452.433755301</v>
      </c>
      <c r="G188" s="1">
        <f>'Stand condition - SCT output'!$F188</f>
        <v>96540056.711190403</v>
      </c>
      <c r="H188" s="1">
        <f>'Stand condition - SCT output'!$G188</f>
        <v>351477.34362792899</v>
      </c>
      <c r="I188" s="1" t="str">
        <f>'Stand condition - SCT output'!$H188</f>
        <v>Wimmera-Avoca</v>
      </c>
      <c r="J188" s="1" t="str">
        <f>'Stand condition - SCT output'!$J188</f>
        <v>River Red Gum</v>
      </c>
      <c r="K188" s="1"/>
      <c r="L188" t="s">
        <v>82</v>
      </c>
      <c r="M188">
        <v>1996</v>
      </c>
      <c r="N188" t="s">
        <v>84</v>
      </c>
      <c r="O188">
        <v>390989.01788329997</v>
      </c>
      <c r="P188" s="1">
        <v>2622686.8370162598</v>
      </c>
      <c r="Q188" s="1">
        <v>27296452.433755301</v>
      </c>
      <c r="R188" s="1">
        <v>96540056.711190403</v>
      </c>
      <c r="S188" s="1">
        <v>351477.34362792899</v>
      </c>
      <c r="T188" s="1" t="s">
        <v>11</v>
      </c>
      <c r="U188" s="1" t="s">
        <v>6</v>
      </c>
      <c r="V188">
        <f t="shared" si="23"/>
        <v>127201662.3434732</v>
      </c>
      <c r="X188" t="s">
        <v>82</v>
      </c>
      <c r="Y188">
        <v>1996</v>
      </c>
      <c r="Z188" t="s">
        <v>84</v>
      </c>
      <c r="AA188">
        <f t="shared" si="17"/>
        <v>0.3073772863341529</v>
      </c>
      <c r="AB188">
        <f t="shared" si="18"/>
        <v>2.0618337753593292</v>
      </c>
      <c r="AC188">
        <f t="shared" si="19"/>
        <v>21.459194739176223</v>
      </c>
      <c r="AD188">
        <f t="shared" si="20"/>
        <v>75.895279143845201</v>
      </c>
      <c r="AE188">
        <f t="shared" si="21"/>
        <v>0.27631505528509592</v>
      </c>
      <c r="AF188" s="1" t="s">
        <v>11</v>
      </c>
      <c r="AG188" s="1" t="s">
        <v>6</v>
      </c>
      <c r="AH188">
        <f t="shared" si="24"/>
        <v>100</v>
      </c>
    </row>
    <row r="189" spans="1:34" x14ac:dyDescent="0.45">
      <c r="A189" t="str">
        <f>MID('Stand condition - SCT output'!$I189,9,4)</f>
        <v>1995</v>
      </c>
      <c r="B189">
        <f t="shared" si="22"/>
        <v>1996</v>
      </c>
      <c r="C189" t="str">
        <f>MID('Stand condition - SCT output'!$I189,18,4)</f>
        <v>1997</v>
      </c>
      <c r="D189">
        <f>SUM('Stand condition - SCT output'!$B189:$C189)</f>
        <v>1063759.6158447231</v>
      </c>
      <c r="E189" s="1">
        <f>'Stand condition - SCT output'!$D189</f>
        <v>14360047.415085001</v>
      </c>
      <c r="F189" s="1">
        <f>'Stand condition - SCT output'!$E189</f>
        <v>132003275.215085</v>
      </c>
      <c r="G189" s="1">
        <f>'Stand condition - SCT output'!$F189</f>
        <v>390601789.037094</v>
      </c>
      <c r="H189" s="1">
        <f>'Stand condition - SCT output'!$G189</f>
        <v>6392828.0480957003</v>
      </c>
      <c r="I189" s="1" t="str">
        <f>'Stand condition - SCT output'!$H189</f>
        <v>Lachlan</v>
      </c>
      <c r="J189" s="1" t="str">
        <f>'Stand condition - SCT output'!$J189</f>
        <v>River Red Gum</v>
      </c>
      <c r="K189" s="1"/>
      <c r="L189" t="s">
        <v>82</v>
      </c>
      <c r="M189">
        <v>1996</v>
      </c>
      <c r="N189" t="s">
        <v>84</v>
      </c>
      <c r="O189">
        <v>1063759.6158447231</v>
      </c>
      <c r="P189" s="1">
        <v>14360047.415085001</v>
      </c>
      <c r="Q189" s="1">
        <v>132003275.215085</v>
      </c>
      <c r="R189" s="1">
        <v>390601789.037094</v>
      </c>
      <c r="S189" s="1">
        <v>6392828.0480957003</v>
      </c>
      <c r="T189" s="1" t="s">
        <v>12</v>
      </c>
      <c r="U189" s="1" t="s">
        <v>6</v>
      </c>
      <c r="V189">
        <f t="shared" si="23"/>
        <v>544421699.33120441</v>
      </c>
      <c r="X189" t="s">
        <v>82</v>
      </c>
      <c r="Y189">
        <v>1996</v>
      </c>
      <c r="Z189" t="s">
        <v>84</v>
      </c>
      <c r="AA189">
        <f t="shared" si="17"/>
        <v>0.19539258210161353</v>
      </c>
      <c r="AB189">
        <f t="shared" si="18"/>
        <v>2.6376699225482048</v>
      </c>
      <c r="AC189">
        <f t="shared" si="19"/>
        <v>24.246512469514826</v>
      </c>
      <c r="AD189">
        <f t="shared" si="20"/>
        <v>71.746183063042736</v>
      </c>
      <c r="AE189">
        <f t="shared" si="21"/>
        <v>1.1742419627926255</v>
      </c>
      <c r="AF189" s="1" t="s">
        <v>12</v>
      </c>
      <c r="AG189" s="1" t="s">
        <v>6</v>
      </c>
      <c r="AH189">
        <f t="shared" si="24"/>
        <v>100</v>
      </c>
    </row>
    <row r="190" spans="1:34" x14ac:dyDescent="0.45">
      <c r="A190" t="str">
        <f>MID('Stand condition - SCT output'!$I190,9,4)</f>
        <v>1995</v>
      </c>
      <c r="B190">
        <f t="shared" si="22"/>
        <v>1996</v>
      </c>
      <c r="C190" t="str">
        <f>MID('Stand condition - SCT output'!$I190,18,4)</f>
        <v>1997</v>
      </c>
      <c r="D190">
        <f>SUM('Stand condition - SCT output'!$B190:$C190)</f>
        <v>16861.753051757802</v>
      </c>
      <c r="E190" s="1">
        <f>'Stand condition - SCT output'!$D190</f>
        <v>629645.86395263602</v>
      </c>
      <c r="F190" s="1">
        <f>'Stand condition - SCT output'!$E190</f>
        <v>6992481.3539407104</v>
      </c>
      <c r="G190" s="1">
        <f>'Stand condition - SCT output'!$F190</f>
        <v>47138089.753947102</v>
      </c>
      <c r="H190" s="1">
        <f>'Stand condition - SCT output'!$G190</f>
        <v>1500053.8756103499</v>
      </c>
      <c r="I190" s="1" t="str">
        <f>'Stand condition - SCT output'!$H190</f>
        <v>Loddon</v>
      </c>
      <c r="J190" s="1" t="str">
        <f>'Stand condition - SCT output'!$J190</f>
        <v>River Red Gum</v>
      </c>
      <c r="K190" s="1"/>
      <c r="L190" t="s">
        <v>82</v>
      </c>
      <c r="M190">
        <v>1996</v>
      </c>
      <c r="N190" t="s">
        <v>84</v>
      </c>
      <c r="O190">
        <v>16861.753051757802</v>
      </c>
      <c r="P190" s="1">
        <v>629645.86395263602</v>
      </c>
      <c r="Q190" s="1">
        <v>6992481.3539407104</v>
      </c>
      <c r="R190" s="1">
        <v>47138089.753947102</v>
      </c>
      <c r="S190" s="1">
        <v>1500053.8756103499</v>
      </c>
      <c r="T190" s="1" t="s">
        <v>13</v>
      </c>
      <c r="U190" s="1" t="s">
        <v>6</v>
      </c>
      <c r="V190">
        <f t="shared" si="23"/>
        <v>56277132.600502558</v>
      </c>
      <c r="X190" t="s">
        <v>82</v>
      </c>
      <c r="Y190">
        <v>1996</v>
      </c>
      <c r="Z190" t="s">
        <v>84</v>
      </c>
      <c r="AA190">
        <f t="shared" si="17"/>
        <v>2.9961997480318012E-2</v>
      </c>
      <c r="AB190">
        <f t="shared" si="18"/>
        <v>1.1188307485783546</v>
      </c>
      <c r="AC190">
        <f t="shared" si="19"/>
        <v>12.425084631760836</v>
      </c>
      <c r="AD190">
        <f t="shared" si="20"/>
        <v>83.760645888923904</v>
      </c>
      <c r="AE190">
        <f t="shared" si="21"/>
        <v>2.6654767332565812</v>
      </c>
      <c r="AF190" s="1" t="s">
        <v>13</v>
      </c>
      <c r="AG190" s="1" t="s">
        <v>6</v>
      </c>
      <c r="AH190">
        <f t="shared" si="24"/>
        <v>100</v>
      </c>
    </row>
    <row r="191" spans="1:34" x14ac:dyDescent="0.45">
      <c r="A191" t="str">
        <f>MID('Stand condition - SCT output'!$I191,9,4)</f>
        <v>1995</v>
      </c>
      <c r="B191">
        <f t="shared" si="22"/>
        <v>1996</v>
      </c>
      <c r="C191" t="str">
        <f>MID('Stand condition - SCT output'!$I191,18,4)</f>
        <v>1997</v>
      </c>
      <c r="D191">
        <f>SUM('Stand condition - SCT output'!$B191:$C191)</f>
        <v>12110.0929565429</v>
      </c>
      <c r="E191" s="1">
        <f>'Stand condition - SCT output'!$D191</f>
        <v>211891.01275634699</v>
      </c>
      <c r="F191" s="1">
        <f>'Stand condition - SCT output'!$E191</f>
        <v>6918952.0440781498</v>
      </c>
      <c r="G191" s="1">
        <f>'Stand condition - SCT output'!$F191</f>
        <v>126980154.474232</v>
      </c>
      <c r="H191" s="1">
        <f>'Stand condition - SCT output'!$G191</f>
        <v>2756805.1702878401</v>
      </c>
      <c r="I191" s="1" t="str">
        <f>'Stand condition - SCT output'!$H191</f>
        <v>Lower Darling</v>
      </c>
      <c r="J191" s="1" t="str">
        <f>'Stand condition - SCT output'!$J191</f>
        <v>River Red Gum</v>
      </c>
      <c r="K191" s="1"/>
      <c r="L191" t="s">
        <v>82</v>
      </c>
      <c r="M191">
        <v>1996</v>
      </c>
      <c r="N191" t="s">
        <v>84</v>
      </c>
      <c r="O191">
        <v>12110.0929565429</v>
      </c>
      <c r="P191" s="1">
        <v>211891.01275634699</v>
      </c>
      <c r="Q191" s="1">
        <v>6918952.0440781498</v>
      </c>
      <c r="R191" s="1">
        <v>126980154.474232</v>
      </c>
      <c r="S191" s="1">
        <v>2756805.1702878401</v>
      </c>
      <c r="T191" s="1" t="s">
        <v>14</v>
      </c>
      <c r="U191" s="1" t="s">
        <v>6</v>
      </c>
      <c r="V191">
        <f t="shared" si="23"/>
        <v>136879912.7943109</v>
      </c>
      <c r="X191" t="s">
        <v>82</v>
      </c>
      <c r="Y191">
        <v>1996</v>
      </c>
      <c r="Z191" t="s">
        <v>84</v>
      </c>
      <c r="AA191">
        <f t="shared" si="17"/>
        <v>8.8472389478657151E-3</v>
      </c>
      <c r="AB191">
        <f t="shared" si="18"/>
        <v>0.15480066317309471</v>
      </c>
      <c r="AC191">
        <f t="shared" si="19"/>
        <v>5.0547607043520273</v>
      </c>
      <c r="AD191">
        <f t="shared" si="20"/>
        <v>92.767559448291564</v>
      </c>
      <c r="AE191">
        <f t="shared" si="21"/>
        <v>2.0140319452354447</v>
      </c>
      <c r="AF191" s="1" t="s">
        <v>14</v>
      </c>
      <c r="AG191" s="1" t="s">
        <v>6</v>
      </c>
      <c r="AH191">
        <f t="shared" si="24"/>
        <v>100</v>
      </c>
    </row>
    <row r="192" spans="1:34" x14ac:dyDescent="0.45">
      <c r="A192" t="str">
        <f>MID('Stand condition - SCT output'!$I192,9,4)</f>
        <v>1995</v>
      </c>
      <c r="B192">
        <f t="shared" si="22"/>
        <v>1996</v>
      </c>
      <c r="C192" t="str">
        <f>MID('Stand condition - SCT output'!$I192,18,4)</f>
        <v>1997</v>
      </c>
      <c r="D192">
        <f>SUM('Stand condition - SCT output'!$B192:$C192)</f>
        <v>78337.149414062471</v>
      </c>
      <c r="E192" s="1">
        <f>'Stand condition - SCT output'!$D192</f>
        <v>14450784.90625</v>
      </c>
      <c r="F192" s="1">
        <f>'Stand condition - SCT output'!$E192</f>
        <v>314646131.69064897</v>
      </c>
      <c r="G192" s="1">
        <f>'Stand condition - SCT output'!$F192</f>
        <v>523252094.96776801</v>
      </c>
      <c r="H192" s="1">
        <f>'Stand condition - SCT output'!$G192</f>
        <v>12772822.128349001</v>
      </c>
      <c r="I192" s="1" t="str">
        <f>'Stand condition - SCT output'!$H192</f>
        <v>Macquarie-Castlereagh</v>
      </c>
      <c r="J192" s="1" t="str">
        <f>'Stand condition - SCT output'!$J192</f>
        <v>River Red Gum</v>
      </c>
      <c r="K192" s="1"/>
      <c r="L192" t="s">
        <v>82</v>
      </c>
      <c r="M192">
        <v>1996</v>
      </c>
      <c r="N192" t="s">
        <v>84</v>
      </c>
      <c r="O192">
        <v>78337.149414062471</v>
      </c>
      <c r="P192" s="1">
        <v>14450784.90625</v>
      </c>
      <c r="Q192" s="1">
        <v>314646131.69064897</v>
      </c>
      <c r="R192" s="1">
        <v>523252094.96776801</v>
      </c>
      <c r="S192" s="1">
        <v>12772822.128349001</v>
      </c>
      <c r="T192" s="1" t="s">
        <v>15</v>
      </c>
      <c r="U192" s="1" t="s">
        <v>6</v>
      </c>
      <c r="V192">
        <f t="shared" si="23"/>
        <v>865200170.84243</v>
      </c>
      <c r="X192" t="s">
        <v>82</v>
      </c>
      <c r="Y192">
        <v>1996</v>
      </c>
      <c r="Z192" t="s">
        <v>84</v>
      </c>
      <c r="AA192">
        <f t="shared" si="17"/>
        <v>9.0542226012030238E-3</v>
      </c>
      <c r="AB192">
        <f t="shared" si="18"/>
        <v>1.6702244628753977</v>
      </c>
      <c r="AC192">
        <f t="shared" si="19"/>
        <v>36.366859634838448</v>
      </c>
      <c r="AD192">
        <f t="shared" si="20"/>
        <v>60.477576473232411</v>
      </c>
      <c r="AE192">
        <f t="shared" si="21"/>
        <v>1.476285206452552</v>
      </c>
      <c r="AF192" s="1" t="s">
        <v>15</v>
      </c>
      <c r="AG192" s="1" t="s">
        <v>6</v>
      </c>
      <c r="AH192">
        <f t="shared" si="24"/>
        <v>100.00000000000003</v>
      </c>
    </row>
    <row r="193" spans="1:34" x14ac:dyDescent="0.45">
      <c r="A193" t="str">
        <f>MID('Stand condition - SCT output'!$I193,9,4)</f>
        <v>1995</v>
      </c>
      <c r="B193">
        <f t="shared" si="22"/>
        <v>1996</v>
      </c>
      <c r="C193" t="str">
        <f>MID('Stand condition - SCT output'!$I193,18,4)</f>
        <v>1997</v>
      </c>
      <c r="D193">
        <f>SUM('Stand condition - SCT output'!$B193:$C193)</f>
        <v>1355.54150390625</v>
      </c>
      <c r="E193" s="1">
        <f>'Stand condition - SCT output'!$D193</f>
        <v>4775.6516723632803</v>
      </c>
      <c r="F193" s="1">
        <f>'Stand condition - SCT output'!$E193</f>
        <v>304266.60308837797</v>
      </c>
      <c r="G193" s="1">
        <f>'Stand condition - SCT output'!$F193</f>
        <v>21805479.492797799</v>
      </c>
      <c r="H193" s="1">
        <f>'Stand condition - SCT output'!$G193</f>
        <v>230563.95404052699</v>
      </c>
      <c r="I193" s="1" t="str">
        <f>'Stand condition - SCT output'!$H193</f>
        <v>Moonie</v>
      </c>
      <c r="J193" s="1" t="str">
        <f>'Stand condition - SCT output'!$J193</f>
        <v>River Red Gum</v>
      </c>
      <c r="K193" s="1"/>
      <c r="L193" t="s">
        <v>82</v>
      </c>
      <c r="M193">
        <v>1996</v>
      </c>
      <c r="N193" t="s">
        <v>84</v>
      </c>
      <c r="O193">
        <v>1355.54150390625</v>
      </c>
      <c r="P193" s="1">
        <v>4775.6516723632803</v>
      </c>
      <c r="Q193" s="1">
        <v>304266.60308837797</v>
      </c>
      <c r="R193" s="1">
        <v>21805479.492797799</v>
      </c>
      <c r="S193" s="1">
        <v>230563.95404052699</v>
      </c>
      <c r="T193" s="1" t="s">
        <v>16</v>
      </c>
      <c r="U193" s="1" t="s">
        <v>6</v>
      </c>
      <c r="V193">
        <f t="shared" si="23"/>
        <v>22346441.243102975</v>
      </c>
      <c r="X193" t="s">
        <v>82</v>
      </c>
      <c r="Y193">
        <v>1996</v>
      </c>
      <c r="Z193" t="s">
        <v>84</v>
      </c>
      <c r="AA193">
        <f t="shared" si="17"/>
        <v>6.0660285419031788E-3</v>
      </c>
      <c r="AB193">
        <f t="shared" si="18"/>
        <v>2.1370971871582645E-2</v>
      </c>
      <c r="AC193">
        <f t="shared" si="19"/>
        <v>1.3615886296091424</v>
      </c>
      <c r="AD193">
        <f t="shared" si="20"/>
        <v>97.579204024389625</v>
      </c>
      <c r="AE193">
        <f t="shared" si="21"/>
        <v>1.0317703455877496</v>
      </c>
      <c r="AF193" s="1" t="s">
        <v>16</v>
      </c>
      <c r="AG193" s="1" t="s">
        <v>6</v>
      </c>
      <c r="AH193">
        <f t="shared" si="24"/>
        <v>100</v>
      </c>
    </row>
    <row r="194" spans="1:34" x14ac:dyDescent="0.45">
      <c r="A194" t="str">
        <f>MID('Stand condition - SCT output'!$I194,9,4)</f>
        <v>1995</v>
      </c>
      <c r="B194">
        <f t="shared" si="22"/>
        <v>1996</v>
      </c>
      <c r="C194" t="str">
        <f>MID('Stand condition - SCT output'!$I194,18,4)</f>
        <v>1997</v>
      </c>
      <c r="D194">
        <f>SUM('Stand condition - SCT output'!$B194:$C194)</f>
        <v>230016.66613769447</v>
      </c>
      <c r="E194" s="1">
        <f>'Stand condition - SCT output'!$D194</f>
        <v>5097845.6347335503</v>
      </c>
      <c r="F194" s="1">
        <f>'Stand condition - SCT output'!$E194</f>
        <v>173102344.39965099</v>
      </c>
      <c r="G194" s="1">
        <f>'Stand condition - SCT output'!$F194</f>
        <v>1881118844.84694</v>
      </c>
      <c r="H194" s="1">
        <f>'Stand condition - SCT output'!$G194</f>
        <v>98070676.622725099</v>
      </c>
      <c r="I194" s="1" t="str">
        <f>'Stand condition - SCT output'!$H194</f>
        <v>Murray</v>
      </c>
      <c r="J194" s="1" t="str">
        <f>'Stand condition - SCT output'!$J194</f>
        <v>River Red Gum</v>
      </c>
      <c r="K194" s="1"/>
      <c r="L194" t="s">
        <v>82</v>
      </c>
      <c r="M194">
        <v>1996</v>
      </c>
      <c r="N194" t="s">
        <v>84</v>
      </c>
      <c r="O194">
        <v>230016.66613769447</v>
      </c>
      <c r="P194" s="1">
        <v>5097845.6347335503</v>
      </c>
      <c r="Q194" s="1">
        <v>173102344.39965099</v>
      </c>
      <c r="R194" s="1">
        <v>1881118844.84694</v>
      </c>
      <c r="S194" s="1">
        <v>98070676.622725099</v>
      </c>
      <c r="T194" s="1" t="s">
        <v>17</v>
      </c>
      <c r="U194" s="1" t="s">
        <v>6</v>
      </c>
      <c r="V194">
        <f t="shared" si="23"/>
        <v>2157619728.1701875</v>
      </c>
      <c r="X194" t="s">
        <v>82</v>
      </c>
      <c r="Y194">
        <v>1996</v>
      </c>
      <c r="Z194" t="s">
        <v>84</v>
      </c>
      <c r="AA194">
        <f t="shared" si="17"/>
        <v>1.0660667546489516E-2</v>
      </c>
      <c r="AB194">
        <f t="shared" si="18"/>
        <v>0.23627173816476366</v>
      </c>
      <c r="AC194">
        <f t="shared" si="19"/>
        <v>8.0228384149255945</v>
      </c>
      <c r="AD194">
        <f t="shared" si="20"/>
        <v>87.184911237452411</v>
      </c>
      <c r="AE194">
        <f t="shared" si="21"/>
        <v>4.5453179419107324</v>
      </c>
      <c r="AF194" s="1" t="s">
        <v>17</v>
      </c>
      <c r="AG194" s="1" t="s">
        <v>6</v>
      </c>
      <c r="AH194">
        <f t="shared" si="24"/>
        <v>100</v>
      </c>
    </row>
    <row r="195" spans="1:34" x14ac:dyDescent="0.45">
      <c r="A195" t="str">
        <f>MID('Stand condition - SCT output'!$I195,9,4)</f>
        <v>1995</v>
      </c>
      <c r="B195">
        <f t="shared" si="22"/>
        <v>1996</v>
      </c>
      <c r="C195" t="str">
        <f>MID('Stand condition - SCT output'!$I195,18,4)</f>
        <v>1997</v>
      </c>
      <c r="D195">
        <f>SUM('Stand condition - SCT output'!$B195:$C195)</f>
        <v>0</v>
      </c>
      <c r="E195" s="1">
        <f>'Stand condition - SCT output'!$D195</f>
        <v>2662.5467529296802</v>
      </c>
      <c r="F195" s="1">
        <f>'Stand condition - SCT output'!$E195</f>
        <v>446063.82567521598</v>
      </c>
      <c r="G195" s="1">
        <f>'Stand condition - SCT output'!$F195</f>
        <v>79922732.101477697</v>
      </c>
      <c r="H195" s="1">
        <f>'Stand condition - SCT output'!$G195</f>
        <v>1998469.0361526699</v>
      </c>
      <c r="I195" s="1" t="str">
        <f>'Stand condition - SCT output'!$H195</f>
        <v>Barwon-Darling</v>
      </c>
      <c r="J195" s="1" t="str">
        <f>'Stand condition - SCT output'!$J195</f>
        <v>River Red Gum</v>
      </c>
      <c r="K195" s="1"/>
      <c r="L195" t="s">
        <v>82</v>
      </c>
      <c r="M195">
        <v>1996</v>
      </c>
      <c r="N195" t="s">
        <v>84</v>
      </c>
      <c r="O195">
        <v>0</v>
      </c>
      <c r="P195" s="1">
        <v>2662.5467529296802</v>
      </c>
      <c r="Q195" s="1">
        <v>446063.82567521598</v>
      </c>
      <c r="R195" s="1">
        <v>79922732.101477697</v>
      </c>
      <c r="S195" s="1">
        <v>1998469.0361526699</v>
      </c>
      <c r="T195" s="1" t="s">
        <v>18</v>
      </c>
      <c r="U195" s="1" t="s">
        <v>6</v>
      </c>
      <c r="V195">
        <f t="shared" si="23"/>
        <v>82369927.510058522</v>
      </c>
      <c r="X195" t="s">
        <v>82</v>
      </c>
      <c r="Y195">
        <v>1996</v>
      </c>
      <c r="Z195" t="s">
        <v>84</v>
      </c>
      <c r="AA195">
        <f t="shared" ref="AA195:AA258" si="25">O195/$V195*100</f>
        <v>0</v>
      </c>
      <c r="AB195">
        <f t="shared" ref="AB195:AB258" si="26">P195/$V195*100</f>
        <v>3.2324257570877988E-3</v>
      </c>
      <c r="AC195">
        <f t="shared" ref="AC195:AC258" si="27">Q195/$V195*100</f>
        <v>0.54153723228753037</v>
      </c>
      <c r="AD195">
        <f t="shared" ref="AD195:AD258" si="28">R195/$V195*100</f>
        <v>97.02901837775444</v>
      </c>
      <c r="AE195">
        <f t="shared" ref="AE195:AE258" si="29">S195/$V195*100</f>
        <v>2.4262119642009261</v>
      </c>
      <c r="AF195" s="1" t="s">
        <v>18</v>
      </c>
      <c r="AG195" s="1" t="s">
        <v>6</v>
      </c>
      <c r="AH195">
        <f t="shared" si="24"/>
        <v>99.999999999999986</v>
      </c>
    </row>
    <row r="196" spans="1:34" x14ac:dyDescent="0.45">
      <c r="A196" t="str">
        <f>MID('Stand condition - SCT output'!$I196,9,4)</f>
        <v>1995</v>
      </c>
      <c r="B196">
        <f t="shared" ref="B196:B259" si="30">A196+1</f>
        <v>1996</v>
      </c>
      <c r="C196" t="str">
        <f>MID('Stand condition - SCT output'!$I196,18,4)</f>
        <v>1997</v>
      </c>
      <c r="D196">
        <f>SUM('Stand condition - SCT output'!$B196:$C196)</f>
        <v>1356.35205078125</v>
      </c>
      <c r="E196" s="1">
        <f>'Stand condition - SCT output'!$D196</f>
        <v>48061.258361816399</v>
      </c>
      <c r="F196" s="1">
        <f>'Stand condition - SCT output'!$E196</f>
        <v>3213329.9571339302</v>
      </c>
      <c r="G196" s="1">
        <f>'Stand condition - SCT output'!$F196</f>
        <v>114803211.359366</v>
      </c>
      <c r="H196" s="1">
        <f>'Stand condition - SCT output'!$G196</f>
        <v>4670093.3156738197</v>
      </c>
      <c r="I196" s="1" t="str">
        <f>'Stand condition - SCT output'!$H196</f>
        <v>Border Rivers</v>
      </c>
      <c r="J196" s="1" t="str">
        <f>'Stand condition - SCT output'!$J196</f>
        <v>River Red Gum</v>
      </c>
      <c r="K196" s="1"/>
      <c r="L196" t="s">
        <v>82</v>
      </c>
      <c r="M196">
        <v>1996</v>
      </c>
      <c r="N196" t="s">
        <v>84</v>
      </c>
      <c r="O196">
        <v>1356.35205078125</v>
      </c>
      <c r="P196" s="1">
        <v>48061.258361816399</v>
      </c>
      <c r="Q196" s="1">
        <v>3213329.9571339302</v>
      </c>
      <c r="R196" s="1">
        <v>114803211.359366</v>
      </c>
      <c r="S196" s="1">
        <v>4670093.3156738197</v>
      </c>
      <c r="T196" s="1" t="s">
        <v>19</v>
      </c>
      <c r="U196" s="1" t="s">
        <v>6</v>
      </c>
      <c r="V196">
        <f t="shared" ref="V196:V259" si="31">SUM(O196:S196)</f>
        <v>122736052.24258634</v>
      </c>
      <c r="X196" t="s">
        <v>82</v>
      </c>
      <c r="Y196">
        <v>1996</v>
      </c>
      <c r="Z196" t="s">
        <v>84</v>
      </c>
      <c r="AA196">
        <f t="shared" si="25"/>
        <v>1.1050966900095795E-3</v>
      </c>
      <c r="AB196">
        <f t="shared" si="26"/>
        <v>3.9158224078141193E-2</v>
      </c>
      <c r="AC196">
        <f t="shared" si="27"/>
        <v>2.6180815648060944</v>
      </c>
      <c r="AD196">
        <f t="shared" si="28"/>
        <v>93.536666090953318</v>
      </c>
      <c r="AE196">
        <f t="shared" si="29"/>
        <v>3.8049890234724479</v>
      </c>
      <c r="AF196" s="1" t="s">
        <v>19</v>
      </c>
      <c r="AG196" s="1" t="s">
        <v>6</v>
      </c>
      <c r="AH196">
        <f t="shared" ref="AH196:AH259" si="32">SUM(AA196:AE196)</f>
        <v>100.00000000000001</v>
      </c>
    </row>
    <row r="197" spans="1:34" x14ac:dyDescent="0.45">
      <c r="A197" t="str">
        <f>MID('Stand condition - SCT output'!$I197,9,4)</f>
        <v>1995</v>
      </c>
      <c r="B197">
        <f t="shared" si="30"/>
        <v>1996</v>
      </c>
      <c r="C197" t="str">
        <f>MID('Stand condition - SCT output'!$I197,18,4)</f>
        <v>1997</v>
      </c>
      <c r="D197">
        <f>SUM('Stand condition - SCT output'!$B197:$C197)</f>
        <v>3116.7962646484302</v>
      </c>
      <c r="E197" s="1">
        <f>'Stand condition - SCT output'!$D197</f>
        <v>77177.797546386704</v>
      </c>
      <c r="F197" s="1">
        <f>'Stand condition - SCT output'!$E197</f>
        <v>1416592.34080882</v>
      </c>
      <c r="G197" s="1">
        <f>'Stand condition - SCT output'!$F197</f>
        <v>20454165.956196301</v>
      </c>
      <c r="H197" s="1">
        <f>'Stand condition - SCT output'!$G197</f>
        <v>704894.84381103504</v>
      </c>
      <c r="I197" s="1" t="str">
        <f>'Stand condition - SCT output'!$H197</f>
        <v>Campaspe</v>
      </c>
      <c r="J197" s="1" t="str">
        <f>'Stand condition - SCT output'!$J197</f>
        <v>River Red Gum</v>
      </c>
      <c r="K197" s="1"/>
      <c r="L197" t="s">
        <v>82</v>
      </c>
      <c r="M197">
        <v>1996</v>
      </c>
      <c r="N197" t="s">
        <v>84</v>
      </c>
      <c r="O197">
        <v>3116.7962646484302</v>
      </c>
      <c r="P197" s="1">
        <v>77177.797546386704</v>
      </c>
      <c r="Q197" s="1">
        <v>1416592.34080882</v>
      </c>
      <c r="R197" s="1">
        <v>20454165.956196301</v>
      </c>
      <c r="S197" s="1">
        <v>704894.84381103504</v>
      </c>
      <c r="T197" s="1" t="s">
        <v>20</v>
      </c>
      <c r="U197" s="1" t="s">
        <v>6</v>
      </c>
      <c r="V197">
        <f t="shared" si="31"/>
        <v>22655947.734627191</v>
      </c>
      <c r="X197" t="s">
        <v>82</v>
      </c>
      <c r="Y197">
        <v>1996</v>
      </c>
      <c r="Z197" t="s">
        <v>84</v>
      </c>
      <c r="AA197">
        <f t="shared" si="25"/>
        <v>1.3757077395993198E-2</v>
      </c>
      <c r="AB197">
        <f t="shared" si="26"/>
        <v>0.34065137530498757</v>
      </c>
      <c r="AC197">
        <f t="shared" si="27"/>
        <v>6.2526289228841669</v>
      </c>
      <c r="AD197">
        <f t="shared" si="28"/>
        <v>90.281661115126496</v>
      </c>
      <c r="AE197">
        <f t="shared" si="29"/>
        <v>3.111301509288348</v>
      </c>
      <c r="AF197" s="1" t="s">
        <v>20</v>
      </c>
      <c r="AG197" s="1" t="s">
        <v>6</v>
      </c>
      <c r="AH197">
        <f t="shared" si="32"/>
        <v>100</v>
      </c>
    </row>
    <row r="198" spans="1:34" x14ac:dyDescent="0.45">
      <c r="A198" t="str">
        <f>MID('Stand condition - SCT output'!$I198,9,4)</f>
        <v>1995</v>
      </c>
      <c r="B198">
        <f t="shared" si="30"/>
        <v>1996</v>
      </c>
      <c r="C198" t="str">
        <f>MID('Stand condition - SCT output'!$I198,18,4)</f>
        <v>1997</v>
      </c>
      <c r="D198">
        <f>SUM('Stand condition - SCT output'!$B198:$C198)</f>
        <v>80419.010253906206</v>
      </c>
      <c r="E198" s="1">
        <f>'Stand condition - SCT output'!$D198</f>
        <v>1133483.3247324</v>
      </c>
      <c r="F198" s="1">
        <f>'Stand condition - SCT output'!$E198</f>
        <v>23928022.802467</v>
      </c>
      <c r="G198" s="1">
        <f>'Stand condition - SCT output'!$F198</f>
        <v>312030675.94015902</v>
      </c>
      <c r="H198" s="1">
        <f>'Stand condition - SCT output'!$G198</f>
        <v>26736726.730863899</v>
      </c>
      <c r="I198" s="1" t="str">
        <f>'Stand condition - SCT output'!$H198</f>
        <v>Goulburn-Broken</v>
      </c>
      <c r="J198" s="1" t="str">
        <f>'Stand condition - SCT output'!$J198</f>
        <v>River Red Gum</v>
      </c>
      <c r="K198" s="1"/>
      <c r="L198" t="s">
        <v>82</v>
      </c>
      <c r="M198">
        <v>1996</v>
      </c>
      <c r="N198" t="s">
        <v>84</v>
      </c>
      <c r="O198">
        <v>80419.010253906206</v>
      </c>
      <c r="P198" s="1">
        <v>1133483.3247324</v>
      </c>
      <c r="Q198" s="1">
        <v>23928022.802467</v>
      </c>
      <c r="R198" s="1">
        <v>312030675.94015902</v>
      </c>
      <c r="S198" s="1">
        <v>26736726.730863899</v>
      </c>
      <c r="T198" s="1" t="s">
        <v>21</v>
      </c>
      <c r="U198" s="1" t="s">
        <v>6</v>
      </c>
      <c r="V198">
        <f t="shared" si="31"/>
        <v>363909327.80847621</v>
      </c>
      <c r="X198" t="s">
        <v>82</v>
      </c>
      <c r="Y198">
        <v>1996</v>
      </c>
      <c r="Z198" t="s">
        <v>84</v>
      </c>
      <c r="AA198">
        <f t="shared" si="25"/>
        <v>2.2098639443567755E-2</v>
      </c>
      <c r="AB198">
        <f t="shared" si="26"/>
        <v>0.31147410580498974</v>
      </c>
      <c r="AC198">
        <f t="shared" si="27"/>
        <v>6.5752705341645452</v>
      </c>
      <c r="AD198">
        <f t="shared" si="28"/>
        <v>85.744071969592198</v>
      </c>
      <c r="AE198">
        <f t="shared" si="29"/>
        <v>7.3470847509947079</v>
      </c>
      <c r="AF198" s="1" t="s">
        <v>21</v>
      </c>
      <c r="AG198" s="1" t="s">
        <v>6</v>
      </c>
      <c r="AH198">
        <f t="shared" si="32"/>
        <v>100.00000000000001</v>
      </c>
    </row>
    <row r="199" spans="1:34" x14ac:dyDescent="0.45">
      <c r="A199" t="str">
        <f>MID('Stand condition - SCT output'!$I199,9,4)</f>
        <v>1995</v>
      </c>
      <c r="B199">
        <f t="shared" si="30"/>
        <v>1996</v>
      </c>
      <c r="C199" t="str">
        <f>MID('Stand condition - SCT output'!$I199,18,4)</f>
        <v>1997</v>
      </c>
      <c r="D199">
        <f>SUM('Stand condition - SCT output'!$B199:$C199)</f>
        <v>7395.9243774413999</v>
      </c>
      <c r="E199" s="1">
        <f>'Stand condition - SCT output'!$D199</f>
        <v>182141.96215820301</v>
      </c>
      <c r="F199" s="1">
        <f>'Stand condition - SCT output'!$E199</f>
        <v>4911193.4849994704</v>
      </c>
      <c r="G199" s="1">
        <f>'Stand condition - SCT output'!$F199</f>
        <v>114930213.84948701</v>
      </c>
      <c r="H199" s="1">
        <f>'Stand condition - SCT output'!$G199</f>
        <v>4648752.72729492</v>
      </c>
      <c r="I199" s="1" t="str">
        <f>'Stand condition - SCT output'!$H199</f>
        <v>Gwydir</v>
      </c>
      <c r="J199" s="1" t="str">
        <f>'Stand condition - SCT output'!$J199</f>
        <v>River Red Gum</v>
      </c>
      <c r="K199" s="1"/>
      <c r="L199" t="s">
        <v>82</v>
      </c>
      <c r="M199">
        <v>1996</v>
      </c>
      <c r="N199" t="s">
        <v>84</v>
      </c>
      <c r="O199">
        <v>7395.9243774413999</v>
      </c>
      <c r="P199" s="1">
        <v>182141.96215820301</v>
      </c>
      <c r="Q199" s="1">
        <v>4911193.4849994704</v>
      </c>
      <c r="R199" s="1">
        <v>114930213.84948701</v>
      </c>
      <c r="S199" s="1">
        <v>4648752.72729492</v>
      </c>
      <c r="T199" s="1" t="s">
        <v>22</v>
      </c>
      <c r="U199" s="1" t="s">
        <v>6</v>
      </c>
      <c r="V199">
        <f t="shared" si="31"/>
        <v>124679697.94831705</v>
      </c>
      <c r="X199" t="s">
        <v>82</v>
      </c>
      <c r="Y199">
        <v>1996</v>
      </c>
      <c r="Z199" t="s">
        <v>84</v>
      </c>
      <c r="AA199">
        <f t="shared" si="25"/>
        <v>5.9319396013512967E-3</v>
      </c>
      <c r="AB199">
        <f t="shared" si="26"/>
        <v>0.14608790777926456</v>
      </c>
      <c r="AC199">
        <f t="shared" si="27"/>
        <v>3.9390482699398959</v>
      </c>
      <c r="AD199">
        <f t="shared" si="28"/>
        <v>92.180375586992952</v>
      </c>
      <c r="AE199">
        <f t="shared" si="29"/>
        <v>3.7285562956865261</v>
      </c>
      <c r="AF199" s="1" t="s">
        <v>22</v>
      </c>
      <c r="AG199" s="1" t="s">
        <v>6</v>
      </c>
      <c r="AH199">
        <f t="shared" si="32"/>
        <v>100</v>
      </c>
    </row>
    <row r="200" spans="1:34" x14ac:dyDescent="0.45">
      <c r="A200" t="str">
        <f>MID('Stand condition - SCT output'!$I200,9,4)</f>
        <v>1995</v>
      </c>
      <c r="B200">
        <f t="shared" si="30"/>
        <v>1996</v>
      </c>
      <c r="C200" t="str">
        <f>MID('Stand condition - SCT output'!$I200,18,4)</f>
        <v>1997</v>
      </c>
      <c r="D200">
        <f>SUM('Stand condition - SCT output'!$B200:$C200)</f>
        <v>4751.3865356445258</v>
      </c>
      <c r="E200" s="1">
        <f>'Stand condition - SCT output'!$D200</f>
        <v>36457.856811523401</v>
      </c>
      <c r="F200" s="1">
        <f>'Stand condition - SCT output'!$E200</f>
        <v>404194.78021431703</v>
      </c>
      <c r="G200" s="1">
        <f>'Stand condition - SCT output'!$F200</f>
        <v>73246400.571566701</v>
      </c>
      <c r="H200" s="1">
        <f>'Stand condition - SCT output'!$G200</f>
        <v>423369.347665106</v>
      </c>
      <c r="I200" s="1" t="str">
        <f>'Stand condition - SCT output'!$H200</f>
        <v>Warrego</v>
      </c>
      <c r="J200" s="1" t="str">
        <f>'Stand condition - SCT output'!$J200</f>
        <v>River Red Gum</v>
      </c>
      <c r="K200" s="1"/>
      <c r="L200" t="s">
        <v>82</v>
      </c>
      <c r="M200">
        <v>1996</v>
      </c>
      <c r="N200" t="s">
        <v>84</v>
      </c>
      <c r="O200">
        <v>4751.3865356445258</v>
      </c>
      <c r="P200" s="1">
        <v>36457.856811523401</v>
      </c>
      <c r="Q200" s="1">
        <v>404194.78021431703</v>
      </c>
      <c r="R200" s="1">
        <v>73246400.571566701</v>
      </c>
      <c r="S200" s="1">
        <v>423369.347665106</v>
      </c>
      <c r="T200" s="1" t="s">
        <v>23</v>
      </c>
      <c r="U200" s="1" t="s">
        <v>6</v>
      </c>
      <c r="V200">
        <f t="shared" si="31"/>
        <v>74115173.94279328</v>
      </c>
      <c r="X200" t="s">
        <v>82</v>
      </c>
      <c r="Y200">
        <v>1996</v>
      </c>
      <c r="Z200" t="s">
        <v>84</v>
      </c>
      <c r="AA200">
        <f t="shared" si="25"/>
        <v>6.4108147938935454E-3</v>
      </c>
      <c r="AB200">
        <f t="shared" si="26"/>
        <v>4.9190813259999702E-2</v>
      </c>
      <c r="AC200">
        <f t="shared" si="27"/>
        <v>0.54536036105953123</v>
      </c>
      <c r="AD200">
        <f t="shared" si="28"/>
        <v>98.827806338419776</v>
      </c>
      <c r="AE200">
        <f t="shared" si="29"/>
        <v>0.5712316724668135</v>
      </c>
      <c r="AF200" s="1" t="s">
        <v>23</v>
      </c>
      <c r="AG200" s="1" t="s">
        <v>6</v>
      </c>
      <c r="AH200">
        <f t="shared" si="32"/>
        <v>100.00000000000001</v>
      </c>
    </row>
    <row r="201" spans="1:34" x14ac:dyDescent="0.45">
      <c r="A201" t="str">
        <f>MID('Stand condition - SCT output'!$I201,9,4)</f>
        <v>1995</v>
      </c>
      <c r="B201">
        <f t="shared" si="30"/>
        <v>1996</v>
      </c>
      <c r="C201" t="str">
        <f>MID('Stand condition - SCT output'!$I201,18,4)</f>
        <v>1997</v>
      </c>
      <c r="D201">
        <f>SUM('Stand condition - SCT output'!$B201:$C201)</f>
        <v>0</v>
      </c>
      <c r="E201" s="1">
        <f>'Stand condition - SCT output'!$D201</f>
        <v>9494.2896118164008</v>
      </c>
      <c r="F201" s="1">
        <f>'Stand condition - SCT output'!$E201</f>
        <v>380385.09466552699</v>
      </c>
      <c r="G201" s="1">
        <f>'Stand condition - SCT output'!$F201</f>
        <v>2880360.2889792002</v>
      </c>
      <c r="H201" s="1">
        <f>'Stand condition - SCT output'!$G201</f>
        <v>218840.58547506799</v>
      </c>
      <c r="I201" s="1" t="str">
        <f>'Stand condition - SCT output'!$H201</f>
        <v>Eastern Mt Lofty Ranges</v>
      </c>
      <c r="J201" s="1" t="str">
        <f>'Stand condition - SCT output'!$J201</f>
        <v>River Red Gum</v>
      </c>
      <c r="K201" s="1"/>
      <c r="L201" t="s">
        <v>82</v>
      </c>
      <c r="M201">
        <v>1996</v>
      </c>
      <c r="N201" t="s">
        <v>84</v>
      </c>
      <c r="O201">
        <v>0</v>
      </c>
      <c r="P201" s="1">
        <v>9494.2896118164008</v>
      </c>
      <c r="Q201" s="1">
        <v>380385.09466552699</v>
      </c>
      <c r="R201" s="1">
        <v>2880360.2889792002</v>
      </c>
      <c r="S201" s="1">
        <v>218840.58547506799</v>
      </c>
      <c r="T201" s="1" t="s">
        <v>24</v>
      </c>
      <c r="U201" s="1" t="s">
        <v>6</v>
      </c>
      <c r="V201">
        <f t="shared" si="31"/>
        <v>3489080.2587316115</v>
      </c>
      <c r="X201" t="s">
        <v>82</v>
      </c>
      <c r="Y201">
        <v>1996</v>
      </c>
      <c r="Z201" t="s">
        <v>84</v>
      </c>
      <c r="AA201">
        <f t="shared" si="25"/>
        <v>0</v>
      </c>
      <c r="AB201">
        <f t="shared" si="26"/>
        <v>0.27211439427500783</v>
      </c>
      <c r="AC201">
        <f t="shared" si="27"/>
        <v>10.902159493568336</v>
      </c>
      <c r="AD201">
        <f t="shared" si="28"/>
        <v>82.553569290099972</v>
      </c>
      <c r="AE201">
        <f t="shared" si="29"/>
        <v>6.2721568220566901</v>
      </c>
      <c r="AF201" s="1" t="s">
        <v>24</v>
      </c>
      <c r="AG201" s="1" t="s">
        <v>6</v>
      </c>
      <c r="AH201">
        <f t="shared" si="32"/>
        <v>100</v>
      </c>
    </row>
    <row r="202" spans="1:34" x14ac:dyDescent="0.45">
      <c r="A202" t="str">
        <f>MID('Stand condition - SCT output'!$I202,9,4)</f>
        <v>1995</v>
      </c>
      <c r="B202">
        <f t="shared" si="30"/>
        <v>1996</v>
      </c>
      <c r="C202" t="str">
        <f>MID('Stand condition - SCT output'!$I202,18,4)</f>
        <v>1997</v>
      </c>
      <c r="D202">
        <f>SUM('Stand condition - SCT output'!$B202:$C202)</f>
        <v>0</v>
      </c>
      <c r="E202" s="1">
        <f>'Stand condition - SCT output'!$D202</f>
        <v>21719.370605468699</v>
      </c>
      <c r="F202" s="1">
        <f>'Stand condition - SCT output'!$E202</f>
        <v>1138303.13275146</v>
      </c>
      <c r="G202" s="1">
        <f>'Stand condition - SCT output'!$F202</f>
        <v>109756063.76181901</v>
      </c>
      <c r="H202" s="1">
        <f>'Stand condition - SCT output'!$G202</f>
        <v>3532630.1712646401</v>
      </c>
      <c r="I202" s="1" t="str">
        <f>'Stand condition - SCT output'!$H202</f>
        <v>Condamine-Balonne</v>
      </c>
      <c r="J202" s="1" t="str">
        <f>'Stand condition - SCT output'!$J202</f>
        <v>River Red Gum</v>
      </c>
      <c r="K202" s="1"/>
      <c r="L202" t="s">
        <v>82</v>
      </c>
      <c r="M202">
        <v>1996</v>
      </c>
      <c r="N202" t="s">
        <v>84</v>
      </c>
      <c r="O202">
        <v>0</v>
      </c>
      <c r="P202" s="1">
        <v>21719.370605468699</v>
      </c>
      <c r="Q202" s="1">
        <v>1138303.13275146</v>
      </c>
      <c r="R202" s="1">
        <v>109756063.76181901</v>
      </c>
      <c r="S202" s="1">
        <v>3532630.1712646401</v>
      </c>
      <c r="T202" s="1" t="s">
        <v>25</v>
      </c>
      <c r="U202" s="1" t="s">
        <v>6</v>
      </c>
      <c r="V202">
        <f t="shared" si="31"/>
        <v>114448716.43644057</v>
      </c>
      <c r="X202" t="s">
        <v>82</v>
      </c>
      <c r="Y202">
        <v>1996</v>
      </c>
      <c r="Z202" t="s">
        <v>84</v>
      </c>
      <c r="AA202">
        <f t="shared" si="25"/>
        <v>0</v>
      </c>
      <c r="AB202">
        <f t="shared" si="26"/>
        <v>1.8977382430960348E-2</v>
      </c>
      <c r="AC202">
        <f t="shared" si="27"/>
        <v>0.99459667892703696</v>
      </c>
      <c r="AD202">
        <f t="shared" si="28"/>
        <v>95.89977693002119</v>
      </c>
      <c r="AE202">
        <f t="shared" si="29"/>
        <v>3.0866490086208143</v>
      </c>
      <c r="AF202" s="1" t="s">
        <v>25</v>
      </c>
      <c r="AG202" s="1" t="s">
        <v>6</v>
      </c>
      <c r="AH202">
        <f t="shared" si="32"/>
        <v>100</v>
      </c>
    </row>
    <row r="203" spans="1:34" x14ac:dyDescent="0.45">
      <c r="A203" t="str">
        <f>MID('Stand condition - SCT output'!$I203,9,4)</f>
        <v>1996</v>
      </c>
      <c r="B203">
        <f t="shared" si="30"/>
        <v>1997</v>
      </c>
      <c r="C203" t="str">
        <f>MID('Stand condition - SCT output'!$I203,18,4)</f>
        <v>1998</v>
      </c>
      <c r="D203">
        <f>SUM('Stand condition - SCT output'!$B203:$C203)</f>
        <v>1579652.5781249919</v>
      </c>
      <c r="E203" s="1">
        <f>'Stand condition - SCT output'!$D203</f>
        <v>13988759.632788301</v>
      </c>
      <c r="F203" s="1">
        <f>'Stand condition - SCT output'!$E203</f>
        <v>213999835.156293</v>
      </c>
      <c r="G203" s="1">
        <f>'Stand condition - SCT output'!$F203</f>
        <v>838663469.23613703</v>
      </c>
      <c r="H203" s="1">
        <f>'Stand condition - SCT output'!$G203</f>
        <v>21674971.513286699</v>
      </c>
      <c r="I203" s="1" t="str">
        <f>'Stand condition - SCT output'!$H203</f>
        <v>Murrumbidgee</v>
      </c>
      <c r="J203" s="1" t="str">
        <f>'Stand condition - SCT output'!$J203</f>
        <v>River Red Gum</v>
      </c>
      <c r="K203" s="1"/>
      <c r="L203" t="s">
        <v>83</v>
      </c>
      <c r="M203">
        <v>1997</v>
      </c>
      <c r="N203" t="s">
        <v>85</v>
      </c>
      <c r="O203">
        <v>1579652.5781249919</v>
      </c>
      <c r="P203" s="1">
        <v>13988759.632788301</v>
      </c>
      <c r="Q203" s="1">
        <v>213999835.156293</v>
      </c>
      <c r="R203" s="1">
        <v>838663469.23613703</v>
      </c>
      <c r="S203" s="1">
        <v>21674971.513286699</v>
      </c>
      <c r="T203" s="1" t="s">
        <v>4</v>
      </c>
      <c r="U203" s="1" t="s">
        <v>6</v>
      </c>
      <c r="V203">
        <f t="shared" si="31"/>
        <v>1089906688.1166301</v>
      </c>
      <c r="X203" t="s">
        <v>83</v>
      </c>
      <c r="Y203">
        <v>1997</v>
      </c>
      <c r="Z203" t="s">
        <v>85</v>
      </c>
      <c r="AA203">
        <f t="shared" si="25"/>
        <v>0.14493466232918048</v>
      </c>
      <c r="AB203">
        <f t="shared" si="26"/>
        <v>1.283482318744279</v>
      </c>
      <c r="AC203">
        <f t="shared" si="27"/>
        <v>19.634693271410868</v>
      </c>
      <c r="AD203">
        <f t="shared" si="28"/>
        <v>76.948190003802637</v>
      </c>
      <c r="AE203">
        <f t="shared" si="29"/>
        <v>1.9886997437130394</v>
      </c>
      <c r="AF203" s="1" t="s">
        <v>4</v>
      </c>
      <c r="AG203" s="1" t="s">
        <v>6</v>
      </c>
      <c r="AH203">
        <f t="shared" si="32"/>
        <v>100.00000000000001</v>
      </c>
    </row>
    <row r="204" spans="1:34" x14ac:dyDescent="0.45">
      <c r="A204" t="str">
        <f>MID('Stand condition - SCT output'!$I204,9,4)</f>
        <v>1996</v>
      </c>
      <c r="B204">
        <f t="shared" si="30"/>
        <v>1997</v>
      </c>
      <c r="C204" t="str">
        <f>MID('Stand condition - SCT output'!$I204,18,4)</f>
        <v>1998</v>
      </c>
      <c r="D204">
        <f>SUM('Stand condition - SCT output'!$B204:$C204)</f>
        <v>1328.0808715820301</v>
      </c>
      <c r="E204" s="1">
        <f>'Stand condition - SCT output'!$D204</f>
        <v>49641.8175482058</v>
      </c>
      <c r="F204" s="1">
        <f>'Stand condition - SCT output'!$E204</f>
        <v>4740279.1186451605</v>
      </c>
      <c r="G204" s="1">
        <f>'Stand condition - SCT output'!$F204</f>
        <v>115803177.18239599</v>
      </c>
      <c r="H204" s="1">
        <f>'Stand condition - SCT output'!$G204</f>
        <v>4422039.1672363197</v>
      </c>
      <c r="I204" s="1" t="str">
        <f>'Stand condition - SCT output'!$H204</f>
        <v>Namoi</v>
      </c>
      <c r="J204" s="1" t="str">
        <f>'Stand condition - SCT output'!$J204</f>
        <v>River Red Gum</v>
      </c>
      <c r="K204" s="1"/>
      <c r="L204" t="s">
        <v>83</v>
      </c>
      <c r="M204">
        <v>1997</v>
      </c>
      <c r="N204" t="s">
        <v>85</v>
      </c>
      <c r="O204">
        <v>1328.0808715820301</v>
      </c>
      <c r="P204" s="1">
        <v>49641.8175482058</v>
      </c>
      <c r="Q204" s="1">
        <v>4740279.1186451605</v>
      </c>
      <c r="R204" s="1">
        <v>115803177.18239599</v>
      </c>
      <c r="S204" s="1">
        <v>4422039.1672363197</v>
      </c>
      <c r="T204" s="1" t="s">
        <v>7</v>
      </c>
      <c r="U204" s="1" t="s">
        <v>6</v>
      </c>
      <c r="V204">
        <f t="shared" si="31"/>
        <v>125016465.36669725</v>
      </c>
      <c r="X204" t="s">
        <v>83</v>
      </c>
      <c r="Y204">
        <v>1997</v>
      </c>
      <c r="Z204" t="s">
        <v>85</v>
      </c>
      <c r="AA204">
        <f t="shared" si="25"/>
        <v>1.0623247647312012E-3</v>
      </c>
      <c r="AB204">
        <f t="shared" si="26"/>
        <v>3.9708223554870817E-2</v>
      </c>
      <c r="AC204">
        <f t="shared" si="27"/>
        <v>3.7917238379288785</v>
      </c>
      <c r="AD204">
        <f t="shared" si="28"/>
        <v>92.630340205766558</v>
      </c>
      <c r="AE204">
        <f t="shared" si="29"/>
        <v>3.5371654079849648</v>
      </c>
      <c r="AF204" s="1" t="s">
        <v>7</v>
      </c>
      <c r="AG204" s="1" t="s">
        <v>6</v>
      </c>
      <c r="AH204">
        <f t="shared" si="32"/>
        <v>100</v>
      </c>
    </row>
    <row r="205" spans="1:34" x14ac:dyDescent="0.45">
      <c r="A205" t="str">
        <f>MID('Stand condition - SCT output'!$I205,9,4)</f>
        <v>1996</v>
      </c>
      <c r="B205">
        <f t="shared" si="30"/>
        <v>1997</v>
      </c>
      <c r="C205" t="str">
        <f>MID('Stand condition - SCT output'!$I205,18,4)</f>
        <v>1998</v>
      </c>
      <c r="D205">
        <f>SUM('Stand condition - SCT output'!$B205:$C205)</f>
        <v>685.78765869140602</v>
      </c>
      <c r="E205" s="1">
        <f>'Stand condition - SCT output'!$D205</f>
        <v>6139.4122314453098</v>
      </c>
      <c r="F205" s="1">
        <f>'Stand condition - SCT output'!$E205</f>
        <v>725191.90264892497</v>
      </c>
      <c r="G205" s="1">
        <f>'Stand condition - SCT output'!$F205</f>
        <v>1259989.1206664999</v>
      </c>
      <c r="H205" s="1">
        <f>'Stand condition - SCT output'!$G205</f>
        <v>0</v>
      </c>
      <c r="I205" s="1" t="str">
        <f>'Stand condition - SCT output'!$H205</f>
        <v>Nebine</v>
      </c>
      <c r="J205" s="1" t="str">
        <f>'Stand condition - SCT output'!$J205</f>
        <v>River Red Gum</v>
      </c>
      <c r="K205" s="1"/>
      <c r="L205" t="s">
        <v>83</v>
      </c>
      <c r="M205">
        <v>1997</v>
      </c>
      <c r="N205" t="s">
        <v>85</v>
      </c>
      <c r="O205">
        <v>685.78765869140602</v>
      </c>
      <c r="P205" s="1">
        <v>6139.4122314453098</v>
      </c>
      <c r="Q205" s="1">
        <v>725191.90264892497</v>
      </c>
      <c r="R205" s="1">
        <v>1259989.1206664999</v>
      </c>
      <c r="S205" s="1">
        <v>0</v>
      </c>
      <c r="T205" s="1" t="s">
        <v>8</v>
      </c>
      <c r="U205" s="1" t="s">
        <v>6</v>
      </c>
      <c r="V205">
        <f t="shared" si="31"/>
        <v>1992006.2232055617</v>
      </c>
      <c r="X205" t="s">
        <v>83</v>
      </c>
      <c r="Y205">
        <v>1997</v>
      </c>
      <c r="Z205" t="s">
        <v>85</v>
      </c>
      <c r="AA205">
        <f t="shared" si="25"/>
        <v>3.4426983746457772E-2</v>
      </c>
      <c r="AB205">
        <f t="shared" si="26"/>
        <v>0.30820246241829957</v>
      </c>
      <c r="AC205">
        <f t="shared" si="27"/>
        <v>36.405102263281933</v>
      </c>
      <c r="AD205">
        <f t="shared" si="28"/>
        <v>63.252268290553303</v>
      </c>
      <c r="AE205">
        <f t="shared" si="29"/>
        <v>0</v>
      </c>
      <c r="AF205" s="1" t="s">
        <v>8</v>
      </c>
      <c r="AG205" s="1" t="s">
        <v>6</v>
      </c>
      <c r="AH205">
        <f t="shared" si="32"/>
        <v>100</v>
      </c>
    </row>
    <row r="206" spans="1:34" x14ac:dyDescent="0.45">
      <c r="A206" t="str">
        <f>MID('Stand condition - SCT output'!$I206,9,4)</f>
        <v>1996</v>
      </c>
      <c r="B206">
        <f t="shared" si="30"/>
        <v>1997</v>
      </c>
      <c r="C206" t="str">
        <f>MID('Stand condition - SCT output'!$I206,18,4)</f>
        <v>1998</v>
      </c>
      <c r="D206">
        <f>SUM('Stand condition - SCT output'!$B206:$C206)</f>
        <v>2496.7571411132799</v>
      </c>
      <c r="E206" s="1">
        <f>'Stand condition - SCT output'!$D206</f>
        <v>105391.463830087</v>
      </c>
      <c r="F206" s="1">
        <f>'Stand condition - SCT output'!$E206</f>
        <v>5646058.5991591504</v>
      </c>
      <c r="G206" s="1">
        <f>'Stand condition - SCT output'!$F206</f>
        <v>100557831.137109</v>
      </c>
      <c r="H206" s="1">
        <f>'Stand condition - SCT output'!$G206</f>
        <v>20540927.787267499</v>
      </c>
      <c r="I206" s="1" t="str">
        <f>'Stand condition - SCT output'!$H206</f>
        <v>Ovens</v>
      </c>
      <c r="J206" s="1" t="str">
        <f>'Stand condition - SCT output'!$J206</f>
        <v>River Red Gum</v>
      </c>
      <c r="K206" s="1"/>
      <c r="L206" t="s">
        <v>83</v>
      </c>
      <c r="M206">
        <v>1997</v>
      </c>
      <c r="N206" t="s">
        <v>85</v>
      </c>
      <c r="O206">
        <v>2496.7571411132799</v>
      </c>
      <c r="P206" s="1">
        <v>105391.463830087</v>
      </c>
      <c r="Q206" s="1">
        <v>5646058.5991591504</v>
      </c>
      <c r="R206" s="1">
        <v>100557831.137109</v>
      </c>
      <c r="S206" s="1">
        <v>20540927.787267499</v>
      </c>
      <c r="T206" s="1" t="s">
        <v>9</v>
      </c>
      <c r="U206" s="1" t="s">
        <v>6</v>
      </c>
      <c r="V206">
        <f t="shared" si="31"/>
        <v>126852705.74450684</v>
      </c>
      <c r="X206" t="s">
        <v>83</v>
      </c>
      <c r="Y206">
        <v>1997</v>
      </c>
      <c r="Z206" t="s">
        <v>85</v>
      </c>
      <c r="AA206">
        <f t="shared" si="25"/>
        <v>1.9682332564052523E-3</v>
      </c>
      <c r="AB206">
        <f t="shared" si="26"/>
        <v>8.3081762593503694E-2</v>
      </c>
      <c r="AC206">
        <f t="shared" si="27"/>
        <v>4.4508775481154013</v>
      </c>
      <c r="AD206">
        <f t="shared" si="28"/>
        <v>79.271333273443801</v>
      </c>
      <c r="AE206">
        <f t="shared" si="29"/>
        <v>16.192739182590902</v>
      </c>
      <c r="AF206" s="1" t="s">
        <v>9</v>
      </c>
      <c r="AG206" s="1" t="s">
        <v>6</v>
      </c>
      <c r="AH206">
        <f t="shared" si="32"/>
        <v>100.00000000000001</v>
      </c>
    </row>
    <row r="207" spans="1:34" x14ac:dyDescent="0.45">
      <c r="A207" t="str">
        <f>MID('Stand condition - SCT output'!$I207,9,4)</f>
        <v>1996</v>
      </c>
      <c r="B207">
        <f t="shared" si="30"/>
        <v>1997</v>
      </c>
      <c r="C207" t="str">
        <f>MID('Stand condition - SCT output'!$I207,18,4)</f>
        <v>1998</v>
      </c>
      <c r="D207">
        <f>SUM('Stand condition - SCT output'!$B207:$C207)</f>
        <v>660.28887939453102</v>
      </c>
      <c r="E207" s="1">
        <f>'Stand condition - SCT output'!$D207</f>
        <v>4763.3256225585901</v>
      </c>
      <c r="F207" s="1">
        <f>'Stand condition - SCT output'!$E207</f>
        <v>157638.24961081101</v>
      </c>
      <c r="G207" s="1">
        <f>'Stand condition - SCT output'!$F207</f>
        <v>27676787.506856699</v>
      </c>
      <c r="H207" s="1">
        <f>'Stand condition - SCT output'!$G207</f>
        <v>300338.41982445802</v>
      </c>
      <c r="I207" s="1" t="str">
        <f>'Stand condition - SCT output'!$H207</f>
        <v>Paroo</v>
      </c>
      <c r="J207" s="1" t="str">
        <f>'Stand condition - SCT output'!$J207</f>
        <v>River Red Gum</v>
      </c>
      <c r="K207" s="1"/>
      <c r="L207" t="s">
        <v>83</v>
      </c>
      <c r="M207">
        <v>1997</v>
      </c>
      <c r="N207" t="s">
        <v>85</v>
      </c>
      <c r="O207">
        <v>660.28887939453102</v>
      </c>
      <c r="P207" s="1">
        <v>4763.3256225585901</v>
      </c>
      <c r="Q207" s="1">
        <v>157638.24961081101</v>
      </c>
      <c r="R207" s="1">
        <v>27676787.506856699</v>
      </c>
      <c r="S207" s="1">
        <v>300338.41982445802</v>
      </c>
      <c r="T207" s="1" t="s">
        <v>10</v>
      </c>
      <c r="U207" s="1" t="s">
        <v>6</v>
      </c>
      <c r="V207">
        <f t="shared" si="31"/>
        <v>28140187.790793922</v>
      </c>
      <c r="X207" t="s">
        <v>83</v>
      </c>
      <c r="Y207">
        <v>1997</v>
      </c>
      <c r="Z207" t="s">
        <v>85</v>
      </c>
      <c r="AA207">
        <f t="shared" si="25"/>
        <v>2.3464266987249633E-3</v>
      </c>
      <c r="AB207">
        <f t="shared" si="26"/>
        <v>1.6927128056042736E-2</v>
      </c>
      <c r="AC207">
        <f t="shared" si="27"/>
        <v>0.56018904629478861</v>
      </c>
      <c r="AD207">
        <f t="shared" si="28"/>
        <v>98.353243811369211</v>
      </c>
      <c r="AE207">
        <f t="shared" si="29"/>
        <v>1.0672935875812239</v>
      </c>
      <c r="AF207" s="1" t="s">
        <v>10</v>
      </c>
      <c r="AG207" s="1" t="s">
        <v>6</v>
      </c>
      <c r="AH207">
        <f t="shared" si="32"/>
        <v>99.999999999999986</v>
      </c>
    </row>
    <row r="208" spans="1:34" x14ac:dyDescent="0.45">
      <c r="A208" t="str">
        <f>MID('Stand condition - SCT output'!$I208,9,4)</f>
        <v>1996</v>
      </c>
      <c r="B208">
        <f t="shared" si="30"/>
        <v>1997</v>
      </c>
      <c r="C208" t="str">
        <f>MID('Stand condition - SCT output'!$I208,18,4)</f>
        <v>1998</v>
      </c>
      <c r="D208">
        <f>SUM('Stand condition - SCT output'!$B208:$C208)</f>
        <v>837995.25018310465</v>
      </c>
      <c r="E208" s="1">
        <f>'Stand condition - SCT output'!$D208</f>
        <v>3796366.8759504701</v>
      </c>
      <c r="F208" s="1">
        <f>'Stand condition - SCT output'!$E208</f>
        <v>28889778.3707004</v>
      </c>
      <c r="G208" s="1">
        <f>'Stand condition - SCT output'!$F208</f>
        <v>93474681.9459434</v>
      </c>
      <c r="H208" s="1">
        <f>'Stand condition - SCT output'!$G208</f>
        <v>202839.9006958</v>
      </c>
      <c r="I208" s="1" t="str">
        <f>'Stand condition - SCT output'!$H208</f>
        <v>Wimmera-Avoca</v>
      </c>
      <c r="J208" s="1" t="str">
        <f>'Stand condition - SCT output'!$J208</f>
        <v>River Red Gum</v>
      </c>
      <c r="K208" s="1"/>
      <c r="L208" t="s">
        <v>83</v>
      </c>
      <c r="M208">
        <v>1997</v>
      </c>
      <c r="N208" t="s">
        <v>85</v>
      </c>
      <c r="O208">
        <v>837995.25018310465</v>
      </c>
      <c r="P208" s="1">
        <v>3796366.8759504701</v>
      </c>
      <c r="Q208" s="1">
        <v>28889778.3707004</v>
      </c>
      <c r="R208" s="1">
        <v>93474681.9459434</v>
      </c>
      <c r="S208" s="1">
        <v>202839.9006958</v>
      </c>
      <c r="T208" s="1" t="s">
        <v>11</v>
      </c>
      <c r="U208" s="1" t="s">
        <v>6</v>
      </c>
      <c r="V208">
        <f t="shared" si="31"/>
        <v>127201662.34347318</v>
      </c>
      <c r="X208" t="s">
        <v>83</v>
      </c>
      <c r="Y208">
        <v>1997</v>
      </c>
      <c r="Z208" t="s">
        <v>85</v>
      </c>
      <c r="AA208">
        <f t="shared" si="25"/>
        <v>0.65879268772473143</v>
      </c>
      <c r="AB208">
        <f t="shared" si="26"/>
        <v>2.9845261500588123</v>
      </c>
      <c r="AC208">
        <f t="shared" si="27"/>
        <v>22.711793099599188</v>
      </c>
      <c r="AD208">
        <f t="shared" si="28"/>
        <v>73.48542481586496</v>
      </c>
      <c r="AE208">
        <f t="shared" si="29"/>
        <v>0.15946324675229992</v>
      </c>
      <c r="AF208" s="1" t="s">
        <v>11</v>
      </c>
      <c r="AG208" s="1" t="s">
        <v>6</v>
      </c>
      <c r="AH208">
        <f t="shared" si="32"/>
        <v>99.999999999999986</v>
      </c>
    </row>
    <row r="209" spans="1:34" x14ac:dyDescent="0.45">
      <c r="A209" t="str">
        <f>MID('Stand condition - SCT output'!$I209,9,4)</f>
        <v>1996</v>
      </c>
      <c r="B209">
        <f t="shared" si="30"/>
        <v>1997</v>
      </c>
      <c r="C209" t="str">
        <f>MID('Stand condition - SCT output'!$I209,18,4)</f>
        <v>1998</v>
      </c>
      <c r="D209">
        <f>SUM('Stand condition - SCT output'!$B209:$C209)</f>
        <v>971777.99499511661</v>
      </c>
      <c r="E209" s="1">
        <f>'Stand condition - SCT output'!$D209</f>
        <v>10427868.944287499</v>
      </c>
      <c r="F209" s="1">
        <f>'Stand condition - SCT output'!$E209</f>
        <v>122360740.494908</v>
      </c>
      <c r="G209" s="1">
        <f>'Stand condition - SCT output'!$F209</f>
        <v>403751440.37650597</v>
      </c>
      <c r="H209" s="1">
        <f>'Stand condition - SCT output'!$G209</f>
        <v>6909871.5205078097</v>
      </c>
      <c r="I209" s="1" t="str">
        <f>'Stand condition - SCT output'!$H209</f>
        <v>Lachlan</v>
      </c>
      <c r="J209" s="1" t="str">
        <f>'Stand condition - SCT output'!$J209</f>
        <v>River Red Gum</v>
      </c>
      <c r="K209" s="1"/>
      <c r="L209" t="s">
        <v>83</v>
      </c>
      <c r="M209">
        <v>1997</v>
      </c>
      <c r="N209" t="s">
        <v>85</v>
      </c>
      <c r="O209">
        <v>971777.99499511661</v>
      </c>
      <c r="P209" s="1">
        <v>10427868.944287499</v>
      </c>
      <c r="Q209" s="1">
        <v>122360740.494908</v>
      </c>
      <c r="R209" s="1">
        <v>403751440.37650597</v>
      </c>
      <c r="S209" s="1">
        <v>6909871.5205078097</v>
      </c>
      <c r="T209" s="1" t="s">
        <v>12</v>
      </c>
      <c r="U209" s="1" t="s">
        <v>6</v>
      </c>
      <c r="V209">
        <f t="shared" si="31"/>
        <v>544421699.33120441</v>
      </c>
      <c r="X209" t="s">
        <v>83</v>
      </c>
      <c r="Y209">
        <v>1997</v>
      </c>
      <c r="Z209" t="s">
        <v>85</v>
      </c>
      <c r="AA209">
        <f t="shared" si="25"/>
        <v>0.17849729285017452</v>
      </c>
      <c r="AB209">
        <f t="shared" si="26"/>
        <v>1.9154028866038273</v>
      </c>
      <c r="AC209">
        <f t="shared" si="27"/>
        <v>22.475360670822312</v>
      </c>
      <c r="AD209">
        <f t="shared" si="28"/>
        <v>74.161526050944516</v>
      </c>
      <c r="AE209">
        <f t="shared" si="29"/>
        <v>1.2692130987791725</v>
      </c>
      <c r="AF209" s="1" t="s">
        <v>12</v>
      </c>
      <c r="AG209" s="1" t="s">
        <v>6</v>
      </c>
      <c r="AH209">
        <f t="shared" si="32"/>
        <v>100</v>
      </c>
    </row>
    <row r="210" spans="1:34" x14ac:dyDescent="0.45">
      <c r="A210" t="str">
        <f>MID('Stand condition - SCT output'!$I210,9,4)</f>
        <v>1996</v>
      </c>
      <c r="B210">
        <f t="shared" si="30"/>
        <v>1997</v>
      </c>
      <c r="C210" t="str">
        <f>MID('Stand condition - SCT output'!$I210,18,4)</f>
        <v>1998</v>
      </c>
      <c r="D210">
        <f>SUM('Stand condition - SCT output'!$B210:$C210)</f>
        <v>112992.59875488257</v>
      </c>
      <c r="E210" s="1">
        <f>'Stand condition - SCT output'!$D210</f>
        <v>982845.60858154297</v>
      </c>
      <c r="F210" s="1">
        <f>'Stand condition - SCT output'!$E210</f>
        <v>8637532.3304584492</v>
      </c>
      <c r="G210" s="1">
        <f>'Stand condition - SCT output'!$F210</f>
        <v>45714702.480188198</v>
      </c>
      <c r="H210" s="1">
        <f>'Stand condition - SCT output'!$G210</f>
        <v>829059.58251953102</v>
      </c>
      <c r="I210" s="1" t="str">
        <f>'Stand condition - SCT output'!$H210</f>
        <v>Loddon</v>
      </c>
      <c r="J210" s="1" t="str">
        <f>'Stand condition - SCT output'!$J210</f>
        <v>River Red Gum</v>
      </c>
      <c r="K210" s="1"/>
      <c r="L210" t="s">
        <v>83</v>
      </c>
      <c r="M210">
        <v>1997</v>
      </c>
      <c r="N210" t="s">
        <v>85</v>
      </c>
      <c r="O210">
        <v>112992.59875488257</v>
      </c>
      <c r="P210" s="1">
        <v>982845.60858154297</v>
      </c>
      <c r="Q210" s="1">
        <v>8637532.3304584492</v>
      </c>
      <c r="R210" s="1">
        <v>45714702.480188198</v>
      </c>
      <c r="S210" s="1">
        <v>829059.58251953102</v>
      </c>
      <c r="T210" s="1" t="s">
        <v>13</v>
      </c>
      <c r="U210" s="1" t="s">
        <v>6</v>
      </c>
      <c r="V210">
        <f t="shared" si="31"/>
        <v>56277132.600502603</v>
      </c>
      <c r="X210" t="s">
        <v>83</v>
      </c>
      <c r="Y210">
        <v>1997</v>
      </c>
      <c r="Z210" t="s">
        <v>85</v>
      </c>
      <c r="AA210">
        <f t="shared" si="25"/>
        <v>0.20077888395094501</v>
      </c>
      <c r="AB210">
        <f t="shared" si="26"/>
        <v>1.746438674405322</v>
      </c>
      <c r="AC210">
        <f t="shared" si="27"/>
        <v>15.348209710281701</v>
      </c>
      <c r="AD210">
        <f t="shared" si="28"/>
        <v>81.231399624969384</v>
      </c>
      <c r="AE210">
        <f t="shared" si="29"/>
        <v>1.473173106392643</v>
      </c>
      <c r="AF210" s="1" t="s">
        <v>13</v>
      </c>
      <c r="AG210" s="1" t="s">
        <v>6</v>
      </c>
      <c r="AH210">
        <f t="shared" si="32"/>
        <v>99.999999999999986</v>
      </c>
    </row>
    <row r="211" spans="1:34" x14ac:dyDescent="0.45">
      <c r="A211" t="str">
        <f>MID('Stand condition - SCT output'!$I211,9,4)</f>
        <v>1996</v>
      </c>
      <c r="B211">
        <f t="shared" si="30"/>
        <v>1997</v>
      </c>
      <c r="C211" t="str">
        <f>MID('Stand condition - SCT output'!$I211,18,4)</f>
        <v>1998</v>
      </c>
      <c r="D211">
        <f>SUM('Stand condition - SCT output'!$B211:$C211)</f>
        <v>29358.470703124989</v>
      </c>
      <c r="E211" s="1">
        <f>'Stand condition - SCT output'!$D211</f>
        <v>261701.89386560701</v>
      </c>
      <c r="F211" s="1">
        <f>'Stand condition - SCT output'!$E211</f>
        <v>6625844.4133446701</v>
      </c>
      <c r="G211" s="1">
        <f>'Stand condition - SCT output'!$F211</f>
        <v>126834576.49738701</v>
      </c>
      <c r="H211" s="1">
        <f>'Stand condition - SCT output'!$G211</f>
        <v>3128431.5190108898</v>
      </c>
      <c r="I211" s="1" t="str">
        <f>'Stand condition - SCT output'!$H211</f>
        <v>Lower Darling</v>
      </c>
      <c r="J211" s="1" t="str">
        <f>'Stand condition - SCT output'!$J211</f>
        <v>River Red Gum</v>
      </c>
      <c r="K211" s="1"/>
      <c r="L211" t="s">
        <v>83</v>
      </c>
      <c r="M211">
        <v>1997</v>
      </c>
      <c r="N211" t="s">
        <v>85</v>
      </c>
      <c r="O211">
        <v>29358.470703124989</v>
      </c>
      <c r="P211" s="1">
        <v>261701.89386560701</v>
      </c>
      <c r="Q211" s="1">
        <v>6625844.4133446701</v>
      </c>
      <c r="R211" s="1">
        <v>126834576.49738701</v>
      </c>
      <c r="S211" s="1">
        <v>3128431.5190108898</v>
      </c>
      <c r="T211" s="1" t="s">
        <v>14</v>
      </c>
      <c r="U211" s="1" t="s">
        <v>6</v>
      </c>
      <c r="V211">
        <f t="shared" si="31"/>
        <v>136879912.79431131</v>
      </c>
      <c r="X211" t="s">
        <v>83</v>
      </c>
      <c r="Y211">
        <v>1997</v>
      </c>
      <c r="Z211" t="s">
        <v>85</v>
      </c>
      <c r="AA211">
        <f t="shared" si="25"/>
        <v>2.1448341180083742E-2</v>
      </c>
      <c r="AB211">
        <f t="shared" si="26"/>
        <v>0.19119086834813007</v>
      </c>
      <c r="AC211">
        <f t="shared" si="27"/>
        <v>4.8406258289346589</v>
      </c>
      <c r="AD211">
        <f t="shared" si="28"/>
        <v>92.661204926379966</v>
      </c>
      <c r="AE211">
        <f t="shared" si="29"/>
        <v>2.2855300351571426</v>
      </c>
      <c r="AF211" s="1" t="s">
        <v>14</v>
      </c>
      <c r="AG211" s="1" t="s">
        <v>6</v>
      </c>
      <c r="AH211">
        <f t="shared" si="32"/>
        <v>99.999999999999972</v>
      </c>
    </row>
    <row r="212" spans="1:34" x14ac:dyDescent="0.45">
      <c r="A212" t="str">
        <f>MID('Stand condition - SCT output'!$I212,9,4)</f>
        <v>1996</v>
      </c>
      <c r="B212">
        <f t="shared" si="30"/>
        <v>1997</v>
      </c>
      <c r="C212" t="str">
        <f>MID('Stand condition - SCT output'!$I212,18,4)</f>
        <v>1998</v>
      </c>
      <c r="D212">
        <f>SUM('Stand condition - SCT output'!$B212:$C212)</f>
        <v>393620.47290039039</v>
      </c>
      <c r="E212" s="1">
        <f>'Stand condition - SCT output'!$D212</f>
        <v>27371298.7495935</v>
      </c>
      <c r="F212" s="1">
        <f>'Stand condition - SCT output'!$E212</f>
        <v>284287741.07893401</v>
      </c>
      <c r="G212" s="1">
        <f>'Stand condition - SCT output'!$F212</f>
        <v>541637148.75194001</v>
      </c>
      <c r="H212" s="1">
        <f>'Stand condition - SCT output'!$G212</f>
        <v>11510361.7890625</v>
      </c>
      <c r="I212" s="1" t="str">
        <f>'Stand condition - SCT output'!$H212</f>
        <v>Macquarie-Castlereagh</v>
      </c>
      <c r="J212" s="1" t="str">
        <f>'Stand condition - SCT output'!$J212</f>
        <v>River Red Gum</v>
      </c>
      <c r="K212" s="1"/>
      <c r="L212" t="s">
        <v>83</v>
      </c>
      <c r="M212">
        <v>1997</v>
      </c>
      <c r="N212" t="s">
        <v>85</v>
      </c>
      <c r="O212">
        <v>393620.47290039039</v>
      </c>
      <c r="P212" s="1">
        <v>27371298.7495935</v>
      </c>
      <c r="Q212" s="1">
        <v>284287741.07893401</v>
      </c>
      <c r="R212" s="1">
        <v>541637148.75194001</v>
      </c>
      <c r="S212" s="1">
        <v>11510361.7890625</v>
      </c>
      <c r="T212" s="1" t="s">
        <v>15</v>
      </c>
      <c r="U212" s="1" t="s">
        <v>6</v>
      </c>
      <c r="V212">
        <f t="shared" si="31"/>
        <v>865200170.84243035</v>
      </c>
      <c r="X212" t="s">
        <v>83</v>
      </c>
      <c r="Y212">
        <v>1997</v>
      </c>
      <c r="Z212" t="s">
        <v>85</v>
      </c>
      <c r="AA212">
        <f t="shared" si="25"/>
        <v>4.5494728984753784E-2</v>
      </c>
      <c r="AB212">
        <f t="shared" si="26"/>
        <v>3.1635799057855643</v>
      </c>
      <c r="AC212">
        <f t="shared" si="27"/>
        <v>32.858031084544052</v>
      </c>
      <c r="AD212">
        <f t="shared" si="28"/>
        <v>62.602524479919751</v>
      </c>
      <c r="AE212">
        <f t="shared" si="29"/>
        <v>1.3303698007658806</v>
      </c>
      <c r="AF212" s="1" t="s">
        <v>15</v>
      </c>
      <c r="AG212" s="1" t="s">
        <v>6</v>
      </c>
      <c r="AH212">
        <f t="shared" si="32"/>
        <v>100</v>
      </c>
    </row>
    <row r="213" spans="1:34" x14ac:dyDescent="0.45">
      <c r="A213" t="str">
        <f>MID('Stand condition - SCT output'!$I213,9,4)</f>
        <v>1996</v>
      </c>
      <c r="B213">
        <f t="shared" si="30"/>
        <v>1997</v>
      </c>
      <c r="C213" t="str">
        <f>MID('Stand condition - SCT output'!$I213,18,4)</f>
        <v>1998</v>
      </c>
      <c r="D213">
        <f>SUM('Stand condition - SCT output'!$B213:$C213)</f>
        <v>677.34130859375</v>
      </c>
      <c r="E213" s="1">
        <f>'Stand condition - SCT output'!$D213</f>
        <v>7482.6102905273401</v>
      </c>
      <c r="F213" s="1">
        <f>'Stand condition - SCT output'!$E213</f>
        <v>328739.75317382801</v>
      </c>
      <c r="G213" s="1">
        <f>'Stand condition - SCT output'!$F213</f>
        <v>21790683.7926635</v>
      </c>
      <c r="H213" s="1">
        <f>'Stand condition - SCT output'!$G213</f>
        <v>218857.745666503</v>
      </c>
      <c r="I213" s="1" t="str">
        <f>'Stand condition - SCT output'!$H213</f>
        <v>Moonie</v>
      </c>
      <c r="J213" s="1" t="str">
        <f>'Stand condition - SCT output'!$J213</f>
        <v>River Red Gum</v>
      </c>
      <c r="K213" s="1"/>
      <c r="L213" t="s">
        <v>83</v>
      </c>
      <c r="M213">
        <v>1997</v>
      </c>
      <c r="N213" t="s">
        <v>85</v>
      </c>
      <c r="O213">
        <v>677.34130859375</v>
      </c>
      <c r="P213" s="1">
        <v>7482.6102905273401</v>
      </c>
      <c r="Q213" s="1">
        <v>328739.75317382801</v>
      </c>
      <c r="R213" s="1">
        <v>21790683.7926635</v>
      </c>
      <c r="S213" s="1">
        <v>218857.745666503</v>
      </c>
      <c r="T213" s="1" t="s">
        <v>16</v>
      </c>
      <c r="U213" s="1" t="s">
        <v>6</v>
      </c>
      <c r="V213">
        <f t="shared" si="31"/>
        <v>22346441.243102953</v>
      </c>
      <c r="X213" t="s">
        <v>83</v>
      </c>
      <c r="Y213">
        <v>1997</v>
      </c>
      <c r="Z213" t="s">
        <v>85</v>
      </c>
      <c r="AA213">
        <f t="shared" si="25"/>
        <v>3.0310925181556859E-3</v>
      </c>
      <c r="AB213">
        <f t="shared" si="26"/>
        <v>3.3484572371615486E-2</v>
      </c>
      <c r="AC213">
        <f t="shared" si="27"/>
        <v>1.4711056207900257</v>
      </c>
      <c r="AD213">
        <f t="shared" si="28"/>
        <v>97.512993481183571</v>
      </c>
      <c r="AE213">
        <f t="shared" si="29"/>
        <v>0.97938523313662595</v>
      </c>
      <c r="AF213" s="1" t="s">
        <v>16</v>
      </c>
      <c r="AG213" s="1" t="s">
        <v>6</v>
      </c>
      <c r="AH213">
        <f t="shared" si="32"/>
        <v>100</v>
      </c>
    </row>
    <row r="214" spans="1:34" x14ac:dyDescent="0.45">
      <c r="A214" t="str">
        <f>MID('Stand condition - SCT output'!$I214,9,4)</f>
        <v>1996</v>
      </c>
      <c r="B214">
        <f t="shared" si="30"/>
        <v>1997</v>
      </c>
      <c r="C214" t="str">
        <f>MID('Stand condition - SCT output'!$I214,18,4)</f>
        <v>1998</v>
      </c>
      <c r="D214">
        <f>SUM('Stand condition - SCT output'!$B214:$C214)</f>
        <v>530745.85070800758</v>
      </c>
      <c r="E214" s="1">
        <f>'Stand condition - SCT output'!$D214</f>
        <v>6900624.7665979704</v>
      </c>
      <c r="F214" s="1">
        <f>'Stand condition - SCT output'!$E214</f>
        <v>186672337.20633399</v>
      </c>
      <c r="G214" s="1">
        <f>'Stand condition - SCT output'!$F214</f>
        <v>1878410932.5957401</v>
      </c>
      <c r="H214" s="1">
        <f>'Stand condition - SCT output'!$G214</f>
        <v>85105087.750809401</v>
      </c>
      <c r="I214" s="1" t="str">
        <f>'Stand condition - SCT output'!$H214</f>
        <v>Murray</v>
      </c>
      <c r="J214" s="1" t="str">
        <f>'Stand condition - SCT output'!$J214</f>
        <v>River Red Gum</v>
      </c>
      <c r="K214" s="1"/>
      <c r="L214" t="s">
        <v>83</v>
      </c>
      <c r="M214">
        <v>1997</v>
      </c>
      <c r="N214" t="s">
        <v>85</v>
      </c>
      <c r="O214">
        <v>530745.85070800758</v>
      </c>
      <c r="P214" s="1">
        <v>6900624.7665979704</v>
      </c>
      <c r="Q214" s="1">
        <v>186672337.20633399</v>
      </c>
      <c r="R214" s="1">
        <v>1878410932.5957401</v>
      </c>
      <c r="S214" s="1">
        <v>85105087.750809401</v>
      </c>
      <c r="T214" s="1" t="s">
        <v>17</v>
      </c>
      <c r="U214" s="1" t="s">
        <v>6</v>
      </c>
      <c r="V214">
        <f t="shared" si="31"/>
        <v>2157619728.1701894</v>
      </c>
      <c r="X214" t="s">
        <v>83</v>
      </c>
      <c r="Y214">
        <v>1997</v>
      </c>
      <c r="Z214" t="s">
        <v>85</v>
      </c>
      <c r="AA214">
        <f t="shared" si="25"/>
        <v>2.459867435296936E-2</v>
      </c>
      <c r="AB214">
        <f t="shared" si="26"/>
        <v>0.31982580973386709</v>
      </c>
      <c r="AC214">
        <f t="shared" si="27"/>
        <v>8.6517718933097196</v>
      </c>
      <c r="AD214">
        <f t="shared" si="28"/>
        <v>87.059406626243742</v>
      </c>
      <c r="AE214">
        <f t="shared" si="29"/>
        <v>3.9443969963597061</v>
      </c>
      <c r="AF214" s="1" t="s">
        <v>17</v>
      </c>
      <c r="AG214" s="1" t="s">
        <v>6</v>
      </c>
      <c r="AH214">
        <f t="shared" si="32"/>
        <v>100</v>
      </c>
    </row>
    <row r="215" spans="1:34" x14ac:dyDescent="0.45">
      <c r="A215" t="str">
        <f>MID('Stand condition - SCT output'!$I215,9,4)</f>
        <v>1996</v>
      </c>
      <c r="B215">
        <f t="shared" si="30"/>
        <v>1997</v>
      </c>
      <c r="C215" t="str">
        <f>MID('Stand condition - SCT output'!$I215,18,4)</f>
        <v>1998</v>
      </c>
      <c r="D215">
        <f>SUM('Stand condition - SCT output'!$B215:$C215)</f>
        <v>0</v>
      </c>
      <c r="E215" s="1">
        <f>'Stand condition - SCT output'!$D215</f>
        <v>6651.2243041992097</v>
      </c>
      <c r="F215" s="1">
        <f>'Stand condition - SCT output'!$E215</f>
        <v>581431.59534313704</v>
      </c>
      <c r="G215" s="1">
        <f>'Stand condition - SCT output'!$F215</f>
        <v>80010368.628234297</v>
      </c>
      <c r="H215" s="1">
        <f>'Stand condition - SCT output'!$G215</f>
        <v>1771476.0621768699</v>
      </c>
      <c r="I215" s="1" t="str">
        <f>'Stand condition - SCT output'!$H215</f>
        <v>Barwon-Darling</v>
      </c>
      <c r="J215" s="1" t="str">
        <f>'Stand condition - SCT output'!$J215</f>
        <v>River Red Gum</v>
      </c>
      <c r="K215" s="1"/>
      <c r="L215" t="s">
        <v>83</v>
      </c>
      <c r="M215">
        <v>1997</v>
      </c>
      <c r="N215" t="s">
        <v>85</v>
      </c>
      <c r="O215">
        <v>0</v>
      </c>
      <c r="P215" s="1">
        <v>6651.2243041992097</v>
      </c>
      <c r="Q215" s="1">
        <v>581431.59534313704</v>
      </c>
      <c r="R215" s="1">
        <v>80010368.628234297</v>
      </c>
      <c r="S215" s="1">
        <v>1771476.0621768699</v>
      </c>
      <c r="T215" s="1" t="s">
        <v>18</v>
      </c>
      <c r="U215" s="1" t="s">
        <v>6</v>
      </c>
      <c r="V215">
        <f t="shared" si="31"/>
        <v>82369927.510058507</v>
      </c>
      <c r="X215" t="s">
        <v>83</v>
      </c>
      <c r="Y215">
        <v>1997</v>
      </c>
      <c r="Z215" t="s">
        <v>85</v>
      </c>
      <c r="AA215">
        <f t="shared" si="25"/>
        <v>0</v>
      </c>
      <c r="AB215">
        <f t="shared" si="26"/>
        <v>8.0748211213212528E-3</v>
      </c>
      <c r="AC215">
        <f t="shared" si="27"/>
        <v>0.70587848371256146</v>
      </c>
      <c r="AD215">
        <f t="shared" si="28"/>
        <v>97.135412215172735</v>
      </c>
      <c r="AE215">
        <f t="shared" si="29"/>
        <v>2.150634479993379</v>
      </c>
      <c r="AF215" s="1" t="s">
        <v>18</v>
      </c>
      <c r="AG215" s="1" t="s">
        <v>6</v>
      </c>
      <c r="AH215">
        <f t="shared" si="32"/>
        <v>100</v>
      </c>
    </row>
    <row r="216" spans="1:34" x14ac:dyDescent="0.45">
      <c r="A216" t="str">
        <f>MID('Stand condition - SCT output'!$I216,9,4)</f>
        <v>1996</v>
      </c>
      <c r="B216">
        <f t="shared" si="30"/>
        <v>1997</v>
      </c>
      <c r="C216" t="str">
        <f>MID('Stand condition - SCT output'!$I216,18,4)</f>
        <v>1998</v>
      </c>
      <c r="D216">
        <f>SUM('Stand condition - SCT output'!$B216:$C216)</f>
        <v>1354.21704101562</v>
      </c>
      <c r="E216" s="1">
        <f>'Stand condition - SCT output'!$D216</f>
        <v>90710.859985351504</v>
      </c>
      <c r="F216" s="1">
        <f>'Stand condition - SCT output'!$E216</f>
        <v>3415092.0599365202</v>
      </c>
      <c r="G216" s="1">
        <f>'Stand condition - SCT output'!$F216</f>
        <v>114319282.852449</v>
      </c>
      <c r="H216" s="1">
        <f>'Stand condition - SCT output'!$G216</f>
        <v>4909612.2531738197</v>
      </c>
      <c r="I216" s="1" t="str">
        <f>'Stand condition - SCT output'!$H216</f>
        <v>Border Rivers</v>
      </c>
      <c r="J216" s="1" t="str">
        <f>'Stand condition - SCT output'!$J216</f>
        <v>River Red Gum</v>
      </c>
      <c r="K216" s="1"/>
      <c r="L216" t="s">
        <v>83</v>
      </c>
      <c r="M216">
        <v>1997</v>
      </c>
      <c r="N216" t="s">
        <v>85</v>
      </c>
      <c r="O216">
        <v>1354.21704101562</v>
      </c>
      <c r="P216" s="1">
        <v>90710.859985351504</v>
      </c>
      <c r="Q216" s="1">
        <v>3415092.0599365202</v>
      </c>
      <c r="R216" s="1">
        <v>114319282.852449</v>
      </c>
      <c r="S216" s="1">
        <v>4909612.2531738197</v>
      </c>
      <c r="T216" s="1" t="s">
        <v>19</v>
      </c>
      <c r="U216" s="1" t="s">
        <v>6</v>
      </c>
      <c r="V216">
        <f t="shared" si="31"/>
        <v>122736052.2425857</v>
      </c>
      <c r="X216" t="s">
        <v>83</v>
      </c>
      <c r="Y216">
        <v>1997</v>
      </c>
      <c r="Z216" t="s">
        <v>85</v>
      </c>
      <c r="AA216">
        <f t="shared" si="25"/>
        <v>1.1033571768619649E-3</v>
      </c>
      <c r="AB216">
        <f t="shared" si="26"/>
        <v>7.3907265492019453E-2</v>
      </c>
      <c r="AC216">
        <f t="shared" si="27"/>
        <v>2.7824685555199782</v>
      </c>
      <c r="AD216">
        <f t="shared" si="28"/>
        <v>93.142382180012518</v>
      </c>
      <c r="AE216">
        <f t="shared" si="29"/>
        <v>4.0001386417986255</v>
      </c>
      <c r="AF216" s="1" t="s">
        <v>19</v>
      </c>
      <c r="AG216" s="1" t="s">
        <v>6</v>
      </c>
      <c r="AH216">
        <f t="shared" si="32"/>
        <v>100</v>
      </c>
    </row>
    <row r="217" spans="1:34" x14ac:dyDescent="0.45">
      <c r="A217" t="str">
        <f>MID('Stand condition - SCT output'!$I217,9,4)</f>
        <v>1996</v>
      </c>
      <c r="B217">
        <f t="shared" si="30"/>
        <v>1997</v>
      </c>
      <c r="C217" t="str">
        <f>MID('Stand condition - SCT output'!$I217,18,4)</f>
        <v>1998</v>
      </c>
      <c r="D217">
        <f>SUM('Stand condition - SCT output'!$B217:$C217)</f>
        <v>6847.8709716796802</v>
      </c>
      <c r="E217" s="1">
        <f>'Stand condition - SCT output'!$D217</f>
        <v>125618.122680664</v>
      </c>
      <c r="F217" s="1">
        <f>'Stand condition - SCT output'!$E217</f>
        <v>1555211.9399931</v>
      </c>
      <c r="G217" s="1">
        <f>'Stand condition - SCT output'!$F217</f>
        <v>20504459.195268899</v>
      </c>
      <c r="H217" s="1">
        <f>'Stand condition - SCT output'!$G217</f>
        <v>463810.60571288998</v>
      </c>
      <c r="I217" s="1" t="str">
        <f>'Stand condition - SCT output'!$H217</f>
        <v>Campaspe</v>
      </c>
      <c r="J217" s="1" t="str">
        <f>'Stand condition - SCT output'!$J217</f>
        <v>River Red Gum</v>
      </c>
      <c r="K217" s="1"/>
      <c r="L217" t="s">
        <v>83</v>
      </c>
      <c r="M217">
        <v>1997</v>
      </c>
      <c r="N217" t="s">
        <v>85</v>
      </c>
      <c r="O217">
        <v>6847.8709716796802</v>
      </c>
      <c r="P217" s="1">
        <v>125618.122680664</v>
      </c>
      <c r="Q217" s="1">
        <v>1555211.9399931</v>
      </c>
      <c r="R217" s="1">
        <v>20504459.195268899</v>
      </c>
      <c r="S217" s="1">
        <v>463810.60571288998</v>
      </c>
      <c r="T217" s="1" t="s">
        <v>20</v>
      </c>
      <c r="U217" s="1" t="s">
        <v>6</v>
      </c>
      <c r="V217">
        <f t="shared" si="31"/>
        <v>22655947.734627232</v>
      </c>
      <c r="X217" t="s">
        <v>83</v>
      </c>
      <c r="Y217">
        <v>1997</v>
      </c>
      <c r="Z217" t="s">
        <v>85</v>
      </c>
      <c r="AA217">
        <f t="shared" si="25"/>
        <v>3.0225488917479403E-2</v>
      </c>
      <c r="AB217">
        <f t="shared" si="26"/>
        <v>0.55445980080837631</v>
      </c>
      <c r="AC217">
        <f t="shared" si="27"/>
        <v>6.8644753166345023</v>
      </c>
      <c r="AD217">
        <f t="shared" si="28"/>
        <v>90.503648028504188</v>
      </c>
      <c r="AE217">
        <f t="shared" si="29"/>
        <v>2.0471913651354532</v>
      </c>
      <c r="AF217" s="1" t="s">
        <v>20</v>
      </c>
      <c r="AG217" s="1" t="s">
        <v>6</v>
      </c>
      <c r="AH217">
        <f t="shared" si="32"/>
        <v>99.999999999999986</v>
      </c>
    </row>
    <row r="218" spans="1:34" x14ac:dyDescent="0.45">
      <c r="A218" t="str">
        <f>MID('Stand condition - SCT output'!$I218,9,4)</f>
        <v>1996</v>
      </c>
      <c r="B218">
        <f t="shared" si="30"/>
        <v>1997</v>
      </c>
      <c r="C218" t="str">
        <f>MID('Stand condition - SCT output'!$I218,18,4)</f>
        <v>1998</v>
      </c>
      <c r="D218">
        <f>SUM('Stand condition - SCT output'!$B218:$C218)</f>
        <v>285410.36437988182</v>
      </c>
      <c r="E218" s="1">
        <f>'Stand condition - SCT output'!$D218</f>
        <v>1801037.12322998</v>
      </c>
      <c r="F218" s="1">
        <f>'Stand condition - SCT output'!$E218</f>
        <v>31398319.777280301</v>
      </c>
      <c r="G218" s="1">
        <f>'Stand condition - SCT output'!$F218</f>
        <v>310575817.45108402</v>
      </c>
      <c r="H218" s="1">
        <f>'Stand condition - SCT output'!$G218</f>
        <v>19848743.092501499</v>
      </c>
      <c r="I218" s="1" t="str">
        <f>'Stand condition - SCT output'!$H218</f>
        <v>Goulburn-Broken</v>
      </c>
      <c r="J218" s="1" t="str">
        <f>'Stand condition - SCT output'!$J218</f>
        <v>River Red Gum</v>
      </c>
      <c r="K218" s="1"/>
      <c r="L218" t="s">
        <v>83</v>
      </c>
      <c r="M218">
        <v>1997</v>
      </c>
      <c r="N218" t="s">
        <v>85</v>
      </c>
      <c r="O218">
        <v>285410.36437988182</v>
      </c>
      <c r="P218" s="1">
        <v>1801037.12322998</v>
      </c>
      <c r="Q218" s="1">
        <v>31398319.777280301</v>
      </c>
      <c r="R218" s="1">
        <v>310575817.45108402</v>
      </c>
      <c r="S218" s="1">
        <v>19848743.092501499</v>
      </c>
      <c r="T218" s="1" t="s">
        <v>21</v>
      </c>
      <c r="U218" s="1" t="s">
        <v>6</v>
      </c>
      <c r="V218">
        <f t="shared" si="31"/>
        <v>363909327.80847573</v>
      </c>
      <c r="X218" t="s">
        <v>83</v>
      </c>
      <c r="Y218">
        <v>1997</v>
      </c>
      <c r="Z218" t="s">
        <v>85</v>
      </c>
      <c r="AA218">
        <f t="shared" si="25"/>
        <v>7.8428977377049361E-2</v>
      </c>
      <c r="AB218">
        <f t="shared" si="26"/>
        <v>0.49491370118928635</v>
      </c>
      <c r="AC218">
        <f t="shared" si="27"/>
        <v>8.6280612718465761</v>
      </c>
      <c r="AD218">
        <f t="shared" si="28"/>
        <v>85.344285985035</v>
      </c>
      <c r="AE218">
        <f t="shared" si="29"/>
        <v>5.4543100645520761</v>
      </c>
      <c r="AF218" s="1" t="s">
        <v>21</v>
      </c>
      <c r="AG218" s="1" t="s">
        <v>6</v>
      </c>
      <c r="AH218">
        <f t="shared" si="32"/>
        <v>99.999999999999986</v>
      </c>
    </row>
    <row r="219" spans="1:34" x14ac:dyDescent="0.45">
      <c r="A219" t="str">
        <f>MID('Stand condition - SCT output'!$I219,9,4)</f>
        <v>1996</v>
      </c>
      <c r="B219">
        <f t="shared" si="30"/>
        <v>1997</v>
      </c>
      <c r="C219" t="str">
        <f>MID('Stand condition - SCT output'!$I219,18,4)</f>
        <v>1998</v>
      </c>
      <c r="D219">
        <f>SUM('Stand condition - SCT output'!$B219:$C219)</f>
        <v>10081.7830200195</v>
      </c>
      <c r="E219" s="1">
        <f>'Stand condition - SCT output'!$D219</f>
        <v>256806.65222167899</v>
      </c>
      <c r="F219" s="1">
        <f>'Stand condition - SCT output'!$E219</f>
        <v>5921233.8470406299</v>
      </c>
      <c r="G219" s="1">
        <f>'Stand condition - SCT output'!$F219</f>
        <v>113414736.65651301</v>
      </c>
      <c r="H219" s="1">
        <f>'Stand condition - SCT output'!$G219</f>
        <v>5076839.0095214797</v>
      </c>
      <c r="I219" s="1" t="str">
        <f>'Stand condition - SCT output'!$H219</f>
        <v>Gwydir</v>
      </c>
      <c r="J219" s="1" t="str">
        <f>'Stand condition - SCT output'!$J219</f>
        <v>River Red Gum</v>
      </c>
      <c r="K219" s="1"/>
      <c r="L219" t="s">
        <v>83</v>
      </c>
      <c r="M219">
        <v>1997</v>
      </c>
      <c r="N219" t="s">
        <v>85</v>
      </c>
      <c r="O219">
        <v>10081.7830200195</v>
      </c>
      <c r="P219" s="1">
        <v>256806.65222167899</v>
      </c>
      <c r="Q219" s="1">
        <v>5921233.8470406299</v>
      </c>
      <c r="R219" s="1">
        <v>113414736.65651301</v>
      </c>
      <c r="S219" s="1">
        <v>5076839.0095214797</v>
      </c>
      <c r="T219" s="1" t="s">
        <v>22</v>
      </c>
      <c r="U219" s="1" t="s">
        <v>6</v>
      </c>
      <c r="V219">
        <f t="shared" si="31"/>
        <v>124679697.94831681</v>
      </c>
      <c r="X219" t="s">
        <v>83</v>
      </c>
      <c r="Y219">
        <v>1997</v>
      </c>
      <c r="Z219" t="s">
        <v>85</v>
      </c>
      <c r="AA219">
        <f t="shared" si="25"/>
        <v>8.086146490504556E-3</v>
      </c>
      <c r="AB219">
        <f t="shared" si="26"/>
        <v>0.20597311065682278</v>
      </c>
      <c r="AC219">
        <f t="shared" si="27"/>
        <v>4.7491563939264152</v>
      </c>
      <c r="AD219">
        <f t="shared" si="28"/>
        <v>90.964879224784895</v>
      </c>
      <c r="AE219">
        <f t="shared" si="29"/>
        <v>4.0719051241413577</v>
      </c>
      <c r="AF219" s="1" t="s">
        <v>22</v>
      </c>
      <c r="AG219" s="1" t="s">
        <v>6</v>
      </c>
      <c r="AH219">
        <f t="shared" si="32"/>
        <v>99.999999999999986</v>
      </c>
    </row>
    <row r="220" spans="1:34" x14ac:dyDescent="0.45">
      <c r="A220" t="str">
        <f>MID('Stand condition - SCT output'!$I220,9,4)</f>
        <v>1996</v>
      </c>
      <c r="B220">
        <f t="shared" si="30"/>
        <v>1997</v>
      </c>
      <c r="C220" t="str">
        <f>MID('Stand condition - SCT output'!$I220,18,4)</f>
        <v>1998</v>
      </c>
      <c r="D220">
        <f>SUM('Stand condition - SCT output'!$B220:$C220)</f>
        <v>4745.1375122070303</v>
      </c>
      <c r="E220" s="1">
        <f>'Stand condition - SCT output'!$D220</f>
        <v>24420.857482910102</v>
      </c>
      <c r="F220" s="1">
        <f>'Stand condition - SCT output'!$E220</f>
        <v>386712.33610791899</v>
      </c>
      <c r="G220" s="1">
        <f>'Stand condition - SCT output'!$F220</f>
        <v>73139401.329391599</v>
      </c>
      <c r="H220" s="1">
        <f>'Stand condition - SCT output'!$G220</f>
        <v>559894.28229860705</v>
      </c>
      <c r="I220" s="1" t="str">
        <f>'Stand condition - SCT output'!$H220</f>
        <v>Warrego</v>
      </c>
      <c r="J220" s="1" t="str">
        <f>'Stand condition - SCT output'!$J220</f>
        <v>River Red Gum</v>
      </c>
      <c r="K220" s="1"/>
      <c r="L220" t="s">
        <v>83</v>
      </c>
      <c r="M220">
        <v>1997</v>
      </c>
      <c r="N220" t="s">
        <v>85</v>
      </c>
      <c r="O220">
        <v>4745.1375122070303</v>
      </c>
      <c r="P220" s="1">
        <v>24420.857482910102</v>
      </c>
      <c r="Q220" s="1">
        <v>386712.33610791899</v>
      </c>
      <c r="R220" s="1">
        <v>73139401.329391599</v>
      </c>
      <c r="S220" s="1">
        <v>559894.28229860705</v>
      </c>
      <c r="T220" s="1" t="s">
        <v>23</v>
      </c>
      <c r="U220" s="1" t="s">
        <v>6</v>
      </c>
      <c r="V220">
        <f t="shared" si="31"/>
        <v>74115173.94279325</v>
      </c>
      <c r="X220" t="s">
        <v>83</v>
      </c>
      <c r="Y220">
        <v>1997</v>
      </c>
      <c r="Z220" t="s">
        <v>85</v>
      </c>
      <c r="AA220">
        <f t="shared" si="25"/>
        <v>6.4023832904576685E-3</v>
      </c>
      <c r="AB220">
        <f t="shared" si="26"/>
        <v>3.2949875421947543E-2</v>
      </c>
      <c r="AC220">
        <f t="shared" si="27"/>
        <v>0.52177214939333194</v>
      </c>
      <c r="AD220">
        <f t="shared" si="28"/>
        <v>98.68343746429737</v>
      </c>
      <c r="AE220">
        <f t="shared" si="29"/>
        <v>0.75543812759687867</v>
      </c>
      <c r="AF220" s="1" t="s">
        <v>23</v>
      </c>
      <c r="AG220" s="1" t="s">
        <v>6</v>
      </c>
      <c r="AH220">
        <f t="shared" si="32"/>
        <v>99.999999999999986</v>
      </c>
    </row>
    <row r="221" spans="1:34" x14ac:dyDescent="0.45">
      <c r="A221" t="str">
        <f>MID('Stand condition - SCT output'!$I221,9,4)</f>
        <v>1996</v>
      </c>
      <c r="B221">
        <f t="shared" si="30"/>
        <v>1997</v>
      </c>
      <c r="C221" t="str">
        <f>MID('Stand condition - SCT output'!$I221,18,4)</f>
        <v>1998</v>
      </c>
      <c r="D221">
        <f>SUM('Stand condition - SCT output'!$B221:$C221)</f>
        <v>1271.13024902343</v>
      </c>
      <c r="E221" s="1">
        <f>'Stand condition - SCT output'!$D221</f>
        <v>7600.0665283203098</v>
      </c>
      <c r="F221" s="1">
        <f>'Stand condition - SCT output'!$E221</f>
        <v>429228.25766960502</v>
      </c>
      <c r="G221" s="1">
        <f>'Stand condition - SCT output'!$F221</f>
        <v>2866974.0398411099</v>
      </c>
      <c r="H221" s="1">
        <f>'Stand condition - SCT output'!$G221</f>
        <v>184006.76444355</v>
      </c>
      <c r="I221" s="1" t="str">
        <f>'Stand condition - SCT output'!$H221</f>
        <v>Eastern Mt Lofty Ranges</v>
      </c>
      <c r="J221" s="1" t="str">
        <f>'Stand condition - SCT output'!$J221</f>
        <v>River Red Gum</v>
      </c>
      <c r="K221" s="1"/>
      <c r="L221" t="s">
        <v>83</v>
      </c>
      <c r="M221">
        <v>1997</v>
      </c>
      <c r="N221" t="s">
        <v>85</v>
      </c>
      <c r="O221">
        <v>1271.13024902343</v>
      </c>
      <c r="P221" s="1">
        <v>7600.0665283203098</v>
      </c>
      <c r="Q221" s="1">
        <v>429228.25766960502</v>
      </c>
      <c r="R221" s="1">
        <v>2866974.0398411099</v>
      </c>
      <c r="S221" s="1">
        <v>184006.76444355</v>
      </c>
      <c r="T221" s="1" t="s">
        <v>24</v>
      </c>
      <c r="U221" s="1" t="s">
        <v>6</v>
      </c>
      <c r="V221">
        <f t="shared" si="31"/>
        <v>3489080.2587316083</v>
      </c>
      <c r="X221" t="s">
        <v>83</v>
      </c>
      <c r="Y221">
        <v>1997</v>
      </c>
      <c r="Z221" t="s">
        <v>85</v>
      </c>
      <c r="AA221">
        <f t="shared" si="25"/>
        <v>3.6431671236061683E-2</v>
      </c>
      <c r="AB221">
        <f t="shared" si="26"/>
        <v>0.21782435383367124</v>
      </c>
      <c r="AC221">
        <f t="shared" si="27"/>
        <v>12.302045978891961</v>
      </c>
      <c r="AD221">
        <f t="shared" si="28"/>
        <v>82.16990803425503</v>
      </c>
      <c r="AE221">
        <f t="shared" si="29"/>
        <v>5.2737899617832902</v>
      </c>
      <c r="AF221" s="1" t="s">
        <v>24</v>
      </c>
      <c r="AG221" s="1" t="s">
        <v>6</v>
      </c>
      <c r="AH221">
        <f t="shared" si="32"/>
        <v>100.00000000000001</v>
      </c>
    </row>
    <row r="222" spans="1:34" x14ac:dyDescent="0.45">
      <c r="A222" t="str">
        <f>MID('Stand condition - SCT output'!$I222,9,4)</f>
        <v>1996</v>
      </c>
      <c r="B222">
        <f t="shared" si="30"/>
        <v>1997</v>
      </c>
      <c r="C222" t="str">
        <f>MID('Stand condition - SCT output'!$I222,18,4)</f>
        <v>1998</v>
      </c>
      <c r="D222">
        <f>SUM('Stand condition - SCT output'!$B222:$C222)</f>
        <v>1360.4735717773401</v>
      </c>
      <c r="E222" s="1">
        <f>'Stand condition - SCT output'!$D222</f>
        <v>20437.649902343699</v>
      </c>
      <c r="F222" s="1">
        <f>'Stand condition - SCT output'!$E222</f>
        <v>1220089.1006469701</v>
      </c>
      <c r="G222" s="1">
        <f>'Stand condition - SCT output'!$F222</f>
        <v>110074171.461382</v>
      </c>
      <c r="H222" s="1">
        <f>'Stand condition - SCT output'!$G222</f>
        <v>3132657.7509377799</v>
      </c>
      <c r="I222" s="1" t="str">
        <f>'Stand condition - SCT output'!$H222</f>
        <v>Condamine-Balonne</v>
      </c>
      <c r="J222" s="1" t="str">
        <f>'Stand condition - SCT output'!$J222</f>
        <v>River Red Gum</v>
      </c>
      <c r="K222" s="1"/>
      <c r="L222" t="s">
        <v>83</v>
      </c>
      <c r="M222">
        <v>1997</v>
      </c>
      <c r="N222" t="s">
        <v>85</v>
      </c>
      <c r="O222">
        <v>1360.4735717773401</v>
      </c>
      <c r="P222" s="1">
        <v>20437.649902343699</v>
      </c>
      <c r="Q222" s="1">
        <v>1220089.1006469701</v>
      </c>
      <c r="R222" s="1">
        <v>110074171.461382</v>
      </c>
      <c r="S222" s="1">
        <v>3132657.7509377799</v>
      </c>
      <c r="T222" s="1" t="s">
        <v>25</v>
      </c>
      <c r="U222" s="1" t="s">
        <v>6</v>
      </c>
      <c r="V222">
        <f t="shared" si="31"/>
        <v>114448716.43644087</v>
      </c>
      <c r="X222" t="s">
        <v>83</v>
      </c>
      <c r="Y222">
        <v>1997</v>
      </c>
      <c r="Z222" t="s">
        <v>85</v>
      </c>
      <c r="AA222">
        <f t="shared" si="25"/>
        <v>1.188718942543038E-3</v>
      </c>
      <c r="AB222">
        <f t="shared" si="26"/>
        <v>1.7857474106049719E-2</v>
      </c>
      <c r="AC222">
        <f t="shared" si="27"/>
        <v>1.066057478525368</v>
      </c>
      <c r="AD222">
        <f t="shared" si="28"/>
        <v>96.177724738845555</v>
      </c>
      <c r="AE222">
        <f t="shared" si="29"/>
        <v>2.737171589580476</v>
      </c>
      <c r="AF222" s="1" t="s">
        <v>25</v>
      </c>
      <c r="AG222" s="1" t="s">
        <v>6</v>
      </c>
      <c r="AH222">
        <f t="shared" si="32"/>
        <v>99.999999999999986</v>
      </c>
    </row>
    <row r="223" spans="1:34" x14ac:dyDescent="0.45">
      <c r="A223" t="str">
        <f>MID('Stand condition - SCT output'!$I223,9,4)</f>
        <v>1997</v>
      </c>
      <c r="B223">
        <f t="shared" si="30"/>
        <v>1998</v>
      </c>
      <c r="C223" t="str">
        <f>MID('Stand condition - SCT output'!$I223,18,4)</f>
        <v>1999</v>
      </c>
      <c r="D223">
        <f>SUM('Stand condition - SCT output'!$B223:$C223)</f>
        <v>3046076.4839477502</v>
      </c>
      <c r="E223" s="1">
        <f>'Stand condition - SCT output'!$D223</f>
        <v>27056530.517598201</v>
      </c>
      <c r="F223" s="1">
        <f>'Stand condition - SCT output'!$E223</f>
        <v>250435454.19676</v>
      </c>
      <c r="G223" s="1">
        <f>'Stand condition - SCT output'!$F223</f>
        <v>794523556.39870501</v>
      </c>
      <c r="H223" s="1">
        <f>'Stand condition - SCT output'!$G223</f>
        <v>14845070.519618999</v>
      </c>
      <c r="I223" s="1" t="str">
        <f>'Stand condition - SCT output'!$H223</f>
        <v>Murrumbidgee</v>
      </c>
      <c r="J223" s="1" t="str">
        <f>'Stand condition - SCT output'!$J223</f>
        <v>River Red Gum</v>
      </c>
      <c r="K223" s="1"/>
      <c r="L223" t="s">
        <v>84</v>
      </c>
      <c r="M223">
        <v>1998</v>
      </c>
      <c r="N223" t="s">
        <v>86</v>
      </c>
      <c r="O223">
        <v>3046076.4839477502</v>
      </c>
      <c r="P223" s="1">
        <v>27056530.517598201</v>
      </c>
      <c r="Q223" s="1">
        <v>250435454.19676</v>
      </c>
      <c r="R223" s="1">
        <v>794523556.39870501</v>
      </c>
      <c r="S223" s="1">
        <v>14845070.519618999</v>
      </c>
      <c r="T223" s="1" t="s">
        <v>4</v>
      </c>
      <c r="U223" s="1" t="s">
        <v>6</v>
      </c>
      <c r="V223">
        <f t="shared" si="31"/>
        <v>1089906688.1166301</v>
      </c>
      <c r="X223" t="s">
        <v>84</v>
      </c>
      <c r="Y223">
        <v>1998</v>
      </c>
      <c r="Z223" t="s">
        <v>86</v>
      </c>
      <c r="AA223">
        <f t="shared" si="25"/>
        <v>0.2794804837110782</v>
      </c>
      <c r="AB223">
        <f t="shared" si="26"/>
        <v>2.4824630229907259</v>
      </c>
      <c r="AC223">
        <f t="shared" si="27"/>
        <v>22.977696799853117</v>
      </c>
      <c r="AD223">
        <f t="shared" si="28"/>
        <v>72.898310016947391</v>
      </c>
      <c r="AE223">
        <f t="shared" si="29"/>
        <v>1.3620496764976673</v>
      </c>
      <c r="AF223" s="1" t="s">
        <v>4</v>
      </c>
      <c r="AG223" s="1" t="s">
        <v>6</v>
      </c>
      <c r="AH223">
        <f t="shared" si="32"/>
        <v>99.999999999999972</v>
      </c>
    </row>
    <row r="224" spans="1:34" x14ac:dyDescent="0.45">
      <c r="A224" t="str">
        <f>MID('Stand condition - SCT output'!$I224,9,4)</f>
        <v>1997</v>
      </c>
      <c r="B224">
        <f t="shared" si="30"/>
        <v>1998</v>
      </c>
      <c r="C224" t="str">
        <f>MID('Stand condition - SCT output'!$I224,18,4)</f>
        <v>1999</v>
      </c>
      <c r="D224">
        <f>SUM('Stand condition - SCT output'!$B224:$C224)</f>
        <v>1334.67785644531</v>
      </c>
      <c r="E224" s="1">
        <f>'Stand condition - SCT output'!$D224</f>
        <v>53270.3251342773</v>
      </c>
      <c r="F224" s="1">
        <f>'Stand condition - SCT output'!$E224</f>
        <v>5329116.83463086</v>
      </c>
      <c r="G224" s="1">
        <f>'Stand condition - SCT output'!$F224</f>
        <v>116527374.259267</v>
      </c>
      <c r="H224" s="1">
        <f>'Stand condition - SCT output'!$G224</f>
        <v>3105369.2698093699</v>
      </c>
      <c r="I224" s="1" t="str">
        <f>'Stand condition - SCT output'!$H224</f>
        <v>Namoi</v>
      </c>
      <c r="J224" s="1" t="str">
        <f>'Stand condition - SCT output'!$J224</f>
        <v>River Red Gum</v>
      </c>
      <c r="K224" s="1"/>
      <c r="L224" t="s">
        <v>84</v>
      </c>
      <c r="M224">
        <v>1998</v>
      </c>
      <c r="N224" t="s">
        <v>86</v>
      </c>
      <c r="O224">
        <v>1334.67785644531</v>
      </c>
      <c r="P224" s="1">
        <v>53270.3251342773</v>
      </c>
      <c r="Q224" s="1">
        <v>5329116.83463086</v>
      </c>
      <c r="R224" s="1">
        <v>116527374.259267</v>
      </c>
      <c r="S224" s="1">
        <v>3105369.2698093699</v>
      </c>
      <c r="T224" s="1" t="s">
        <v>7</v>
      </c>
      <c r="U224" s="1" t="s">
        <v>6</v>
      </c>
      <c r="V224">
        <f t="shared" si="31"/>
        <v>125016465.36669795</v>
      </c>
      <c r="X224" t="s">
        <v>84</v>
      </c>
      <c r="Y224">
        <v>1998</v>
      </c>
      <c r="Z224" t="s">
        <v>86</v>
      </c>
      <c r="AA224">
        <f t="shared" si="25"/>
        <v>1.0676016575340188E-3</v>
      </c>
      <c r="AB224">
        <f t="shared" si="26"/>
        <v>4.2610647307956537E-2</v>
      </c>
      <c r="AC224">
        <f t="shared" si="27"/>
        <v>4.2627319681447631</v>
      </c>
      <c r="AD224">
        <f t="shared" si="28"/>
        <v>93.209621562623155</v>
      </c>
      <c r="AE224">
        <f t="shared" si="29"/>
        <v>2.4839682202665938</v>
      </c>
      <c r="AF224" s="1" t="s">
        <v>7</v>
      </c>
      <c r="AG224" s="1" t="s">
        <v>6</v>
      </c>
      <c r="AH224">
        <f t="shared" si="32"/>
        <v>100</v>
      </c>
    </row>
    <row r="225" spans="1:34" x14ac:dyDescent="0.45">
      <c r="A225" t="str">
        <f>MID('Stand condition - SCT output'!$I225,9,4)</f>
        <v>1997</v>
      </c>
      <c r="B225">
        <f t="shared" si="30"/>
        <v>1998</v>
      </c>
      <c r="C225" t="str">
        <f>MID('Stand condition - SCT output'!$I225,18,4)</f>
        <v>1999</v>
      </c>
      <c r="D225">
        <f>SUM('Stand condition - SCT output'!$B225:$C225)</f>
        <v>1372.3869018554601</v>
      </c>
      <c r="E225" s="1">
        <f>'Stand condition - SCT output'!$D225</f>
        <v>2736.9993896484302</v>
      </c>
      <c r="F225" s="1">
        <f>'Stand condition - SCT output'!$E225</f>
        <v>682127.62744140602</v>
      </c>
      <c r="G225" s="1">
        <f>'Stand condition - SCT output'!$F225</f>
        <v>1303715.3529663</v>
      </c>
      <c r="H225" s="1">
        <f>'Stand condition - SCT output'!$G225</f>
        <v>2053.8565063476499</v>
      </c>
      <c r="I225" s="1" t="str">
        <f>'Stand condition - SCT output'!$H225</f>
        <v>Nebine</v>
      </c>
      <c r="J225" s="1" t="str">
        <f>'Stand condition - SCT output'!$J225</f>
        <v>River Red Gum</v>
      </c>
      <c r="K225" s="1"/>
      <c r="L225" t="s">
        <v>84</v>
      </c>
      <c r="M225">
        <v>1998</v>
      </c>
      <c r="N225" t="s">
        <v>86</v>
      </c>
      <c r="O225">
        <v>1372.3869018554601</v>
      </c>
      <c r="P225" s="1">
        <v>2736.9993896484302</v>
      </c>
      <c r="Q225" s="1">
        <v>682127.62744140602</v>
      </c>
      <c r="R225" s="1">
        <v>1303715.3529663</v>
      </c>
      <c r="S225" s="1">
        <v>2053.8565063476499</v>
      </c>
      <c r="T225" s="1" t="s">
        <v>8</v>
      </c>
      <c r="U225" s="1" t="s">
        <v>6</v>
      </c>
      <c r="V225">
        <f t="shared" si="31"/>
        <v>1992006.2232055576</v>
      </c>
      <c r="X225" t="s">
        <v>84</v>
      </c>
      <c r="Y225">
        <v>1998</v>
      </c>
      <c r="Z225" t="s">
        <v>86</v>
      </c>
      <c r="AA225">
        <f t="shared" si="25"/>
        <v>6.889470955803545E-2</v>
      </c>
      <c r="AB225">
        <f t="shared" si="26"/>
        <v>0.13739913850489993</v>
      </c>
      <c r="AC225">
        <f t="shared" si="27"/>
        <v>34.243247811932989</v>
      </c>
      <c r="AD225">
        <f t="shared" si="28"/>
        <v>65.447353415811492</v>
      </c>
      <c r="AE225">
        <f t="shared" si="29"/>
        <v>0.1031049241925842</v>
      </c>
      <c r="AF225" s="1" t="s">
        <v>8</v>
      </c>
      <c r="AG225" s="1" t="s">
        <v>6</v>
      </c>
      <c r="AH225">
        <f t="shared" si="32"/>
        <v>99.999999999999986</v>
      </c>
    </row>
    <row r="226" spans="1:34" x14ac:dyDescent="0.45">
      <c r="A226" t="str">
        <f>MID('Stand condition - SCT output'!$I226,9,4)</f>
        <v>1997</v>
      </c>
      <c r="B226">
        <f t="shared" si="30"/>
        <v>1998</v>
      </c>
      <c r="C226" t="str">
        <f>MID('Stand condition - SCT output'!$I226,18,4)</f>
        <v>1999</v>
      </c>
      <c r="D226">
        <f>SUM('Stand condition - SCT output'!$B226:$C226)</f>
        <v>4992.1638793945303</v>
      </c>
      <c r="E226" s="1">
        <f>'Stand condition - SCT output'!$D226</f>
        <v>189033.49749755801</v>
      </c>
      <c r="F226" s="1">
        <f>'Stand condition - SCT output'!$E226</f>
        <v>5789071.7800951097</v>
      </c>
      <c r="G226" s="1">
        <f>'Stand condition - SCT output'!$F226</f>
        <v>102934867.419367</v>
      </c>
      <c r="H226" s="1">
        <f>'Stand condition - SCT output'!$G226</f>
        <v>17934740.883667201</v>
      </c>
      <c r="I226" s="1" t="str">
        <f>'Stand condition - SCT output'!$H226</f>
        <v>Ovens</v>
      </c>
      <c r="J226" s="1" t="str">
        <f>'Stand condition - SCT output'!$J226</f>
        <v>River Red Gum</v>
      </c>
      <c r="K226" s="1"/>
      <c r="L226" t="s">
        <v>84</v>
      </c>
      <c r="M226">
        <v>1998</v>
      </c>
      <c r="N226" t="s">
        <v>86</v>
      </c>
      <c r="O226">
        <v>4992.1638793945303</v>
      </c>
      <c r="P226" s="1">
        <v>189033.49749755801</v>
      </c>
      <c r="Q226" s="1">
        <v>5789071.7800951097</v>
      </c>
      <c r="R226" s="1">
        <v>102934867.419367</v>
      </c>
      <c r="S226" s="1">
        <v>17934740.883667201</v>
      </c>
      <c r="T226" s="1" t="s">
        <v>9</v>
      </c>
      <c r="U226" s="1" t="s">
        <v>6</v>
      </c>
      <c r="V226">
        <f t="shared" si="31"/>
        <v>126852705.74450627</v>
      </c>
      <c r="X226" t="s">
        <v>84</v>
      </c>
      <c r="Y226">
        <v>1998</v>
      </c>
      <c r="Z226" t="s">
        <v>86</v>
      </c>
      <c r="AA226">
        <f t="shared" si="25"/>
        <v>3.935401968838753E-3</v>
      </c>
      <c r="AB226">
        <f t="shared" si="26"/>
        <v>0.14901810441338945</v>
      </c>
      <c r="AC226">
        <f t="shared" si="27"/>
        <v>4.5636171070366176</v>
      </c>
      <c r="AD226">
        <f t="shared" si="28"/>
        <v>81.145188677873264</v>
      </c>
      <c r="AE226">
        <f t="shared" si="29"/>
        <v>14.138240708707878</v>
      </c>
      <c r="AF226" s="1" t="s">
        <v>9</v>
      </c>
      <c r="AG226" s="1" t="s">
        <v>6</v>
      </c>
      <c r="AH226">
        <f t="shared" si="32"/>
        <v>100</v>
      </c>
    </row>
    <row r="227" spans="1:34" x14ac:dyDescent="0.45">
      <c r="A227" t="str">
        <f>MID('Stand condition - SCT output'!$I227,9,4)</f>
        <v>1997</v>
      </c>
      <c r="B227">
        <f t="shared" si="30"/>
        <v>1998</v>
      </c>
      <c r="C227" t="str">
        <f>MID('Stand condition - SCT output'!$I227,18,4)</f>
        <v>1999</v>
      </c>
      <c r="D227">
        <f>SUM('Stand condition - SCT output'!$B227:$C227)</f>
        <v>0</v>
      </c>
      <c r="E227" s="1">
        <f>'Stand condition - SCT output'!$D227</f>
        <v>4733.703125</v>
      </c>
      <c r="F227" s="1">
        <f>'Stand condition - SCT output'!$E227</f>
        <v>162135.31101576801</v>
      </c>
      <c r="G227" s="1">
        <f>'Stand condition - SCT output'!$F227</f>
        <v>27893358.950729299</v>
      </c>
      <c r="H227" s="1">
        <f>'Stand condition - SCT output'!$G227</f>
        <v>79959.825923904704</v>
      </c>
      <c r="I227" s="1" t="str">
        <f>'Stand condition - SCT output'!$H227</f>
        <v>Paroo</v>
      </c>
      <c r="J227" s="1" t="str">
        <f>'Stand condition - SCT output'!$J227</f>
        <v>River Red Gum</v>
      </c>
      <c r="K227" s="1"/>
      <c r="L227" t="s">
        <v>84</v>
      </c>
      <c r="M227">
        <v>1998</v>
      </c>
      <c r="N227" t="s">
        <v>86</v>
      </c>
      <c r="O227">
        <v>0</v>
      </c>
      <c r="P227" s="1">
        <v>4733.703125</v>
      </c>
      <c r="Q227" s="1">
        <v>162135.31101576801</v>
      </c>
      <c r="R227" s="1">
        <v>27893358.950729299</v>
      </c>
      <c r="S227" s="1">
        <v>79959.825923904704</v>
      </c>
      <c r="T227" s="1" t="s">
        <v>10</v>
      </c>
      <c r="U227" s="1" t="s">
        <v>6</v>
      </c>
      <c r="V227">
        <f t="shared" si="31"/>
        <v>28140187.790793974</v>
      </c>
      <c r="X227" t="s">
        <v>84</v>
      </c>
      <c r="Y227">
        <v>1998</v>
      </c>
      <c r="Z227" t="s">
        <v>86</v>
      </c>
      <c r="AA227">
        <f t="shared" si="25"/>
        <v>0</v>
      </c>
      <c r="AB227">
        <f t="shared" si="26"/>
        <v>1.682186046586592E-2</v>
      </c>
      <c r="AC227">
        <f t="shared" si="27"/>
        <v>0.57616996809385312</v>
      </c>
      <c r="AD227">
        <f t="shared" si="28"/>
        <v>99.12286001109976</v>
      </c>
      <c r="AE227">
        <f t="shared" si="29"/>
        <v>0.28414816034050577</v>
      </c>
      <c r="AF227" s="1" t="s">
        <v>10</v>
      </c>
      <c r="AG227" s="1" t="s">
        <v>6</v>
      </c>
      <c r="AH227">
        <f t="shared" si="32"/>
        <v>99.999999999999986</v>
      </c>
    </row>
    <row r="228" spans="1:34" x14ac:dyDescent="0.45">
      <c r="A228" t="str">
        <f>MID('Stand condition - SCT output'!$I228,9,4)</f>
        <v>1997</v>
      </c>
      <c r="B228">
        <f t="shared" si="30"/>
        <v>1998</v>
      </c>
      <c r="C228" t="str">
        <f>MID('Stand condition - SCT output'!$I228,18,4)</f>
        <v>1999</v>
      </c>
      <c r="D228">
        <f>SUM('Stand condition - SCT output'!$B228:$C228)</f>
        <v>1145779.2665754706</v>
      </c>
      <c r="E228" s="1">
        <f>'Stand condition - SCT output'!$D228</f>
        <v>5376750.2566269804</v>
      </c>
      <c r="F228" s="1">
        <f>'Stand condition - SCT output'!$E228</f>
        <v>37280468.875191003</v>
      </c>
      <c r="G228" s="1">
        <f>'Stand condition - SCT output'!$F228</f>
        <v>83220749.595897704</v>
      </c>
      <c r="H228" s="1">
        <f>'Stand condition - SCT output'!$G228</f>
        <v>177914.349182128</v>
      </c>
      <c r="I228" s="1" t="str">
        <f>'Stand condition - SCT output'!$H228</f>
        <v>Wimmera-Avoca</v>
      </c>
      <c r="J228" s="1" t="str">
        <f>'Stand condition - SCT output'!$J228</f>
        <v>River Red Gum</v>
      </c>
      <c r="K228" s="1"/>
      <c r="L228" t="s">
        <v>84</v>
      </c>
      <c r="M228">
        <v>1998</v>
      </c>
      <c r="N228" t="s">
        <v>86</v>
      </c>
      <c r="O228">
        <v>1145779.2665754706</v>
      </c>
      <c r="P228" s="1">
        <v>5376750.2566269804</v>
      </c>
      <c r="Q228" s="1">
        <v>37280468.875191003</v>
      </c>
      <c r="R228" s="1">
        <v>83220749.595897704</v>
      </c>
      <c r="S228" s="1">
        <v>177914.349182128</v>
      </c>
      <c r="T228" s="1" t="s">
        <v>11</v>
      </c>
      <c r="U228" s="1" t="s">
        <v>6</v>
      </c>
      <c r="V228">
        <f t="shared" si="31"/>
        <v>127201662.34347329</v>
      </c>
      <c r="X228" t="s">
        <v>84</v>
      </c>
      <c r="Y228">
        <v>1998</v>
      </c>
      <c r="Z228" t="s">
        <v>86</v>
      </c>
      <c r="AA228">
        <f t="shared" si="25"/>
        <v>0.90075809188845912</v>
      </c>
      <c r="AB228">
        <f t="shared" si="26"/>
        <v>4.2269496778340345</v>
      </c>
      <c r="AC228">
        <f t="shared" si="27"/>
        <v>29.308161692514123</v>
      </c>
      <c r="AD228">
        <f t="shared" si="28"/>
        <v>65.424262594291292</v>
      </c>
      <c r="AE228">
        <f t="shared" si="29"/>
        <v>0.13986794347209</v>
      </c>
      <c r="AF228" s="1" t="s">
        <v>11</v>
      </c>
      <c r="AG228" s="1" t="s">
        <v>6</v>
      </c>
      <c r="AH228">
        <f t="shared" si="32"/>
        <v>99.999999999999986</v>
      </c>
    </row>
    <row r="229" spans="1:34" x14ac:dyDescent="0.45">
      <c r="A229" t="str">
        <f>MID('Stand condition - SCT output'!$I229,9,4)</f>
        <v>1997</v>
      </c>
      <c r="B229">
        <f t="shared" si="30"/>
        <v>1998</v>
      </c>
      <c r="C229" t="str">
        <f>MID('Stand condition - SCT output'!$I229,18,4)</f>
        <v>1999</v>
      </c>
      <c r="D229">
        <f>SUM('Stand condition - SCT output'!$B229:$C229)</f>
        <v>979733.29205322219</v>
      </c>
      <c r="E229" s="1">
        <f>'Stand condition - SCT output'!$D229</f>
        <v>10877288.1338687</v>
      </c>
      <c r="F229" s="1">
        <f>'Stand condition - SCT output'!$E229</f>
        <v>122346438.147506</v>
      </c>
      <c r="G229" s="1">
        <f>'Stand condition - SCT output'!$F229</f>
        <v>404508909.58571798</v>
      </c>
      <c r="H229" s="1">
        <f>'Stand condition - SCT output'!$G229</f>
        <v>5709330.1720580999</v>
      </c>
      <c r="I229" s="1" t="str">
        <f>'Stand condition - SCT output'!$H229</f>
        <v>Lachlan</v>
      </c>
      <c r="J229" s="1" t="str">
        <f>'Stand condition - SCT output'!$J229</f>
        <v>River Red Gum</v>
      </c>
      <c r="K229" s="1"/>
      <c r="L229" t="s">
        <v>84</v>
      </c>
      <c r="M229">
        <v>1998</v>
      </c>
      <c r="N229" t="s">
        <v>86</v>
      </c>
      <c r="O229">
        <v>979733.29205322219</v>
      </c>
      <c r="P229" s="1">
        <v>10877288.1338687</v>
      </c>
      <c r="Q229" s="1">
        <v>122346438.147506</v>
      </c>
      <c r="R229" s="1">
        <v>404508909.58571798</v>
      </c>
      <c r="S229" s="1">
        <v>5709330.1720580999</v>
      </c>
      <c r="T229" s="1" t="s">
        <v>12</v>
      </c>
      <c r="U229" s="1" t="s">
        <v>6</v>
      </c>
      <c r="V229">
        <f t="shared" si="31"/>
        <v>544421699.33120394</v>
      </c>
      <c r="X229" t="s">
        <v>84</v>
      </c>
      <c r="Y229">
        <v>1998</v>
      </c>
      <c r="Z229" t="s">
        <v>86</v>
      </c>
      <c r="AA229">
        <f t="shared" si="25"/>
        <v>0.17995853090660746</v>
      </c>
      <c r="AB229">
        <f t="shared" si="26"/>
        <v>1.9979527170263289</v>
      </c>
      <c r="AC229">
        <f t="shared" si="27"/>
        <v>22.472733599304135</v>
      </c>
      <c r="AD229">
        <f t="shared" si="28"/>
        <v>74.300658861069991</v>
      </c>
      <c r="AE229">
        <f t="shared" si="29"/>
        <v>1.0486962916929541</v>
      </c>
      <c r="AF229" s="1" t="s">
        <v>12</v>
      </c>
      <c r="AG229" s="1" t="s">
        <v>6</v>
      </c>
      <c r="AH229">
        <f t="shared" si="32"/>
        <v>100.00000000000001</v>
      </c>
    </row>
    <row r="230" spans="1:34" x14ac:dyDescent="0.45">
      <c r="A230" t="str">
        <f>MID('Stand condition - SCT output'!$I230,9,4)</f>
        <v>1997</v>
      </c>
      <c r="B230">
        <f t="shared" si="30"/>
        <v>1998</v>
      </c>
      <c r="C230" t="str">
        <f>MID('Stand condition - SCT output'!$I230,18,4)</f>
        <v>1999</v>
      </c>
      <c r="D230">
        <f>SUM('Stand condition - SCT output'!$B230:$C230)</f>
        <v>594615.48046874942</v>
      </c>
      <c r="E230" s="1">
        <f>'Stand condition - SCT output'!$D230</f>
        <v>1769192.0829467699</v>
      </c>
      <c r="F230" s="1">
        <f>'Stand condition - SCT output'!$E230</f>
        <v>11562336.074650699</v>
      </c>
      <c r="G230" s="1">
        <f>'Stand condition - SCT output'!$F230</f>
        <v>41805341.891940698</v>
      </c>
      <c r="H230" s="1">
        <f>'Stand condition - SCT output'!$G230</f>
        <v>545647.070495605</v>
      </c>
      <c r="I230" s="1" t="str">
        <f>'Stand condition - SCT output'!$H230</f>
        <v>Loddon</v>
      </c>
      <c r="J230" s="1" t="str">
        <f>'Stand condition - SCT output'!$J230</f>
        <v>River Red Gum</v>
      </c>
      <c r="K230" s="1"/>
      <c r="L230" t="s">
        <v>84</v>
      </c>
      <c r="M230">
        <v>1998</v>
      </c>
      <c r="N230" t="s">
        <v>86</v>
      </c>
      <c r="O230">
        <v>594615.48046874942</v>
      </c>
      <c r="P230" s="1">
        <v>1769192.0829467699</v>
      </c>
      <c r="Q230" s="1">
        <v>11562336.074650699</v>
      </c>
      <c r="R230" s="1">
        <v>41805341.891940698</v>
      </c>
      <c r="S230" s="1">
        <v>545647.070495605</v>
      </c>
      <c r="T230" s="1" t="s">
        <v>13</v>
      </c>
      <c r="U230" s="1" t="s">
        <v>6</v>
      </c>
      <c r="V230">
        <f t="shared" si="31"/>
        <v>56277132.600502521</v>
      </c>
      <c r="X230" t="s">
        <v>84</v>
      </c>
      <c r="Y230">
        <v>1998</v>
      </c>
      <c r="Z230" t="s">
        <v>86</v>
      </c>
      <c r="AA230">
        <f t="shared" si="25"/>
        <v>1.0565845361912412</v>
      </c>
      <c r="AB230">
        <f t="shared" si="26"/>
        <v>3.1437139761647561</v>
      </c>
      <c r="AC230">
        <f t="shared" si="27"/>
        <v>20.545353930394551</v>
      </c>
      <c r="AD230">
        <f t="shared" si="28"/>
        <v>74.284776000771942</v>
      </c>
      <c r="AE230">
        <f t="shared" si="29"/>
        <v>0.96957155647751092</v>
      </c>
      <c r="AF230" s="1" t="s">
        <v>13</v>
      </c>
      <c r="AG230" s="1" t="s">
        <v>6</v>
      </c>
      <c r="AH230">
        <f t="shared" si="32"/>
        <v>99.999999999999986</v>
      </c>
    </row>
    <row r="231" spans="1:34" x14ac:dyDescent="0.45">
      <c r="A231" t="str">
        <f>MID('Stand condition - SCT output'!$I231,9,4)</f>
        <v>1997</v>
      </c>
      <c r="B231">
        <f t="shared" si="30"/>
        <v>1998</v>
      </c>
      <c r="C231" t="str">
        <f>MID('Stand condition - SCT output'!$I231,18,4)</f>
        <v>1999</v>
      </c>
      <c r="D231">
        <f>SUM('Stand condition - SCT output'!$B231:$C231)</f>
        <v>61734.03674316399</v>
      </c>
      <c r="E231" s="1">
        <f>'Stand condition - SCT output'!$D231</f>
        <v>650519.44818426296</v>
      </c>
      <c r="F231" s="1">
        <f>'Stand condition - SCT output'!$E231</f>
        <v>11539542.085238799</v>
      </c>
      <c r="G231" s="1">
        <f>'Stand condition - SCT output'!$F231</f>
        <v>123583491.41537499</v>
      </c>
      <c r="H231" s="1">
        <f>'Stand condition - SCT output'!$G231</f>
        <v>1044625.80876943</v>
      </c>
      <c r="I231" s="1" t="str">
        <f>'Stand condition - SCT output'!$H231</f>
        <v>Lower Darling</v>
      </c>
      <c r="J231" s="1" t="str">
        <f>'Stand condition - SCT output'!$J231</f>
        <v>River Red Gum</v>
      </c>
      <c r="K231" s="1"/>
      <c r="L231" t="s">
        <v>84</v>
      </c>
      <c r="M231">
        <v>1998</v>
      </c>
      <c r="N231" t="s">
        <v>86</v>
      </c>
      <c r="O231">
        <v>61734.03674316399</v>
      </c>
      <c r="P231" s="1">
        <v>650519.44818426296</v>
      </c>
      <c r="Q231" s="1">
        <v>11539542.085238799</v>
      </c>
      <c r="R231" s="1">
        <v>123583491.41537499</v>
      </c>
      <c r="S231" s="1">
        <v>1044625.80876943</v>
      </c>
      <c r="T231" s="1" t="s">
        <v>14</v>
      </c>
      <c r="U231" s="1" t="s">
        <v>6</v>
      </c>
      <c r="V231">
        <f t="shared" si="31"/>
        <v>136879912.79431066</v>
      </c>
      <c r="X231" t="s">
        <v>84</v>
      </c>
      <c r="Y231">
        <v>1998</v>
      </c>
      <c r="Z231" t="s">
        <v>86</v>
      </c>
      <c r="AA231">
        <f t="shared" si="25"/>
        <v>4.5100873811873096E-2</v>
      </c>
      <c r="AB231">
        <f t="shared" si="26"/>
        <v>0.47524829239320016</v>
      </c>
      <c r="AC231">
        <f t="shared" si="27"/>
        <v>8.4304130895957403</v>
      </c>
      <c r="AD231">
        <f t="shared" si="28"/>
        <v>90.286068198395057</v>
      </c>
      <c r="AE231">
        <f t="shared" si="29"/>
        <v>0.7631695458041301</v>
      </c>
      <c r="AF231" s="1" t="s">
        <v>14</v>
      </c>
      <c r="AG231" s="1" t="s">
        <v>6</v>
      </c>
      <c r="AH231">
        <f t="shared" si="32"/>
        <v>100</v>
      </c>
    </row>
    <row r="232" spans="1:34" x14ac:dyDescent="0.45">
      <c r="A232" t="str">
        <f>MID('Stand condition - SCT output'!$I232,9,4)</f>
        <v>1997</v>
      </c>
      <c r="B232">
        <f t="shared" si="30"/>
        <v>1998</v>
      </c>
      <c r="C232" t="str">
        <f>MID('Stand condition - SCT output'!$I232,18,4)</f>
        <v>1999</v>
      </c>
      <c r="D232">
        <f>SUM('Stand condition - SCT output'!$B232:$C232)</f>
        <v>540948.85443115234</v>
      </c>
      <c r="E232" s="1">
        <f>'Stand condition - SCT output'!$D232</f>
        <v>24716765.106384199</v>
      </c>
      <c r="F232" s="1">
        <f>'Stand condition - SCT output'!$E232</f>
        <v>308846174.40341699</v>
      </c>
      <c r="G232" s="1">
        <f>'Stand condition - SCT output'!$F232</f>
        <v>523979487.99577099</v>
      </c>
      <c r="H232" s="1">
        <f>'Stand condition - SCT output'!$G232</f>
        <v>7116794.4824261796</v>
      </c>
      <c r="I232" s="1" t="str">
        <f>'Stand condition - SCT output'!$H232</f>
        <v>Macquarie-Castlereagh</v>
      </c>
      <c r="J232" s="1" t="str">
        <f>'Stand condition - SCT output'!$J232</f>
        <v>River Red Gum</v>
      </c>
      <c r="K232" s="1"/>
      <c r="L232" t="s">
        <v>84</v>
      </c>
      <c r="M232">
        <v>1998</v>
      </c>
      <c r="N232" t="s">
        <v>86</v>
      </c>
      <c r="O232">
        <v>540948.85443115234</v>
      </c>
      <c r="P232" s="1">
        <v>24716765.106384199</v>
      </c>
      <c r="Q232" s="1">
        <v>308846174.40341699</v>
      </c>
      <c r="R232" s="1">
        <v>523979487.99577099</v>
      </c>
      <c r="S232" s="1">
        <v>7116794.4824261796</v>
      </c>
      <c r="T232" s="1" t="s">
        <v>15</v>
      </c>
      <c r="U232" s="1" t="s">
        <v>6</v>
      </c>
      <c r="V232">
        <f t="shared" si="31"/>
        <v>865200170.84242952</v>
      </c>
      <c r="X232" t="s">
        <v>84</v>
      </c>
      <c r="Y232">
        <v>1998</v>
      </c>
      <c r="Z232" t="s">
        <v>86</v>
      </c>
      <c r="AA232">
        <f t="shared" si="25"/>
        <v>6.252297129165385E-2</v>
      </c>
      <c r="AB232">
        <f t="shared" si="26"/>
        <v>2.8567684033531728</v>
      </c>
      <c r="AC232">
        <f t="shared" si="27"/>
        <v>35.6964994704866</v>
      </c>
      <c r="AD232">
        <f t="shared" si="28"/>
        <v>60.561648697501035</v>
      </c>
      <c r="AE232">
        <f t="shared" si="29"/>
        <v>0.82256045736753458</v>
      </c>
      <c r="AF232" s="1" t="s">
        <v>15</v>
      </c>
      <c r="AG232" s="1" t="s">
        <v>6</v>
      </c>
      <c r="AH232">
        <f t="shared" si="32"/>
        <v>100</v>
      </c>
    </row>
    <row r="233" spans="1:34" x14ac:dyDescent="0.45">
      <c r="A233" t="str">
        <f>MID('Stand condition - SCT output'!$I233,9,4)</f>
        <v>1997</v>
      </c>
      <c r="B233">
        <f t="shared" si="30"/>
        <v>1998</v>
      </c>
      <c r="C233" t="str">
        <f>MID('Stand condition - SCT output'!$I233,18,4)</f>
        <v>1999</v>
      </c>
      <c r="D233">
        <f>SUM('Stand condition - SCT output'!$B233:$C233)</f>
        <v>1359.6541137695301</v>
      </c>
      <c r="E233" s="1">
        <f>'Stand condition - SCT output'!$D233</f>
        <v>9513.1937255859302</v>
      </c>
      <c r="F233" s="1">
        <f>'Stand condition - SCT output'!$E233</f>
        <v>420293.350708007</v>
      </c>
      <c r="G233" s="1">
        <f>'Stand condition - SCT output'!$F233</f>
        <v>21736638.327209398</v>
      </c>
      <c r="H233" s="1">
        <f>'Stand condition - SCT output'!$G233</f>
        <v>178636.717346191</v>
      </c>
      <c r="I233" s="1" t="str">
        <f>'Stand condition - SCT output'!$H233</f>
        <v>Moonie</v>
      </c>
      <c r="J233" s="1" t="str">
        <f>'Stand condition - SCT output'!$J233</f>
        <v>River Red Gum</v>
      </c>
      <c r="K233" s="1"/>
      <c r="L233" t="s">
        <v>84</v>
      </c>
      <c r="M233">
        <v>1998</v>
      </c>
      <c r="N233" t="s">
        <v>86</v>
      </c>
      <c r="O233">
        <v>1359.6541137695301</v>
      </c>
      <c r="P233" s="1">
        <v>9513.1937255859302</v>
      </c>
      <c r="Q233" s="1">
        <v>420293.350708007</v>
      </c>
      <c r="R233" s="1">
        <v>21736638.327209398</v>
      </c>
      <c r="S233" s="1">
        <v>178636.717346191</v>
      </c>
      <c r="T233" s="1" t="s">
        <v>16</v>
      </c>
      <c r="U233" s="1" t="s">
        <v>6</v>
      </c>
      <c r="V233">
        <f t="shared" si="31"/>
        <v>22346441.243102953</v>
      </c>
      <c r="X233" t="s">
        <v>84</v>
      </c>
      <c r="Y233">
        <v>1998</v>
      </c>
      <c r="Z233" t="s">
        <v>86</v>
      </c>
      <c r="AA233">
        <f t="shared" si="25"/>
        <v>6.0844324113092339E-3</v>
      </c>
      <c r="AB233">
        <f t="shared" si="26"/>
        <v>4.2571403751020531E-2</v>
      </c>
      <c r="AC233">
        <f t="shared" si="27"/>
        <v>1.8808066400180259</v>
      </c>
      <c r="AD233">
        <f t="shared" si="28"/>
        <v>97.271140808240489</v>
      </c>
      <c r="AE233">
        <f t="shared" si="29"/>
        <v>0.79939671557915626</v>
      </c>
      <c r="AF233" s="1" t="s">
        <v>16</v>
      </c>
      <c r="AG233" s="1" t="s">
        <v>6</v>
      </c>
      <c r="AH233">
        <f t="shared" si="32"/>
        <v>100</v>
      </c>
    </row>
    <row r="234" spans="1:34" x14ac:dyDescent="0.45">
      <c r="A234" t="str">
        <f>MID('Stand condition - SCT output'!$I234,9,4)</f>
        <v>1997</v>
      </c>
      <c r="B234">
        <f t="shared" si="30"/>
        <v>1998</v>
      </c>
      <c r="C234" t="str">
        <f>MID('Stand condition - SCT output'!$I234,18,4)</f>
        <v>1999</v>
      </c>
      <c r="D234">
        <f>SUM('Stand condition - SCT output'!$B234:$C234)</f>
        <v>1877766.6478532371</v>
      </c>
      <c r="E234" s="1">
        <f>'Stand condition - SCT output'!$D234</f>
        <v>20236883.586975802</v>
      </c>
      <c r="F234" s="1">
        <f>'Stand condition - SCT output'!$E234</f>
        <v>398828367.58518201</v>
      </c>
      <c r="G234" s="1">
        <f>'Stand condition - SCT output'!$F234</f>
        <v>1688843579.5778501</v>
      </c>
      <c r="H234" s="1">
        <f>'Stand condition - SCT output'!$G234</f>
        <v>47833130.772328503</v>
      </c>
      <c r="I234" s="1" t="str">
        <f>'Stand condition - SCT output'!$H234</f>
        <v>Murray</v>
      </c>
      <c r="J234" s="1" t="str">
        <f>'Stand condition - SCT output'!$J234</f>
        <v>River Red Gum</v>
      </c>
      <c r="K234" s="1"/>
      <c r="L234" t="s">
        <v>84</v>
      </c>
      <c r="M234">
        <v>1998</v>
      </c>
      <c r="N234" t="s">
        <v>86</v>
      </c>
      <c r="O234">
        <v>1877766.6478532371</v>
      </c>
      <c r="P234" s="1">
        <v>20236883.586975802</v>
      </c>
      <c r="Q234" s="1">
        <v>398828367.58518201</v>
      </c>
      <c r="R234" s="1">
        <v>1688843579.5778501</v>
      </c>
      <c r="S234" s="1">
        <v>47833130.772328503</v>
      </c>
      <c r="T234" s="1" t="s">
        <v>17</v>
      </c>
      <c r="U234" s="1" t="s">
        <v>6</v>
      </c>
      <c r="V234">
        <f t="shared" si="31"/>
        <v>2157619728.1701894</v>
      </c>
      <c r="X234" t="s">
        <v>84</v>
      </c>
      <c r="Y234">
        <v>1998</v>
      </c>
      <c r="Z234" t="s">
        <v>86</v>
      </c>
      <c r="AA234">
        <f t="shared" si="25"/>
        <v>8.7029545722856039E-2</v>
      </c>
      <c r="AB234">
        <f t="shared" si="26"/>
        <v>0.93792633255805824</v>
      </c>
      <c r="AC234">
        <f t="shared" si="27"/>
        <v>18.484645944696474</v>
      </c>
      <c r="AD234">
        <f t="shared" si="28"/>
        <v>78.273458363773216</v>
      </c>
      <c r="AE234">
        <f t="shared" si="29"/>
        <v>2.2169398132494043</v>
      </c>
      <c r="AF234" s="1" t="s">
        <v>17</v>
      </c>
      <c r="AG234" s="1" t="s">
        <v>6</v>
      </c>
      <c r="AH234">
        <f t="shared" si="32"/>
        <v>100.00000000000001</v>
      </c>
    </row>
    <row r="235" spans="1:34" x14ac:dyDescent="0.45">
      <c r="A235" t="str">
        <f>MID('Stand condition - SCT output'!$I235,9,4)</f>
        <v>1997</v>
      </c>
      <c r="B235">
        <f t="shared" si="30"/>
        <v>1998</v>
      </c>
      <c r="C235" t="str">
        <f>MID('Stand condition - SCT output'!$I235,18,4)</f>
        <v>1999</v>
      </c>
      <c r="D235">
        <f>SUM('Stand condition - SCT output'!$B235:$C235)</f>
        <v>0</v>
      </c>
      <c r="E235" s="1">
        <f>'Stand condition - SCT output'!$D235</f>
        <v>5324.0157470703098</v>
      </c>
      <c r="F235" s="1">
        <f>'Stand condition - SCT output'!$E235</f>
        <v>606014.16068905103</v>
      </c>
      <c r="G235" s="1">
        <f>'Stand condition - SCT output'!$F235</f>
        <v>81397642.318542406</v>
      </c>
      <c r="H235" s="1">
        <f>'Stand condition - SCT output'!$G235</f>
        <v>360947.01507999102</v>
      </c>
      <c r="I235" s="1" t="str">
        <f>'Stand condition - SCT output'!$H235</f>
        <v>Barwon-Darling</v>
      </c>
      <c r="J235" s="1" t="str">
        <f>'Stand condition - SCT output'!$J235</f>
        <v>River Red Gum</v>
      </c>
      <c r="K235" s="1"/>
      <c r="L235" t="s">
        <v>84</v>
      </c>
      <c r="M235">
        <v>1998</v>
      </c>
      <c r="N235" t="s">
        <v>86</v>
      </c>
      <c r="O235">
        <v>0</v>
      </c>
      <c r="P235" s="1">
        <v>5324.0157470703098</v>
      </c>
      <c r="Q235" s="1">
        <v>606014.16068905103</v>
      </c>
      <c r="R235" s="1">
        <v>81397642.318542406</v>
      </c>
      <c r="S235" s="1">
        <v>360947.01507999102</v>
      </c>
      <c r="T235" s="1" t="s">
        <v>18</v>
      </c>
      <c r="U235" s="1" t="s">
        <v>6</v>
      </c>
      <c r="V235">
        <f t="shared" si="31"/>
        <v>82369927.510058522</v>
      </c>
      <c r="X235" t="s">
        <v>84</v>
      </c>
      <c r="Y235">
        <v>1998</v>
      </c>
      <c r="Z235" t="s">
        <v>86</v>
      </c>
      <c r="AA235">
        <f t="shared" si="25"/>
        <v>0</v>
      </c>
      <c r="AB235">
        <f t="shared" si="26"/>
        <v>6.4635430769563003E-3</v>
      </c>
      <c r="AC235">
        <f t="shared" si="27"/>
        <v>0.7357225859098252</v>
      </c>
      <c r="AD235">
        <f t="shared" si="28"/>
        <v>98.819611451767528</v>
      </c>
      <c r="AE235">
        <f t="shared" si="29"/>
        <v>0.43820241924568204</v>
      </c>
      <c r="AF235" s="1" t="s">
        <v>18</v>
      </c>
      <c r="AG235" s="1" t="s">
        <v>6</v>
      </c>
      <c r="AH235">
        <f t="shared" si="32"/>
        <v>100</v>
      </c>
    </row>
    <row r="236" spans="1:34" x14ac:dyDescent="0.45">
      <c r="A236" t="str">
        <f>MID('Stand condition - SCT output'!$I236,9,4)</f>
        <v>1997</v>
      </c>
      <c r="B236">
        <f t="shared" si="30"/>
        <v>1998</v>
      </c>
      <c r="C236" t="str">
        <f>MID('Stand condition - SCT output'!$I236,18,4)</f>
        <v>1999</v>
      </c>
      <c r="D236">
        <f>SUM('Stand condition - SCT output'!$B236:$C236)</f>
        <v>10823.5313720703</v>
      </c>
      <c r="E236" s="1">
        <f>'Stand condition - SCT output'!$D236</f>
        <v>128595.728088378</v>
      </c>
      <c r="F236" s="1">
        <f>'Stand condition - SCT output'!$E236</f>
        <v>4180559.0495411502</v>
      </c>
      <c r="G236" s="1">
        <f>'Stand condition - SCT output'!$F236</f>
        <v>114762446.15617999</v>
      </c>
      <c r="H236" s="1">
        <f>'Stand condition - SCT output'!$G236</f>
        <v>3653627.77740478</v>
      </c>
      <c r="I236" s="1" t="str">
        <f>'Stand condition - SCT output'!$H236</f>
        <v>Border Rivers</v>
      </c>
      <c r="J236" s="1" t="str">
        <f>'Stand condition - SCT output'!$J236</f>
        <v>River Red Gum</v>
      </c>
      <c r="K236" s="1"/>
      <c r="L236" t="s">
        <v>84</v>
      </c>
      <c r="M236">
        <v>1998</v>
      </c>
      <c r="N236" t="s">
        <v>86</v>
      </c>
      <c r="O236">
        <v>10823.5313720703</v>
      </c>
      <c r="P236" s="1">
        <v>128595.728088378</v>
      </c>
      <c r="Q236" s="1">
        <v>4180559.0495411502</v>
      </c>
      <c r="R236" s="1">
        <v>114762446.15617999</v>
      </c>
      <c r="S236" s="1">
        <v>3653627.77740478</v>
      </c>
      <c r="T236" s="1" t="s">
        <v>19</v>
      </c>
      <c r="U236" s="1" t="s">
        <v>6</v>
      </c>
      <c r="V236">
        <f t="shared" si="31"/>
        <v>122736052.24258637</v>
      </c>
      <c r="X236" t="s">
        <v>84</v>
      </c>
      <c r="Y236">
        <v>1998</v>
      </c>
      <c r="Z236" t="s">
        <v>86</v>
      </c>
      <c r="AA236">
        <f t="shared" si="25"/>
        <v>8.8185428603143566E-3</v>
      </c>
      <c r="AB236">
        <f t="shared" si="26"/>
        <v>0.10477420915755874</v>
      </c>
      <c r="AC236">
        <f t="shared" si="27"/>
        <v>3.4061377836060136</v>
      </c>
      <c r="AD236">
        <f t="shared" si="28"/>
        <v>93.503452375471028</v>
      </c>
      <c r="AE236">
        <f t="shared" si="29"/>
        <v>2.976817088905082</v>
      </c>
      <c r="AF236" s="1" t="s">
        <v>19</v>
      </c>
      <c r="AG236" s="1" t="s">
        <v>6</v>
      </c>
      <c r="AH236">
        <f t="shared" si="32"/>
        <v>100</v>
      </c>
    </row>
    <row r="237" spans="1:34" x14ac:dyDescent="0.45">
      <c r="A237" t="str">
        <f>MID('Stand condition - SCT output'!$I237,9,4)</f>
        <v>1997</v>
      </c>
      <c r="B237">
        <f t="shared" si="30"/>
        <v>1998</v>
      </c>
      <c r="C237" t="str">
        <f>MID('Stand condition - SCT output'!$I237,18,4)</f>
        <v>1999</v>
      </c>
      <c r="D237">
        <f>SUM('Stand condition - SCT output'!$B237:$C237)</f>
        <v>19917.559997558499</v>
      </c>
      <c r="E237" s="1">
        <f>'Stand condition - SCT output'!$D237</f>
        <v>248249.213623046</v>
      </c>
      <c r="F237" s="1">
        <f>'Stand condition - SCT output'!$E237</f>
        <v>2210717.79255945</v>
      </c>
      <c r="G237" s="1">
        <f>'Stand condition - SCT output'!$F237</f>
        <v>19942678.522023801</v>
      </c>
      <c r="H237" s="1">
        <f>'Stand condition - SCT output'!$G237</f>
        <v>234384.646423339</v>
      </c>
      <c r="I237" s="1" t="str">
        <f>'Stand condition - SCT output'!$H237</f>
        <v>Campaspe</v>
      </c>
      <c r="J237" s="1" t="str">
        <f>'Stand condition - SCT output'!$J237</f>
        <v>River Red Gum</v>
      </c>
      <c r="K237" s="1"/>
      <c r="L237" t="s">
        <v>84</v>
      </c>
      <c r="M237">
        <v>1998</v>
      </c>
      <c r="N237" t="s">
        <v>86</v>
      </c>
      <c r="O237">
        <v>19917.559997558499</v>
      </c>
      <c r="P237" s="1">
        <v>248249.213623046</v>
      </c>
      <c r="Q237" s="1">
        <v>2210717.79255945</v>
      </c>
      <c r="R237" s="1">
        <v>19942678.522023801</v>
      </c>
      <c r="S237" s="1">
        <v>234384.646423339</v>
      </c>
      <c r="T237" s="1" t="s">
        <v>20</v>
      </c>
      <c r="U237" s="1" t="s">
        <v>6</v>
      </c>
      <c r="V237">
        <f t="shared" si="31"/>
        <v>22655947.734627195</v>
      </c>
      <c r="X237" t="s">
        <v>84</v>
      </c>
      <c r="Y237">
        <v>1998</v>
      </c>
      <c r="Z237" t="s">
        <v>86</v>
      </c>
      <c r="AA237">
        <f t="shared" si="25"/>
        <v>8.7913161836600806E-2</v>
      </c>
      <c r="AB237">
        <f t="shared" si="26"/>
        <v>1.0957352856337306</v>
      </c>
      <c r="AC237">
        <f t="shared" si="27"/>
        <v>9.7577811286199445</v>
      </c>
      <c r="AD237">
        <f t="shared" si="28"/>
        <v>88.024031285804696</v>
      </c>
      <c r="AE237">
        <f t="shared" si="29"/>
        <v>1.0345391381050333</v>
      </c>
      <c r="AF237" s="1" t="s">
        <v>20</v>
      </c>
      <c r="AG237" s="1" t="s">
        <v>6</v>
      </c>
      <c r="AH237">
        <f t="shared" si="32"/>
        <v>100</v>
      </c>
    </row>
    <row r="238" spans="1:34" x14ac:dyDescent="0.45">
      <c r="A238" t="str">
        <f>MID('Stand condition - SCT output'!$I238,9,4)</f>
        <v>1997</v>
      </c>
      <c r="B238">
        <f t="shared" si="30"/>
        <v>1998</v>
      </c>
      <c r="C238" t="str">
        <f>MID('Stand condition - SCT output'!$I238,18,4)</f>
        <v>1999</v>
      </c>
      <c r="D238">
        <f>SUM('Stand condition - SCT output'!$B238:$C238)</f>
        <v>451915.78253173776</v>
      </c>
      <c r="E238" s="1">
        <f>'Stand condition - SCT output'!$D238</f>
        <v>2451262.72791269</v>
      </c>
      <c r="F238" s="1">
        <f>'Stand condition - SCT output'!$E238</f>
        <v>39877136.6340985</v>
      </c>
      <c r="G238" s="1">
        <f>'Stand condition - SCT output'!$F238</f>
        <v>302635295.57283902</v>
      </c>
      <c r="H238" s="1">
        <f>'Stand condition - SCT output'!$G238</f>
        <v>18493717.0910943</v>
      </c>
      <c r="I238" s="1" t="str">
        <f>'Stand condition - SCT output'!$H238</f>
        <v>Goulburn-Broken</v>
      </c>
      <c r="J238" s="1" t="str">
        <f>'Stand condition - SCT output'!$J238</f>
        <v>River Red Gum</v>
      </c>
      <c r="K238" s="1"/>
      <c r="L238" t="s">
        <v>84</v>
      </c>
      <c r="M238">
        <v>1998</v>
      </c>
      <c r="N238" t="s">
        <v>86</v>
      </c>
      <c r="O238">
        <v>451915.78253173776</v>
      </c>
      <c r="P238" s="1">
        <v>2451262.72791269</v>
      </c>
      <c r="Q238" s="1">
        <v>39877136.6340985</v>
      </c>
      <c r="R238" s="1">
        <v>302635295.57283902</v>
      </c>
      <c r="S238" s="1">
        <v>18493717.0910943</v>
      </c>
      <c r="T238" s="1" t="s">
        <v>21</v>
      </c>
      <c r="U238" s="1" t="s">
        <v>6</v>
      </c>
      <c r="V238">
        <f t="shared" si="31"/>
        <v>363909327.80847627</v>
      </c>
      <c r="X238" t="s">
        <v>84</v>
      </c>
      <c r="Y238">
        <v>1998</v>
      </c>
      <c r="Z238" t="s">
        <v>86</v>
      </c>
      <c r="AA238">
        <f t="shared" si="25"/>
        <v>0.12418362157772962</v>
      </c>
      <c r="AB238">
        <f t="shared" si="26"/>
        <v>0.67359161763580233</v>
      </c>
      <c r="AC238">
        <f t="shared" si="27"/>
        <v>10.957986945332065</v>
      </c>
      <c r="AD238">
        <f t="shared" si="28"/>
        <v>83.162280394229001</v>
      </c>
      <c r="AE238">
        <f t="shared" si="29"/>
        <v>5.0819574212253924</v>
      </c>
      <c r="AF238" s="1" t="s">
        <v>21</v>
      </c>
      <c r="AG238" s="1" t="s">
        <v>6</v>
      </c>
      <c r="AH238">
        <f t="shared" si="32"/>
        <v>100</v>
      </c>
    </row>
    <row r="239" spans="1:34" x14ac:dyDescent="0.45">
      <c r="A239" t="str">
        <f>MID('Stand condition - SCT output'!$I239,9,4)</f>
        <v>1997</v>
      </c>
      <c r="B239">
        <f t="shared" si="30"/>
        <v>1998</v>
      </c>
      <c r="C239" t="str">
        <f>MID('Stand condition - SCT output'!$I239,18,4)</f>
        <v>1999</v>
      </c>
      <c r="D239">
        <f>SUM('Stand condition - SCT output'!$B239:$C239)</f>
        <v>42353.805603027322</v>
      </c>
      <c r="E239" s="1">
        <f>'Stand condition - SCT output'!$D239</f>
        <v>438900.255493164</v>
      </c>
      <c r="F239" s="1">
        <f>'Stand condition - SCT output'!$E239</f>
        <v>6928107.9936054302</v>
      </c>
      <c r="G239" s="1">
        <f>'Stand condition - SCT output'!$F239</f>
        <v>113485275.067871</v>
      </c>
      <c r="H239" s="1">
        <f>'Stand condition - SCT output'!$G239</f>
        <v>3785060.8257446201</v>
      </c>
      <c r="I239" s="1" t="str">
        <f>'Stand condition - SCT output'!$H239</f>
        <v>Gwydir</v>
      </c>
      <c r="J239" s="1" t="str">
        <f>'Stand condition - SCT output'!$J239</f>
        <v>River Red Gum</v>
      </c>
      <c r="K239" s="1"/>
      <c r="L239" t="s">
        <v>84</v>
      </c>
      <c r="M239">
        <v>1998</v>
      </c>
      <c r="N239" t="s">
        <v>86</v>
      </c>
      <c r="O239">
        <v>42353.805603027322</v>
      </c>
      <c r="P239" s="1">
        <v>438900.255493164</v>
      </c>
      <c r="Q239" s="1">
        <v>6928107.9936054302</v>
      </c>
      <c r="R239" s="1">
        <v>113485275.067871</v>
      </c>
      <c r="S239" s="1">
        <v>3785060.8257446201</v>
      </c>
      <c r="T239" s="1" t="s">
        <v>22</v>
      </c>
      <c r="U239" s="1" t="s">
        <v>6</v>
      </c>
      <c r="V239">
        <f t="shared" si="31"/>
        <v>124679697.94831724</v>
      </c>
      <c r="X239" t="s">
        <v>84</v>
      </c>
      <c r="Y239">
        <v>1998</v>
      </c>
      <c r="Z239" t="s">
        <v>86</v>
      </c>
      <c r="AA239">
        <f t="shared" si="25"/>
        <v>3.3970089998601051E-2</v>
      </c>
      <c r="AB239">
        <f t="shared" si="26"/>
        <v>0.35202223193955667</v>
      </c>
      <c r="AC239">
        <f t="shared" si="27"/>
        <v>5.5567250383276505</v>
      </c>
      <c r="AD239">
        <f t="shared" si="28"/>
        <v>91.021454924372208</v>
      </c>
      <c r="AE239">
        <f t="shared" si="29"/>
        <v>3.0358277153619824</v>
      </c>
      <c r="AF239" s="1" t="s">
        <v>22</v>
      </c>
      <c r="AG239" s="1" t="s">
        <v>6</v>
      </c>
      <c r="AH239">
        <f t="shared" si="32"/>
        <v>100</v>
      </c>
    </row>
    <row r="240" spans="1:34" x14ac:dyDescent="0.45">
      <c r="A240" t="str">
        <f>MID('Stand condition - SCT output'!$I240,9,4)</f>
        <v>1997</v>
      </c>
      <c r="B240">
        <f t="shared" si="30"/>
        <v>1998</v>
      </c>
      <c r="C240" t="str">
        <f>MID('Stand condition - SCT output'!$I240,18,4)</f>
        <v>1999</v>
      </c>
      <c r="D240">
        <f>SUM('Stand condition - SCT output'!$B240:$C240)</f>
        <v>2756.83837890625</v>
      </c>
      <c r="E240" s="1">
        <f>'Stand condition - SCT output'!$D240</f>
        <v>23784.0411987304</v>
      </c>
      <c r="F240" s="1">
        <f>'Stand condition - SCT output'!$E240</f>
        <v>321456.002794931</v>
      </c>
      <c r="G240" s="1">
        <f>'Stand condition - SCT output'!$F240</f>
        <v>73366982.058411598</v>
      </c>
      <c r="H240" s="1">
        <f>'Stand condition - SCT output'!$G240</f>
        <v>400195.00200913299</v>
      </c>
      <c r="I240" s="1" t="str">
        <f>'Stand condition - SCT output'!$H240</f>
        <v>Warrego</v>
      </c>
      <c r="J240" s="1" t="str">
        <f>'Stand condition - SCT output'!$J240</f>
        <v>River Red Gum</v>
      </c>
      <c r="K240" s="1"/>
      <c r="L240" t="s">
        <v>84</v>
      </c>
      <c r="M240">
        <v>1998</v>
      </c>
      <c r="N240" t="s">
        <v>86</v>
      </c>
      <c r="O240">
        <v>2756.83837890625</v>
      </c>
      <c r="P240" s="1">
        <v>23784.0411987304</v>
      </c>
      <c r="Q240" s="1">
        <v>321456.002794931</v>
      </c>
      <c r="R240" s="1">
        <v>73366982.058411598</v>
      </c>
      <c r="S240" s="1">
        <v>400195.00200913299</v>
      </c>
      <c r="T240" s="1" t="s">
        <v>23</v>
      </c>
      <c r="U240" s="1" t="s">
        <v>6</v>
      </c>
      <c r="V240">
        <f t="shared" si="31"/>
        <v>74115173.94279331</v>
      </c>
      <c r="X240" t="s">
        <v>84</v>
      </c>
      <c r="Y240">
        <v>1998</v>
      </c>
      <c r="Z240" t="s">
        <v>86</v>
      </c>
      <c r="AA240">
        <f t="shared" si="25"/>
        <v>3.7196679603479703E-3</v>
      </c>
      <c r="AB240">
        <f t="shared" si="26"/>
        <v>3.2090650177908776E-2</v>
      </c>
      <c r="AC240">
        <f t="shared" si="27"/>
        <v>0.43372495225208629</v>
      </c>
      <c r="AD240">
        <f t="shared" si="28"/>
        <v>98.99050107477423</v>
      </c>
      <c r="AE240">
        <f t="shared" si="29"/>
        <v>0.53996365483541642</v>
      </c>
      <c r="AF240" s="1" t="s">
        <v>23</v>
      </c>
      <c r="AG240" s="1" t="s">
        <v>6</v>
      </c>
      <c r="AH240">
        <f t="shared" si="32"/>
        <v>99.999999999999986</v>
      </c>
    </row>
    <row r="241" spans="1:34" x14ac:dyDescent="0.45">
      <c r="A241" t="str">
        <f>MID('Stand condition - SCT output'!$I241,9,4)</f>
        <v>1997</v>
      </c>
      <c r="B241">
        <f t="shared" si="30"/>
        <v>1998</v>
      </c>
      <c r="C241" t="str">
        <f>MID('Stand condition - SCT output'!$I241,18,4)</f>
        <v>1999</v>
      </c>
      <c r="D241">
        <f>SUM('Stand condition - SCT output'!$B241:$C241)</f>
        <v>1271.15844726562</v>
      </c>
      <c r="E241" s="1">
        <f>'Stand condition - SCT output'!$D241</f>
        <v>23437.6942138671</v>
      </c>
      <c r="F241" s="1">
        <f>'Stand condition - SCT output'!$E241</f>
        <v>564091.835375497</v>
      </c>
      <c r="G241" s="1">
        <f>'Stand condition - SCT output'!$F241</f>
        <v>2773926.9254174298</v>
      </c>
      <c r="H241" s="1">
        <f>'Stand condition - SCT output'!$G241</f>
        <v>126352.64527755399</v>
      </c>
      <c r="I241" s="1" t="str">
        <f>'Stand condition - SCT output'!$H241</f>
        <v>Eastern Mt Lofty Ranges</v>
      </c>
      <c r="J241" s="1" t="str">
        <f>'Stand condition - SCT output'!$J241</f>
        <v>River Red Gum</v>
      </c>
      <c r="K241" s="1"/>
      <c r="L241" t="s">
        <v>84</v>
      </c>
      <c r="M241">
        <v>1998</v>
      </c>
      <c r="N241" t="s">
        <v>86</v>
      </c>
      <c r="O241">
        <v>1271.15844726562</v>
      </c>
      <c r="P241" s="1">
        <v>23437.6942138671</v>
      </c>
      <c r="Q241" s="1">
        <v>564091.835375497</v>
      </c>
      <c r="R241" s="1">
        <v>2773926.9254174298</v>
      </c>
      <c r="S241" s="1">
        <v>126352.64527755399</v>
      </c>
      <c r="T241" s="1" t="s">
        <v>24</v>
      </c>
      <c r="U241" s="1" t="s">
        <v>6</v>
      </c>
      <c r="V241">
        <f t="shared" si="31"/>
        <v>3489080.2587316139</v>
      </c>
      <c r="X241" t="s">
        <v>84</v>
      </c>
      <c r="Y241">
        <v>1998</v>
      </c>
      <c r="Z241" t="s">
        <v>86</v>
      </c>
      <c r="AA241">
        <f t="shared" si="25"/>
        <v>3.6432479421603346E-2</v>
      </c>
      <c r="AB241">
        <f t="shared" si="26"/>
        <v>0.671744198351786</v>
      </c>
      <c r="AC241">
        <f t="shared" si="27"/>
        <v>16.167350520637246</v>
      </c>
      <c r="AD241">
        <f t="shared" si="28"/>
        <v>79.503098803059231</v>
      </c>
      <c r="AE241">
        <f t="shared" si="29"/>
        <v>3.621373998530117</v>
      </c>
      <c r="AF241" s="1" t="s">
        <v>24</v>
      </c>
      <c r="AG241" s="1" t="s">
        <v>6</v>
      </c>
      <c r="AH241">
        <f t="shared" si="32"/>
        <v>99.999999999999986</v>
      </c>
    </row>
    <row r="242" spans="1:34" x14ac:dyDescent="0.45">
      <c r="A242" t="str">
        <f>MID('Stand condition - SCT output'!$I242,9,4)</f>
        <v>1997</v>
      </c>
      <c r="B242">
        <f t="shared" si="30"/>
        <v>1998</v>
      </c>
      <c r="C242" t="str">
        <f>MID('Stand condition - SCT output'!$I242,18,4)</f>
        <v>1999</v>
      </c>
      <c r="D242">
        <f>SUM('Stand condition - SCT output'!$B242:$C242)</f>
        <v>670.55633544921795</v>
      </c>
      <c r="E242" s="1">
        <f>'Stand condition - SCT output'!$D242</f>
        <v>18972.366821289001</v>
      </c>
      <c r="F242" s="1">
        <f>'Stand condition - SCT output'!$E242</f>
        <v>1179981.6318969701</v>
      </c>
      <c r="G242" s="1">
        <f>'Stand condition - SCT output'!$F242</f>
        <v>110253423.446996</v>
      </c>
      <c r="H242" s="1">
        <f>'Stand condition - SCT output'!$G242</f>
        <v>2995668.4343907898</v>
      </c>
      <c r="I242" s="1" t="str">
        <f>'Stand condition - SCT output'!$H242</f>
        <v>Condamine-Balonne</v>
      </c>
      <c r="J242" s="1" t="str">
        <f>'Stand condition - SCT output'!$J242</f>
        <v>River Red Gum</v>
      </c>
      <c r="K242" s="1"/>
      <c r="L242" t="s">
        <v>84</v>
      </c>
      <c r="M242">
        <v>1998</v>
      </c>
      <c r="N242" t="s">
        <v>86</v>
      </c>
      <c r="O242">
        <v>670.55633544921795</v>
      </c>
      <c r="P242" s="1">
        <v>18972.366821289001</v>
      </c>
      <c r="Q242" s="1">
        <v>1179981.6318969701</v>
      </c>
      <c r="R242" s="1">
        <v>110253423.446996</v>
      </c>
      <c r="S242" s="1">
        <v>2995668.4343907898</v>
      </c>
      <c r="T242" s="1" t="s">
        <v>25</v>
      </c>
      <c r="U242" s="1" t="s">
        <v>6</v>
      </c>
      <c r="V242">
        <f t="shared" si="31"/>
        <v>114448716.4364405</v>
      </c>
      <c r="X242" t="s">
        <v>84</v>
      </c>
      <c r="Y242">
        <v>1998</v>
      </c>
      <c r="Z242" t="s">
        <v>86</v>
      </c>
      <c r="AA242">
        <f t="shared" si="25"/>
        <v>5.8590114098974093E-4</v>
      </c>
      <c r="AB242">
        <f t="shared" si="26"/>
        <v>1.6577177457315892E-2</v>
      </c>
      <c r="AC242">
        <f t="shared" si="27"/>
        <v>1.0310134256090824</v>
      </c>
      <c r="AD242">
        <f t="shared" si="28"/>
        <v>96.33434684103743</v>
      </c>
      <c r="AE242">
        <f t="shared" si="29"/>
        <v>2.6174766547551847</v>
      </c>
      <c r="AF242" s="1" t="s">
        <v>25</v>
      </c>
      <c r="AG242" s="1" t="s">
        <v>6</v>
      </c>
      <c r="AH242">
        <f t="shared" si="32"/>
        <v>100</v>
      </c>
    </row>
    <row r="243" spans="1:34" x14ac:dyDescent="0.45">
      <c r="A243" t="str">
        <f>MID('Stand condition - SCT output'!$I243,9,4)</f>
        <v>1998</v>
      </c>
      <c r="B243">
        <f t="shared" si="30"/>
        <v>1999</v>
      </c>
      <c r="C243" t="str">
        <f>MID('Stand condition - SCT output'!$I243,18,4)</f>
        <v>2000</v>
      </c>
      <c r="D243">
        <f>SUM('Stand condition - SCT output'!$B243:$C243)</f>
        <v>1812499.5578613256</v>
      </c>
      <c r="E243" s="1">
        <f>'Stand condition - SCT output'!$D243</f>
        <v>20051762.793600801</v>
      </c>
      <c r="F243" s="1">
        <f>'Stand condition - SCT output'!$E243</f>
        <v>230309766.693528</v>
      </c>
      <c r="G243" s="1">
        <f>'Stand condition - SCT output'!$F243</f>
        <v>808436009.89699304</v>
      </c>
      <c r="H243" s="1">
        <f>'Stand condition - SCT output'!$G243</f>
        <v>29296649.174645901</v>
      </c>
      <c r="I243" s="1" t="str">
        <f>'Stand condition - SCT output'!$H243</f>
        <v>Murrumbidgee</v>
      </c>
      <c r="J243" s="1" t="str">
        <f>'Stand condition - SCT output'!$J243</f>
        <v>River Red Gum</v>
      </c>
      <c r="K243" s="1"/>
      <c r="L243" t="s">
        <v>85</v>
      </c>
      <c r="M243">
        <v>1999</v>
      </c>
      <c r="N243" t="s">
        <v>87</v>
      </c>
      <c r="O243">
        <v>1812499.5578613256</v>
      </c>
      <c r="P243" s="1">
        <v>20051762.793600801</v>
      </c>
      <c r="Q243" s="1">
        <v>230309766.693528</v>
      </c>
      <c r="R243" s="1">
        <v>808436009.89699304</v>
      </c>
      <c r="S243" s="1">
        <v>29296649.174645901</v>
      </c>
      <c r="T243" s="1" t="s">
        <v>4</v>
      </c>
      <c r="U243" s="1" t="s">
        <v>6</v>
      </c>
      <c r="V243">
        <f t="shared" si="31"/>
        <v>1089906688.1166291</v>
      </c>
      <c r="X243" t="s">
        <v>85</v>
      </c>
      <c r="Y243">
        <v>1999</v>
      </c>
      <c r="Z243" t="s">
        <v>87</v>
      </c>
      <c r="AA243">
        <f t="shared" si="25"/>
        <v>0.16629859946940456</v>
      </c>
      <c r="AB243">
        <f t="shared" si="26"/>
        <v>1.8397687629801107</v>
      </c>
      <c r="AC243">
        <f t="shared" si="27"/>
        <v>21.131145372775521</v>
      </c>
      <c r="AD243">
        <f t="shared" si="28"/>
        <v>74.17479117354344</v>
      </c>
      <c r="AE243">
        <f t="shared" si="29"/>
        <v>2.6879960912315197</v>
      </c>
      <c r="AF243" s="1" t="s">
        <v>4</v>
      </c>
      <c r="AG243" s="1" t="s">
        <v>6</v>
      </c>
      <c r="AH243">
        <f t="shared" si="32"/>
        <v>100</v>
      </c>
    </row>
    <row r="244" spans="1:34" x14ac:dyDescent="0.45">
      <c r="A244" t="str">
        <f>MID('Stand condition - SCT output'!$I244,9,4)</f>
        <v>1998</v>
      </c>
      <c r="B244">
        <f t="shared" si="30"/>
        <v>1999</v>
      </c>
      <c r="C244" t="str">
        <f>MID('Stand condition - SCT output'!$I244,18,4)</f>
        <v>2000</v>
      </c>
      <c r="D244">
        <f>SUM('Stand condition - SCT output'!$B244:$C244)</f>
        <v>667.16314697265602</v>
      </c>
      <c r="E244" s="1">
        <f>'Stand condition - SCT output'!$D244</f>
        <v>49271.959228515603</v>
      </c>
      <c r="F244" s="1">
        <f>'Stand condition - SCT output'!$E244</f>
        <v>4479995.7742288001</v>
      </c>
      <c r="G244" s="1">
        <f>'Stand condition - SCT output'!$F244</f>
        <v>116053822.57751501</v>
      </c>
      <c r="H244" s="1">
        <f>'Stand condition - SCT output'!$G244</f>
        <v>4432707.8925781203</v>
      </c>
      <c r="I244" s="1" t="str">
        <f>'Stand condition - SCT output'!$H244</f>
        <v>Namoi</v>
      </c>
      <c r="J244" s="1" t="str">
        <f>'Stand condition - SCT output'!$J244</f>
        <v>River Red Gum</v>
      </c>
      <c r="K244" s="1"/>
      <c r="L244" t="s">
        <v>85</v>
      </c>
      <c r="M244">
        <v>1999</v>
      </c>
      <c r="N244" t="s">
        <v>87</v>
      </c>
      <c r="O244">
        <v>667.16314697265602</v>
      </c>
      <c r="P244" s="1">
        <v>49271.959228515603</v>
      </c>
      <c r="Q244" s="1">
        <v>4479995.7742288001</v>
      </c>
      <c r="R244" s="1">
        <v>116053822.57751501</v>
      </c>
      <c r="S244" s="1">
        <v>4432707.8925781203</v>
      </c>
      <c r="T244" s="1" t="s">
        <v>7</v>
      </c>
      <c r="U244" s="1" t="s">
        <v>6</v>
      </c>
      <c r="V244">
        <f t="shared" si="31"/>
        <v>125016465.36669742</v>
      </c>
      <c r="X244" t="s">
        <v>85</v>
      </c>
      <c r="Y244">
        <v>1999</v>
      </c>
      <c r="Z244" t="s">
        <v>87</v>
      </c>
      <c r="AA244">
        <f t="shared" si="25"/>
        <v>5.3366022228811048E-4</v>
      </c>
      <c r="AB244">
        <f t="shared" si="26"/>
        <v>3.9412375869043684E-2</v>
      </c>
      <c r="AC244">
        <f t="shared" si="27"/>
        <v>3.5835245870118855</v>
      </c>
      <c r="AD244">
        <f t="shared" si="28"/>
        <v>92.830830112742944</v>
      </c>
      <c r="AE244">
        <f t="shared" si="29"/>
        <v>3.5456992641538321</v>
      </c>
      <c r="AF244" s="1" t="s">
        <v>7</v>
      </c>
      <c r="AG244" s="1" t="s">
        <v>6</v>
      </c>
      <c r="AH244">
        <f t="shared" si="32"/>
        <v>100</v>
      </c>
    </row>
    <row r="245" spans="1:34" x14ac:dyDescent="0.45">
      <c r="A245" t="str">
        <f>MID('Stand condition - SCT output'!$I245,9,4)</f>
        <v>1998</v>
      </c>
      <c r="B245">
        <f t="shared" si="30"/>
        <v>1999</v>
      </c>
      <c r="C245" t="str">
        <f>MID('Stand condition - SCT output'!$I245,18,4)</f>
        <v>2000</v>
      </c>
      <c r="D245">
        <f>SUM('Stand condition - SCT output'!$B245:$C245)</f>
        <v>685.78765869140602</v>
      </c>
      <c r="E245" s="1">
        <f>'Stand condition - SCT output'!$D245</f>
        <v>4785.2512817382803</v>
      </c>
      <c r="F245" s="1">
        <f>'Stand condition - SCT output'!$E245</f>
        <v>684337.21582031203</v>
      </c>
      <c r="G245" s="1">
        <f>'Stand condition - SCT output'!$F245</f>
        <v>1298081.58422851</v>
      </c>
      <c r="H245" s="1">
        <f>'Stand condition - SCT output'!$G245</f>
        <v>4116.3842163085901</v>
      </c>
      <c r="I245" s="1" t="str">
        <f>'Stand condition - SCT output'!$H245</f>
        <v>Nebine</v>
      </c>
      <c r="J245" s="1" t="str">
        <f>'Stand condition - SCT output'!$J245</f>
        <v>River Red Gum</v>
      </c>
      <c r="K245" s="1"/>
      <c r="L245" t="s">
        <v>85</v>
      </c>
      <c r="M245">
        <v>1999</v>
      </c>
      <c r="N245" t="s">
        <v>87</v>
      </c>
      <c r="O245">
        <v>685.78765869140602</v>
      </c>
      <c r="P245" s="1">
        <v>4785.2512817382803</v>
      </c>
      <c r="Q245" s="1">
        <v>684337.21582031203</v>
      </c>
      <c r="R245" s="1">
        <v>1298081.58422851</v>
      </c>
      <c r="S245" s="1">
        <v>4116.3842163085901</v>
      </c>
      <c r="T245" s="1" t="s">
        <v>8</v>
      </c>
      <c r="U245" s="1" t="s">
        <v>6</v>
      </c>
      <c r="V245">
        <f t="shared" si="31"/>
        <v>1992006.2232055604</v>
      </c>
      <c r="X245" t="s">
        <v>85</v>
      </c>
      <c r="Y245">
        <v>1999</v>
      </c>
      <c r="Z245" t="s">
        <v>87</v>
      </c>
      <c r="AA245">
        <f t="shared" si="25"/>
        <v>3.4426983746457793E-2</v>
      </c>
      <c r="AB245">
        <f t="shared" si="26"/>
        <v>0.24022270743902582</v>
      </c>
      <c r="AC245">
        <f t="shared" si="27"/>
        <v>34.354170576790082</v>
      </c>
      <c r="AD245">
        <f t="shared" si="28"/>
        <v>65.164534583612976</v>
      </c>
      <c r="AE245">
        <f t="shared" si="29"/>
        <v>0.20664514841145704</v>
      </c>
      <c r="AF245" s="1" t="s">
        <v>8</v>
      </c>
      <c r="AG245" s="1" t="s">
        <v>6</v>
      </c>
      <c r="AH245">
        <f t="shared" si="32"/>
        <v>99.999999999999986</v>
      </c>
    </row>
    <row r="246" spans="1:34" x14ac:dyDescent="0.45">
      <c r="A246" t="str">
        <f>MID('Stand condition - SCT output'!$I246,9,4)</f>
        <v>1998</v>
      </c>
      <c r="B246">
        <f t="shared" si="30"/>
        <v>1999</v>
      </c>
      <c r="C246" t="str">
        <f>MID('Stand condition - SCT output'!$I246,18,4)</f>
        <v>2000</v>
      </c>
      <c r="D246">
        <f>SUM('Stand condition - SCT output'!$B246:$C246)</f>
        <v>622.91668701171795</v>
      </c>
      <c r="E246" s="1">
        <f>'Stand condition - SCT output'!$D246</f>
        <v>79182.834045410098</v>
      </c>
      <c r="F246" s="1">
        <f>'Stand condition - SCT output'!$E246</f>
        <v>3381557.8009854099</v>
      </c>
      <c r="G246" s="1">
        <f>'Stand condition - SCT output'!$F246</f>
        <v>93825758.754436105</v>
      </c>
      <c r="H246" s="1">
        <f>'Stand condition - SCT output'!$G246</f>
        <v>29565583.438352998</v>
      </c>
      <c r="I246" s="1" t="str">
        <f>'Stand condition - SCT output'!$H246</f>
        <v>Ovens</v>
      </c>
      <c r="J246" s="1" t="str">
        <f>'Stand condition - SCT output'!$J246</f>
        <v>River Red Gum</v>
      </c>
      <c r="K246" s="1"/>
      <c r="L246" t="s">
        <v>85</v>
      </c>
      <c r="M246">
        <v>1999</v>
      </c>
      <c r="N246" t="s">
        <v>87</v>
      </c>
      <c r="O246">
        <v>622.91668701171795</v>
      </c>
      <c r="P246" s="1">
        <v>79182.834045410098</v>
      </c>
      <c r="Q246" s="1">
        <v>3381557.8009854099</v>
      </c>
      <c r="R246" s="1">
        <v>93825758.754436105</v>
      </c>
      <c r="S246" s="1">
        <v>29565583.438352998</v>
      </c>
      <c r="T246" s="1" t="s">
        <v>9</v>
      </c>
      <c r="U246" s="1" t="s">
        <v>6</v>
      </c>
      <c r="V246">
        <f t="shared" si="31"/>
        <v>126852705.74450694</v>
      </c>
      <c r="X246" t="s">
        <v>85</v>
      </c>
      <c r="Y246">
        <v>1999</v>
      </c>
      <c r="Z246" t="s">
        <v>87</v>
      </c>
      <c r="AA246">
        <f t="shared" si="25"/>
        <v>4.9105510470255924E-4</v>
      </c>
      <c r="AB246">
        <f t="shared" si="26"/>
        <v>6.2421084028662061E-2</v>
      </c>
      <c r="AC246">
        <f t="shared" si="27"/>
        <v>2.6657356507603231</v>
      </c>
      <c r="AD246">
        <f t="shared" si="28"/>
        <v>73.964333834084584</v>
      </c>
      <c r="AE246">
        <f t="shared" si="29"/>
        <v>23.307018376021723</v>
      </c>
      <c r="AF246" s="1" t="s">
        <v>9</v>
      </c>
      <c r="AG246" s="1" t="s">
        <v>6</v>
      </c>
      <c r="AH246">
        <f t="shared" si="32"/>
        <v>100</v>
      </c>
    </row>
    <row r="247" spans="1:34" x14ac:dyDescent="0.45">
      <c r="A247" t="str">
        <f>MID('Stand condition - SCT output'!$I247,9,4)</f>
        <v>1998</v>
      </c>
      <c r="B247">
        <f t="shared" si="30"/>
        <v>1999</v>
      </c>
      <c r="C247" t="str">
        <f>MID('Stand condition - SCT output'!$I247,18,4)</f>
        <v>2000</v>
      </c>
      <c r="D247">
        <f>SUM('Stand condition - SCT output'!$B247:$C247)</f>
        <v>660.28887939453102</v>
      </c>
      <c r="E247" s="1">
        <f>'Stand condition - SCT output'!$D247</f>
        <v>4739.3845825195303</v>
      </c>
      <c r="F247" s="1">
        <f>'Stand condition - SCT output'!$E247</f>
        <v>223812.24464087299</v>
      </c>
      <c r="G247" s="1">
        <f>'Stand condition - SCT output'!$F247</f>
        <v>27673532.411950201</v>
      </c>
      <c r="H247" s="1">
        <f>'Stand condition - SCT output'!$G247</f>
        <v>237443.46074099001</v>
      </c>
      <c r="I247" s="1" t="str">
        <f>'Stand condition - SCT output'!$H247</f>
        <v>Paroo</v>
      </c>
      <c r="J247" s="1" t="str">
        <f>'Stand condition - SCT output'!$J247</f>
        <v>River Red Gum</v>
      </c>
      <c r="K247" s="1"/>
      <c r="L247" t="s">
        <v>85</v>
      </c>
      <c r="M247">
        <v>1999</v>
      </c>
      <c r="N247" t="s">
        <v>87</v>
      </c>
      <c r="O247">
        <v>660.28887939453102</v>
      </c>
      <c r="P247" s="1">
        <v>4739.3845825195303</v>
      </c>
      <c r="Q247" s="1">
        <v>223812.24464087299</v>
      </c>
      <c r="R247" s="1">
        <v>27673532.411950201</v>
      </c>
      <c r="S247" s="1">
        <v>237443.46074099001</v>
      </c>
      <c r="T247" s="1" t="s">
        <v>10</v>
      </c>
      <c r="U247" s="1" t="s">
        <v>6</v>
      </c>
      <c r="V247">
        <f t="shared" si="31"/>
        <v>28140187.790793978</v>
      </c>
      <c r="X247" t="s">
        <v>85</v>
      </c>
      <c r="Y247">
        <v>1999</v>
      </c>
      <c r="Z247" t="s">
        <v>87</v>
      </c>
      <c r="AA247">
        <f t="shared" si="25"/>
        <v>2.3464266987249585E-3</v>
      </c>
      <c r="AB247">
        <f t="shared" si="26"/>
        <v>1.6842050300993418E-2</v>
      </c>
      <c r="AC247">
        <f t="shared" si="27"/>
        <v>0.79534737402887146</v>
      </c>
      <c r="AD247">
        <f t="shared" si="28"/>
        <v>98.341676387119065</v>
      </c>
      <c r="AE247">
        <f t="shared" si="29"/>
        <v>0.84378776185235449</v>
      </c>
      <c r="AF247" s="1" t="s">
        <v>10</v>
      </c>
      <c r="AG247" s="1" t="s">
        <v>6</v>
      </c>
      <c r="AH247">
        <f t="shared" si="32"/>
        <v>100.00000000000001</v>
      </c>
    </row>
    <row r="248" spans="1:34" x14ac:dyDescent="0.45">
      <c r="A248" t="str">
        <f>MID('Stand condition - SCT output'!$I248,9,4)</f>
        <v>1998</v>
      </c>
      <c r="B248">
        <f t="shared" si="30"/>
        <v>1999</v>
      </c>
      <c r="C248" t="str">
        <f>MID('Stand condition - SCT output'!$I248,18,4)</f>
        <v>2000</v>
      </c>
      <c r="D248">
        <f>SUM('Stand condition - SCT output'!$B248:$C248)</f>
        <v>410857.57446288987</v>
      </c>
      <c r="E248" s="1">
        <f>'Stand condition - SCT output'!$D248</f>
        <v>4611264.9736837903</v>
      </c>
      <c r="F248" s="1">
        <f>'Stand condition - SCT output'!$E248</f>
        <v>39681374.080681197</v>
      </c>
      <c r="G248" s="1">
        <f>'Stand condition - SCT output'!$F248</f>
        <v>82095238.673080295</v>
      </c>
      <c r="H248" s="1">
        <f>'Stand condition - SCT output'!$G248</f>
        <v>402927.041564941</v>
      </c>
      <c r="I248" s="1" t="str">
        <f>'Stand condition - SCT output'!$H248</f>
        <v>Wimmera-Avoca</v>
      </c>
      <c r="J248" s="1" t="str">
        <f>'Stand condition - SCT output'!$J248</f>
        <v>River Red Gum</v>
      </c>
      <c r="K248" s="1"/>
      <c r="L248" t="s">
        <v>85</v>
      </c>
      <c r="M248">
        <v>1999</v>
      </c>
      <c r="N248" t="s">
        <v>87</v>
      </c>
      <c r="O248">
        <v>410857.57446288987</v>
      </c>
      <c r="P248" s="1">
        <v>4611264.9736837903</v>
      </c>
      <c r="Q248" s="1">
        <v>39681374.080681197</v>
      </c>
      <c r="R248" s="1">
        <v>82095238.673080295</v>
      </c>
      <c r="S248" s="1">
        <v>402927.041564941</v>
      </c>
      <c r="T248" s="1" t="s">
        <v>11</v>
      </c>
      <c r="U248" s="1" t="s">
        <v>6</v>
      </c>
      <c r="V248">
        <f t="shared" si="31"/>
        <v>127201662.34347311</v>
      </c>
      <c r="X248" t="s">
        <v>85</v>
      </c>
      <c r="Y248">
        <v>1999</v>
      </c>
      <c r="Z248" t="s">
        <v>87</v>
      </c>
      <c r="AA248">
        <f t="shared" si="25"/>
        <v>0.322997016621907</v>
      </c>
      <c r="AB248">
        <f t="shared" si="26"/>
        <v>3.6251609363660182</v>
      </c>
      <c r="AC248">
        <f t="shared" si="27"/>
        <v>31.195641117906586</v>
      </c>
      <c r="AD248">
        <f t="shared" si="28"/>
        <v>64.539438526679533</v>
      </c>
      <c r="AE248">
        <f t="shared" si="29"/>
        <v>0.31676240242595832</v>
      </c>
      <c r="AF248" s="1" t="s">
        <v>11</v>
      </c>
      <c r="AG248" s="1" t="s">
        <v>6</v>
      </c>
      <c r="AH248">
        <f t="shared" si="32"/>
        <v>100.00000000000001</v>
      </c>
    </row>
    <row r="249" spans="1:34" x14ac:dyDescent="0.45">
      <c r="A249" t="str">
        <f>MID('Stand condition - SCT output'!$I249,9,4)</f>
        <v>1998</v>
      </c>
      <c r="B249">
        <f t="shared" si="30"/>
        <v>1999</v>
      </c>
      <c r="C249" t="str">
        <f>MID('Stand condition - SCT output'!$I249,18,4)</f>
        <v>2000</v>
      </c>
      <c r="D249">
        <f>SUM('Stand condition - SCT output'!$B249:$C249)</f>
        <v>193462.79833984366</v>
      </c>
      <c r="E249" s="1">
        <f>'Stand condition - SCT output'!$D249</f>
        <v>6708159.6396522596</v>
      </c>
      <c r="F249" s="1">
        <f>'Stand condition - SCT output'!$E249</f>
        <v>98574310.8528983</v>
      </c>
      <c r="G249" s="1">
        <f>'Stand condition - SCT output'!$F249</f>
        <v>427666494.99287701</v>
      </c>
      <c r="H249" s="1">
        <f>'Stand condition - SCT output'!$G249</f>
        <v>11279271.0474372</v>
      </c>
      <c r="I249" s="1" t="str">
        <f>'Stand condition - SCT output'!$H249</f>
        <v>Lachlan</v>
      </c>
      <c r="J249" s="1" t="str">
        <f>'Stand condition - SCT output'!$J249</f>
        <v>River Red Gum</v>
      </c>
      <c r="K249" s="1"/>
      <c r="L249" t="s">
        <v>85</v>
      </c>
      <c r="M249">
        <v>1999</v>
      </c>
      <c r="N249" t="s">
        <v>87</v>
      </c>
      <c r="O249">
        <v>193462.79833984366</v>
      </c>
      <c r="P249" s="1">
        <v>6708159.6396522596</v>
      </c>
      <c r="Q249" s="1">
        <v>98574310.8528983</v>
      </c>
      <c r="R249" s="1">
        <v>427666494.99287701</v>
      </c>
      <c r="S249" s="1">
        <v>11279271.0474372</v>
      </c>
      <c r="T249" s="1" t="s">
        <v>12</v>
      </c>
      <c r="U249" s="1" t="s">
        <v>6</v>
      </c>
      <c r="V249">
        <f t="shared" si="31"/>
        <v>544421699.33120465</v>
      </c>
      <c r="X249" t="s">
        <v>85</v>
      </c>
      <c r="Y249">
        <v>1999</v>
      </c>
      <c r="Z249" t="s">
        <v>87</v>
      </c>
      <c r="AA249">
        <f t="shared" si="25"/>
        <v>3.5535467924497355E-2</v>
      </c>
      <c r="AB249">
        <f t="shared" si="26"/>
        <v>1.232162429949597</v>
      </c>
      <c r="AC249">
        <f t="shared" si="27"/>
        <v>18.106242086601618</v>
      </c>
      <c r="AD249">
        <f t="shared" si="28"/>
        <v>78.554270617472511</v>
      </c>
      <c r="AE249">
        <f t="shared" si="29"/>
        <v>2.0717893980517732</v>
      </c>
      <c r="AF249" s="1" t="s">
        <v>12</v>
      </c>
      <c r="AG249" s="1" t="s">
        <v>6</v>
      </c>
      <c r="AH249">
        <f t="shared" si="32"/>
        <v>100</v>
      </c>
    </row>
    <row r="250" spans="1:34" x14ac:dyDescent="0.45">
      <c r="A250" t="str">
        <f>MID('Stand condition - SCT output'!$I250,9,4)</f>
        <v>1998</v>
      </c>
      <c r="B250">
        <f t="shared" si="30"/>
        <v>1999</v>
      </c>
      <c r="C250" t="str">
        <f>MID('Stand condition - SCT output'!$I250,18,4)</f>
        <v>2000</v>
      </c>
      <c r="D250">
        <f>SUM('Stand condition - SCT output'!$B250:$C250)</f>
        <v>259238.47790527335</v>
      </c>
      <c r="E250" s="1">
        <f>'Stand condition - SCT output'!$D250</f>
        <v>1454257.6283569301</v>
      </c>
      <c r="F250" s="1">
        <f>'Stand condition - SCT output'!$E250</f>
        <v>11178810.021317501</v>
      </c>
      <c r="G250" s="1">
        <f>'Stand condition - SCT output'!$F250</f>
        <v>42720736.935935497</v>
      </c>
      <c r="H250" s="1">
        <f>'Stand condition - SCT output'!$G250</f>
        <v>664089.53698730399</v>
      </c>
      <c r="I250" s="1" t="str">
        <f>'Stand condition - SCT output'!$H250</f>
        <v>Loddon</v>
      </c>
      <c r="J250" s="1" t="str">
        <f>'Stand condition - SCT output'!$J250</f>
        <v>River Red Gum</v>
      </c>
      <c r="K250" s="1"/>
      <c r="L250" t="s">
        <v>85</v>
      </c>
      <c r="M250">
        <v>1999</v>
      </c>
      <c r="N250" t="s">
        <v>87</v>
      </c>
      <c r="O250">
        <v>259238.47790527335</v>
      </c>
      <c r="P250" s="1">
        <v>1454257.6283569301</v>
      </c>
      <c r="Q250" s="1">
        <v>11178810.021317501</v>
      </c>
      <c r="R250" s="1">
        <v>42720736.935935497</v>
      </c>
      <c r="S250" s="1">
        <v>664089.53698730399</v>
      </c>
      <c r="T250" s="1" t="s">
        <v>13</v>
      </c>
      <c r="U250" s="1" t="s">
        <v>6</v>
      </c>
      <c r="V250">
        <f t="shared" si="31"/>
        <v>56277132.600502506</v>
      </c>
      <c r="X250" t="s">
        <v>85</v>
      </c>
      <c r="Y250">
        <v>1999</v>
      </c>
      <c r="Z250" t="s">
        <v>87</v>
      </c>
      <c r="AA250">
        <f t="shared" si="25"/>
        <v>0.4606462090837915</v>
      </c>
      <c r="AB250">
        <f t="shared" si="26"/>
        <v>2.5841004350387689</v>
      </c>
      <c r="AC250">
        <f t="shared" si="27"/>
        <v>19.863858559875673</v>
      </c>
      <c r="AD250">
        <f t="shared" si="28"/>
        <v>75.911360372959081</v>
      </c>
      <c r="AE250">
        <f t="shared" si="29"/>
        <v>1.1800344230426805</v>
      </c>
      <c r="AF250" s="1" t="s">
        <v>13</v>
      </c>
      <c r="AG250" s="1" t="s">
        <v>6</v>
      </c>
      <c r="AH250">
        <f t="shared" si="32"/>
        <v>100</v>
      </c>
    </row>
    <row r="251" spans="1:34" x14ac:dyDescent="0.45">
      <c r="A251" t="str">
        <f>MID('Stand condition - SCT output'!$I251,9,4)</f>
        <v>1998</v>
      </c>
      <c r="B251">
        <f t="shared" si="30"/>
        <v>1999</v>
      </c>
      <c r="C251" t="str">
        <f>MID('Stand condition - SCT output'!$I251,18,4)</f>
        <v>2000</v>
      </c>
      <c r="D251">
        <f>SUM('Stand condition - SCT output'!$B251:$C251)</f>
        <v>47716.101806640581</v>
      </c>
      <c r="E251" s="1">
        <f>'Stand condition - SCT output'!$D251</f>
        <v>702551.97908169602</v>
      </c>
      <c r="F251" s="1">
        <f>'Stand condition - SCT output'!$E251</f>
        <v>15711854.466674799</v>
      </c>
      <c r="G251" s="1">
        <f>'Stand condition - SCT output'!$F251</f>
        <v>118365289.12976199</v>
      </c>
      <c r="H251" s="1">
        <f>'Stand condition - SCT output'!$G251</f>
        <v>2052501.1169857199</v>
      </c>
      <c r="I251" s="1" t="str">
        <f>'Stand condition - SCT output'!$H251</f>
        <v>Lower Darling</v>
      </c>
      <c r="J251" s="1" t="str">
        <f>'Stand condition - SCT output'!$J251</f>
        <v>River Red Gum</v>
      </c>
      <c r="K251" s="1"/>
      <c r="L251" t="s">
        <v>85</v>
      </c>
      <c r="M251">
        <v>1999</v>
      </c>
      <c r="N251" t="s">
        <v>87</v>
      </c>
      <c r="O251">
        <v>47716.101806640581</v>
      </c>
      <c r="P251" s="1">
        <v>702551.97908169602</v>
      </c>
      <c r="Q251" s="1">
        <v>15711854.466674799</v>
      </c>
      <c r="R251" s="1">
        <v>118365289.12976199</v>
      </c>
      <c r="S251" s="1">
        <v>2052501.1169857199</v>
      </c>
      <c r="T251" s="1" t="s">
        <v>14</v>
      </c>
      <c r="U251" s="1" t="s">
        <v>6</v>
      </c>
      <c r="V251">
        <f t="shared" si="31"/>
        <v>136879912.79431084</v>
      </c>
      <c r="X251" t="s">
        <v>85</v>
      </c>
      <c r="Y251">
        <v>1999</v>
      </c>
      <c r="Z251" t="s">
        <v>87</v>
      </c>
      <c r="AA251">
        <f t="shared" si="25"/>
        <v>3.4859827736991235E-2</v>
      </c>
      <c r="AB251">
        <f t="shared" si="26"/>
        <v>0.51326156244519194</v>
      </c>
      <c r="AC251">
        <f t="shared" si="27"/>
        <v>11.478568437053998</v>
      </c>
      <c r="AD251">
        <f t="shared" si="28"/>
        <v>86.473819798255775</v>
      </c>
      <c r="AE251">
        <f t="shared" si="29"/>
        <v>1.4994903745080617</v>
      </c>
      <c r="AF251" s="1" t="s">
        <v>14</v>
      </c>
      <c r="AG251" s="1" t="s">
        <v>6</v>
      </c>
      <c r="AH251">
        <f t="shared" si="32"/>
        <v>100.00000000000001</v>
      </c>
    </row>
    <row r="252" spans="1:34" x14ac:dyDescent="0.45">
      <c r="A252" t="str">
        <f>MID('Stand condition - SCT output'!$I252,9,4)</f>
        <v>1998</v>
      </c>
      <c r="B252">
        <f t="shared" si="30"/>
        <v>1999</v>
      </c>
      <c r="C252" t="str">
        <f>MID('Stand condition - SCT output'!$I252,18,4)</f>
        <v>2000</v>
      </c>
      <c r="D252">
        <f>SUM('Stand condition - SCT output'!$B252:$C252)</f>
        <v>99646.903625488194</v>
      </c>
      <c r="E252" s="1">
        <f>'Stand condition - SCT output'!$D252</f>
        <v>13251751.6217041</v>
      </c>
      <c r="F252" s="1">
        <f>'Stand condition - SCT output'!$E252</f>
        <v>218421262.04218701</v>
      </c>
      <c r="G252" s="1">
        <f>'Stand condition - SCT output'!$F252</f>
        <v>608705299.90717602</v>
      </c>
      <c r="H252" s="1">
        <f>'Stand condition - SCT output'!$G252</f>
        <v>24722210.367736802</v>
      </c>
      <c r="I252" s="1" t="str">
        <f>'Stand condition - SCT output'!$H252</f>
        <v>Macquarie-Castlereagh</v>
      </c>
      <c r="J252" s="1" t="str">
        <f>'Stand condition - SCT output'!$J252</f>
        <v>River Red Gum</v>
      </c>
      <c r="K252" s="1"/>
      <c r="L252" t="s">
        <v>85</v>
      </c>
      <c r="M252">
        <v>1999</v>
      </c>
      <c r="N252" t="s">
        <v>87</v>
      </c>
      <c r="O252">
        <v>99646.903625488194</v>
      </c>
      <c r="P252" s="1">
        <v>13251751.6217041</v>
      </c>
      <c r="Q252" s="1">
        <v>218421262.04218701</v>
      </c>
      <c r="R252" s="1">
        <v>608705299.90717602</v>
      </c>
      <c r="S252" s="1">
        <v>24722210.367736802</v>
      </c>
      <c r="T252" s="1" t="s">
        <v>15</v>
      </c>
      <c r="U252" s="1" t="s">
        <v>6</v>
      </c>
      <c r="V252">
        <f t="shared" si="31"/>
        <v>865200170.8424294</v>
      </c>
      <c r="X252" t="s">
        <v>85</v>
      </c>
      <c r="Y252">
        <v>1999</v>
      </c>
      <c r="Z252" t="s">
        <v>87</v>
      </c>
      <c r="AA252">
        <f t="shared" si="25"/>
        <v>1.1517208038512503E-2</v>
      </c>
      <c r="AB252">
        <f t="shared" si="26"/>
        <v>1.5316399682169635</v>
      </c>
      <c r="AC252">
        <f t="shared" si="27"/>
        <v>25.245170933047117</v>
      </c>
      <c r="AD252">
        <f t="shared" si="28"/>
        <v>70.35427412300335</v>
      </c>
      <c r="AE252">
        <f t="shared" si="29"/>
        <v>2.8573977676940636</v>
      </c>
      <c r="AF252" s="1" t="s">
        <v>15</v>
      </c>
      <c r="AG252" s="1" t="s">
        <v>6</v>
      </c>
      <c r="AH252">
        <f t="shared" si="32"/>
        <v>100.00000000000001</v>
      </c>
    </row>
    <row r="253" spans="1:34" x14ac:dyDescent="0.45">
      <c r="A253" t="str">
        <f>MID('Stand condition - SCT output'!$I253,9,4)</f>
        <v>1998</v>
      </c>
      <c r="B253">
        <f t="shared" si="30"/>
        <v>1999</v>
      </c>
      <c r="C253" t="str">
        <f>MID('Stand condition - SCT output'!$I253,18,4)</f>
        <v>2000</v>
      </c>
      <c r="D253">
        <f>SUM('Stand condition - SCT output'!$B253:$C253)</f>
        <v>682.31280517578102</v>
      </c>
      <c r="E253" s="1">
        <f>'Stand condition - SCT output'!$D253</f>
        <v>13613.5819702148</v>
      </c>
      <c r="F253" s="1">
        <f>'Stand condition - SCT output'!$E253</f>
        <v>471341.06475830002</v>
      </c>
      <c r="G253" s="1">
        <f>'Stand condition - SCT output'!$F253</f>
        <v>21754502.837951601</v>
      </c>
      <c r="H253" s="1">
        <f>'Stand condition - SCT output'!$G253</f>
        <v>106301.445617675</v>
      </c>
      <c r="I253" s="1" t="str">
        <f>'Stand condition - SCT output'!$H253</f>
        <v>Moonie</v>
      </c>
      <c r="J253" s="1" t="str">
        <f>'Stand condition - SCT output'!$J253</f>
        <v>River Red Gum</v>
      </c>
      <c r="K253" s="1"/>
      <c r="L253" t="s">
        <v>85</v>
      </c>
      <c r="M253">
        <v>1999</v>
      </c>
      <c r="N253" t="s">
        <v>87</v>
      </c>
      <c r="O253">
        <v>682.31280517578102</v>
      </c>
      <c r="P253" s="1">
        <v>13613.5819702148</v>
      </c>
      <c r="Q253" s="1">
        <v>471341.06475830002</v>
      </c>
      <c r="R253" s="1">
        <v>21754502.837951601</v>
      </c>
      <c r="S253" s="1">
        <v>106301.445617675</v>
      </c>
      <c r="T253" s="1" t="s">
        <v>16</v>
      </c>
      <c r="U253" s="1" t="s">
        <v>6</v>
      </c>
      <c r="V253">
        <f t="shared" si="31"/>
        <v>22346441.243102968</v>
      </c>
      <c r="X253" t="s">
        <v>85</v>
      </c>
      <c r="Y253">
        <v>1999</v>
      </c>
      <c r="Z253" t="s">
        <v>87</v>
      </c>
      <c r="AA253">
        <f t="shared" si="25"/>
        <v>3.0533398931535507E-3</v>
      </c>
      <c r="AB253">
        <f t="shared" si="26"/>
        <v>6.092058159111359E-2</v>
      </c>
      <c r="AC253">
        <f t="shared" si="27"/>
        <v>2.1092444189688382</v>
      </c>
      <c r="AD253">
        <f t="shared" si="28"/>
        <v>97.35108423434508</v>
      </c>
      <c r="AE253">
        <f t="shared" si="29"/>
        <v>0.47569742520180475</v>
      </c>
      <c r="AF253" s="1" t="s">
        <v>16</v>
      </c>
      <c r="AG253" s="1" t="s">
        <v>6</v>
      </c>
      <c r="AH253">
        <f t="shared" si="32"/>
        <v>99.999999999999986</v>
      </c>
    </row>
    <row r="254" spans="1:34" x14ac:dyDescent="0.45">
      <c r="A254" t="str">
        <f>MID('Stand condition - SCT output'!$I254,9,4)</f>
        <v>1998</v>
      </c>
      <c r="B254">
        <f t="shared" si="30"/>
        <v>1999</v>
      </c>
      <c r="C254" t="str">
        <f>MID('Stand condition - SCT output'!$I254,18,4)</f>
        <v>2000</v>
      </c>
      <c r="D254">
        <f>SUM('Stand condition - SCT output'!$B254:$C254)</f>
        <v>953341.9241333002</v>
      </c>
      <c r="E254" s="1">
        <f>'Stand condition - SCT output'!$D254</f>
        <v>17486158.4084264</v>
      </c>
      <c r="F254" s="1">
        <f>'Stand condition - SCT output'!$E254</f>
        <v>383342069.29592699</v>
      </c>
      <c r="G254" s="1">
        <f>'Stand condition - SCT output'!$F254</f>
        <v>1672810455.07042</v>
      </c>
      <c r="H254" s="1">
        <f>'Stand condition - SCT output'!$G254</f>
        <v>83027703.471280396</v>
      </c>
      <c r="I254" s="1" t="str">
        <f>'Stand condition - SCT output'!$H254</f>
        <v>Murray</v>
      </c>
      <c r="J254" s="1" t="str">
        <f>'Stand condition - SCT output'!$J254</f>
        <v>River Red Gum</v>
      </c>
      <c r="K254" s="1"/>
      <c r="L254" t="s">
        <v>85</v>
      </c>
      <c r="M254">
        <v>1999</v>
      </c>
      <c r="N254" t="s">
        <v>87</v>
      </c>
      <c r="O254">
        <v>953341.9241333002</v>
      </c>
      <c r="P254" s="1">
        <v>17486158.4084264</v>
      </c>
      <c r="Q254" s="1">
        <v>383342069.29592699</v>
      </c>
      <c r="R254" s="1">
        <v>1672810455.07042</v>
      </c>
      <c r="S254" s="1">
        <v>83027703.471280396</v>
      </c>
      <c r="T254" s="1" t="s">
        <v>17</v>
      </c>
      <c r="U254" s="1" t="s">
        <v>6</v>
      </c>
      <c r="V254">
        <f t="shared" si="31"/>
        <v>2157619728.170187</v>
      </c>
      <c r="X254" t="s">
        <v>85</v>
      </c>
      <c r="Y254">
        <v>1999</v>
      </c>
      <c r="Z254" t="s">
        <v>87</v>
      </c>
      <c r="AA254">
        <f t="shared" si="25"/>
        <v>4.4184890955822002E-2</v>
      </c>
      <c r="AB254">
        <f t="shared" si="26"/>
        <v>0.81043745476205353</v>
      </c>
      <c r="AC254">
        <f t="shared" si="27"/>
        <v>17.766896746954941</v>
      </c>
      <c r="AD254">
        <f t="shared" si="28"/>
        <v>77.530365208937013</v>
      </c>
      <c r="AE254">
        <f t="shared" si="29"/>
        <v>3.8481156983901754</v>
      </c>
      <c r="AF254" s="1" t="s">
        <v>17</v>
      </c>
      <c r="AG254" s="1" t="s">
        <v>6</v>
      </c>
      <c r="AH254">
        <f t="shared" si="32"/>
        <v>100</v>
      </c>
    </row>
    <row r="255" spans="1:34" x14ac:dyDescent="0.45">
      <c r="A255" t="str">
        <f>MID('Stand condition - SCT output'!$I255,9,4)</f>
        <v>1998</v>
      </c>
      <c r="B255">
        <f t="shared" si="30"/>
        <v>1999</v>
      </c>
      <c r="C255" t="str">
        <f>MID('Stand condition - SCT output'!$I255,18,4)</f>
        <v>2000</v>
      </c>
      <c r="D255">
        <f>SUM('Stand condition - SCT output'!$B255:$C255)</f>
        <v>0</v>
      </c>
      <c r="E255" s="1">
        <f>'Stand condition - SCT output'!$D255</f>
        <v>1316.5375366210901</v>
      </c>
      <c r="F255" s="1">
        <f>'Stand condition - SCT output'!$E255</f>
        <v>426366.178726974</v>
      </c>
      <c r="G255" s="1">
        <f>'Stand condition - SCT output'!$F255</f>
        <v>80849495.006700903</v>
      </c>
      <c r="H255" s="1">
        <f>'Stand condition - SCT output'!$G255</f>
        <v>1092749.7870940501</v>
      </c>
      <c r="I255" s="1" t="str">
        <f>'Stand condition - SCT output'!$H255</f>
        <v>Barwon-Darling</v>
      </c>
      <c r="J255" s="1" t="str">
        <f>'Stand condition - SCT output'!$J255</f>
        <v>River Red Gum</v>
      </c>
      <c r="K255" s="1"/>
      <c r="L255" t="s">
        <v>85</v>
      </c>
      <c r="M255">
        <v>1999</v>
      </c>
      <c r="N255" t="s">
        <v>87</v>
      </c>
      <c r="O255">
        <v>0</v>
      </c>
      <c r="P255" s="1">
        <v>1316.5375366210901</v>
      </c>
      <c r="Q255" s="1">
        <v>426366.178726974</v>
      </c>
      <c r="R255" s="1">
        <v>80849495.006700903</v>
      </c>
      <c r="S255" s="1">
        <v>1092749.7870940501</v>
      </c>
      <c r="T255" s="1" t="s">
        <v>18</v>
      </c>
      <c r="U255" s="1" t="s">
        <v>6</v>
      </c>
      <c r="V255">
        <f t="shared" si="31"/>
        <v>82369927.510058552</v>
      </c>
      <c r="X255" t="s">
        <v>85</v>
      </c>
      <c r="Y255">
        <v>1999</v>
      </c>
      <c r="Z255" t="s">
        <v>87</v>
      </c>
      <c r="AA255">
        <f t="shared" si="25"/>
        <v>0</v>
      </c>
      <c r="AB255">
        <f t="shared" si="26"/>
        <v>1.5983230487368366E-3</v>
      </c>
      <c r="AC255">
        <f t="shared" si="27"/>
        <v>0.51762359348308107</v>
      </c>
      <c r="AD255">
        <f t="shared" si="28"/>
        <v>98.154141263300275</v>
      </c>
      <c r="AE255">
        <f t="shared" si="29"/>
        <v>1.3266368201679062</v>
      </c>
      <c r="AF255" s="1" t="s">
        <v>18</v>
      </c>
      <c r="AG255" s="1" t="s">
        <v>6</v>
      </c>
      <c r="AH255">
        <f t="shared" si="32"/>
        <v>100</v>
      </c>
    </row>
    <row r="256" spans="1:34" x14ac:dyDescent="0.45">
      <c r="A256" t="str">
        <f>MID('Stand condition - SCT output'!$I256,9,4)</f>
        <v>1998</v>
      </c>
      <c r="B256">
        <f t="shared" si="30"/>
        <v>1999</v>
      </c>
      <c r="C256" t="str">
        <f>MID('Stand condition - SCT output'!$I256,18,4)</f>
        <v>2000</v>
      </c>
      <c r="D256">
        <f>SUM('Stand condition - SCT output'!$B256:$C256)</f>
        <v>4061.7587890625</v>
      </c>
      <c r="E256" s="1">
        <f>'Stand condition - SCT output'!$D256</f>
        <v>92756.362792968706</v>
      </c>
      <c r="F256" s="1">
        <f>'Stand condition - SCT output'!$E256</f>
        <v>3811829.8580932599</v>
      </c>
      <c r="G256" s="1">
        <f>'Stand condition - SCT output'!$F256</f>
        <v>114625445.22000299</v>
      </c>
      <c r="H256" s="1">
        <f>'Stand condition - SCT output'!$G256</f>
        <v>4201959.0429077102</v>
      </c>
      <c r="I256" s="1" t="str">
        <f>'Stand condition - SCT output'!$H256</f>
        <v>Border Rivers</v>
      </c>
      <c r="J256" s="1" t="str">
        <f>'Stand condition - SCT output'!$J256</f>
        <v>River Red Gum</v>
      </c>
      <c r="K256" s="1"/>
      <c r="L256" t="s">
        <v>85</v>
      </c>
      <c r="M256">
        <v>1999</v>
      </c>
      <c r="N256" t="s">
        <v>87</v>
      </c>
      <c r="O256">
        <v>4061.7587890625</v>
      </c>
      <c r="P256" s="1">
        <v>92756.362792968706</v>
      </c>
      <c r="Q256" s="1">
        <v>3811829.8580932599</v>
      </c>
      <c r="R256" s="1">
        <v>114625445.22000299</v>
      </c>
      <c r="S256" s="1">
        <v>4201959.0429077102</v>
      </c>
      <c r="T256" s="1" t="s">
        <v>19</v>
      </c>
      <c r="U256" s="1" t="s">
        <v>6</v>
      </c>
      <c r="V256">
        <f t="shared" si="31"/>
        <v>122736052.242586</v>
      </c>
      <c r="X256" t="s">
        <v>85</v>
      </c>
      <c r="Y256">
        <v>1999</v>
      </c>
      <c r="Z256" t="s">
        <v>87</v>
      </c>
      <c r="AA256">
        <f t="shared" si="25"/>
        <v>3.3093444956454146E-3</v>
      </c>
      <c r="AB256">
        <f t="shared" si="26"/>
        <v>7.5573852261140939E-2</v>
      </c>
      <c r="AC256">
        <f t="shared" si="27"/>
        <v>3.1057132671655712</v>
      </c>
      <c r="AD256">
        <f t="shared" si="28"/>
        <v>93.391829968139675</v>
      </c>
      <c r="AE256">
        <f t="shared" si="29"/>
        <v>3.423573567937968</v>
      </c>
      <c r="AF256" s="1" t="s">
        <v>19</v>
      </c>
      <c r="AG256" s="1" t="s">
        <v>6</v>
      </c>
      <c r="AH256">
        <f t="shared" si="32"/>
        <v>100</v>
      </c>
    </row>
    <row r="257" spans="1:34" x14ac:dyDescent="0.45">
      <c r="A257" t="str">
        <f>MID('Stand condition - SCT output'!$I257,9,4)</f>
        <v>1998</v>
      </c>
      <c r="B257">
        <f t="shared" si="30"/>
        <v>1999</v>
      </c>
      <c r="C257" t="str">
        <f>MID('Stand condition - SCT output'!$I257,18,4)</f>
        <v>2000</v>
      </c>
      <c r="D257">
        <f>SUM('Stand condition - SCT output'!$B257:$C257)</f>
        <v>15564.674133300699</v>
      </c>
      <c r="E257" s="1">
        <f>'Stand condition - SCT output'!$D257</f>
        <v>187909.134155273</v>
      </c>
      <c r="F257" s="1">
        <f>'Stand condition - SCT output'!$E257</f>
        <v>2253078.0216971599</v>
      </c>
      <c r="G257" s="1">
        <f>'Stand condition - SCT output'!$F257</f>
        <v>19883002.915933002</v>
      </c>
      <c r="H257" s="1">
        <f>'Stand condition - SCT output'!$G257</f>
        <v>316392.98870849598</v>
      </c>
      <c r="I257" s="1" t="str">
        <f>'Stand condition - SCT output'!$H257</f>
        <v>Campaspe</v>
      </c>
      <c r="J257" s="1" t="str">
        <f>'Stand condition - SCT output'!$J257</f>
        <v>River Red Gum</v>
      </c>
      <c r="K257" s="1"/>
      <c r="L257" t="s">
        <v>85</v>
      </c>
      <c r="M257">
        <v>1999</v>
      </c>
      <c r="N257" t="s">
        <v>87</v>
      </c>
      <c r="O257">
        <v>15564.674133300699</v>
      </c>
      <c r="P257" s="1">
        <v>187909.134155273</v>
      </c>
      <c r="Q257" s="1">
        <v>2253078.0216971599</v>
      </c>
      <c r="R257" s="1">
        <v>19883002.915933002</v>
      </c>
      <c r="S257" s="1">
        <v>316392.98870849598</v>
      </c>
      <c r="T257" s="1" t="s">
        <v>20</v>
      </c>
      <c r="U257" s="1" t="s">
        <v>6</v>
      </c>
      <c r="V257">
        <f t="shared" si="31"/>
        <v>22655947.734627232</v>
      </c>
      <c r="X257" t="s">
        <v>85</v>
      </c>
      <c r="Y257">
        <v>1999</v>
      </c>
      <c r="Z257" t="s">
        <v>87</v>
      </c>
      <c r="AA257">
        <f t="shared" si="25"/>
        <v>6.8700167901216219E-2</v>
      </c>
      <c r="AB257">
        <f t="shared" si="26"/>
        <v>0.82940310578168241</v>
      </c>
      <c r="AC257">
        <f t="shared" si="27"/>
        <v>9.9447529103078178</v>
      </c>
      <c r="AD257">
        <f t="shared" si="28"/>
        <v>87.760631993089945</v>
      </c>
      <c r="AE257">
        <f t="shared" si="29"/>
        <v>1.3965118229193414</v>
      </c>
      <c r="AF257" s="1" t="s">
        <v>20</v>
      </c>
      <c r="AG257" s="1" t="s">
        <v>6</v>
      </c>
      <c r="AH257">
        <f t="shared" si="32"/>
        <v>100</v>
      </c>
    </row>
    <row r="258" spans="1:34" x14ac:dyDescent="0.45">
      <c r="A258" t="str">
        <f>MID('Stand condition - SCT output'!$I258,9,4)</f>
        <v>1998</v>
      </c>
      <c r="B258">
        <f t="shared" si="30"/>
        <v>1999</v>
      </c>
      <c r="C258" t="str">
        <f>MID('Stand condition - SCT output'!$I258,18,4)</f>
        <v>2000</v>
      </c>
      <c r="D258">
        <f>SUM('Stand condition - SCT output'!$B258:$C258)</f>
        <v>126556.72259521441</v>
      </c>
      <c r="E258" s="1">
        <f>'Stand condition - SCT output'!$D258</f>
        <v>1578494.5685127999</v>
      </c>
      <c r="F258" s="1">
        <f>'Stand condition - SCT output'!$E258</f>
        <v>41434170.415487602</v>
      </c>
      <c r="G258" s="1">
        <f>'Stand condition - SCT output'!$F258</f>
        <v>296257365.15656197</v>
      </c>
      <c r="H258" s="1">
        <f>'Stand condition - SCT output'!$G258</f>
        <v>24512740.945318401</v>
      </c>
      <c r="I258" s="1" t="str">
        <f>'Stand condition - SCT output'!$H258</f>
        <v>Goulburn-Broken</v>
      </c>
      <c r="J258" s="1" t="str">
        <f>'Stand condition - SCT output'!$J258</f>
        <v>River Red Gum</v>
      </c>
      <c r="K258" s="1"/>
      <c r="L258" t="s">
        <v>85</v>
      </c>
      <c r="M258">
        <v>1999</v>
      </c>
      <c r="N258" t="s">
        <v>87</v>
      </c>
      <c r="O258">
        <v>126556.72259521441</v>
      </c>
      <c r="P258" s="1">
        <v>1578494.5685127999</v>
      </c>
      <c r="Q258" s="1">
        <v>41434170.415487602</v>
      </c>
      <c r="R258" s="1">
        <v>296257365.15656197</v>
      </c>
      <c r="S258" s="1">
        <v>24512740.945318401</v>
      </c>
      <c r="T258" s="1" t="s">
        <v>21</v>
      </c>
      <c r="U258" s="1" t="s">
        <v>6</v>
      </c>
      <c r="V258">
        <f t="shared" si="31"/>
        <v>363909327.80847597</v>
      </c>
      <c r="X258" t="s">
        <v>85</v>
      </c>
      <c r="Y258">
        <v>1999</v>
      </c>
      <c r="Z258" t="s">
        <v>87</v>
      </c>
      <c r="AA258">
        <f t="shared" si="25"/>
        <v>3.4776993312416737E-2</v>
      </c>
      <c r="AB258">
        <f t="shared" si="26"/>
        <v>0.4337604034551033</v>
      </c>
      <c r="AC258">
        <f t="shared" si="27"/>
        <v>11.385850059137324</v>
      </c>
      <c r="AD258">
        <f t="shared" si="28"/>
        <v>81.409665132980876</v>
      </c>
      <c r="AE258">
        <f t="shared" si="29"/>
        <v>6.7359474111142763</v>
      </c>
      <c r="AF258" s="1" t="s">
        <v>21</v>
      </c>
      <c r="AG258" s="1" t="s">
        <v>6</v>
      </c>
      <c r="AH258">
        <f t="shared" si="32"/>
        <v>100</v>
      </c>
    </row>
    <row r="259" spans="1:34" x14ac:dyDescent="0.45">
      <c r="A259" t="str">
        <f>MID('Stand condition - SCT output'!$I259,9,4)</f>
        <v>1998</v>
      </c>
      <c r="B259">
        <f t="shared" si="30"/>
        <v>1999</v>
      </c>
      <c r="C259" t="str">
        <f>MID('Stand condition - SCT output'!$I259,18,4)</f>
        <v>2000</v>
      </c>
      <c r="D259">
        <f>SUM('Stand condition - SCT output'!$B259:$C259)</f>
        <v>9411.9235229492097</v>
      </c>
      <c r="E259" s="1">
        <f>'Stand condition - SCT output'!$D259</f>
        <v>198954.88372802699</v>
      </c>
      <c r="F259" s="1">
        <f>'Stand condition - SCT output'!$E259</f>
        <v>5657086.2172188498</v>
      </c>
      <c r="G259" s="1">
        <f>'Stand condition - SCT output'!$F259</f>
        <v>114411968.428058</v>
      </c>
      <c r="H259" s="1">
        <f>'Stand condition - SCT output'!$G259</f>
        <v>4402276.4957885696</v>
      </c>
      <c r="I259" s="1" t="str">
        <f>'Stand condition - SCT output'!$H259</f>
        <v>Gwydir</v>
      </c>
      <c r="J259" s="1" t="str">
        <f>'Stand condition - SCT output'!$J259</f>
        <v>River Red Gum</v>
      </c>
      <c r="K259" s="1"/>
      <c r="L259" t="s">
        <v>85</v>
      </c>
      <c r="M259">
        <v>1999</v>
      </c>
      <c r="N259" t="s">
        <v>87</v>
      </c>
      <c r="O259">
        <v>9411.9235229492097</v>
      </c>
      <c r="P259" s="1">
        <v>198954.88372802699</v>
      </c>
      <c r="Q259" s="1">
        <v>5657086.2172188498</v>
      </c>
      <c r="R259" s="1">
        <v>114411968.428058</v>
      </c>
      <c r="S259" s="1">
        <v>4402276.4957885696</v>
      </c>
      <c r="T259" s="1" t="s">
        <v>22</v>
      </c>
      <c r="U259" s="1" t="s">
        <v>6</v>
      </c>
      <c r="V259">
        <f t="shared" si="31"/>
        <v>124679697.9483164</v>
      </c>
      <c r="X259" t="s">
        <v>85</v>
      </c>
      <c r="Y259">
        <v>1999</v>
      </c>
      <c r="Z259" t="s">
        <v>87</v>
      </c>
      <c r="AA259">
        <f t="shared" ref="AA259:AA322" si="33">O259/$V259*100</f>
        <v>7.5488821980068833E-3</v>
      </c>
      <c r="AB259">
        <f t="shared" ref="AB259:AB322" si="34">P259/$V259*100</f>
        <v>0.15957279894157264</v>
      </c>
      <c r="AC259">
        <f t="shared" ref="AC259:AC322" si="35">Q259/$V259*100</f>
        <v>4.5372954140167137</v>
      </c>
      <c r="AD259">
        <f t="shared" ref="AD259:AD322" si="36">R259/$V259*100</f>
        <v>91.764714152167187</v>
      </c>
      <c r="AE259">
        <f t="shared" ref="AE259:AE322" si="37">S259/$V259*100</f>
        <v>3.5308687526765183</v>
      </c>
      <c r="AF259" s="1" t="s">
        <v>22</v>
      </c>
      <c r="AG259" s="1" t="s">
        <v>6</v>
      </c>
      <c r="AH259">
        <f t="shared" si="32"/>
        <v>100</v>
      </c>
    </row>
    <row r="260" spans="1:34" x14ac:dyDescent="0.45">
      <c r="A260" t="str">
        <f>MID('Stand condition - SCT output'!$I260,9,4)</f>
        <v>1998</v>
      </c>
      <c r="B260">
        <f t="shared" ref="B260:B323" si="38">A260+1</f>
        <v>1999</v>
      </c>
      <c r="C260" t="str">
        <f>MID('Stand condition - SCT output'!$I260,18,4)</f>
        <v>2000</v>
      </c>
      <c r="D260">
        <f>SUM('Stand condition - SCT output'!$B260:$C260)</f>
        <v>6187.6163330078098</v>
      </c>
      <c r="E260" s="1">
        <f>'Stand condition - SCT output'!$D260</f>
        <v>27171.588684081999</v>
      </c>
      <c r="F260" s="1">
        <f>'Stand condition - SCT output'!$E260</f>
        <v>512992.72979736299</v>
      </c>
      <c r="G260" s="1">
        <f>'Stand condition - SCT output'!$F260</f>
        <v>73327381.673424795</v>
      </c>
      <c r="H260" s="1">
        <f>'Stand condition - SCT output'!$G260</f>
        <v>241440.334554036</v>
      </c>
      <c r="I260" s="1" t="str">
        <f>'Stand condition - SCT output'!$H260</f>
        <v>Warrego</v>
      </c>
      <c r="J260" s="1" t="str">
        <f>'Stand condition - SCT output'!$J260</f>
        <v>River Red Gum</v>
      </c>
      <c r="K260" s="1"/>
      <c r="L260" t="s">
        <v>85</v>
      </c>
      <c r="M260">
        <v>1999</v>
      </c>
      <c r="N260" t="s">
        <v>87</v>
      </c>
      <c r="O260">
        <v>6187.6163330078098</v>
      </c>
      <c r="P260" s="1">
        <v>27171.588684081999</v>
      </c>
      <c r="Q260" s="1">
        <v>512992.72979736299</v>
      </c>
      <c r="R260" s="1">
        <v>73327381.673424795</v>
      </c>
      <c r="S260" s="1">
        <v>241440.334554036</v>
      </c>
      <c r="T260" s="1" t="s">
        <v>23</v>
      </c>
      <c r="U260" s="1" t="s">
        <v>6</v>
      </c>
      <c r="V260">
        <f t="shared" ref="V260:V323" si="39">SUM(O260:S260)</f>
        <v>74115173.94279328</v>
      </c>
      <c r="X260" t="s">
        <v>85</v>
      </c>
      <c r="Y260">
        <v>1999</v>
      </c>
      <c r="Z260" t="s">
        <v>87</v>
      </c>
      <c r="AA260">
        <f t="shared" si="33"/>
        <v>8.3486498160063663E-3</v>
      </c>
      <c r="AB260">
        <f t="shared" si="34"/>
        <v>3.666130326436895E-2</v>
      </c>
      <c r="AC260">
        <f t="shared" si="35"/>
        <v>0.69215614361685607</v>
      </c>
      <c r="AD260">
        <f t="shared" si="36"/>
        <v>98.937070201067669</v>
      </c>
      <c r="AE260">
        <f t="shared" si="37"/>
        <v>0.32576370223511142</v>
      </c>
      <c r="AF260" s="1" t="s">
        <v>23</v>
      </c>
      <c r="AG260" s="1" t="s">
        <v>6</v>
      </c>
      <c r="AH260">
        <f t="shared" ref="AH260:AH323" si="40">SUM(AA260:AE260)</f>
        <v>100.00000000000001</v>
      </c>
    </row>
    <row r="261" spans="1:34" x14ac:dyDescent="0.45">
      <c r="A261" t="str">
        <f>MID('Stand condition - SCT output'!$I261,9,4)</f>
        <v>1998</v>
      </c>
      <c r="B261">
        <f t="shared" si="38"/>
        <v>1999</v>
      </c>
      <c r="C261" t="str">
        <f>MID('Stand condition - SCT output'!$I261,18,4)</f>
        <v>2000</v>
      </c>
      <c r="D261">
        <f>SUM('Stand condition - SCT output'!$B261:$C261)</f>
        <v>6341.3876953125</v>
      </c>
      <c r="E261" s="1">
        <f>'Stand condition - SCT output'!$D261</f>
        <v>32926.086608886697</v>
      </c>
      <c r="F261" s="1">
        <f>'Stand condition - SCT output'!$E261</f>
        <v>631731.92820183199</v>
      </c>
      <c r="G261" s="1">
        <f>'Stand condition - SCT output'!$F261</f>
        <v>2759283.2571121501</v>
      </c>
      <c r="H261" s="1">
        <f>'Stand condition - SCT output'!$G261</f>
        <v>58797.5991134344</v>
      </c>
      <c r="I261" s="1" t="str">
        <f>'Stand condition - SCT output'!$H261</f>
        <v>Eastern Mt Lofty Ranges</v>
      </c>
      <c r="J261" s="1" t="str">
        <f>'Stand condition - SCT output'!$J261</f>
        <v>River Red Gum</v>
      </c>
      <c r="K261" s="1"/>
      <c r="L261" t="s">
        <v>85</v>
      </c>
      <c r="M261">
        <v>1999</v>
      </c>
      <c r="N261" t="s">
        <v>87</v>
      </c>
      <c r="O261">
        <v>6341.3876953125</v>
      </c>
      <c r="P261" s="1">
        <v>32926.086608886697</v>
      </c>
      <c r="Q261" s="1">
        <v>631731.92820183199</v>
      </c>
      <c r="R261" s="1">
        <v>2759283.2571121501</v>
      </c>
      <c r="S261" s="1">
        <v>58797.5991134344</v>
      </c>
      <c r="T261" s="1" t="s">
        <v>24</v>
      </c>
      <c r="U261" s="1" t="s">
        <v>6</v>
      </c>
      <c r="V261">
        <f t="shared" si="39"/>
        <v>3489080.2587316157</v>
      </c>
      <c r="X261" t="s">
        <v>85</v>
      </c>
      <c r="Y261">
        <v>1999</v>
      </c>
      <c r="Z261" t="s">
        <v>87</v>
      </c>
      <c r="AA261">
        <f t="shared" si="33"/>
        <v>0.18174955074314578</v>
      </c>
      <c r="AB261">
        <f t="shared" si="34"/>
        <v>0.94368957339079107</v>
      </c>
      <c r="AC261">
        <f t="shared" si="35"/>
        <v>18.105972960091361</v>
      </c>
      <c r="AD261">
        <f t="shared" si="36"/>
        <v>79.083398847214582</v>
      </c>
      <c r="AE261">
        <f t="shared" si="37"/>
        <v>1.6851890685601216</v>
      </c>
      <c r="AF261" s="1" t="s">
        <v>24</v>
      </c>
      <c r="AG261" s="1" t="s">
        <v>6</v>
      </c>
      <c r="AH261">
        <f t="shared" si="40"/>
        <v>100</v>
      </c>
    </row>
    <row r="262" spans="1:34" x14ac:dyDescent="0.45">
      <c r="A262" t="str">
        <f>MID('Stand condition - SCT output'!$I262,9,4)</f>
        <v>1998</v>
      </c>
      <c r="B262">
        <f t="shared" si="38"/>
        <v>1999</v>
      </c>
      <c r="C262" t="str">
        <f>MID('Stand condition - SCT output'!$I262,18,4)</f>
        <v>2000</v>
      </c>
      <c r="D262">
        <f>SUM('Stand condition - SCT output'!$B262:$C262)</f>
        <v>688.42083740234295</v>
      </c>
      <c r="E262" s="1">
        <f>'Stand condition - SCT output'!$D262</f>
        <v>22641.0341186523</v>
      </c>
      <c r="F262" s="1">
        <f>'Stand condition - SCT output'!$E262</f>
        <v>1490462.45214843</v>
      </c>
      <c r="G262" s="1">
        <f>'Stand condition - SCT output'!$F262</f>
        <v>111043363.863626</v>
      </c>
      <c r="H262" s="1">
        <f>'Stand condition - SCT output'!$G262</f>
        <v>1891560.6657104399</v>
      </c>
      <c r="I262" s="1" t="str">
        <f>'Stand condition - SCT output'!$H262</f>
        <v>Condamine-Balonne</v>
      </c>
      <c r="J262" s="1" t="str">
        <f>'Stand condition - SCT output'!$J262</f>
        <v>River Red Gum</v>
      </c>
      <c r="K262" s="1"/>
      <c r="L262" t="s">
        <v>85</v>
      </c>
      <c r="M262">
        <v>1999</v>
      </c>
      <c r="N262" t="s">
        <v>87</v>
      </c>
      <c r="O262">
        <v>688.42083740234295</v>
      </c>
      <c r="P262" s="1">
        <v>22641.0341186523</v>
      </c>
      <c r="Q262" s="1">
        <v>1490462.45214843</v>
      </c>
      <c r="R262" s="1">
        <v>111043363.863626</v>
      </c>
      <c r="S262" s="1">
        <v>1891560.6657104399</v>
      </c>
      <c r="T262" s="1" t="s">
        <v>25</v>
      </c>
      <c r="U262" s="1" t="s">
        <v>6</v>
      </c>
      <c r="V262">
        <f t="shared" si="39"/>
        <v>114448716.43644093</v>
      </c>
      <c r="X262" t="s">
        <v>85</v>
      </c>
      <c r="Y262">
        <v>1999</v>
      </c>
      <c r="Z262" t="s">
        <v>87</v>
      </c>
      <c r="AA262">
        <f t="shared" si="33"/>
        <v>6.0151031731723909E-4</v>
      </c>
      <c r="AB262">
        <f t="shared" si="34"/>
        <v>1.9782689420746798E-2</v>
      </c>
      <c r="AC262">
        <f t="shared" si="35"/>
        <v>1.3022972197125147</v>
      </c>
      <c r="AD262">
        <f t="shared" si="36"/>
        <v>97.024560275688117</v>
      </c>
      <c r="AE262">
        <f t="shared" si="37"/>
        <v>1.6527583048613026</v>
      </c>
      <c r="AF262" s="1" t="s">
        <v>25</v>
      </c>
      <c r="AG262" s="1" t="s">
        <v>6</v>
      </c>
      <c r="AH262">
        <f t="shared" si="40"/>
        <v>100</v>
      </c>
    </row>
    <row r="263" spans="1:34" x14ac:dyDescent="0.45">
      <c r="A263" t="str">
        <f>MID('Stand condition - SCT output'!$I263,9,4)</f>
        <v>1999</v>
      </c>
      <c r="B263">
        <f t="shared" si="38"/>
        <v>2000</v>
      </c>
      <c r="C263" t="str">
        <f>MID('Stand condition - SCT output'!$I263,18,4)</f>
        <v>2001</v>
      </c>
      <c r="D263">
        <f>SUM('Stand condition - SCT output'!$B263:$C263)</f>
        <v>1080916.4475707959</v>
      </c>
      <c r="E263" s="1">
        <f>'Stand condition - SCT output'!$D263</f>
        <v>24419993.221821599</v>
      </c>
      <c r="F263" s="1">
        <f>'Stand condition - SCT output'!$E263</f>
        <v>265952804.55896801</v>
      </c>
      <c r="G263" s="1">
        <f>'Stand condition - SCT output'!$F263</f>
        <v>772644684.592345</v>
      </c>
      <c r="H263" s="1">
        <f>'Stand condition - SCT output'!$G263</f>
        <v>25808289.295924202</v>
      </c>
      <c r="I263" s="1" t="str">
        <f>'Stand condition - SCT output'!$H263</f>
        <v>Murrumbidgee</v>
      </c>
      <c r="J263" s="1" t="str">
        <f>'Stand condition - SCT output'!$J263</f>
        <v>River Red Gum</v>
      </c>
      <c r="K263" s="1"/>
      <c r="L263" t="s">
        <v>86</v>
      </c>
      <c r="M263">
        <v>2000</v>
      </c>
      <c r="N263" t="s">
        <v>88</v>
      </c>
      <c r="O263">
        <v>1080916.4475707959</v>
      </c>
      <c r="P263" s="1">
        <v>24419993.221821599</v>
      </c>
      <c r="Q263" s="1">
        <v>265952804.55896801</v>
      </c>
      <c r="R263" s="1">
        <v>772644684.592345</v>
      </c>
      <c r="S263" s="1">
        <v>25808289.295924202</v>
      </c>
      <c r="T263" s="1" t="s">
        <v>4</v>
      </c>
      <c r="U263" s="1" t="s">
        <v>6</v>
      </c>
      <c r="V263">
        <f t="shared" si="39"/>
        <v>1089906688.1166296</v>
      </c>
      <c r="X263" t="s">
        <v>86</v>
      </c>
      <c r="Y263">
        <v>2000</v>
      </c>
      <c r="Z263" t="s">
        <v>88</v>
      </c>
      <c r="AA263">
        <f t="shared" si="33"/>
        <v>9.9175136675106648E-2</v>
      </c>
      <c r="AB263">
        <f t="shared" si="34"/>
        <v>2.2405581586089363</v>
      </c>
      <c r="AC263">
        <f t="shared" si="35"/>
        <v>24.401428806583187</v>
      </c>
      <c r="AD263">
        <f t="shared" si="36"/>
        <v>70.890902222784163</v>
      </c>
      <c r="AE263">
        <f t="shared" si="37"/>
        <v>2.3679356753486118</v>
      </c>
      <c r="AF263" s="1" t="s">
        <v>4</v>
      </c>
      <c r="AG263" s="1" t="s">
        <v>6</v>
      </c>
      <c r="AH263">
        <f t="shared" si="40"/>
        <v>100</v>
      </c>
    </row>
    <row r="264" spans="1:34" x14ac:dyDescent="0.45">
      <c r="A264" t="str">
        <f>MID('Stand condition - SCT output'!$I264,9,4)</f>
        <v>1999</v>
      </c>
      <c r="B264">
        <f t="shared" si="38"/>
        <v>2000</v>
      </c>
      <c r="C264" t="str">
        <f>MID('Stand condition - SCT output'!$I264,18,4)</f>
        <v>2001</v>
      </c>
      <c r="D264">
        <f>SUM('Stand condition - SCT output'!$B264:$C264)</f>
        <v>1330.38415527343</v>
      </c>
      <c r="E264" s="1">
        <f>'Stand condition - SCT output'!$D264</f>
        <v>61230.578918457002</v>
      </c>
      <c r="F264" s="1">
        <f>'Stand condition - SCT output'!$E264</f>
        <v>5410157.0183725301</v>
      </c>
      <c r="G264" s="1">
        <f>'Stand condition - SCT output'!$F264</f>
        <v>116324621.764585</v>
      </c>
      <c r="H264" s="1">
        <f>'Stand condition - SCT output'!$G264</f>
        <v>3219125.6206665002</v>
      </c>
      <c r="I264" s="1" t="str">
        <f>'Stand condition - SCT output'!$H264</f>
        <v>Namoi</v>
      </c>
      <c r="J264" s="1" t="str">
        <f>'Stand condition - SCT output'!$J264</f>
        <v>River Red Gum</v>
      </c>
      <c r="K264" s="1"/>
      <c r="L264" t="s">
        <v>86</v>
      </c>
      <c r="M264">
        <v>2000</v>
      </c>
      <c r="N264" t="s">
        <v>88</v>
      </c>
      <c r="O264">
        <v>1330.38415527343</v>
      </c>
      <c r="P264" s="1">
        <v>61230.578918457002</v>
      </c>
      <c r="Q264" s="1">
        <v>5410157.0183725301</v>
      </c>
      <c r="R264" s="1">
        <v>116324621.764585</v>
      </c>
      <c r="S264" s="1">
        <v>3219125.6206665002</v>
      </c>
      <c r="T264" s="1" t="s">
        <v>7</v>
      </c>
      <c r="U264" s="1" t="s">
        <v>6</v>
      </c>
      <c r="V264">
        <f t="shared" si="39"/>
        <v>125016465.36669777</v>
      </c>
      <c r="X264" t="s">
        <v>86</v>
      </c>
      <c r="Y264">
        <v>2000</v>
      </c>
      <c r="Z264" t="s">
        <v>88</v>
      </c>
      <c r="AA264">
        <f t="shared" si="33"/>
        <v>1.064167149000056E-3</v>
      </c>
      <c r="AB264">
        <f t="shared" si="34"/>
        <v>4.8978011607395656E-2</v>
      </c>
      <c r="AC264">
        <f t="shared" si="35"/>
        <v>4.3275555763822631</v>
      </c>
      <c r="AD264">
        <f t="shared" si="36"/>
        <v>93.047440929786418</v>
      </c>
      <c r="AE264">
        <f t="shared" si="37"/>
        <v>2.5749613150749178</v>
      </c>
      <c r="AF264" s="1" t="s">
        <v>7</v>
      </c>
      <c r="AG264" s="1" t="s">
        <v>6</v>
      </c>
      <c r="AH264">
        <f t="shared" si="40"/>
        <v>100</v>
      </c>
    </row>
    <row r="265" spans="1:34" x14ac:dyDescent="0.45">
      <c r="A265" t="str">
        <f>MID('Stand condition - SCT output'!$I265,9,4)</f>
        <v>1999</v>
      </c>
      <c r="B265">
        <f t="shared" si="38"/>
        <v>2000</v>
      </c>
      <c r="C265" t="str">
        <f>MID('Stand condition - SCT output'!$I265,18,4)</f>
        <v>2001</v>
      </c>
      <c r="D265">
        <f>SUM('Stand condition - SCT output'!$B265:$C265)</f>
        <v>685.78765869140602</v>
      </c>
      <c r="E265" s="1">
        <f>'Stand condition - SCT output'!$D265</f>
        <v>8191.3552246093705</v>
      </c>
      <c r="F265" s="1">
        <f>'Stand condition - SCT output'!$E265</f>
        <v>756075.12670898403</v>
      </c>
      <c r="G265" s="1">
        <f>'Stand condition - SCT output'!$F265</f>
        <v>1225682.2863159101</v>
      </c>
      <c r="H265" s="1">
        <f>'Stand condition - SCT output'!$G265</f>
        <v>1371.6672973632801</v>
      </c>
      <c r="I265" s="1" t="str">
        <f>'Stand condition - SCT output'!$H265</f>
        <v>Nebine</v>
      </c>
      <c r="J265" s="1" t="str">
        <f>'Stand condition - SCT output'!$J265</f>
        <v>River Red Gum</v>
      </c>
      <c r="K265" s="1"/>
      <c r="L265" t="s">
        <v>86</v>
      </c>
      <c r="M265">
        <v>2000</v>
      </c>
      <c r="N265" t="s">
        <v>88</v>
      </c>
      <c r="O265">
        <v>685.78765869140602</v>
      </c>
      <c r="P265" s="1">
        <v>8191.3552246093705</v>
      </c>
      <c r="Q265" s="1">
        <v>756075.12670898403</v>
      </c>
      <c r="R265" s="1">
        <v>1225682.2863159101</v>
      </c>
      <c r="S265" s="1">
        <v>1371.6672973632801</v>
      </c>
      <c r="T265" s="1" t="s">
        <v>8</v>
      </c>
      <c r="U265" s="1" t="s">
        <v>6</v>
      </c>
      <c r="V265">
        <f t="shared" si="39"/>
        <v>1992006.223205558</v>
      </c>
      <c r="X265" t="s">
        <v>86</v>
      </c>
      <c r="Y265">
        <v>2000</v>
      </c>
      <c r="Z265" t="s">
        <v>88</v>
      </c>
      <c r="AA265">
        <f t="shared" si="33"/>
        <v>3.4426983746457834E-2</v>
      </c>
      <c r="AB265">
        <f t="shared" si="34"/>
        <v>0.41121132701220947</v>
      </c>
      <c r="AC265">
        <f t="shared" si="35"/>
        <v>37.955460073427872</v>
      </c>
      <c r="AD265">
        <f t="shared" si="36"/>
        <v>61.530043030866075</v>
      </c>
      <c r="AE265">
        <f t="shared" si="37"/>
        <v>6.8858584947389279E-2</v>
      </c>
      <c r="AF265" s="1" t="s">
        <v>8</v>
      </c>
      <c r="AG265" s="1" t="s">
        <v>6</v>
      </c>
      <c r="AH265">
        <f t="shared" si="40"/>
        <v>100.00000000000001</v>
      </c>
    </row>
    <row r="266" spans="1:34" x14ac:dyDescent="0.45">
      <c r="A266" t="str">
        <f>MID('Stand condition - SCT output'!$I266,9,4)</f>
        <v>1999</v>
      </c>
      <c r="B266">
        <f t="shared" si="38"/>
        <v>2000</v>
      </c>
      <c r="C266" t="str">
        <f>MID('Stand condition - SCT output'!$I266,18,4)</f>
        <v>2001</v>
      </c>
      <c r="D266">
        <f>SUM('Stand condition - SCT output'!$B266:$C266)</f>
        <v>0</v>
      </c>
      <c r="E266" s="1">
        <f>'Stand condition - SCT output'!$D266</f>
        <v>84775.380859375</v>
      </c>
      <c r="F266" s="1">
        <f>'Stand condition - SCT output'!$E266</f>
        <v>3744486.1509308401</v>
      </c>
      <c r="G266" s="1">
        <f>'Stand condition - SCT output'!$F266</f>
        <v>96110843.573604301</v>
      </c>
      <c r="H266" s="1">
        <f>'Stand condition - SCT output'!$G266</f>
        <v>26912600.639112499</v>
      </c>
      <c r="I266" s="1" t="str">
        <f>'Stand condition - SCT output'!$H266</f>
        <v>Ovens</v>
      </c>
      <c r="J266" s="1" t="str">
        <f>'Stand condition - SCT output'!$J266</f>
        <v>River Red Gum</v>
      </c>
      <c r="K266" s="1"/>
      <c r="L266" t="s">
        <v>86</v>
      </c>
      <c r="M266">
        <v>2000</v>
      </c>
      <c r="N266" t="s">
        <v>88</v>
      </c>
      <c r="O266">
        <v>0</v>
      </c>
      <c r="P266" s="1">
        <v>84775.380859375</v>
      </c>
      <c r="Q266" s="1">
        <v>3744486.1509308401</v>
      </c>
      <c r="R266" s="1">
        <v>96110843.573604301</v>
      </c>
      <c r="S266" s="1">
        <v>26912600.639112499</v>
      </c>
      <c r="T266" s="1" t="s">
        <v>9</v>
      </c>
      <c r="U266" s="1" t="s">
        <v>6</v>
      </c>
      <c r="V266">
        <f t="shared" si="39"/>
        <v>126852705.74450701</v>
      </c>
      <c r="X266" t="s">
        <v>86</v>
      </c>
      <c r="Y266">
        <v>2000</v>
      </c>
      <c r="Z266" t="s">
        <v>88</v>
      </c>
      <c r="AA266">
        <f t="shared" si="33"/>
        <v>0</v>
      </c>
      <c r="AB266">
        <f t="shared" si="34"/>
        <v>6.6829777387736919E-2</v>
      </c>
      <c r="AC266">
        <f t="shared" si="35"/>
        <v>2.951837825574315</v>
      </c>
      <c r="AD266">
        <f t="shared" si="36"/>
        <v>75.765702441680943</v>
      </c>
      <c r="AE266">
        <f t="shared" si="37"/>
        <v>21.215629955356999</v>
      </c>
      <c r="AF266" s="1" t="s">
        <v>9</v>
      </c>
      <c r="AG266" s="1" t="s">
        <v>6</v>
      </c>
      <c r="AH266">
        <f t="shared" si="40"/>
        <v>100</v>
      </c>
    </row>
    <row r="267" spans="1:34" x14ac:dyDescent="0.45">
      <c r="A267" t="str">
        <f>MID('Stand condition - SCT output'!$I267,9,4)</f>
        <v>1999</v>
      </c>
      <c r="B267">
        <f t="shared" si="38"/>
        <v>2000</v>
      </c>
      <c r="C267" t="str">
        <f>MID('Stand condition - SCT output'!$I267,18,4)</f>
        <v>2001</v>
      </c>
      <c r="D267">
        <f>SUM('Stand condition - SCT output'!$B267:$C267)</f>
        <v>0</v>
      </c>
      <c r="E267" s="1">
        <f>'Stand condition - SCT output'!$D267</f>
        <v>2763.7240600585901</v>
      </c>
      <c r="F267" s="1">
        <f>'Stand condition - SCT output'!$E267</f>
        <v>222866.85386053301</v>
      </c>
      <c r="G267" s="1">
        <f>'Stand condition - SCT output'!$F267</f>
        <v>27485377.995659299</v>
      </c>
      <c r="H267" s="1">
        <f>'Stand condition - SCT output'!$G267</f>
        <v>429179.21721406799</v>
      </c>
      <c r="I267" s="1" t="str">
        <f>'Stand condition - SCT output'!$H267</f>
        <v>Paroo</v>
      </c>
      <c r="J267" s="1" t="str">
        <f>'Stand condition - SCT output'!$J267</f>
        <v>River Red Gum</v>
      </c>
      <c r="K267" s="1"/>
      <c r="L267" t="s">
        <v>86</v>
      </c>
      <c r="M267">
        <v>2000</v>
      </c>
      <c r="N267" t="s">
        <v>88</v>
      </c>
      <c r="O267">
        <v>0</v>
      </c>
      <c r="P267" s="1">
        <v>2763.7240600585901</v>
      </c>
      <c r="Q267" s="1">
        <v>222866.85386053301</v>
      </c>
      <c r="R267" s="1">
        <v>27485377.995659299</v>
      </c>
      <c r="S267" s="1">
        <v>429179.21721406799</v>
      </c>
      <c r="T267" s="1" t="s">
        <v>10</v>
      </c>
      <c r="U267" s="1" t="s">
        <v>6</v>
      </c>
      <c r="V267">
        <f t="shared" si="39"/>
        <v>28140187.790793959</v>
      </c>
      <c r="X267" t="s">
        <v>86</v>
      </c>
      <c r="Y267">
        <v>2000</v>
      </c>
      <c r="Z267" t="s">
        <v>88</v>
      </c>
      <c r="AA267">
        <f t="shared" si="33"/>
        <v>0</v>
      </c>
      <c r="AB267">
        <f t="shared" si="34"/>
        <v>9.8212708479605108E-3</v>
      </c>
      <c r="AC267">
        <f t="shared" si="35"/>
        <v>0.79198779879302628</v>
      </c>
      <c r="AD267">
        <f t="shared" si="36"/>
        <v>97.673043975389248</v>
      </c>
      <c r="AE267">
        <f t="shared" si="37"/>
        <v>1.5251469549697663</v>
      </c>
      <c r="AF267" s="1" t="s">
        <v>10</v>
      </c>
      <c r="AG267" s="1" t="s">
        <v>6</v>
      </c>
      <c r="AH267">
        <f t="shared" si="40"/>
        <v>100</v>
      </c>
    </row>
    <row r="268" spans="1:34" x14ac:dyDescent="0.45">
      <c r="A268" t="str">
        <f>MID('Stand condition - SCT output'!$I268,9,4)</f>
        <v>1999</v>
      </c>
      <c r="B268">
        <f t="shared" si="38"/>
        <v>2000</v>
      </c>
      <c r="C268" t="str">
        <f>MID('Stand condition - SCT output'!$I268,18,4)</f>
        <v>2001</v>
      </c>
      <c r="D268">
        <f>SUM('Stand condition - SCT output'!$B268:$C268)</f>
        <v>769649.87957763649</v>
      </c>
      <c r="E268" s="1">
        <f>'Stand condition - SCT output'!$D268</f>
        <v>5424488.9367431598</v>
      </c>
      <c r="F268" s="1">
        <f>'Stand condition - SCT output'!$E268</f>
        <v>40918499.7463644</v>
      </c>
      <c r="G268" s="1">
        <f>'Stand condition - SCT output'!$F268</f>
        <v>79869077.574794397</v>
      </c>
      <c r="H268" s="1">
        <f>'Stand condition - SCT output'!$G268</f>
        <v>219946.20599365199</v>
      </c>
      <c r="I268" s="1" t="str">
        <f>'Stand condition - SCT output'!$H268</f>
        <v>Wimmera-Avoca</v>
      </c>
      <c r="J268" s="1" t="str">
        <f>'Stand condition - SCT output'!$J268</f>
        <v>River Red Gum</v>
      </c>
      <c r="K268" s="1"/>
      <c r="L268" t="s">
        <v>86</v>
      </c>
      <c r="M268">
        <v>2000</v>
      </c>
      <c r="N268" t="s">
        <v>88</v>
      </c>
      <c r="O268">
        <v>769649.87957763649</v>
      </c>
      <c r="P268" s="1">
        <v>5424488.9367431598</v>
      </c>
      <c r="Q268" s="1">
        <v>40918499.7463644</v>
      </c>
      <c r="R268" s="1">
        <v>79869077.574794397</v>
      </c>
      <c r="S268" s="1">
        <v>219946.20599365199</v>
      </c>
      <c r="T268" s="1" t="s">
        <v>11</v>
      </c>
      <c r="U268" s="1" t="s">
        <v>6</v>
      </c>
      <c r="V268">
        <f t="shared" si="39"/>
        <v>127201662.34347326</v>
      </c>
      <c r="X268" t="s">
        <v>86</v>
      </c>
      <c r="Y268">
        <v>2000</v>
      </c>
      <c r="Z268" t="s">
        <v>88</v>
      </c>
      <c r="AA268">
        <f t="shared" si="33"/>
        <v>0.60506275263872555</v>
      </c>
      <c r="AB268">
        <f t="shared" si="34"/>
        <v>4.2644795962617321</v>
      </c>
      <c r="AC268">
        <f t="shared" si="35"/>
        <v>32.16821147814499</v>
      </c>
      <c r="AD268">
        <f t="shared" si="36"/>
        <v>62.78933474873137</v>
      </c>
      <c r="AE268">
        <f t="shared" si="37"/>
        <v>0.17291142422317368</v>
      </c>
      <c r="AF268" s="1" t="s">
        <v>11</v>
      </c>
      <c r="AG268" s="1" t="s">
        <v>6</v>
      </c>
      <c r="AH268">
        <f t="shared" si="40"/>
        <v>100</v>
      </c>
    </row>
    <row r="269" spans="1:34" x14ac:dyDescent="0.45">
      <c r="A269" t="str">
        <f>MID('Stand condition - SCT output'!$I269,9,4)</f>
        <v>1999</v>
      </c>
      <c r="B269">
        <f t="shared" si="38"/>
        <v>2000</v>
      </c>
      <c r="C269" t="str">
        <f>MID('Stand condition - SCT output'!$I269,18,4)</f>
        <v>2001</v>
      </c>
      <c r="D269">
        <f>SUM('Stand condition - SCT output'!$B269:$C269)</f>
        <v>171767.10968017482</v>
      </c>
      <c r="E269" s="1">
        <f>'Stand condition - SCT output'!$D269</f>
        <v>11357035.032250701</v>
      </c>
      <c r="F269" s="1">
        <f>'Stand condition - SCT output'!$E269</f>
        <v>124632547.72709499</v>
      </c>
      <c r="G269" s="1">
        <f>'Stand condition - SCT output'!$F269</f>
        <v>399380192.40082097</v>
      </c>
      <c r="H269" s="1">
        <f>'Stand condition - SCT output'!$G269</f>
        <v>8880157.0613580402</v>
      </c>
      <c r="I269" s="1" t="str">
        <f>'Stand condition - SCT output'!$H269</f>
        <v>Lachlan</v>
      </c>
      <c r="J269" s="1" t="str">
        <f>'Stand condition - SCT output'!$J269</f>
        <v>River Red Gum</v>
      </c>
      <c r="K269" s="1"/>
      <c r="L269" t="s">
        <v>86</v>
      </c>
      <c r="M269">
        <v>2000</v>
      </c>
      <c r="N269" t="s">
        <v>88</v>
      </c>
      <c r="O269">
        <v>171767.10968017482</v>
      </c>
      <c r="P269" s="1">
        <v>11357035.032250701</v>
      </c>
      <c r="Q269" s="1">
        <v>124632547.72709499</v>
      </c>
      <c r="R269" s="1">
        <v>399380192.40082097</v>
      </c>
      <c r="S269" s="1">
        <v>8880157.0613580402</v>
      </c>
      <c r="T269" s="1" t="s">
        <v>12</v>
      </c>
      <c r="U269" s="1" t="s">
        <v>6</v>
      </c>
      <c r="V269">
        <f t="shared" si="39"/>
        <v>544421699.33120489</v>
      </c>
      <c r="X269" t="s">
        <v>86</v>
      </c>
      <c r="Y269">
        <v>2000</v>
      </c>
      <c r="Z269" t="s">
        <v>88</v>
      </c>
      <c r="AA269">
        <f t="shared" si="33"/>
        <v>3.1550379033602485E-2</v>
      </c>
      <c r="AB269">
        <f t="shared" si="34"/>
        <v>2.0860731756655282</v>
      </c>
      <c r="AC269">
        <f t="shared" si="35"/>
        <v>22.892648819876193</v>
      </c>
      <c r="AD269">
        <f t="shared" si="36"/>
        <v>73.358610226491663</v>
      </c>
      <c r="AE269">
        <f t="shared" si="37"/>
        <v>1.6311173989330099</v>
      </c>
      <c r="AF269" s="1" t="s">
        <v>12</v>
      </c>
      <c r="AG269" s="1" t="s">
        <v>6</v>
      </c>
      <c r="AH269">
        <f t="shared" si="40"/>
        <v>100</v>
      </c>
    </row>
    <row r="270" spans="1:34" x14ac:dyDescent="0.45">
      <c r="A270" t="str">
        <f>MID('Stand condition - SCT output'!$I270,9,4)</f>
        <v>1999</v>
      </c>
      <c r="B270">
        <f t="shared" si="38"/>
        <v>2000</v>
      </c>
      <c r="C270" t="str">
        <f>MID('Stand condition - SCT output'!$I270,18,4)</f>
        <v>2001</v>
      </c>
      <c r="D270">
        <f>SUM('Stand condition - SCT output'!$B270:$C270)</f>
        <v>126196.463623046</v>
      </c>
      <c r="E270" s="1">
        <f>'Stand condition - SCT output'!$D270</f>
        <v>1445650.3137207001</v>
      </c>
      <c r="F270" s="1">
        <f>'Stand condition - SCT output'!$E270</f>
        <v>11313292.1089953</v>
      </c>
      <c r="G270" s="1">
        <f>'Stand condition - SCT output'!$F270</f>
        <v>42537879.682852402</v>
      </c>
      <c r="H270" s="1">
        <f>'Stand condition - SCT output'!$G270</f>
        <v>854114.03131103504</v>
      </c>
      <c r="I270" s="1" t="str">
        <f>'Stand condition - SCT output'!$H270</f>
        <v>Loddon</v>
      </c>
      <c r="J270" s="1" t="str">
        <f>'Stand condition - SCT output'!$J270</f>
        <v>River Red Gum</v>
      </c>
      <c r="K270" s="1"/>
      <c r="L270" t="s">
        <v>86</v>
      </c>
      <c r="M270">
        <v>2000</v>
      </c>
      <c r="N270" t="s">
        <v>88</v>
      </c>
      <c r="O270">
        <v>126196.463623046</v>
      </c>
      <c r="P270" s="1">
        <v>1445650.3137207001</v>
      </c>
      <c r="Q270" s="1">
        <v>11313292.1089953</v>
      </c>
      <c r="R270" s="1">
        <v>42537879.682852402</v>
      </c>
      <c r="S270" s="1">
        <v>854114.03131103504</v>
      </c>
      <c r="T270" s="1" t="s">
        <v>13</v>
      </c>
      <c r="U270" s="1" t="s">
        <v>6</v>
      </c>
      <c r="V270">
        <f t="shared" si="39"/>
        <v>56277132.600502484</v>
      </c>
      <c r="X270" t="s">
        <v>86</v>
      </c>
      <c r="Y270">
        <v>2000</v>
      </c>
      <c r="Z270" t="s">
        <v>88</v>
      </c>
      <c r="AA270">
        <f t="shared" si="33"/>
        <v>0.22424110432008618</v>
      </c>
      <c r="AB270">
        <f t="shared" si="34"/>
        <v>2.5688059197738733</v>
      </c>
      <c r="AC270">
        <f t="shared" si="35"/>
        <v>20.102822560818044</v>
      </c>
      <c r="AD270">
        <f t="shared" si="36"/>
        <v>75.586437540836243</v>
      </c>
      <c r="AE270">
        <f t="shared" si="37"/>
        <v>1.5176928742517506</v>
      </c>
      <c r="AF270" s="1" t="s">
        <v>13</v>
      </c>
      <c r="AG270" s="1" t="s">
        <v>6</v>
      </c>
      <c r="AH270">
        <f t="shared" si="40"/>
        <v>100</v>
      </c>
    </row>
    <row r="271" spans="1:34" x14ac:dyDescent="0.45">
      <c r="A271" t="str">
        <f>MID('Stand condition - SCT output'!$I271,9,4)</f>
        <v>1999</v>
      </c>
      <c r="B271">
        <f t="shared" si="38"/>
        <v>2000</v>
      </c>
      <c r="C271" t="str">
        <f>MID('Stand condition - SCT output'!$I271,18,4)</f>
        <v>2001</v>
      </c>
      <c r="D271">
        <f>SUM('Stand condition - SCT output'!$B271:$C271)</f>
        <v>33694.264160156199</v>
      </c>
      <c r="E271" s="1">
        <f>'Stand condition - SCT output'!$D271</f>
        <v>687419.32564194605</v>
      </c>
      <c r="F271" s="1">
        <f>'Stand condition - SCT output'!$E271</f>
        <v>16012310.612650299</v>
      </c>
      <c r="G271" s="1">
        <f>'Stand condition - SCT output'!$F271</f>
        <v>118486233.46427</v>
      </c>
      <c r="H271" s="1">
        <f>'Stand condition - SCT output'!$G271</f>
        <v>1660255.12758908</v>
      </c>
      <c r="I271" s="1" t="str">
        <f>'Stand condition - SCT output'!$H271</f>
        <v>Lower Darling</v>
      </c>
      <c r="J271" s="1" t="str">
        <f>'Stand condition - SCT output'!$J271</f>
        <v>River Red Gum</v>
      </c>
      <c r="K271" s="1"/>
      <c r="L271" t="s">
        <v>86</v>
      </c>
      <c r="M271">
        <v>2000</v>
      </c>
      <c r="N271" t="s">
        <v>88</v>
      </c>
      <c r="O271">
        <v>33694.264160156199</v>
      </c>
      <c r="P271" s="1">
        <v>687419.32564194605</v>
      </c>
      <c r="Q271" s="1">
        <v>16012310.612650299</v>
      </c>
      <c r="R271" s="1">
        <v>118486233.46427</v>
      </c>
      <c r="S271" s="1">
        <v>1660255.12758908</v>
      </c>
      <c r="T271" s="1" t="s">
        <v>14</v>
      </c>
      <c r="U271" s="1" t="s">
        <v>6</v>
      </c>
      <c r="V271">
        <f t="shared" si="39"/>
        <v>136879912.79431146</v>
      </c>
      <c r="X271" t="s">
        <v>86</v>
      </c>
      <c r="Y271">
        <v>2000</v>
      </c>
      <c r="Z271" t="s">
        <v>88</v>
      </c>
      <c r="AA271">
        <f t="shared" si="33"/>
        <v>2.4615930469497262E-2</v>
      </c>
      <c r="AB271">
        <f t="shared" si="34"/>
        <v>0.50220613938798064</v>
      </c>
      <c r="AC271">
        <f t="shared" si="35"/>
        <v>11.698071898038021</v>
      </c>
      <c r="AD271">
        <f t="shared" si="36"/>
        <v>86.562177784492363</v>
      </c>
      <c r="AE271">
        <f t="shared" si="37"/>
        <v>1.212928247612149</v>
      </c>
      <c r="AF271" s="1" t="s">
        <v>14</v>
      </c>
      <c r="AG271" s="1" t="s">
        <v>6</v>
      </c>
      <c r="AH271">
        <f t="shared" si="40"/>
        <v>100.00000000000001</v>
      </c>
    </row>
    <row r="272" spans="1:34" x14ac:dyDescent="0.45">
      <c r="A272" t="str">
        <f>MID('Stand condition - SCT output'!$I272,9,4)</f>
        <v>1999</v>
      </c>
      <c r="B272">
        <f t="shared" si="38"/>
        <v>2000</v>
      </c>
      <c r="C272" t="str">
        <f>MID('Stand condition - SCT output'!$I272,18,4)</f>
        <v>2001</v>
      </c>
      <c r="D272">
        <f>SUM('Stand condition - SCT output'!$B272:$C272)</f>
        <v>97053.941101074204</v>
      </c>
      <c r="E272" s="1">
        <f>'Stand condition - SCT output'!$D272</f>
        <v>13802709.927429199</v>
      </c>
      <c r="F272" s="1">
        <f>'Stand condition - SCT output'!$E272</f>
        <v>212006884.25532001</v>
      </c>
      <c r="G272" s="1">
        <f>'Stand condition - SCT output'!$F272</f>
        <v>616003123.30250299</v>
      </c>
      <c r="H272" s="1">
        <f>'Stand condition - SCT output'!$G272</f>
        <v>23290399.416076601</v>
      </c>
      <c r="I272" s="1" t="str">
        <f>'Stand condition - SCT output'!$H272</f>
        <v>Macquarie-Castlereagh</v>
      </c>
      <c r="J272" s="1" t="str">
        <f>'Stand condition - SCT output'!$J272</f>
        <v>River Red Gum</v>
      </c>
      <c r="K272" s="1"/>
      <c r="L272" t="s">
        <v>86</v>
      </c>
      <c r="M272">
        <v>2000</v>
      </c>
      <c r="N272" t="s">
        <v>88</v>
      </c>
      <c r="O272">
        <v>97053.941101074204</v>
      </c>
      <c r="P272" s="1">
        <v>13802709.927429199</v>
      </c>
      <c r="Q272" s="1">
        <v>212006884.25532001</v>
      </c>
      <c r="R272" s="1">
        <v>616003123.30250299</v>
      </c>
      <c r="S272" s="1">
        <v>23290399.416076601</v>
      </c>
      <c r="T272" s="1" t="s">
        <v>15</v>
      </c>
      <c r="U272" s="1" t="s">
        <v>6</v>
      </c>
      <c r="V272">
        <f t="shared" si="39"/>
        <v>865200170.84242988</v>
      </c>
      <c r="X272" t="s">
        <v>86</v>
      </c>
      <c r="Y272">
        <v>2000</v>
      </c>
      <c r="Z272" t="s">
        <v>88</v>
      </c>
      <c r="AA272">
        <f t="shared" si="33"/>
        <v>1.1217512937679442E-2</v>
      </c>
      <c r="AB272">
        <f t="shared" si="34"/>
        <v>1.5953198337894166</v>
      </c>
      <c r="AC272">
        <f t="shared" si="35"/>
        <v>24.503795930702683</v>
      </c>
      <c r="AD272">
        <f t="shared" si="36"/>
        <v>71.197757936491371</v>
      </c>
      <c r="AE272">
        <f t="shared" si="37"/>
        <v>2.6919087860788511</v>
      </c>
      <c r="AF272" s="1" t="s">
        <v>15</v>
      </c>
      <c r="AG272" s="1" t="s">
        <v>6</v>
      </c>
      <c r="AH272">
        <f t="shared" si="40"/>
        <v>100</v>
      </c>
    </row>
    <row r="273" spans="1:34" x14ac:dyDescent="0.45">
      <c r="A273" t="str">
        <f>MID('Stand condition - SCT output'!$I273,9,4)</f>
        <v>1999</v>
      </c>
      <c r="B273">
        <f t="shared" si="38"/>
        <v>2000</v>
      </c>
      <c r="C273" t="str">
        <f>MID('Stand condition - SCT output'!$I273,18,4)</f>
        <v>2001</v>
      </c>
      <c r="D273">
        <f>SUM('Stand condition - SCT output'!$B273:$C273)</f>
        <v>3402.3352661132799</v>
      </c>
      <c r="E273" s="1">
        <f>'Stand condition - SCT output'!$D273</f>
        <v>19027.2501831054</v>
      </c>
      <c r="F273" s="1">
        <f>'Stand condition - SCT output'!$E273</f>
        <v>632493.588989257</v>
      </c>
      <c r="G273" s="1">
        <f>'Stand condition - SCT output'!$F273</f>
        <v>21649979.616149899</v>
      </c>
      <c r="H273" s="1">
        <f>'Stand condition - SCT output'!$G273</f>
        <v>41538.452514648401</v>
      </c>
      <c r="I273" s="1" t="str">
        <f>'Stand condition - SCT output'!$H273</f>
        <v>Moonie</v>
      </c>
      <c r="J273" s="1" t="str">
        <f>'Stand condition - SCT output'!$J273</f>
        <v>River Red Gum</v>
      </c>
      <c r="K273" s="1"/>
      <c r="L273" t="s">
        <v>86</v>
      </c>
      <c r="M273">
        <v>2000</v>
      </c>
      <c r="N273" t="s">
        <v>88</v>
      </c>
      <c r="O273">
        <v>3402.3352661132799</v>
      </c>
      <c r="P273" s="1">
        <v>19027.2501831054</v>
      </c>
      <c r="Q273" s="1">
        <v>632493.588989257</v>
      </c>
      <c r="R273" s="1">
        <v>21649979.616149899</v>
      </c>
      <c r="S273" s="1">
        <v>41538.452514648401</v>
      </c>
      <c r="T273" s="1" t="s">
        <v>16</v>
      </c>
      <c r="U273" s="1" t="s">
        <v>6</v>
      </c>
      <c r="V273">
        <f t="shared" si="39"/>
        <v>22346441.243103024</v>
      </c>
      <c r="X273" t="s">
        <v>86</v>
      </c>
      <c r="Y273">
        <v>2000</v>
      </c>
      <c r="Z273" t="s">
        <v>88</v>
      </c>
      <c r="AA273">
        <f t="shared" si="33"/>
        <v>1.5225400899856358E-2</v>
      </c>
      <c r="AB273">
        <f t="shared" si="34"/>
        <v>8.5146668214912943E-2</v>
      </c>
      <c r="AC273">
        <f t="shared" si="35"/>
        <v>2.8303996243002181</v>
      </c>
      <c r="AD273">
        <f t="shared" si="36"/>
        <v>96.883344334892342</v>
      </c>
      <c r="AE273">
        <f t="shared" si="37"/>
        <v>0.1858839716926684</v>
      </c>
      <c r="AF273" s="1" t="s">
        <v>16</v>
      </c>
      <c r="AG273" s="1" t="s">
        <v>6</v>
      </c>
      <c r="AH273">
        <f t="shared" si="40"/>
        <v>100</v>
      </c>
    </row>
    <row r="274" spans="1:34" x14ac:dyDescent="0.45">
      <c r="A274" t="str">
        <f>MID('Stand condition - SCT output'!$I274,9,4)</f>
        <v>1999</v>
      </c>
      <c r="B274">
        <f t="shared" si="38"/>
        <v>2000</v>
      </c>
      <c r="C274" t="str">
        <f>MID('Stand condition - SCT output'!$I274,18,4)</f>
        <v>2001</v>
      </c>
      <c r="D274">
        <f>SUM('Stand condition - SCT output'!$B274:$C274)</f>
        <v>798175.65765380848</v>
      </c>
      <c r="E274" s="1">
        <f>'Stand condition - SCT output'!$D274</f>
        <v>20475500.1736129</v>
      </c>
      <c r="F274" s="1">
        <f>'Stand condition - SCT output'!$E274</f>
        <v>480386335.72759998</v>
      </c>
      <c r="G274" s="1">
        <f>'Stand condition - SCT output'!$F274</f>
        <v>1589478588.33922</v>
      </c>
      <c r="H274" s="1">
        <f>'Stand condition - SCT output'!$G274</f>
        <v>66481128.272103302</v>
      </c>
      <c r="I274" s="1" t="str">
        <f>'Stand condition - SCT output'!$H274</f>
        <v>Murray</v>
      </c>
      <c r="J274" s="1" t="str">
        <f>'Stand condition - SCT output'!$J274</f>
        <v>River Red Gum</v>
      </c>
      <c r="K274" s="1"/>
      <c r="L274" t="s">
        <v>86</v>
      </c>
      <c r="M274">
        <v>2000</v>
      </c>
      <c r="N274" t="s">
        <v>88</v>
      </c>
      <c r="O274">
        <v>798175.65765380848</v>
      </c>
      <c r="P274" s="1">
        <v>20475500.1736129</v>
      </c>
      <c r="Q274" s="1">
        <v>480386335.72759998</v>
      </c>
      <c r="R274" s="1">
        <v>1589478588.33922</v>
      </c>
      <c r="S274" s="1">
        <v>66481128.272103302</v>
      </c>
      <c r="T274" s="1" t="s">
        <v>17</v>
      </c>
      <c r="U274" s="1" t="s">
        <v>6</v>
      </c>
      <c r="V274">
        <f t="shared" si="39"/>
        <v>2157619728.1701899</v>
      </c>
      <c r="X274" t="s">
        <v>86</v>
      </c>
      <c r="Y274">
        <v>2000</v>
      </c>
      <c r="Z274" t="s">
        <v>88</v>
      </c>
      <c r="AA274">
        <f t="shared" si="33"/>
        <v>3.6993342581767938E-2</v>
      </c>
      <c r="AB274">
        <f t="shared" si="34"/>
        <v>0.94898558380245879</v>
      </c>
      <c r="AC274">
        <f t="shared" si="35"/>
        <v>22.264643275902966</v>
      </c>
      <c r="AD274">
        <f t="shared" si="36"/>
        <v>73.668152343379219</v>
      </c>
      <c r="AE274">
        <f t="shared" si="37"/>
        <v>3.0812254543335991</v>
      </c>
      <c r="AF274" s="1" t="s">
        <v>17</v>
      </c>
      <c r="AG274" s="1" t="s">
        <v>6</v>
      </c>
      <c r="AH274">
        <f t="shared" si="40"/>
        <v>100.00000000000001</v>
      </c>
    </row>
    <row r="275" spans="1:34" x14ac:dyDescent="0.45">
      <c r="A275" t="str">
        <f>MID('Stand condition - SCT output'!$I275,9,4)</f>
        <v>1999</v>
      </c>
      <c r="B275">
        <f t="shared" si="38"/>
        <v>2000</v>
      </c>
      <c r="C275" t="str">
        <f>MID('Stand condition - SCT output'!$I275,18,4)</f>
        <v>2001</v>
      </c>
      <c r="D275">
        <f>SUM('Stand condition - SCT output'!$B275:$C275)</f>
        <v>0</v>
      </c>
      <c r="E275" s="1">
        <f>'Stand condition - SCT output'!$D275</f>
        <v>1984.5557250976501</v>
      </c>
      <c r="F275" s="1">
        <f>'Stand condition - SCT output'!$E275</f>
        <v>846332.353254969</v>
      </c>
      <c r="G275" s="1">
        <f>'Stand condition - SCT output'!$F275</f>
        <v>80339207.715734303</v>
      </c>
      <c r="H275" s="1">
        <f>'Stand condition - SCT output'!$G275</f>
        <v>1182402.88534414</v>
      </c>
      <c r="I275" s="1" t="str">
        <f>'Stand condition - SCT output'!$H275</f>
        <v>Barwon-Darling</v>
      </c>
      <c r="J275" s="1" t="str">
        <f>'Stand condition - SCT output'!$J275</f>
        <v>River Red Gum</v>
      </c>
      <c r="K275" s="1"/>
      <c r="L275" t="s">
        <v>86</v>
      </c>
      <c r="M275">
        <v>2000</v>
      </c>
      <c r="N275" t="s">
        <v>88</v>
      </c>
      <c r="O275">
        <v>0</v>
      </c>
      <c r="P275" s="1">
        <v>1984.5557250976501</v>
      </c>
      <c r="Q275" s="1">
        <v>846332.353254969</v>
      </c>
      <c r="R275" s="1">
        <v>80339207.715734303</v>
      </c>
      <c r="S275" s="1">
        <v>1182402.88534414</v>
      </c>
      <c r="T275" s="1" t="s">
        <v>18</v>
      </c>
      <c r="U275" s="1" t="s">
        <v>6</v>
      </c>
      <c r="V275">
        <f t="shared" si="39"/>
        <v>82369927.510058507</v>
      </c>
      <c r="X275" t="s">
        <v>86</v>
      </c>
      <c r="Y275">
        <v>2000</v>
      </c>
      <c r="Z275" t="s">
        <v>88</v>
      </c>
      <c r="AA275">
        <f t="shared" si="33"/>
        <v>0</v>
      </c>
      <c r="AB275">
        <f t="shared" si="34"/>
        <v>2.4093207133820877E-3</v>
      </c>
      <c r="AC275">
        <f t="shared" si="35"/>
        <v>1.0274773559216985</v>
      </c>
      <c r="AD275">
        <f t="shared" si="36"/>
        <v>97.534634476792249</v>
      </c>
      <c r="AE275">
        <f t="shared" si="37"/>
        <v>1.4354788465726793</v>
      </c>
      <c r="AF275" s="1" t="s">
        <v>18</v>
      </c>
      <c r="AG275" s="1" t="s">
        <v>6</v>
      </c>
      <c r="AH275">
        <f t="shared" si="40"/>
        <v>100.00000000000001</v>
      </c>
    </row>
    <row r="276" spans="1:34" x14ac:dyDescent="0.45">
      <c r="A276" t="str">
        <f>MID('Stand condition - SCT output'!$I276,9,4)</f>
        <v>1999</v>
      </c>
      <c r="B276">
        <f t="shared" si="38"/>
        <v>2000</v>
      </c>
      <c r="C276" t="str">
        <f>MID('Stand condition - SCT output'!$I276,18,4)</f>
        <v>2001</v>
      </c>
      <c r="D276">
        <f>SUM('Stand condition - SCT output'!$B276:$C276)</f>
        <v>10154.682189941401</v>
      </c>
      <c r="E276" s="1">
        <f>'Stand condition - SCT output'!$D276</f>
        <v>154367.220336914</v>
      </c>
      <c r="F276" s="1">
        <f>'Stand condition - SCT output'!$E276</f>
        <v>4987956.9609508999</v>
      </c>
      <c r="G276" s="1">
        <f>'Stand condition - SCT output'!$F276</f>
        <v>115012599.86269</v>
      </c>
      <c r="H276" s="1">
        <f>'Stand condition - SCT output'!$G276</f>
        <v>2570973.51641845</v>
      </c>
      <c r="I276" s="1" t="str">
        <f>'Stand condition - SCT output'!$H276</f>
        <v>Border Rivers</v>
      </c>
      <c r="J276" s="1" t="str">
        <f>'Stand condition - SCT output'!$J276</f>
        <v>River Red Gum</v>
      </c>
      <c r="K276" s="1"/>
      <c r="L276" t="s">
        <v>86</v>
      </c>
      <c r="M276">
        <v>2000</v>
      </c>
      <c r="N276" t="s">
        <v>88</v>
      </c>
      <c r="O276">
        <v>10154.682189941401</v>
      </c>
      <c r="P276" s="1">
        <v>154367.220336914</v>
      </c>
      <c r="Q276" s="1">
        <v>4987956.9609508999</v>
      </c>
      <c r="R276" s="1">
        <v>115012599.86269</v>
      </c>
      <c r="S276" s="1">
        <v>2570973.51641845</v>
      </c>
      <c r="T276" s="1" t="s">
        <v>19</v>
      </c>
      <c r="U276" s="1" t="s">
        <v>6</v>
      </c>
      <c r="V276">
        <f t="shared" si="39"/>
        <v>122736052.24258621</v>
      </c>
      <c r="X276" t="s">
        <v>86</v>
      </c>
      <c r="Y276">
        <v>2000</v>
      </c>
      <c r="Z276" t="s">
        <v>88</v>
      </c>
      <c r="AA276">
        <f t="shared" si="33"/>
        <v>8.2735936217589959E-3</v>
      </c>
      <c r="AB276">
        <f t="shared" si="34"/>
        <v>0.1257717007483744</v>
      </c>
      <c r="AC276">
        <f t="shared" si="35"/>
        <v>4.0639705040310963</v>
      </c>
      <c r="AD276">
        <f t="shared" si="36"/>
        <v>93.707266741290567</v>
      </c>
      <c r="AE276">
        <f t="shared" si="37"/>
        <v>2.0947174603082019</v>
      </c>
      <c r="AF276" s="1" t="s">
        <v>19</v>
      </c>
      <c r="AG276" s="1" t="s">
        <v>6</v>
      </c>
      <c r="AH276">
        <f t="shared" si="40"/>
        <v>100</v>
      </c>
    </row>
    <row r="277" spans="1:34" x14ac:dyDescent="0.45">
      <c r="A277" t="str">
        <f>MID('Stand condition - SCT output'!$I277,9,4)</f>
        <v>1999</v>
      </c>
      <c r="B277">
        <f t="shared" si="38"/>
        <v>2000</v>
      </c>
      <c r="C277" t="str">
        <f>MID('Stand condition - SCT output'!$I277,18,4)</f>
        <v>2001</v>
      </c>
      <c r="D277">
        <f>SUM('Stand condition - SCT output'!$B277:$C277)</f>
        <v>2493.4895629882799</v>
      </c>
      <c r="E277" s="1">
        <f>'Stand condition - SCT output'!$D277</f>
        <v>104526.656555175</v>
      </c>
      <c r="F277" s="1">
        <f>'Stand condition - SCT output'!$E277</f>
        <v>1980905.9834396001</v>
      </c>
      <c r="G277" s="1">
        <f>'Stand condition - SCT output'!$F277</f>
        <v>20119869.380828001</v>
      </c>
      <c r="H277" s="1">
        <f>'Stand condition - SCT output'!$G277</f>
        <v>448152.22424148797</v>
      </c>
      <c r="I277" s="1" t="str">
        <f>'Stand condition - SCT output'!$H277</f>
        <v>Campaspe</v>
      </c>
      <c r="J277" s="1" t="str">
        <f>'Stand condition - SCT output'!$J277</f>
        <v>River Red Gum</v>
      </c>
      <c r="K277" s="1"/>
      <c r="L277" t="s">
        <v>86</v>
      </c>
      <c r="M277">
        <v>2000</v>
      </c>
      <c r="N277" t="s">
        <v>88</v>
      </c>
      <c r="O277">
        <v>2493.4895629882799</v>
      </c>
      <c r="P277" s="1">
        <v>104526.656555175</v>
      </c>
      <c r="Q277" s="1">
        <v>1980905.9834396001</v>
      </c>
      <c r="R277" s="1">
        <v>20119869.380828001</v>
      </c>
      <c r="S277" s="1">
        <v>448152.22424148797</v>
      </c>
      <c r="T277" s="1" t="s">
        <v>20</v>
      </c>
      <c r="U277" s="1" t="s">
        <v>6</v>
      </c>
      <c r="V277">
        <f t="shared" si="39"/>
        <v>22655947.734627251</v>
      </c>
      <c r="X277" t="s">
        <v>86</v>
      </c>
      <c r="Y277">
        <v>2000</v>
      </c>
      <c r="Z277" t="s">
        <v>88</v>
      </c>
      <c r="AA277">
        <f t="shared" si="33"/>
        <v>1.1005893870320161E-2</v>
      </c>
      <c r="AB277">
        <f t="shared" si="34"/>
        <v>0.46136519107261587</v>
      </c>
      <c r="AC277">
        <f t="shared" si="35"/>
        <v>8.7434258175480881</v>
      </c>
      <c r="AD277">
        <f t="shared" si="36"/>
        <v>88.806125510595521</v>
      </c>
      <c r="AE277">
        <f t="shared" si="37"/>
        <v>1.9780775869134535</v>
      </c>
      <c r="AF277" s="1" t="s">
        <v>20</v>
      </c>
      <c r="AG277" s="1" t="s">
        <v>6</v>
      </c>
      <c r="AH277">
        <f t="shared" si="40"/>
        <v>100</v>
      </c>
    </row>
    <row r="278" spans="1:34" x14ac:dyDescent="0.45">
      <c r="A278" t="str">
        <f>MID('Stand condition - SCT output'!$I278,9,4)</f>
        <v>1999</v>
      </c>
      <c r="B278">
        <f t="shared" si="38"/>
        <v>2000</v>
      </c>
      <c r="C278" t="str">
        <f>MID('Stand condition - SCT output'!$I278,18,4)</f>
        <v>2001</v>
      </c>
      <c r="D278">
        <f>SUM('Stand condition - SCT output'!$B278:$C278)</f>
        <v>42380.094238281199</v>
      </c>
      <c r="E278" s="1">
        <f>'Stand condition - SCT output'!$D278</f>
        <v>1441112.2087806801</v>
      </c>
      <c r="F278" s="1">
        <f>'Stand condition - SCT output'!$E278</f>
        <v>42413369.403362602</v>
      </c>
      <c r="G278" s="1">
        <f>'Stand condition - SCT output'!$F278</f>
        <v>298071926.54859197</v>
      </c>
      <c r="H278" s="1">
        <f>'Stand condition - SCT output'!$G278</f>
        <v>21940539.553502701</v>
      </c>
      <c r="I278" s="1" t="str">
        <f>'Stand condition - SCT output'!$H278</f>
        <v>Goulburn-Broken</v>
      </c>
      <c r="J278" s="1" t="str">
        <f>'Stand condition - SCT output'!$J278</f>
        <v>River Red Gum</v>
      </c>
      <c r="K278" s="1"/>
      <c r="L278" t="s">
        <v>86</v>
      </c>
      <c r="M278">
        <v>2000</v>
      </c>
      <c r="N278" t="s">
        <v>88</v>
      </c>
      <c r="O278">
        <v>42380.094238281199</v>
      </c>
      <c r="P278" s="1">
        <v>1441112.2087806801</v>
      </c>
      <c r="Q278" s="1">
        <v>42413369.403362602</v>
      </c>
      <c r="R278" s="1">
        <v>298071926.54859197</v>
      </c>
      <c r="S278" s="1">
        <v>21940539.553502701</v>
      </c>
      <c r="T278" s="1" t="s">
        <v>21</v>
      </c>
      <c r="U278" s="1" t="s">
        <v>6</v>
      </c>
      <c r="V278">
        <f t="shared" si="39"/>
        <v>363909327.80847621</v>
      </c>
      <c r="X278" t="s">
        <v>86</v>
      </c>
      <c r="Y278">
        <v>2000</v>
      </c>
      <c r="Z278" t="s">
        <v>88</v>
      </c>
      <c r="AA278">
        <f t="shared" si="33"/>
        <v>1.1645783990616929E-2</v>
      </c>
      <c r="AB278">
        <f t="shared" si="34"/>
        <v>0.39600859298092267</v>
      </c>
      <c r="AC278">
        <f t="shared" si="35"/>
        <v>11.654927797202429</v>
      </c>
      <c r="AD278">
        <f t="shared" si="36"/>
        <v>81.908295218380829</v>
      </c>
      <c r="AE278">
        <f t="shared" si="37"/>
        <v>6.0291226074452</v>
      </c>
      <c r="AF278" s="1" t="s">
        <v>21</v>
      </c>
      <c r="AG278" s="1" t="s">
        <v>6</v>
      </c>
      <c r="AH278">
        <f t="shared" si="40"/>
        <v>100</v>
      </c>
    </row>
    <row r="279" spans="1:34" x14ac:dyDescent="0.45">
      <c r="A279" t="str">
        <f>MID('Stand condition - SCT output'!$I279,9,4)</f>
        <v>1999</v>
      </c>
      <c r="B279">
        <f t="shared" si="38"/>
        <v>2000</v>
      </c>
      <c r="C279" t="str">
        <f>MID('Stand condition - SCT output'!$I279,18,4)</f>
        <v>2001</v>
      </c>
      <c r="D279">
        <f>SUM('Stand condition - SCT output'!$B279:$C279)</f>
        <v>25562.0663452148</v>
      </c>
      <c r="E279" s="1">
        <f>'Stand condition - SCT output'!$D279</f>
        <v>393875.26715087797</v>
      </c>
      <c r="F279" s="1">
        <f>'Stand condition - SCT output'!$E279</f>
        <v>6578576.3073828602</v>
      </c>
      <c r="G279" s="1">
        <f>'Stand condition - SCT output'!$F279</f>
        <v>114436692.477116</v>
      </c>
      <c r="H279" s="1">
        <f>'Stand condition - SCT output'!$G279</f>
        <v>3244991.83032226</v>
      </c>
      <c r="I279" s="1" t="str">
        <f>'Stand condition - SCT output'!$H279</f>
        <v>Gwydir</v>
      </c>
      <c r="J279" s="1" t="str">
        <f>'Stand condition - SCT output'!$J279</f>
        <v>River Red Gum</v>
      </c>
      <c r="K279" s="1"/>
      <c r="L279" t="s">
        <v>86</v>
      </c>
      <c r="M279">
        <v>2000</v>
      </c>
      <c r="N279" t="s">
        <v>88</v>
      </c>
      <c r="O279">
        <v>25562.0663452148</v>
      </c>
      <c r="P279" s="1">
        <v>393875.26715087797</v>
      </c>
      <c r="Q279" s="1">
        <v>6578576.3073828602</v>
      </c>
      <c r="R279" s="1">
        <v>114436692.477116</v>
      </c>
      <c r="S279" s="1">
        <v>3244991.83032226</v>
      </c>
      <c r="T279" s="1" t="s">
        <v>22</v>
      </c>
      <c r="U279" s="1" t="s">
        <v>6</v>
      </c>
      <c r="V279">
        <f t="shared" si="39"/>
        <v>124679697.94831723</v>
      </c>
      <c r="X279" t="s">
        <v>86</v>
      </c>
      <c r="Y279">
        <v>2000</v>
      </c>
      <c r="Z279" t="s">
        <v>88</v>
      </c>
      <c r="AA279">
        <f t="shared" si="33"/>
        <v>2.0502188219778089E-2</v>
      </c>
      <c r="AB279">
        <f t="shared" si="34"/>
        <v>0.31590970593636575</v>
      </c>
      <c r="AC279">
        <f t="shared" si="35"/>
        <v>5.2763813320351804</v>
      </c>
      <c r="AD279">
        <f t="shared" si="36"/>
        <v>91.784544204263952</v>
      </c>
      <c r="AE279">
        <f t="shared" si="37"/>
        <v>2.6026625695447132</v>
      </c>
      <c r="AF279" s="1" t="s">
        <v>22</v>
      </c>
      <c r="AG279" s="1" t="s">
        <v>6</v>
      </c>
      <c r="AH279">
        <f t="shared" si="40"/>
        <v>100</v>
      </c>
    </row>
    <row r="280" spans="1:34" x14ac:dyDescent="0.45">
      <c r="A280" t="str">
        <f>MID('Stand condition - SCT output'!$I280,9,4)</f>
        <v>1999</v>
      </c>
      <c r="B280">
        <f t="shared" si="38"/>
        <v>2000</v>
      </c>
      <c r="C280" t="str">
        <f>MID('Stand condition - SCT output'!$I280,18,4)</f>
        <v>2001</v>
      </c>
      <c r="D280">
        <f>SUM('Stand condition - SCT output'!$B280:$C280)</f>
        <v>6899.2146606445303</v>
      </c>
      <c r="E280" s="1">
        <f>'Stand condition - SCT output'!$D280</f>
        <v>21732.1044311523</v>
      </c>
      <c r="F280" s="1">
        <f>'Stand condition - SCT output'!$E280</f>
        <v>717982.17738348199</v>
      </c>
      <c r="G280" s="1">
        <f>'Stand condition - SCT output'!$F280</f>
        <v>73084188.171406299</v>
      </c>
      <c r="H280" s="1">
        <f>'Stand condition - SCT output'!$G280</f>
        <v>284372.27491167799</v>
      </c>
      <c r="I280" s="1" t="str">
        <f>'Stand condition - SCT output'!$H280</f>
        <v>Warrego</v>
      </c>
      <c r="J280" s="1" t="str">
        <f>'Stand condition - SCT output'!$J280</f>
        <v>River Red Gum</v>
      </c>
      <c r="K280" s="1"/>
      <c r="L280" t="s">
        <v>86</v>
      </c>
      <c r="M280">
        <v>2000</v>
      </c>
      <c r="N280" t="s">
        <v>88</v>
      </c>
      <c r="O280">
        <v>6899.2146606445303</v>
      </c>
      <c r="P280" s="1">
        <v>21732.1044311523</v>
      </c>
      <c r="Q280" s="1">
        <v>717982.17738348199</v>
      </c>
      <c r="R280" s="1">
        <v>73084188.171406299</v>
      </c>
      <c r="S280" s="1">
        <v>284372.27491167799</v>
      </c>
      <c r="T280" s="1" t="s">
        <v>23</v>
      </c>
      <c r="U280" s="1" t="s">
        <v>6</v>
      </c>
      <c r="V280">
        <f t="shared" si="39"/>
        <v>74115173.94279325</v>
      </c>
      <c r="X280" t="s">
        <v>86</v>
      </c>
      <c r="Y280">
        <v>2000</v>
      </c>
      <c r="Z280" t="s">
        <v>88</v>
      </c>
      <c r="AA280">
        <f t="shared" si="33"/>
        <v>9.3087748346509687E-3</v>
      </c>
      <c r="AB280">
        <f t="shared" si="34"/>
        <v>2.9322071682549789E-2</v>
      </c>
      <c r="AC280">
        <f t="shared" si="35"/>
        <v>0.96873843666300474</v>
      </c>
      <c r="AD280">
        <f t="shared" si="36"/>
        <v>98.608941035228852</v>
      </c>
      <c r="AE280">
        <f t="shared" si="37"/>
        <v>0.38368968159094435</v>
      </c>
      <c r="AF280" s="1" t="s">
        <v>23</v>
      </c>
      <c r="AG280" s="1" t="s">
        <v>6</v>
      </c>
      <c r="AH280">
        <f t="shared" si="40"/>
        <v>100.00000000000001</v>
      </c>
    </row>
    <row r="281" spans="1:34" x14ac:dyDescent="0.45">
      <c r="A281" t="str">
        <f>MID('Stand condition - SCT output'!$I281,9,4)</f>
        <v>1999</v>
      </c>
      <c r="B281">
        <f t="shared" si="38"/>
        <v>2000</v>
      </c>
      <c r="C281" t="str">
        <f>MID('Stand condition - SCT output'!$I281,18,4)</f>
        <v>2001</v>
      </c>
      <c r="D281">
        <f>SUM('Stand condition - SCT output'!$B281:$C281)</f>
        <v>5707.9631347656205</v>
      </c>
      <c r="E281" s="1">
        <f>'Stand condition - SCT output'!$D281</f>
        <v>22153.113403320302</v>
      </c>
      <c r="F281" s="1">
        <f>'Stand condition - SCT output'!$E281</f>
        <v>625189.89103142195</v>
      </c>
      <c r="G281" s="1">
        <f>'Stand condition - SCT output'!$F281</f>
        <v>2735365.6830872698</v>
      </c>
      <c r="H281" s="1">
        <f>'Stand condition - SCT output'!$G281</f>
        <v>100663.60807483101</v>
      </c>
      <c r="I281" s="1" t="str">
        <f>'Stand condition - SCT output'!$H281</f>
        <v>Eastern Mt Lofty Ranges</v>
      </c>
      <c r="J281" s="1" t="str">
        <f>'Stand condition - SCT output'!$J281</f>
        <v>River Red Gum</v>
      </c>
      <c r="K281" s="1"/>
      <c r="L281" t="s">
        <v>86</v>
      </c>
      <c r="M281">
        <v>2000</v>
      </c>
      <c r="N281" t="s">
        <v>88</v>
      </c>
      <c r="O281">
        <v>5707.9631347656205</v>
      </c>
      <c r="P281" s="1">
        <v>22153.113403320302</v>
      </c>
      <c r="Q281" s="1">
        <v>625189.89103142195</v>
      </c>
      <c r="R281" s="1">
        <v>2735365.6830872698</v>
      </c>
      <c r="S281" s="1">
        <v>100663.60807483101</v>
      </c>
      <c r="T281" s="1" t="s">
        <v>24</v>
      </c>
      <c r="U281" s="1" t="s">
        <v>6</v>
      </c>
      <c r="V281">
        <f t="shared" si="39"/>
        <v>3489080.2587316083</v>
      </c>
      <c r="X281" t="s">
        <v>86</v>
      </c>
      <c r="Y281">
        <v>2000</v>
      </c>
      <c r="Z281" t="s">
        <v>88</v>
      </c>
      <c r="AA281">
        <f t="shared" si="33"/>
        <v>0.16359506550418668</v>
      </c>
      <c r="AB281">
        <f t="shared" si="34"/>
        <v>0.63492702261236211</v>
      </c>
      <c r="AC281">
        <f t="shared" si="35"/>
        <v>17.918472625181124</v>
      </c>
      <c r="AD281">
        <f t="shared" si="36"/>
        <v>78.397900886397565</v>
      </c>
      <c r="AE281">
        <f t="shared" si="37"/>
        <v>2.8851044003047792</v>
      </c>
      <c r="AF281" s="1" t="s">
        <v>24</v>
      </c>
      <c r="AG281" s="1" t="s">
        <v>6</v>
      </c>
      <c r="AH281">
        <f t="shared" si="40"/>
        <v>100.00000000000003</v>
      </c>
    </row>
    <row r="282" spans="1:34" x14ac:dyDescent="0.45">
      <c r="A282" t="str">
        <f>MID('Stand condition - SCT output'!$I282,9,4)</f>
        <v>1999</v>
      </c>
      <c r="B282">
        <f t="shared" si="38"/>
        <v>2000</v>
      </c>
      <c r="C282" t="str">
        <f>MID('Stand condition - SCT output'!$I282,18,4)</f>
        <v>2001</v>
      </c>
      <c r="D282">
        <f>SUM('Stand condition - SCT output'!$B282:$C282)</f>
        <v>3413.1635131835901</v>
      </c>
      <c r="E282" s="1">
        <f>'Stand condition - SCT output'!$D282</f>
        <v>50610.000488281199</v>
      </c>
      <c r="F282" s="1">
        <f>'Stand condition - SCT output'!$E282</f>
        <v>2293410.5485839802</v>
      </c>
      <c r="G282" s="1">
        <f>'Stand condition - SCT output'!$F282</f>
        <v>111010154.81266101</v>
      </c>
      <c r="H282" s="1">
        <f>'Stand condition - SCT output'!$G282</f>
        <v>1091127.91119384</v>
      </c>
      <c r="I282" s="1" t="str">
        <f>'Stand condition - SCT output'!$H282</f>
        <v>Condamine-Balonne</v>
      </c>
      <c r="J282" s="1" t="str">
        <f>'Stand condition - SCT output'!$J282</f>
        <v>River Red Gum</v>
      </c>
      <c r="K282" s="1"/>
      <c r="L282" t="s">
        <v>86</v>
      </c>
      <c r="M282">
        <v>2000</v>
      </c>
      <c r="N282" t="s">
        <v>88</v>
      </c>
      <c r="O282">
        <v>3413.1635131835901</v>
      </c>
      <c r="P282" s="1">
        <v>50610.000488281199</v>
      </c>
      <c r="Q282" s="1">
        <v>2293410.5485839802</v>
      </c>
      <c r="R282" s="1">
        <v>111010154.81266101</v>
      </c>
      <c r="S282" s="1">
        <v>1091127.91119384</v>
      </c>
      <c r="T282" s="1" t="s">
        <v>25</v>
      </c>
      <c r="U282" s="1" t="s">
        <v>6</v>
      </c>
      <c r="V282">
        <f t="shared" si="39"/>
        <v>114448716.43644029</v>
      </c>
      <c r="X282" t="s">
        <v>86</v>
      </c>
      <c r="Y282">
        <v>2000</v>
      </c>
      <c r="Z282" t="s">
        <v>88</v>
      </c>
      <c r="AA282">
        <f t="shared" si="33"/>
        <v>2.9822645630797518E-3</v>
      </c>
      <c r="AB282">
        <f t="shared" si="34"/>
        <v>4.4220679850426929E-2</v>
      </c>
      <c r="AC282">
        <f t="shared" si="35"/>
        <v>2.0038761639215394</v>
      </c>
      <c r="AD282">
        <f t="shared" si="36"/>
        <v>96.995543741472261</v>
      </c>
      <c r="AE282">
        <f t="shared" si="37"/>
        <v>0.95337715019268365</v>
      </c>
      <c r="AF282" s="1" t="s">
        <v>25</v>
      </c>
      <c r="AG282" s="1" t="s">
        <v>6</v>
      </c>
      <c r="AH282">
        <f t="shared" si="40"/>
        <v>99.999999999999986</v>
      </c>
    </row>
    <row r="283" spans="1:34" x14ac:dyDescent="0.45">
      <c r="A283" t="str">
        <f>MID('Stand condition - SCT output'!$I283,9,4)</f>
        <v>2000</v>
      </c>
      <c r="B283">
        <f t="shared" si="38"/>
        <v>2001</v>
      </c>
      <c r="C283" t="str">
        <f>MID('Stand condition - SCT output'!$I283,18,4)</f>
        <v>2002</v>
      </c>
      <c r="D283">
        <f>SUM('Stand condition - SCT output'!$B283:$C283)</f>
        <v>1620614.4392700184</v>
      </c>
      <c r="E283" s="1">
        <f>'Stand condition - SCT output'!$D283</f>
        <v>20239353.981384199</v>
      </c>
      <c r="F283" s="1">
        <f>'Stand condition - SCT output'!$E283</f>
        <v>240746997.783223</v>
      </c>
      <c r="G283" s="1">
        <f>'Stand condition - SCT output'!$F283</f>
        <v>802074838.34091604</v>
      </c>
      <c r="H283" s="1">
        <f>'Stand condition - SCT output'!$G283</f>
        <v>25224883.571835902</v>
      </c>
      <c r="I283" s="1" t="str">
        <f>'Stand condition - SCT output'!$H283</f>
        <v>Murrumbidgee</v>
      </c>
      <c r="J283" s="1" t="str">
        <f>'Stand condition - SCT output'!$J283</f>
        <v>River Red Gum</v>
      </c>
      <c r="K283" s="1"/>
      <c r="L283" t="s">
        <v>87</v>
      </c>
      <c r="M283">
        <v>2001</v>
      </c>
      <c r="N283" t="s">
        <v>89</v>
      </c>
      <c r="O283">
        <v>1620614.4392700184</v>
      </c>
      <c r="P283" s="1">
        <v>20239353.981384199</v>
      </c>
      <c r="Q283" s="1">
        <v>240746997.783223</v>
      </c>
      <c r="R283" s="1">
        <v>802074838.34091604</v>
      </c>
      <c r="S283" s="1">
        <v>25224883.571835902</v>
      </c>
      <c r="T283" s="1" t="s">
        <v>4</v>
      </c>
      <c r="U283" s="1" t="s">
        <v>6</v>
      </c>
      <c r="V283">
        <f t="shared" si="39"/>
        <v>1089906688.1166291</v>
      </c>
      <c r="X283" t="s">
        <v>87</v>
      </c>
      <c r="Y283">
        <v>2001</v>
      </c>
      <c r="Z283" t="s">
        <v>89</v>
      </c>
      <c r="AA283">
        <f t="shared" si="33"/>
        <v>0.14869295297842958</v>
      </c>
      <c r="AB283">
        <f t="shared" si="34"/>
        <v>1.8569804371379746</v>
      </c>
      <c r="AC283">
        <f t="shared" si="35"/>
        <v>22.088771489166334</v>
      </c>
      <c r="AD283">
        <f t="shared" si="36"/>
        <v>73.591147488681827</v>
      </c>
      <c r="AE283">
        <f t="shared" si="37"/>
        <v>2.3144076320354343</v>
      </c>
      <c r="AF283" s="1" t="s">
        <v>4</v>
      </c>
      <c r="AG283" s="1" t="s">
        <v>6</v>
      </c>
      <c r="AH283">
        <f t="shared" si="40"/>
        <v>100</v>
      </c>
    </row>
    <row r="284" spans="1:34" x14ac:dyDescent="0.45">
      <c r="A284" t="str">
        <f>MID('Stand condition - SCT output'!$I284,9,4)</f>
        <v>2000</v>
      </c>
      <c r="B284">
        <f t="shared" si="38"/>
        <v>2001</v>
      </c>
      <c r="C284" t="str">
        <f>MID('Stand condition - SCT output'!$I284,18,4)</f>
        <v>2002</v>
      </c>
      <c r="D284">
        <f>SUM('Stand condition - SCT output'!$B284:$C284)</f>
        <v>3331.9719848632799</v>
      </c>
      <c r="E284" s="1">
        <f>'Stand condition - SCT output'!$D284</f>
        <v>86493.305461808704</v>
      </c>
      <c r="F284" s="1">
        <f>'Stand condition - SCT output'!$E284</f>
        <v>5251735.7041865299</v>
      </c>
      <c r="G284" s="1">
        <f>'Stand condition - SCT output'!$F284</f>
        <v>114837081.106139</v>
      </c>
      <c r="H284" s="1">
        <f>'Stand condition - SCT output'!$G284</f>
        <v>4837823.2789256303</v>
      </c>
      <c r="I284" s="1" t="str">
        <f>'Stand condition - SCT output'!$H284</f>
        <v>Namoi</v>
      </c>
      <c r="J284" s="1" t="str">
        <f>'Stand condition - SCT output'!$J284</f>
        <v>River Red Gum</v>
      </c>
      <c r="K284" s="1"/>
      <c r="L284" t="s">
        <v>87</v>
      </c>
      <c r="M284">
        <v>2001</v>
      </c>
      <c r="N284" t="s">
        <v>89</v>
      </c>
      <c r="O284">
        <v>3331.9719848632799</v>
      </c>
      <c r="P284" s="1">
        <v>86493.305461808704</v>
      </c>
      <c r="Q284" s="1">
        <v>5251735.7041865299</v>
      </c>
      <c r="R284" s="1">
        <v>114837081.106139</v>
      </c>
      <c r="S284" s="1">
        <v>4837823.2789256303</v>
      </c>
      <c r="T284" s="1" t="s">
        <v>7</v>
      </c>
      <c r="U284" s="1" t="s">
        <v>6</v>
      </c>
      <c r="V284">
        <f t="shared" si="39"/>
        <v>125016465.36669783</v>
      </c>
      <c r="X284" t="s">
        <v>87</v>
      </c>
      <c r="Y284">
        <v>2001</v>
      </c>
      <c r="Z284" t="s">
        <v>89</v>
      </c>
      <c r="AA284">
        <f t="shared" si="33"/>
        <v>2.6652265164352168E-3</v>
      </c>
      <c r="AB284">
        <f t="shared" si="34"/>
        <v>6.9185531048335802E-2</v>
      </c>
      <c r="AC284">
        <f t="shared" si="35"/>
        <v>4.2008352170109422</v>
      </c>
      <c r="AD284">
        <f t="shared" si="36"/>
        <v>91.857565136959607</v>
      </c>
      <c r="AE284">
        <f t="shared" si="37"/>
        <v>3.8697488884646871</v>
      </c>
      <c r="AF284" s="1" t="s">
        <v>7</v>
      </c>
      <c r="AG284" s="1" t="s">
        <v>6</v>
      </c>
      <c r="AH284">
        <f t="shared" si="40"/>
        <v>100</v>
      </c>
    </row>
    <row r="285" spans="1:34" x14ac:dyDescent="0.45">
      <c r="A285" t="str">
        <f>MID('Stand condition - SCT output'!$I285,9,4)</f>
        <v>2000</v>
      </c>
      <c r="B285">
        <f t="shared" si="38"/>
        <v>2001</v>
      </c>
      <c r="C285" t="str">
        <f>MID('Stand condition - SCT output'!$I285,18,4)</f>
        <v>2002</v>
      </c>
      <c r="D285">
        <f>SUM('Stand condition - SCT output'!$B285:$C285)</f>
        <v>1372.3869018554601</v>
      </c>
      <c r="E285" s="1">
        <f>'Stand condition - SCT output'!$D285</f>
        <v>6146.6474609375</v>
      </c>
      <c r="F285" s="1">
        <f>'Stand condition - SCT output'!$E285</f>
        <v>697981.44714355399</v>
      </c>
      <c r="G285" s="1">
        <f>'Stand condition - SCT output'!$F285</f>
        <v>1285818.4692382801</v>
      </c>
      <c r="H285" s="1">
        <f>'Stand condition - SCT output'!$G285</f>
        <v>687.2724609375</v>
      </c>
      <c r="I285" s="1" t="str">
        <f>'Stand condition - SCT output'!$H285</f>
        <v>Nebine</v>
      </c>
      <c r="J285" s="1" t="str">
        <f>'Stand condition - SCT output'!$J285</f>
        <v>River Red Gum</v>
      </c>
      <c r="K285" s="1"/>
      <c r="L285" t="s">
        <v>87</v>
      </c>
      <c r="M285">
        <v>2001</v>
      </c>
      <c r="N285" t="s">
        <v>89</v>
      </c>
      <c r="O285">
        <v>1372.3869018554601</v>
      </c>
      <c r="P285" s="1">
        <v>6146.6474609375</v>
      </c>
      <c r="Q285" s="1">
        <v>697981.44714355399</v>
      </c>
      <c r="R285" s="1">
        <v>1285818.4692382801</v>
      </c>
      <c r="S285" s="1">
        <v>687.2724609375</v>
      </c>
      <c r="T285" s="1" t="s">
        <v>8</v>
      </c>
      <c r="U285" s="1" t="s">
        <v>6</v>
      </c>
      <c r="V285">
        <f t="shared" si="39"/>
        <v>1992006.2232055645</v>
      </c>
      <c r="X285" t="s">
        <v>87</v>
      </c>
      <c r="Y285">
        <v>2001</v>
      </c>
      <c r="Z285" t="s">
        <v>89</v>
      </c>
      <c r="AA285">
        <f t="shared" si="33"/>
        <v>6.88947095580352E-2</v>
      </c>
      <c r="AB285">
        <f t="shared" si="34"/>
        <v>0.30856567561552234</v>
      </c>
      <c r="AC285">
        <f t="shared" si="35"/>
        <v>35.039119808589369</v>
      </c>
      <c r="AD285">
        <f t="shared" si="36"/>
        <v>64.548918284458111</v>
      </c>
      <c r="AE285">
        <f t="shared" si="37"/>
        <v>3.4501521778959682E-2</v>
      </c>
      <c r="AF285" s="1" t="s">
        <v>8</v>
      </c>
      <c r="AG285" s="1" t="s">
        <v>6</v>
      </c>
      <c r="AH285">
        <f t="shared" si="40"/>
        <v>100</v>
      </c>
    </row>
    <row r="286" spans="1:34" x14ac:dyDescent="0.45">
      <c r="A286" t="str">
        <f>MID('Stand condition - SCT output'!$I286,9,4)</f>
        <v>2000</v>
      </c>
      <c r="B286">
        <f t="shared" si="38"/>
        <v>2001</v>
      </c>
      <c r="C286" t="str">
        <f>MID('Stand condition - SCT output'!$I286,18,4)</f>
        <v>2002</v>
      </c>
      <c r="D286">
        <f>SUM('Stand condition - SCT output'!$B286:$C286)</f>
        <v>1248.2337036132801</v>
      </c>
      <c r="E286" s="1">
        <f>'Stand condition - SCT output'!$D286</f>
        <v>180028.405278463</v>
      </c>
      <c r="F286" s="1">
        <f>'Stand condition - SCT output'!$E286</f>
        <v>4512847.2762518097</v>
      </c>
      <c r="G286" s="1">
        <f>'Stand condition - SCT output'!$F286</f>
        <v>94784416.265707999</v>
      </c>
      <c r="H286" s="1">
        <f>'Stand condition - SCT output'!$G286</f>
        <v>27374165.563565101</v>
      </c>
      <c r="I286" s="1" t="str">
        <f>'Stand condition - SCT output'!$H286</f>
        <v>Ovens</v>
      </c>
      <c r="J286" s="1" t="str">
        <f>'Stand condition - SCT output'!$J286</f>
        <v>River Red Gum</v>
      </c>
      <c r="K286" s="1"/>
      <c r="L286" t="s">
        <v>87</v>
      </c>
      <c r="M286">
        <v>2001</v>
      </c>
      <c r="N286" t="s">
        <v>89</v>
      </c>
      <c r="O286">
        <v>1248.2337036132801</v>
      </c>
      <c r="P286" s="1">
        <v>180028.405278463</v>
      </c>
      <c r="Q286" s="1">
        <v>4512847.2762518097</v>
      </c>
      <c r="R286" s="1">
        <v>94784416.265707999</v>
      </c>
      <c r="S286" s="1">
        <v>27374165.563565101</v>
      </c>
      <c r="T286" s="1" t="s">
        <v>9</v>
      </c>
      <c r="U286" s="1" t="s">
        <v>6</v>
      </c>
      <c r="V286">
        <f t="shared" si="39"/>
        <v>126852705.74450698</v>
      </c>
      <c r="X286" t="s">
        <v>87</v>
      </c>
      <c r="Y286">
        <v>2001</v>
      </c>
      <c r="Z286" t="s">
        <v>89</v>
      </c>
      <c r="AA286">
        <f t="shared" si="33"/>
        <v>9.8400242729338198E-4</v>
      </c>
      <c r="AB286">
        <f t="shared" si="34"/>
        <v>0.14191924738369929</v>
      </c>
      <c r="AC286">
        <f t="shared" si="35"/>
        <v>3.5575490879485847</v>
      </c>
      <c r="AD286">
        <f t="shared" si="36"/>
        <v>74.720058755871193</v>
      </c>
      <c r="AE286">
        <f t="shared" si="37"/>
        <v>21.579488906369239</v>
      </c>
      <c r="AF286" s="1" t="s">
        <v>9</v>
      </c>
      <c r="AG286" s="1" t="s">
        <v>6</v>
      </c>
      <c r="AH286">
        <f t="shared" si="40"/>
        <v>100</v>
      </c>
    </row>
    <row r="287" spans="1:34" x14ac:dyDescent="0.45">
      <c r="A287" t="str">
        <f>MID('Stand condition - SCT output'!$I287,9,4)</f>
        <v>2000</v>
      </c>
      <c r="B287">
        <f t="shared" si="38"/>
        <v>2001</v>
      </c>
      <c r="C287" t="str">
        <f>MID('Stand condition - SCT output'!$I287,18,4)</f>
        <v>2002</v>
      </c>
      <c r="D287">
        <f>SUM('Stand condition - SCT output'!$B287:$C287)</f>
        <v>660.28887939453102</v>
      </c>
      <c r="E287" s="1">
        <f>'Stand condition - SCT output'!$D287</f>
        <v>6117.1911010742097</v>
      </c>
      <c r="F287" s="1">
        <f>'Stand condition - SCT output'!$E287</f>
        <v>247683.76078886099</v>
      </c>
      <c r="G287" s="1">
        <f>'Stand condition - SCT output'!$F287</f>
        <v>27385585.937284</v>
      </c>
      <c r="H287" s="1">
        <f>'Stand condition - SCT output'!$G287</f>
        <v>500140.61274055002</v>
      </c>
      <c r="I287" s="1" t="str">
        <f>'Stand condition - SCT output'!$H287</f>
        <v>Paroo</v>
      </c>
      <c r="J287" s="1" t="str">
        <f>'Stand condition - SCT output'!$J287</f>
        <v>River Red Gum</v>
      </c>
      <c r="K287" s="1"/>
      <c r="L287" t="s">
        <v>87</v>
      </c>
      <c r="M287">
        <v>2001</v>
      </c>
      <c r="N287" t="s">
        <v>89</v>
      </c>
      <c r="O287">
        <v>660.28887939453102</v>
      </c>
      <c r="P287" s="1">
        <v>6117.1911010742097</v>
      </c>
      <c r="Q287" s="1">
        <v>247683.76078886099</v>
      </c>
      <c r="R287" s="1">
        <v>27385585.937284</v>
      </c>
      <c r="S287" s="1">
        <v>500140.61274055002</v>
      </c>
      <c r="T287" s="1" t="s">
        <v>10</v>
      </c>
      <c r="U287" s="1" t="s">
        <v>6</v>
      </c>
      <c r="V287">
        <f t="shared" si="39"/>
        <v>28140187.790793881</v>
      </c>
      <c r="X287" t="s">
        <v>87</v>
      </c>
      <c r="Y287">
        <v>2001</v>
      </c>
      <c r="Z287" t="s">
        <v>89</v>
      </c>
      <c r="AA287">
        <f t="shared" si="33"/>
        <v>2.3464266987249668E-3</v>
      </c>
      <c r="AB287">
        <f t="shared" si="34"/>
        <v>2.1738273911148031E-2</v>
      </c>
      <c r="AC287">
        <f t="shared" si="35"/>
        <v>0.88017806643739327</v>
      </c>
      <c r="AD287">
        <f t="shared" si="36"/>
        <v>97.318419268841012</v>
      </c>
      <c r="AE287">
        <f t="shared" si="37"/>
        <v>1.7773179641117107</v>
      </c>
      <c r="AF287" s="1" t="s">
        <v>10</v>
      </c>
      <c r="AG287" s="1" t="s">
        <v>6</v>
      </c>
      <c r="AH287">
        <f t="shared" si="40"/>
        <v>100</v>
      </c>
    </row>
    <row r="288" spans="1:34" x14ac:dyDescent="0.45">
      <c r="A288" t="str">
        <f>MID('Stand condition - SCT output'!$I288,9,4)</f>
        <v>2000</v>
      </c>
      <c r="B288">
        <f t="shared" si="38"/>
        <v>2001</v>
      </c>
      <c r="C288" t="str">
        <f>MID('Stand condition - SCT output'!$I288,18,4)</f>
        <v>2002</v>
      </c>
      <c r="D288">
        <f>SUM('Stand condition - SCT output'!$B288:$C288)</f>
        <v>998875.31460224185</v>
      </c>
      <c r="E288" s="1">
        <f>'Stand condition - SCT output'!$D288</f>
        <v>4928048.4695530301</v>
      </c>
      <c r="F288" s="1">
        <f>'Stand condition - SCT output'!$E288</f>
        <v>34446382.1642906</v>
      </c>
      <c r="G288" s="1">
        <f>'Stand condition - SCT output'!$F288</f>
        <v>86584977.660647407</v>
      </c>
      <c r="H288" s="1">
        <f>'Stand condition - SCT output'!$G288</f>
        <v>243378.734380026</v>
      </c>
      <c r="I288" s="1" t="str">
        <f>'Stand condition - SCT output'!$H288</f>
        <v>Wimmera-Avoca</v>
      </c>
      <c r="J288" s="1" t="str">
        <f>'Stand condition - SCT output'!$J288</f>
        <v>River Red Gum</v>
      </c>
      <c r="K288" s="1"/>
      <c r="L288" t="s">
        <v>87</v>
      </c>
      <c r="M288">
        <v>2001</v>
      </c>
      <c r="N288" t="s">
        <v>89</v>
      </c>
      <c r="O288">
        <v>998875.31460224185</v>
      </c>
      <c r="P288" s="1">
        <v>4928048.4695530301</v>
      </c>
      <c r="Q288" s="1">
        <v>34446382.1642906</v>
      </c>
      <c r="R288" s="1">
        <v>86584977.660647407</v>
      </c>
      <c r="S288" s="1">
        <v>243378.734380026</v>
      </c>
      <c r="T288" s="1" t="s">
        <v>11</v>
      </c>
      <c r="U288" s="1" t="s">
        <v>6</v>
      </c>
      <c r="V288">
        <f t="shared" si="39"/>
        <v>127201662.3434733</v>
      </c>
      <c r="X288" t="s">
        <v>87</v>
      </c>
      <c r="Y288">
        <v>2001</v>
      </c>
      <c r="Z288" t="s">
        <v>89</v>
      </c>
      <c r="AA288">
        <f t="shared" si="33"/>
        <v>0.78526907290334957</v>
      </c>
      <c r="AB288">
        <f t="shared" si="34"/>
        <v>3.8742013105506303</v>
      </c>
      <c r="AC288">
        <f t="shared" si="35"/>
        <v>27.080135219677842</v>
      </c>
      <c r="AD288">
        <f t="shared" si="36"/>
        <v>68.06906141434564</v>
      </c>
      <c r="AE288">
        <f t="shared" si="37"/>
        <v>0.19133298252254621</v>
      </c>
      <c r="AF288" s="1" t="s">
        <v>11</v>
      </c>
      <c r="AG288" s="1" t="s">
        <v>6</v>
      </c>
      <c r="AH288">
        <f t="shared" si="40"/>
        <v>100.00000000000001</v>
      </c>
    </row>
    <row r="289" spans="1:34" x14ac:dyDescent="0.45">
      <c r="A289" t="str">
        <f>MID('Stand condition - SCT output'!$I289,9,4)</f>
        <v>2000</v>
      </c>
      <c r="B289">
        <f t="shared" si="38"/>
        <v>2001</v>
      </c>
      <c r="C289" t="str">
        <f>MID('Stand condition - SCT output'!$I289,18,4)</f>
        <v>2002</v>
      </c>
      <c r="D289">
        <f>SUM('Stand condition - SCT output'!$B289:$C289)</f>
        <v>538221.64660644438</v>
      </c>
      <c r="E289" s="1">
        <f>'Stand condition - SCT output'!$D289</f>
        <v>12458517.2820298</v>
      </c>
      <c r="F289" s="1">
        <f>'Stand condition - SCT output'!$E289</f>
        <v>122935093.44208001</v>
      </c>
      <c r="G289" s="1">
        <f>'Stand condition - SCT output'!$F289</f>
        <v>399962714.072043</v>
      </c>
      <c r="H289" s="1">
        <f>'Stand condition - SCT output'!$G289</f>
        <v>8527152.8884454407</v>
      </c>
      <c r="I289" s="1" t="str">
        <f>'Stand condition - SCT output'!$H289</f>
        <v>Lachlan</v>
      </c>
      <c r="J289" s="1" t="str">
        <f>'Stand condition - SCT output'!$J289</f>
        <v>River Red Gum</v>
      </c>
      <c r="K289" s="1"/>
      <c r="L289" t="s">
        <v>87</v>
      </c>
      <c r="M289">
        <v>2001</v>
      </c>
      <c r="N289" t="s">
        <v>89</v>
      </c>
      <c r="O289">
        <v>538221.64660644438</v>
      </c>
      <c r="P289" s="1">
        <v>12458517.2820298</v>
      </c>
      <c r="Q289" s="1">
        <v>122935093.44208001</v>
      </c>
      <c r="R289" s="1">
        <v>399962714.072043</v>
      </c>
      <c r="S289" s="1">
        <v>8527152.8884454407</v>
      </c>
      <c r="T289" s="1" t="s">
        <v>12</v>
      </c>
      <c r="U289" s="1" t="s">
        <v>6</v>
      </c>
      <c r="V289">
        <f t="shared" si="39"/>
        <v>544421699.33120477</v>
      </c>
      <c r="X289" t="s">
        <v>87</v>
      </c>
      <c r="Y289">
        <v>2001</v>
      </c>
      <c r="Z289" t="s">
        <v>89</v>
      </c>
      <c r="AA289">
        <f t="shared" si="33"/>
        <v>9.8861167228937272E-2</v>
      </c>
      <c r="AB289">
        <f t="shared" si="34"/>
        <v>2.2883946942846829</v>
      </c>
      <c r="AC289">
        <f t="shared" si="35"/>
        <v>22.580858476636713</v>
      </c>
      <c r="AD289">
        <f t="shared" si="36"/>
        <v>73.465608472876355</v>
      </c>
      <c r="AE289">
        <f t="shared" si="37"/>
        <v>1.5662771889732956</v>
      </c>
      <c r="AF289" s="1" t="s">
        <v>12</v>
      </c>
      <c r="AG289" s="1" t="s">
        <v>6</v>
      </c>
      <c r="AH289">
        <f t="shared" si="40"/>
        <v>99.999999999999986</v>
      </c>
    </row>
    <row r="290" spans="1:34" x14ac:dyDescent="0.45">
      <c r="A290" t="str">
        <f>MID('Stand condition - SCT output'!$I290,9,4)</f>
        <v>2000</v>
      </c>
      <c r="B290">
        <f t="shared" si="38"/>
        <v>2001</v>
      </c>
      <c r="C290" t="str">
        <f>MID('Stand condition - SCT output'!$I290,18,4)</f>
        <v>2002</v>
      </c>
      <c r="D290">
        <f>SUM('Stand condition - SCT output'!$B290:$C290)</f>
        <v>160564.49798583973</v>
      </c>
      <c r="E290" s="1">
        <f>'Stand condition - SCT output'!$D290</f>
        <v>1451002.9042968701</v>
      </c>
      <c r="F290" s="1">
        <f>'Stand condition - SCT output'!$E290</f>
        <v>10004486.904822201</v>
      </c>
      <c r="G290" s="1">
        <f>'Stand condition - SCT output'!$F290</f>
        <v>43694985.123231597</v>
      </c>
      <c r="H290" s="1">
        <f>'Stand condition - SCT output'!$G290</f>
        <v>966093.17016601504</v>
      </c>
      <c r="I290" s="1" t="str">
        <f>'Stand condition - SCT output'!$H290</f>
        <v>Loddon</v>
      </c>
      <c r="J290" s="1" t="str">
        <f>'Stand condition - SCT output'!$J290</f>
        <v>River Red Gum</v>
      </c>
      <c r="K290" s="1"/>
      <c r="L290" t="s">
        <v>87</v>
      </c>
      <c r="M290">
        <v>2001</v>
      </c>
      <c r="N290" t="s">
        <v>89</v>
      </c>
      <c r="O290">
        <v>160564.49798583973</v>
      </c>
      <c r="P290" s="1">
        <v>1451002.9042968701</v>
      </c>
      <c r="Q290" s="1">
        <v>10004486.904822201</v>
      </c>
      <c r="R290" s="1">
        <v>43694985.123231597</v>
      </c>
      <c r="S290" s="1">
        <v>966093.17016601504</v>
      </c>
      <c r="T290" s="1" t="s">
        <v>13</v>
      </c>
      <c r="U290" s="1" t="s">
        <v>6</v>
      </c>
      <c r="V290">
        <f t="shared" si="39"/>
        <v>56277132.600502521</v>
      </c>
      <c r="X290" t="s">
        <v>87</v>
      </c>
      <c r="Y290">
        <v>2001</v>
      </c>
      <c r="Z290" t="s">
        <v>89</v>
      </c>
      <c r="AA290">
        <f t="shared" si="33"/>
        <v>0.28531037486512945</v>
      </c>
      <c r="AB290">
        <f t="shared" si="34"/>
        <v>2.578317048590911</v>
      </c>
      <c r="AC290">
        <f t="shared" si="35"/>
        <v>17.777179544383657</v>
      </c>
      <c r="AD290">
        <f t="shared" si="36"/>
        <v>77.642522111798968</v>
      </c>
      <c r="AE290">
        <f t="shared" si="37"/>
        <v>1.716670920361334</v>
      </c>
      <c r="AF290" s="1" t="s">
        <v>13</v>
      </c>
      <c r="AG290" s="1" t="s">
        <v>6</v>
      </c>
      <c r="AH290">
        <f t="shared" si="40"/>
        <v>100</v>
      </c>
    </row>
    <row r="291" spans="1:34" x14ac:dyDescent="0.45">
      <c r="A291" t="str">
        <f>MID('Stand condition - SCT output'!$I291,9,4)</f>
        <v>2000</v>
      </c>
      <c r="B291">
        <f t="shared" si="38"/>
        <v>2001</v>
      </c>
      <c r="C291" t="str">
        <f>MID('Stand condition - SCT output'!$I291,18,4)</f>
        <v>2002</v>
      </c>
      <c r="D291">
        <f>SUM('Stand condition - SCT output'!$B291:$C291)</f>
        <v>29910.284057617188</v>
      </c>
      <c r="E291" s="1">
        <f>'Stand condition - SCT output'!$D291</f>
        <v>585923.54704182898</v>
      </c>
      <c r="F291" s="1">
        <f>'Stand condition - SCT output'!$E291</f>
        <v>10895025.335398899</v>
      </c>
      <c r="G291" s="1">
        <f>'Stand condition - SCT output'!$F291</f>
        <v>121019442.60288</v>
      </c>
      <c r="H291" s="1">
        <f>'Stand condition - SCT output'!$G291</f>
        <v>4349611.0249325</v>
      </c>
      <c r="I291" s="1" t="str">
        <f>'Stand condition - SCT output'!$H291</f>
        <v>Lower Darling</v>
      </c>
      <c r="J291" s="1" t="str">
        <f>'Stand condition - SCT output'!$J291</f>
        <v>River Red Gum</v>
      </c>
      <c r="K291" s="1"/>
      <c r="L291" t="s">
        <v>87</v>
      </c>
      <c r="M291">
        <v>2001</v>
      </c>
      <c r="N291" t="s">
        <v>89</v>
      </c>
      <c r="O291">
        <v>29910.284057617188</v>
      </c>
      <c r="P291" s="1">
        <v>585923.54704182898</v>
      </c>
      <c r="Q291" s="1">
        <v>10895025.335398899</v>
      </c>
      <c r="R291" s="1">
        <v>121019442.60288</v>
      </c>
      <c r="S291" s="1">
        <v>4349611.0249325</v>
      </c>
      <c r="T291" s="1" t="s">
        <v>14</v>
      </c>
      <c r="U291" s="1" t="s">
        <v>6</v>
      </c>
      <c r="V291">
        <f t="shared" si="39"/>
        <v>136879912.79431084</v>
      </c>
      <c r="X291" t="s">
        <v>87</v>
      </c>
      <c r="Y291">
        <v>2001</v>
      </c>
      <c r="Z291" t="s">
        <v>89</v>
      </c>
      <c r="AA291">
        <f t="shared" si="33"/>
        <v>2.1851478019688186E-2</v>
      </c>
      <c r="AB291">
        <f t="shared" si="34"/>
        <v>0.42805663378986442</v>
      </c>
      <c r="AC291">
        <f t="shared" si="35"/>
        <v>7.9595501728371429</v>
      </c>
      <c r="AD291">
        <f t="shared" si="36"/>
        <v>88.412857761485924</v>
      </c>
      <c r="AE291">
        <f t="shared" si="37"/>
        <v>3.1776839538673962</v>
      </c>
      <c r="AF291" s="1" t="s">
        <v>14</v>
      </c>
      <c r="AG291" s="1" t="s">
        <v>6</v>
      </c>
      <c r="AH291">
        <f t="shared" si="40"/>
        <v>100.00000000000001</v>
      </c>
    </row>
    <row r="292" spans="1:34" x14ac:dyDescent="0.45">
      <c r="A292" t="str">
        <f>MID('Stand condition - SCT output'!$I292,9,4)</f>
        <v>2000</v>
      </c>
      <c r="B292">
        <f t="shared" si="38"/>
        <v>2001</v>
      </c>
      <c r="C292" t="str">
        <f>MID('Stand condition - SCT output'!$I292,18,4)</f>
        <v>2002</v>
      </c>
      <c r="D292">
        <f>SUM('Stand condition - SCT output'!$B292:$C292)</f>
        <v>568427.41607665957</v>
      </c>
      <c r="E292" s="1">
        <f>'Stand condition - SCT output'!$D292</f>
        <v>29203395.4001045</v>
      </c>
      <c r="F292" s="1">
        <f>'Stand condition - SCT output'!$E292</f>
        <v>256545887.62321699</v>
      </c>
      <c r="G292" s="1">
        <f>'Stand condition - SCT output'!$F292</f>
        <v>561180837.01534402</v>
      </c>
      <c r="H292" s="1">
        <f>'Stand condition - SCT output'!$G292</f>
        <v>17701623.3876874</v>
      </c>
      <c r="I292" s="1" t="str">
        <f>'Stand condition - SCT output'!$H292</f>
        <v>Macquarie-Castlereagh</v>
      </c>
      <c r="J292" s="1" t="str">
        <f>'Stand condition - SCT output'!$J292</f>
        <v>River Red Gum</v>
      </c>
      <c r="K292" s="1"/>
      <c r="L292" t="s">
        <v>87</v>
      </c>
      <c r="M292">
        <v>2001</v>
      </c>
      <c r="N292" t="s">
        <v>89</v>
      </c>
      <c r="O292">
        <v>568427.41607665957</v>
      </c>
      <c r="P292" s="1">
        <v>29203395.4001045</v>
      </c>
      <c r="Q292" s="1">
        <v>256545887.62321699</v>
      </c>
      <c r="R292" s="1">
        <v>561180837.01534402</v>
      </c>
      <c r="S292" s="1">
        <v>17701623.3876874</v>
      </c>
      <c r="T292" s="1" t="s">
        <v>15</v>
      </c>
      <c r="U292" s="1" t="s">
        <v>6</v>
      </c>
      <c r="V292">
        <f t="shared" si="39"/>
        <v>865200170.84242964</v>
      </c>
      <c r="X292" t="s">
        <v>87</v>
      </c>
      <c r="Y292">
        <v>2001</v>
      </c>
      <c r="Z292" t="s">
        <v>89</v>
      </c>
      <c r="AA292">
        <f t="shared" si="33"/>
        <v>6.5698948663312468E-2</v>
      </c>
      <c r="AB292">
        <f t="shared" si="34"/>
        <v>3.3753339844662404</v>
      </c>
      <c r="AC292">
        <f t="shared" si="35"/>
        <v>29.65162239547675</v>
      </c>
      <c r="AD292">
        <f t="shared" si="36"/>
        <v>64.861387679677932</v>
      </c>
      <c r="AE292">
        <f t="shared" si="37"/>
        <v>2.045956991715761</v>
      </c>
      <c r="AF292" s="1" t="s">
        <v>15</v>
      </c>
      <c r="AG292" s="1" t="s">
        <v>6</v>
      </c>
      <c r="AH292">
        <f t="shared" si="40"/>
        <v>99.999999999999986</v>
      </c>
    </row>
    <row r="293" spans="1:34" x14ac:dyDescent="0.45">
      <c r="A293" t="str">
        <f>MID('Stand condition - SCT output'!$I293,9,4)</f>
        <v>2000</v>
      </c>
      <c r="B293">
        <f t="shared" si="38"/>
        <v>2001</v>
      </c>
      <c r="C293" t="str">
        <f>MID('Stand condition - SCT output'!$I293,18,4)</f>
        <v>2002</v>
      </c>
      <c r="D293">
        <f>SUM('Stand condition - SCT output'!$B293:$C293)</f>
        <v>2042.64733886718</v>
      </c>
      <c r="E293" s="1">
        <f>'Stand condition - SCT output'!$D293</f>
        <v>16997.505676269499</v>
      </c>
      <c r="F293" s="1">
        <f>'Stand condition - SCT output'!$E293</f>
        <v>547188.09948730399</v>
      </c>
      <c r="G293" s="1">
        <f>'Stand condition - SCT output'!$F293</f>
        <v>21616205.509887598</v>
      </c>
      <c r="H293" s="1">
        <f>'Stand condition - SCT output'!$G293</f>
        <v>164007.48071289001</v>
      </c>
      <c r="I293" s="1" t="str">
        <f>'Stand condition - SCT output'!$H293</f>
        <v>Moonie</v>
      </c>
      <c r="J293" s="1" t="str">
        <f>'Stand condition - SCT output'!$J293</f>
        <v>River Red Gum</v>
      </c>
      <c r="K293" s="1"/>
      <c r="L293" t="s">
        <v>87</v>
      </c>
      <c r="M293">
        <v>2001</v>
      </c>
      <c r="N293" t="s">
        <v>89</v>
      </c>
      <c r="O293">
        <v>2042.64733886718</v>
      </c>
      <c r="P293" s="1">
        <v>16997.505676269499</v>
      </c>
      <c r="Q293" s="1">
        <v>547188.09948730399</v>
      </c>
      <c r="R293" s="1">
        <v>21616205.509887598</v>
      </c>
      <c r="S293" s="1">
        <v>164007.48071289001</v>
      </c>
      <c r="T293" s="1" t="s">
        <v>16</v>
      </c>
      <c r="U293" s="1" t="s">
        <v>6</v>
      </c>
      <c r="V293">
        <f t="shared" si="39"/>
        <v>22346441.24310293</v>
      </c>
      <c r="X293" t="s">
        <v>87</v>
      </c>
      <c r="Y293">
        <v>2001</v>
      </c>
      <c r="Z293" t="s">
        <v>89</v>
      </c>
      <c r="AA293">
        <f t="shared" si="33"/>
        <v>9.1408171737306435E-3</v>
      </c>
      <c r="AB293">
        <f t="shared" si="34"/>
        <v>7.606359102712007E-2</v>
      </c>
      <c r="AC293">
        <f t="shared" si="35"/>
        <v>2.4486587977680325</v>
      </c>
      <c r="AD293">
        <f t="shared" si="36"/>
        <v>96.732205699908874</v>
      </c>
      <c r="AE293">
        <f t="shared" si="37"/>
        <v>0.73393109412224533</v>
      </c>
      <c r="AF293" s="1" t="s">
        <v>16</v>
      </c>
      <c r="AG293" s="1" t="s">
        <v>6</v>
      </c>
      <c r="AH293">
        <f t="shared" si="40"/>
        <v>100</v>
      </c>
    </row>
    <row r="294" spans="1:34" x14ac:dyDescent="0.45">
      <c r="A294" t="str">
        <f>MID('Stand condition - SCT output'!$I294,9,4)</f>
        <v>2000</v>
      </c>
      <c r="B294">
        <f t="shared" si="38"/>
        <v>2001</v>
      </c>
      <c r="C294" t="str">
        <f>MID('Stand condition - SCT output'!$I294,18,4)</f>
        <v>2002</v>
      </c>
      <c r="D294">
        <f>SUM('Stand condition - SCT output'!$B294:$C294)</f>
        <v>627677.73575176101</v>
      </c>
      <c r="E294" s="1">
        <f>'Stand condition - SCT output'!$D294</f>
        <v>13581944.439604601</v>
      </c>
      <c r="F294" s="1">
        <f>'Stand condition - SCT output'!$E294</f>
        <v>294832462.75668103</v>
      </c>
      <c r="G294" s="1">
        <f>'Stand condition - SCT output'!$F294</f>
        <v>1751553718.9500699</v>
      </c>
      <c r="H294" s="1">
        <f>'Stand condition - SCT output'!$G294</f>
        <v>97023924.288087294</v>
      </c>
      <c r="I294" s="1" t="str">
        <f>'Stand condition - SCT output'!$H294</f>
        <v>Murray</v>
      </c>
      <c r="J294" s="1" t="str">
        <f>'Stand condition - SCT output'!$J294</f>
        <v>River Red Gum</v>
      </c>
      <c r="K294" s="1"/>
      <c r="L294" t="s">
        <v>87</v>
      </c>
      <c r="M294">
        <v>2001</v>
      </c>
      <c r="N294" t="s">
        <v>89</v>
      </c>
      <c r="O294">
        <v>627677.73575176101</v>
      </c>
      <c r="P294" s="1">
        <v>13581944.439604601</v>
      </c>
      <c r="Q294" s="1">
        <v>294832462.75668103</v>
      </c>
      <c r="R294" s="1">
        <v>1751553718.9500699</v>
      </c>
      <c r="S294" s="1">
        <v>97023924.288087294</v>
      </c>
      <c r="T294" s="1" t="s">
        <v>17</v>
      </c>
      <c r="U294" s="1" t="s">
        <v>6</v>
      </c>
      <c r="V294">
        <f t="shared" si="39"/>
        <v>2157619728.1701946</v>
      </c>
      <c r="X294" t="s">
        <v>87</v>
      </c>
      <c r="Y294">
        <v>2001</v>
      </c>
      <c r="Z294" t="s">
        <v>89</v>
      </c>
      <c r="AA294">
        <f t="shared" si="33"/>
        <v>2.9091212300143065E-2</v>
      </c>
      <c r="AB294">
        <f t="shared" si="34"/>
        <v>0.62948740513802193</v>
      </c>
      <c r="AC294">
        <f t="shared" si="35"/>
        <v>13.664709258415922</v>
      </c>
      <c r="AD294">
        <f t="shared" si="36"/>
        <v>81.179908400054543</v>
      </c>
      <c r="AE294">
        <f t="shared" si="37"/>
        <v>4.4968037240913645</v>
      </c>
      <c r="AF294" s="1" t="s">
        <v>17</v>
      </c>
      <c r="AG294" s="1" t="s">
        <v>6</v>
      </c>
      <c r="AH294">
        <f t="shared" si="40"/>
        <v>100</v>
      </c>
    </row>
    <row r="295" spans="1:34" x14ac:dyDescent="0.45">
      <c r="A295" t="str">
        <f>MID('Stand condition - SCT output'!$I295,9,4)</f>
        <v>2000</v>
      </c>
      <c r="B295">
        <f t="shared" si="38"/>
        <v>2001</v>
      </c>
      <c r="C295" t="str">
        <f>MID('Stand condition - SCT output'!$I295,18,4)</f>
        <v>2002</v>
      </c>
      <c r="D295">
        <f>SUM('Stand condition - SCT output'!$B295:$C295)</f>
        <v>0</v>
      </c>
      <c r="E295" s="1">
        <f>'Stand condition - SCT output'!$D295</f>
        <v>5992.70849609375</v>
      </c>
      <c r="F295" s="1">
        <f>'Stand condition - SCT output'!$E295</f>
        <v>350961.07038741698</v>
      </c>
      <c r="G295" s="1">
        <f>'Stand condition - SCT output'!$F295</f>
        <v>79034615.039587304</v>
      </c>
      <c r="H295" s="1">
        <f>'Stand condition - SCT output'!$G295</f>
        <v>2978358.69158768</v>
      </c>
      <c r="I295" s="1" t="str">
        <f>'Stand condition - SCT output'!$H295</f>
        <v>Barwon-Darling</v>
      </c>
      <c r="J295" s="1" t="str">
        <f>'Stand condition - SCT output'!$J295</f>
        <v>River Red Gum</v>
      </c>
      <c r="K295" s="1"/>
      <c r="L295" t="s">
        <v>87</v>
      </c>
      <c r="M295">
        <v>2001</v>
      </c>
      <c r="N295" t="s">
        <v>89</v>
      </c>
      <c r="O295">
        <v>0</v>
      </c>
      <c r="P295" s="1">
        <v>5992.70849609375</v>
      </c>
      <c r="Q295" s="1">
        <v>350961.07038741698</v>
      </c>
      <c r="R295" s="1">
        <v>79034615.039587304</v>
      </c>
      <c r="S295" s="1">
        <v>2978358.69158768</v>
      </c>
      <c r="T295" s="1" t="s">
        <v>18</v>
      </c>
      <c r="U295" s="1" t="s">
        <v>6</v>
      </c>
      <c r="V295">
        <f t="shared" si="39"/>
        <v>82369927.510058507</v>
      </c>
      <c r="X295" t="s">
        <v>87</v>
      </c>
      <c r="Y295">
        <v>2001</v>
      </c>
      <c r="Z295" t="s">
        <v>89</v>
      </c>
      <c r="AA295">
        <f t="shared" si="33"/>
        <v>0</v>
      </c>
      <c r="AB295">
        <f t="shared" si="34"/>
        <v>7.2753596819202697E-3</v>
      </c>
      <c r="AC295">
        <f t="shared" si="35"/>
        <v>0.42607912984330326</v>
      </c>
      <c r="AD295">
        <f t="shared" si="36"/>
        <v>95.950812910374466</v>
      </c>
      <c r="AE295">
        <f t="shared" si="37"/>
        <v>3.6158326001002985</v>
      </c>
      <c r="AF295" s="1" t="s">
        <v>18</v>
      </c>
      <c r="AG295" s="1" t="s">
        <v>6</v>
      </c>
      <c r="AH295">
        <f t="shared" si="40"/>
        <v>100</v>
      </c>
    </row>
    <row r="296" spans="1:34" x14ac:dyDescent="0.45">
      <c r="A296" t="str">
        <f>MID('Stand condition - SCT output'!$I296,9,4)</f>
        <v>2000</v>
      </c>
      <c r="B296">
        <f t="shared" si="38"/>
        <v>2001</v>
      </c>
      <c r="C296" t="str">
        <f>MID('Stand condition - SCT output'!$I296,18,4)</f>
        <v>2002</v>
      </c>
      <c r="D296">
        <f>SUM('Stand condition - SCT output'!$B296:$C296)</f>
        <v>6093.9310913085901</v>
      </c>
      <c r="E296" s="1">
        <f>'Stand condition - SCT output'!$D296</f>
        <v>130672.929077148</v>
      </c>
      <c r="F296" s="1">
        <f>'Stand condition - SCT output'!$E296</f>
        <v>4645487.5570334001</v>
      </c>
      <c r="G296" s="1">
        <f>'Stand condition - SCT output'!$F296</f>
        <v>112785367.026861</v>
      </c>
      <c r="H296" s="1">
        <f>'Stand condition - SCT output'!$G296</f>
        <v>5168430.7985229399</v>
      </c>
      <c r="I296" s="1" t="str">
        <f>'Stand condition - SCT output'!$H296</f>
        <v>Border Rivers</v>
      </c>
      <c r="J296" s="1" t="str">
        <f>'Stand condition - SCT output'!$J296</f>
        <v>River Red Gum</v>
      </c>
      <c r="K296" s="1"/>
      <c r="L296" t="s">
        <v>87</v>
      </c>
      <c r="M296">
        <v>2001</v>
      </c>
      <c r="N296" t="s">
        <v>89</v>
      </c>
      <c r="O296">
        <v>6093.9310913085901</v>
      </c>
      <c r="P296" s="1">
        <v>130672.929077148</v>
      </c>
      <c r="Q296" s="1">
        <v>4645487.5570334001</v>
      </c>
      <c r="R296" s="1">
        <v>112785367.026861</v>
      </c>
      <c r="S296" s="1">
        <v>5168430.7985229399</v>
      </c>
      <c r="T296" s="1" t="s">
        <v>19</v>
      </c>
      <c r="U296" s="1" t="s">
        <v>6</v>
      </c>
      <c r="V296">
        <f t="shared" si="39"/>
        <v>122736052.24258579</v>
      </c>
      <c r="X296" t="s">
        <v>87</v>
      </c>
      <c r="Y296">
        <v>2001</v>
      </c>
      <c r="Z296" t="s">
        <v>89</v>
      </c>
      <c r="AA296">
        <f t="shared" si="33"/>
        <v>4.9650701484711558E-3</v>
      </c>
      <c r="AB296">
        <f t="shared" si="34"/>
        <v>0.10646662222675624</v>
      </c>
      <c r="AC296">
        <f t="shared" si="35"/>
        <v>3.7849413209508076</v>
      </c>
      <c r="AD296">
        <f t="shared" si="36"/>
        <v>91.892614245032561</v>
      </c>
      <c r="AE296">
        <f t="shared" si="37"/>
        <v>4.2110127416414054</v>
      </c>
      <c r="AF296" s="1" t="s">
        <v>19</v>
      </c>
      <c r="AG296" s="1" t="s">
        <v>6</v>
      </c>
      <c r="AH296">
        <f t="shared" si="40"/>
        <v>100.00000000000001</v>
      </c>
    </row>
    <row r="297" spans="1:34" x14ac:dyDescent="0.45">
      <c r="A297" t="str">
        <f>MID('Stand condition - SCT output'!$I297,9,4)</f>
        <v>2000</v>
      </c>
      <c r="B297">
        <f t="shared" si="38"/>
        <v>2001</v>
      </c>
      <c r="C297" t="str">
        <f>MID('Stand condition - SCT output'!$I297,18,4)</f>
        <v>2002</v>
      </c>
      <c r="D297">
        <f>SUM('Stand condition - SCT output'!$B297:$C297)</f>
        <v>10577.690002441403</v>
      </c>
      <c r="E297" s="1">
        <f>'Stand condition - SCT output'!$D297</f>
        <v>146997.93497888901</v>
      </c>
      <c r="F297" s="1">
        <f>'Stand condition - SCT output'!$E297</f>
        <v>1809708.6839688099</v>
      </c>
      <c r="G297" s="1">
        <f>'Stand condition - SCT output'!$F297</f>
        <v>20130092.3867977</v>
      </c>
      <c r="H297" s="1">
        <f>'Stand condition - SCT output'!$G297</f>
        <v>558571.03887939395</v>
      </c>
      <c r="I297" s="1" t="str">
        <f>'Stand condition - SCT output'!$H297</f>
        <v>Campaspe</v>
      </c>
      <c r="J297" s="1" t="str">
        <f>'Stand condition - SCT output'!$J297</f>
        <v>River Red Gum</v>
      </c>
      <c r="K297" s="1"/>
      <c r="L297" t="s">
        <v>87</v>
      </c>
      <c r="M297">
        <v>2001</v>
      </c>
      <c r="N297" t="s">
        <v>89</v>
      </c>
      <c r="O297">
        <v>10577.690002441403</v>
      </c>
      <c r="P297" s="1">
        <v>146997.93497888901</v>
      </c>
      <c r="Q297" s="1">
        <v>1809708.6839688099</v>
      </c>
      <c r="R297" s="1">
        <v>20130092.3867977</v>
      </c>
      <c r="S297" s="1">
        <v>558571.03887939395</v>
      </c>
      <c r="T297" s="1" t="s">
        <v>20</v>
      </c>
      <c r="U297" s="1" t="s">
        <v>6</v>
      </c>
      <c r="V297">
        <f t="shared" si="39"/>
        <v>22655947.734627236</v>
      </c>
      <c r="X297" t="s">
        <v>87</v>
      </c>
      <c r="Y297">
        <v>2001</v>
      </c>
      <c r="Z297" t="s">
        <v>89</v>
      </c>
      <c r="AA297">
        <f t="shared" si="33"/>
        <v>4.6688358069764235E-2</v>
      </c>
      <c r="AB297">
        <f t="shared" si="34"/>
        <v>0.64882712787255459</v>
      </c>
      <c r="AC297">
        <f t="shared" si="35"/>
        <v>7.9877862765496239</v>
      </c>
      <c r="AD297">
        <f t="shared" si="36"/>
        <v>88.851248345841512</v>
      </c>
      <c r="AE297">
        <f t="shared" si="37"/>
        <v>2.4654498916665348</v>
      </c>
      <c r="AF297" s="1" t="s">
        <v>20</v>
      </c>
      <c r="AG297" s="1" t="s">
        <v>6</v>
      </c>
      <c r="AH297">
        <f t="shared" si="40"/>
        <v>100</v>
      </c>
    </row>
    <row r="298" spans="1:34" x14ac:dyDescent="0.45">
      <c r="A298" t="str">
        <f>MID('Stand condition - SCT output'!$I298,9,4)</f>
        <v>2000</v>
      </c>
      <c r="B298">
        <f t="shared" si="38"/>
        <v>2001</v>
      </c>
      <c r="C298" t="str">
        <f>MID('Stand condition - SCT output'!$I298,18,4)</f>
        <v>2002</v>
      </c>
      <c r="D298">
        <f>SUM('Stand condition - SCT output'!$B298:$C298)</f>
        <v>114692.405944824</v>
      </c>
      <c r="E298" s="1">
        <f>'Stand condition - SCT output'!$D298</f>
        <v>1754553.2256519899</v>
      </c>
      <c r="F298" s="1">
        <f>'Stand condition - SCT output'!$E298</f>
        <v>31240248.344135799</v>
      </c>
      <c r="G298" s="1">
        <f>'Stand condition - SCT output'!$F298</f>
        <v>305001690.69830501</v>
      </c>
      <c r="H298" s="1">
        <f>'Stand condition - SCT output'!$G298</f>
        <v>25798143.1344386</v>
      </c>
      <c r="I298" s="1" t="str">
        <f>'Stand condition - SCT output'!$H298</f>
        <v>Goulburn-Broken</v>
      </c>
      <c r="J298" s="1" t="str">
        <f>'Stand condition - SCT output'!$J298</f>
        <v>River Red Gum</v>
      </c>
      <c r="K298" s="1"/>
      <c r="L298" t="s">
        <v>87</v>
      </c>
      <c r="M298">
        <v>2001</v>
      </c>
      <c r="N298" t="s">
        <v>89</v>
      </c>
      <c r="O298">
        <v>114692.405944824</v>
      </c>
      <c r="P298" s="1">
        <v>1754553.2256519899</v>
      </c>
      <c r="Q298" s="1">
        <v>31240248.344135799</v>
      </c>
      <c r="R298" s="1">
        <v>305001690.69830501</v>
      </c>
      <c r="S298" s="1">
        <v>25798143.1344386</v>
      </c>
      <c r="T298" s="1" t="s">
        <v>21</v>
      </c>
      <c r="U298" s="1" t="s">
        <v>6</v>
      </c>
      <c r="V298">
        <f t="shared" si="39"/>
        <v>363909327.80847621</v>
      </c>
      <c r="X298" t="s">
        <v>87</v>
      </c>
      <c r="Y298">
        <v>2001</v>
      </c>
      <c r="Z298" t="s">
        <v>89</v>
      </c>
      <c r="AA298">
        <f t="shared" si="33"/>
        <v>3.1516753537349854E-2</v>
      </c>
      <c r="AB298">
        <f t="shared" si="34"/>
        <v>0.4821402177894718</v>
      </c>
      <c r="AC298">
        <f t="shared" si="35"/>
        <v>8.5846242338084267</v>
      </c>
      <c r="AD298">
        <f t="shared" si="36"/>
        <v>83.812550927198544</v>
      </c>
      <c r="AE298">
        <f t="shared" si="37"/>
        <v>7.0891678676662124</v>
      </c>
      <c r="AF298" s="1" t="s">
        <v>21</v>
      </c>
      <c r="AG298" s="1" t="s">
        <v>6</v>
      </c>
      <c r="AH298">
        <f t="shared" si="40"/>
        <v>100</v>
      </c>
    </row>
    <row r="299" spans="1:34" x14ac:dyDescent="0.45">
      <c r="A299" t="str">
        <f>MID('Stand condition - SCT output'!$I299,9,4)</f>
        <v>2000</v>
      </c>
      <c r="B299">
        <f t="shared" si="38"/>
        <v>2001</v>
      </c>
      <c r="C299" t="str">
        <f>MID('Stand condition - SCT output'!$I299,18,4)</f>
        <v>2002</v>
      </c>
      <c r="D299">
        <f>SUM('Stand condition - SCT output'!$B299:$C299)</f>
        <v>14112.805297851501</v>
      </c>
      <c r="E299" s="1">
        <f>'Stand condition - SCT output'!$D299</f>
        <v>340776.88641357399</v>
      </c>
      <c r="F299" s="1">
        <f>'Stand condition - SCT output'!$E299</f>
        <v>6429447.9339281199</v>
      </c>
      <c r="G299" s="1">
        <f>'Stand condition - SCT output'!$F299</f>
        <v>113337626.35520899</v>
      </c>
      <c r="H299" s="1">
        <f>'Stand condition - SCT output'!$G299</f>
        <v>4557733.9674682599</v>
      </c>
      <c r="I299" s="1" t="str">
        <f>'Stand condition - SCT output'!$H299</f>
        <v>Gwydir</v>
      </c>
      <c r="J299" s="1" t="str">
        <f>'Stand condition - SCT output'!$J299</f>
        <v>River Red Gum</v>
      </c>
      <c r="K299" s="1"/>
      <c r="L299" t="s">
        <v>87</v>
      </c>
      <c r="M299">
        <v>2001</v>
      </c>
      <c r="N299" t="s">
        <v>89</v>
      </c>
      <c r="O299">
        <v>14112.805297851501</v>
      </c>
      <c r="P299" s="1">
        <v>340776.88641357399</v>
      </c>
      <c r="Q299" s="1">
        <v>6429447.9339281199</v>
      </c>
      <c r="R299" s="1">
        <v>113337626.35520899</v>
      </c>
      <c r="S299" s="1">
        <v>4557733.9674682599</v>
      </c>
      <c r="T299" s="1" t="s">
        <v>22</v>
      </c>
      <c r="U299" s="1" t="s">
        <v>6</v>
      </c>
      <c r="V299">
        <f t="shared" si="39"/>
        <v>124679697.9483168</v>
      </c>
      <c r="X299" t="s">
        <v>87</v>
      </c>
      <c r="Y299">
        <v>2001</v>
      </c>
      <c r="Z299" t="s">
        <v>89</v>
      </c>
      <c r="AA299">
        <f t="shared" si="33"/>
        <v>1.1319248867367043E-2</v>
      </c>
      <c r="AB299">
        <f t="shared" si="34"/>
        <v>0.27332187358589488</v>
      </c>
      <c r="AC299">
        <f t="shared" si="35"/>
        <v>5.1567721447266459</v>
      </c>
      <c r="AD299">
        <f t="shared" si="36"/>
        <v>90.90303250669615</v>
      </c>
      <c r="AE299">
        <f t="shared" si="37"/>
        <v>3.6555542261239413</v>
      </c>
      <c r="AF299" s="1" t="s">
        <v>22</v>
      </c>
      <c r="AG299" s="1" t="s">
        <v>6</v>
      </c>
      <c r="AH299">
        <f t="shared" si="40"/>
        <v>100</v>
      </c>
    </row>
    <row r="300" spans="1:34" x14ac:dyDescent="0.45">
      <c r="A300" t="str">
        <f>MID('Stand condition - SCT output'!$I300,9,4)</f>
        <v>2000</v>
      </c>
      <c r="B300">
        <f t="shared" si="38"/>
        <v>2001</v>
      </c>
      <c r="C300" t="str">
        <f>MID('Stand condition - SCT output'!$I300,18,4)</f>
        <v>2002</v>
      </c>
      <c r="D300">
        <f>SUM('Stand condition - SCT output'!$B300:$C300)</f>
        <v>8939.2932128906195</v>
      </c>
      <c r="E300" s="1">
        <f>'Stand condition - SCT output'!$D300</f>
        <v>36444.732116699197</v>
      </c>
      <c r="F300" s="1">
        <f>'Stand condition - SCT output'!$E300</f>
        <v>501577.42741651298</v>
      </c>
      <c r="G300" s="1">
        <f>'Stand condition - SCT output'!$F300</f>
        <v>72748320.465453804</v>
      </c>
      <c r="H300" s="1">
        <f>'Stand condition - SCT output'!$G300</f>
        <v>819892.02459333802</v>
      </c>
      <c r="I300" s="1" t="str">
        <f>'Stand condition - SCT output'!$H300</f>
        <v>Warrego</v>
      </c>
      <c r="J300" s="1" t="str">
        <f>'Stand condition - SCT output'!$J300</f>
        <v>River Red Gum</v>
      </c>
      <c r="K300" s="1"/>
      <c r="L300" t="s">
        <v>87</v>
      </c>
      <c r="M300">
        <v>2001</v>
      </c>
      <c r="N300" t="s">
        <v>89</v>
      </c>
      <c r="O300">
        <v>8939.2932128906195</v>
      </c>
      <c r="P300" s="1">
        <v>36444.732116699197</v>
      </c>
      <c r="Q300" s="1">
        <v>501577.42741651298</v>
      </c>
      <c r="R300" s="1">
        <v>72748320.465453804</v>
      </c>
      <c r="S300" s="1">
        <v>819892.02459333802</v>
      </c>
      <c r="T300" s="1" t="s">
        <v>23</v>
      </c>
      <c r="U300" s="1" t="s">
        <v>6</v>
      </c>
      <c r="V300">
        <f t="shared" si="39"/>
        <v>74115173.94279325</v>
      </c>
      <c r="X300" t="s">
        <v>87</v>
      </c>
      <c r="Y300">
        <v>2001</v>
      </c>
      <c r="Z300" t="s">
        <v>89</v>
      </c>
      <c r="AA300">
        <f t="shared" si="33"/>
        <v>1.2061353616724326E-2</v>
      </c>
      <c r="AB300">
        <f t="shared" si="34"/>
        <v>4.9173104747523809E-2</v>
      </c>
      <c r="AC300">
        <f t="shared" si="35"/>
        <v>0.67675403123746558</v>
      </c>
      <c r="AD300">
        <f t="shared" si="36"/>
        <v>98.155771072743519</v>
      </c>
      <c r="AE300">
        <f t="shared" si="37"/>
        <v>1.1062404376547537</v>
      </c>
      <c r="AF300" s="1" t="s">
        <v>23</v>
      </c>
      <c r="AG300" s="1" t="s">
        <v>6</v>
      </c>
      <c r="AH300">
        <f t="shared" si="40"/>
        <v>99.999999999999986</v>
      </c>
    </row>
    <row r="301" spans="1:34" x14ac:dyDescent="0.45">
      <c r="A301" t="str">
        <f>MID('Stand condition - SCT output'!$I301,9,4)</f>
        <v>2000</v>
      </c>
      <c r="B301">
        <f t="shared" si="38"/>
        <v>2001</v>
      </c>
      <c r="C301" t="str">
        <f>MID('Stand condition - SCT output'!$I301,18,4)</f>
        <v>2002</v>
      </c>
      <c r="D301">
        <f>SUM('Stand condition - SCT output'!$B301:$C301)</f>
        <v>3798.3532104492101</v>
      </c>
      <c r="E301" s="1">
        <f>'Stand condition - SCT output'!$D301</f>
        <v>12030.825500488199</v>
      </c>
      <c r="F301" s="1">
        <f>'Stand condition - SCT output'!$E301</f>
        <v>512522.89048210502</v>
      </c>
      <c r="G301" s="1">
        <f>'Stand condition - SCT output'!$F301</f>
        <v>2758668.2695755302</v>
      </c>
      <c r="H301" s="1">
        <f>'Stand condition - SCT output'!$G301</f>
        <v>202059.91996304301</v>
      </c>
      <c r="I301" s="1" t="str">
        <f>'Stand condition - SCT output'!$H301</f>
        <v>Eastern Mt Lofty Ranges</v>
      </c>
      <c r="J301" s="1" t="str">
        <f>'Stand condition - SCT output'!$J301</f>
        <v>River Red Gum</v>
      </c>
      <c r="K301" s="1"/>
      <c r="L301" t="s">
        <v>87</v>
      </c>
      <c r="M301">
        <v>2001</v>
      </c>
      <c r="N301" t="s">
        <v>89</v>
      </c>
      <c r="O301">
        <v>3798.3532104492101</v>
      </c>
      <c r="P301" s="1">
        <v>12030.825500488199</v>
      </c>
      <c r="Q301" s="1">
        <v>512522.89048210502</v>
      </c>
      <c r="R301" s="1">
        <v>2758668.2695755302</v>
      </c>
      <c r="S301" s="1">
        <v>202059.91996304301</v>
      </c>
      <c r="T301" s="1" t="s">
        <v>24</v>
      </c>
      <c r="U301" s="1" t="s">
        <v>6</v>
      </c>
      <c r="V301">
        <f t="shared" si="39"/>
        <v>3489080.2587316157</v>
      </c>
      <c r="X301" t="s">
        <v>87</v>
      </c>
      <c r="Y301">
        <v>2001</v>
      </c>
      <c r="Z301" t="s">
        <v>89</v>
      </c>
      <c r="AA301">
        <f t="shared" si="33"/>
        <v>0.10886402515229111</v>
      </c>
      <c r="AB301">
        <f t="shared" si="34"/>
        <v>0.34481366458625867</v>
      </c>
      <c r="AC301">
        <f t="shared" si="35"/>
        <v>14.689340814086698</v>
      </c>
      <c r="AD301">
        <f t="shared" si="36"/>
        <v>79.065772782721496</v>
      </c>
      <c r="AE301">
        <f t="shared" si="37"/>
        <v>5.7912087134532637</v>
      </c>
      <c r="AF301" s="1" t="s">
        <v>24</v>
      </c>
      <c r="AG301" s="1" t="s">
        <v>6</v>
      </c>
      <c r="AH301">
        <f t="shared" si="40"/>
        <v>100</v>
      </c>
    </row>
    <row r="302" spans="1:34" x14ac:dyDescent="0.45">
      <c r="A302" t="str">
        <f>MID('Stand condition - SCT output'!$I302,9,4)</f>
        <v>2000</v>
      </c>
      <c r="B302">
        <f t="shared" si="38"/>
        <v>2001</v>
      </c>
      <c r="C302" t="str">
        <f>MID('Stand condition - SCT output'!$I302,18,4)</f>
        <v>2002</v>
      </c>
      <c r="D302">
        <f>SUM('Stand condition - SCT output'!$B302:$C302)</f>
        <v>4736.5948486328098</v>
      </c>
      <c r="E302" s="1">
        <f>'Stand condition - SCT output'!$D302</f>
        <v>58605.972045898401</v>
      </c>
      <c r="F302" s="1">
        <f>'Stand condition - SCT output'!$E302</f>
        <v>2134518.9270629799</v>
      </c>
      <c r="G302" s="1">
        <f>'Stand condition - SCT output'!$F302</f>
        <v>110944780.481176</v>
      </c>
      <c r="H302" s="1">
        <f>'Stand condition - SCT output'!$G302</f>
        <v>1306074.4613073</v>
      </c>
      <c r="I302" s="1" t="str">
        <f>'Stand condition - SCT output'!$H302</f>
        <v>Condamine-Balonne</v>
      </c>
      <c r="J302" s="1" t="str">
        <f>'Stand condition - SCT output'!$J302</f>
        <v>River Red Gum</v>
      </c>
      <c r="K302" s="1"/>
      <c r="L302" t="s">
        <v>87</v>
      </c>
      <c r="M302">
        <v>2001</v>
      </c>
      <c r="N302" t="s">
        <v>89</v>
      </c>
      <c r="O302">
        <v>4736.5948486328098</v>
      </c>
      <c r="P302" s="1">
        <v>58605.972045898401</v>
      </c>
      <c r="Q302" s="1">
        <v>2134518.9270629799</v>
      </c>
      <c r="R302" s="1">
        <v>110944780.481176</v>
      </c>
      <c r="S302" s="1">
        <v>1306074.4613073</v>
      </c>
      <c r="T302" s="1" t="s">
        <v>25</v>
      </c>
      <c r="U302" s="1" t="s">
        <v>6</v>
      </c>
      <c r="V302">
        <f t="shared" si="39"/>
        <v>114448716.43644081</v>
      </c>
      <c r="X302" t="s">
        <v>87</v>
      </c>
      <c r="Y302">
        <v>2001</v>
      </c>
      <c r="Z302" t="s">
        <v>89</v>
      </c>
      <c r="AA302">
        <f t="shared" si="33"/>
        <v>4.1386177111591123E-3</v>
      </c>
      <c r="AB302">
        <f t="shared" si="34"/>
        <v>5.1207190321304552E-2</v>
      </c>
      <c r="AC302">
        <f t="shared" si="35"/>
        <v>1.8650440070670313</v>
      </c>
      <c r="AD302">
        <f t="shared" si="36"/>
        <v>96.938422671423567</v>
      </c>
      <c r="AE302">
        <f t="shared" si="37"/>
        <v>1.1411875134769462</v>
      </c>
      <c r="AF302" s="1" t="s">
        <v>25</v>
      </c>
      <c r="AG302" s="1" t="s">
        <v>6</v>
      </c>
      <c r="AH302">
        <f t="shared" si="40"/>
        <v>100.00000000000001</v>
      </c>
    </row>
    <row r="303" spans="1:34" x14ac:dyDescent="0.45">
      <c r="A303" t="str">
        <f>MID('Stand condition - SCT output'!$I303,9,4)</f>
        <v>2001</v>
      </c>
      <c r="B303">
        <f t="shared" si="38"/>
        <v>2002</v>
      </c>
      <c r="C303" t="str">
        <f>MID('Stand condition - SCT output'!$I303,18,4)</f>
        <v>2003</v>
      </c>
      <c r="D303">
        <f>SUM('Stand condition - SCT output'!$B303:$C303)</f>
        <v>6945210.1793136224</v>
      </c>
      <c r="E303" s="1">
        <f>'Stand condition - SCT output'!$D303</f>
        <v>46457350.890031099</v>
      </c>
      <c r="F303" s="1">
        <f>'Stand condition - SCT output'!$E303</f>
        <v>300201876.56112999</v>
      </c>
      <c r="G303" s="1">
        <f>'Stand condition - SCT output'!$F303</f>
        <v>723088869.34357703</v>
      </c>
      <c r="H303" s="1">
        <f>'Stand condition - SCT output'!$G303</f>
        <v>13213381.142578101</v>
      </c>
      <c r="I303" s="1" t="str">
        <f>'Stand condition - SCT output'!$H303</f>
        <v>Murrumbidgee</v>
      </c>
      <c r="J303" s="1" t="str">
        <f>'Stand condition - SCT output'!$J303</f>
        <v>River Red Gum</v>
      </c>
      <c r="K303" s="1"/>
      <c r="L303" t="s">
        <v>88</v>
      </c>
      <c r="M303">
        <v>2002</v>
      </c>
      <c r="N303" t="s">
        <v>90</v>
      </c>
      <c r="O303">
        <v>6945210.1793136224</v>
      </c>
      <c r="P303" s="1">
        <v>46457350.890031099</v>
      </c>
      <c r="Q303" s="1">
        <v>300201876.56112999</v>
      </c>
      <c r="R303" s="1">
        <v>723088869.34357703</v>
      </c>
      <c r="S303" s="1">
        <v>13213381.142578101</v>
      </c>
      <c r="T303" s="1" t="s">
        <v>4</v>
      </c>
      <c r="U303" s="1" t="s">
        <v>6</v>
      </c>
      <c r="V303">
        <f t="shared" si="39"/>
        <v>1089906688.1166298</v>
      </c>
      <c r="X303" t="s">
        <v>88</v>
      </c>
      <c r="Y303">
        <v>2002</v>
      </c>
      <c r="Z303" t="s">
        <v>90</v>
      </c>
      <c r="AA303">
        <f t="shared" si="33"/>
        <v>0.63722979728796947</v>
      </c>
      <c r="AB303">
        <f t="shared" si="34"/>
        <v>4.2625071849324909</v>
      </c>
      <c r="AC303">
        <f t="shared" si="35"/>
        <v>27.543814514973018</v>
      </c>
      <c r="AD303">
        <f t="shared" si="36"/>
        <v>66.344107915612682</v>
      </c>
      <c r="AE303">
        <f t="shared" si="37"/>
        <v>1.2123405871938413</v>
      </c>
      <c r="AF303" s="1" t="s">
        <v>4</v>
      </c>
      <c r="AG303" s="1" t="s">
        <v>6</v>
      </c>
      <c r="AH303">
        <f t="shared" si="40"/>
        <v>100</v>
      </c>
    </row>
    <row r="304" spans="1:34" x14ac:dyDescent="0.45">
      <c r="A304" t="str">
        <f>MID('Stand condition - SCT output'!$I304,9,4)</f>
        <v>2001</v>
      </c>
      <c r="B304">
        <f t="shared" si="38"/>
        <v>2002</v>
      </c>
      <c r="C304" t="str">
        <f>MID('Stand condition - SCT output'!$I304,18,4)</f>
        <v>2003</v>
      </c>
      <c r="D304">
        <f>SUM('Stand condition - SCT output'!$B304:$C304)</f>
        <v>44616.489868163997</v>
      </c>
      <c r="E304" s="1">
        <f>'Stand condition - SCT output'!$D304</f>
        <v>809854.21121419198</v>
      </c>
      <c r="F304" s="1">
        <f>'Stand condition - SCT output'!$E304</f>
        <v>8842135.2585966196</v>
      </c>
      <c r="G304" s="1">
        <f>'Stand condition - SCT output'!$F304</f>
        <v>114455083.89999899</v>
      </c>
      <c r="H304" s="1">
        <f>'Stand condition - SCT output'!$G304</f>
        <v>864775.50701904297</v>
      </c>
      <c r="I304" s="1" t="str">
        <f>'Stand condition - SCT output'!$H304</f>
        <v>Namoi</v>
      </c>
      <c r="J304" s="1" t="str">
        <f>'Stand condition - SCT output'!$J304</f>
        <v>River Red Gum</v>
      </c>
      <c r="K304" s="1"/>
      <c r="L304" t="s">
        <v>88</v>
      </c>
      <c r="M304">
        <v>2002</v>
      </c>
      <c r="N304" t="s">
        <v>90</v>
      </c>
      <c r="O304">
        <v>44616.489868163997</v>
      </c>
      <c r="P304" s="1">
        <v>809854.21121419198</v>
      </c>
      <c r="Q304" s="1">
        <v>8842135.2585966196</v>
      </c>
      <c r="R304" s="1">
        <v>114455083.89999899</v>
      </c>
      <c r="S304" s="1">
        <v>864775.50701904297</v>
      </c>
      <c r="T304" s="1" t="s">
        <v>7</v>
      </c>
      <c r="U304" s="1" t="s">
        <v>6</v>
      </c>
      <c r="V304">
        <f t="shared" si="39"/>
        <v>125016465.36669701</v>
      </c>
      <c r="X304" t="s">
        <v>88</v>
      </c>
      <c r="Y304">
        <v>2002</v>
      </c>
      <c r="Z304" t="s">
        <v>90</v>
      </c>
      <c r="AA304">
        <f t="shared" si="33"/>
        <v>3.568849090181471E-2</v>
      </c>
      <c r="AB304">
        <f t="shared" si="34"/>
        <v>0.64779803911327671</v>
      </c>
      <c r="AC304">
        <f t="shared" si="35"/>
        <v>7.0727765600002837</v>
      </c>
      <c r="AD304">
        <f t="shared" si="36"/>
        <v>91.552007620980575</v>
      </c>
      <c r="AE304">
        <f t="shared" si="37"/>
        <v>0.69172928900404629</v>
      </c>
      <c r="AF304" s="1" t="s">
        <v>7</v>
      </c>
      <c r="AG304" s="1" t="s">
        <v>6</v>
      </c>
      <c r="AH304">
        <f t="shared" si="40"/>
        <v>100</v>
      </c>
    </row>
    <row r="305" spans="1:34" x14ac:dyDescent="0.45">
      <c r="A305" t="str">
        <f>MID('Stand condition - SCT output'!$I305,9,4)</f>
        <v>2001</v>
      </c>
      <c r="B305">
        <f t="shared" si="38"/>
        <v>2002</v>
      </c>
      <c r="C305" t="str">
        <f>MID('Stand condition - SCT output'!$I305,18,4)</f>
        <v>2003</v>
      </c>
      <c r="D305">
        <f>SUM('Stand condition - SCT output'!$B305:$C305)</f>
        <v>685.78765869140602</v>
      </c>
      <c r="E305" s="1">
        <f>'Stand condition - SCT output'!$D305</f>
        <v>13632.29296875</v>
      </c>
      <c r="F305" s="1">
        <f>'Stand condition - SCT output'!$E305</f>
        <v>678165.608520507</v>
      </c>
      <c r="G305" s="1">
        <f>'Stand condition - SCT output'!$F305</f>
        <v>1298836.7252807601</v>
      </c>
      <c r="H305" s="1">
        <f>'Stand condition - SCT output'!$G305</f>
        <v>685.80877685546795</v>
      </c>
      <c r="I305" s="1" t="str">
        <f>'Stand condition - SCT output'!$H305</f>
        <v>Nebine</v>
      </c>
      <c r="J305" s="1" t="str">
        <f>'Stand condition - SCT output'!$J305</f>
        <v>River Red Gum</v>
      </c>
      <c r="K305" s="1"/>
      <c r="L305" t="s">
        <v>88</v>
      </c>
      <c r="M305">
        <v>2002</v>
      </c>
      <c r="N305" t="s">
        <v>90</v>
      </c>
      <c r="O305">
        <v>685.78765869140602</v>
      </c>
      <c r="P305" s="1">
        <v>13632.29296875</v>
      </c>
      <c r="Q305" s="1">
        <v>678165.608520507</v>
      </c>
      <c r="R305" s="1">
        <v>1298836.7252807601</v>
      </c>
      <c r="S305" s="1">
        <v>685.80877685546795</v>
      </c>
      <c r="T305" s="1" t="s">
        <v>8</v>
      </c>
      <c r="U305" s="1" t="s">
        <v>6</v>
      </c>
      <c r="V305">
        <f t="shared" si="39"/>
        <v>1992006.2232055641</v>
      </c>
      <c r="X305" t="s">
        <v>88</v>
      </c>
      <c r="Y305">
        <v>2002</v>
      </c>
      <c r="Z305" t="s">
        <v>90</v>
      </c>
      <c r="AA305">
        <f t="shared" si="33"/>
        <v>3.442698374645773E-2</v>
      </c>
      <c r="AB305">
        <f t="shared" si="34"/>
        <v>0.68434991868713768</v>
      </c>
      <c r="AC305">
        <f t="shared" si="35"/>
        <v>34.044351901129779</v>
      </c>
      <c r="AD305">
        <f t="shared" si="36"/>
        <v>65.202443152544674</v>
      </c>
      <c r="AE305">
        <f t="shared" si="37"/>
        <v>3.4428043891944024E-2</v>
      </c>
      <c r="AF305" s="1" t="s">
        <v>8</v>
      </c>
      <c r="AG305" s="1" t="s">
        <v>6</v>
      </c>
      <c r="AH305">
        <f t="shared" si="40"/>
        <v>100</v>
      </c>
    </row>
    <row r="306" spans="1:34" x14ac:dyDescent="0.45">
      <c r="A306" t="str">
        <f>MID('Stand condition - SCT output'!$I306,9,4)</f>
        <v>2001</v>
      </c>
      <c r="B306">
        <f t="shared" si="38"/>
        <v>2002</v>
      </c>
      <c r="C306" t="str">
        <f>MID('Stand condition - SCT output'!$I306,18,4)</f>
        <v>2003</v>
      </c>
      <c r="D306">
        <f>SUM('Stand condition - SCT output'!$B306:$C306)</f>
        <v>11853.403015136701</v>
      </c>
      <c r="E306" s="1">
        <f>'Stand condition - SCT output'!$D306</f>
        <v>349509.604943368</v>
      </c>
      <c r="F306" s="1">
        <f>'Stand condition - SCT output'!$E306</f>
        <v>6418724.8457519496</v>
      </c>
      <c r="G306" s="1">
        <f>'Stand condition - SCT output'!$F306</f>
        <v>101365984.427127</v>
      </c>
      <c r="H306" s="1">
        <f>'Stand condition - SCT output'!$G306</f>
        <v>18706633.463669199</v>
      </c>
      <c r="I306" s="1" t="str">
        <f>'Stand condition - SCT output'!$H306</f>
        <v>Ovens</v>
      </c>
      <c r="J306" s="1" t="str">
        <f>'Stand condition - SCT output'!$J306</f>
        <v>River Red Gum</v>
      </c>
      <c r="K306" s="1"/>
      <c r="L306" t="s">
        <v>88</v>
      </c>
      <c r="M306">
        <v>2002</v>
      </c>
      <c r="N306" t="s">
        <v>90</v>
      </c>
      <c r="O306">
        <v>11853.403015136701</v>
      </c>
      <c r="P306" s="1">
        <v>349509.604943368</v>
      </c>
      <c r="Q306" s="1">
        <v>6418724.8457519496</v>
      </c>
      <c r="R306" s="1">
        <v>101365984.427127</v>
      </c>
      <c r="S306" s="1">
        <v>18706633.463669199</v>
      </c>
      <c r="T306" s="1" t="s">
        <v>9</v>
      </c>
      <c r="U306" s="1" t="s">
        <v>6</v>
      </c>
      <c r="V306">
        <f t="shared" si="39"/>
        <v>126852705.74450666</v>
      </c>
      <c r="X306" t="s">
        <v>88</v>
      </c>
      <c r="Y306">
        <v>2002</v>
      </c>
      <c r="Z306" t="s">
        <v>90</v>
      </c>
      <c r="AA306">
        <f t="shared" si="33"/>
        <v>9.3442256084080508E-3</v>
      </c>
      <c r="AB306">
        <f t="shared" si="34"/>
        <v>0.27552396528877626</v>
      </c>
      <c r="AC306">
        <f t="shared" si="35"/>
        <v>5.0599826058735147</v>
      </c>
      <c r="AD306">
        <f t="shared" si="36"/>
        <v>79.908413330408322</v>
      </c>
      <c r="AE306">
        <f t="shared" si="37"/>
        <v>14.746735872820976</v>
      </c>
      <c r="AF306" s="1" t="s">
        <v>9</v>
      </c>
      <c r="AG306" s="1" t="s">
        <v>6</v>
      </c>
      <c r="AH306">
        <f t="shared" si="40"/>
        <v>100</v>
      </c>
    </row>
    <row r="307" spans="1:34" x14ac:dyDescent="0.45">
      <c r="A307" t="str">
        <f>MID('Stand condition - SCT output'!$I307,9,4)</f>
        <v>2001</v>
      </c>
      <c r="B307">
        <f t="shared" si="38"/>
        <v>2002</v>
      </c>
      <c r="C307" t="str">
        <f>MID('Stand condition - SCT output'!$I307,18,4)</f>
        <v>2003</v>
      </c>
      <c r="D307">
        <f>SUM('Stand condition - SCT output'!$B307:$C307)</f>
        <v>660.28887939453102</v>
      </c>
      <c r="E307" s="1">
        <f>'Stand condition - SCT output'!$D307</f>
        <v>18791.8612060546</v>
      </c>
      <c r="F307" s="1">
        <f>'Stand condition - SCT output'!$E307</f>
        <v>462762.119611912</v>
      </c>
      <c r="G307" s="1">
        <f>'Stand condition - SCT output'!$F307</f>
        <v>27517341.748027701</v>
      </c>
      <c r="H307" s="1">
        <f>'Stand condition - SCT output'!$G307</f>
        <v>140631.77306889501</v>
      </c>
      <c r="I307" s="1" t="str">
        <f>'Stand condition - SCT output'!$H307</f>
        <v>Paroo</v>
      </c>
      <c r="J307" s="1" t="str">
        <f>'Stand condition - SCT output'!$J307</f>
        <v>River Red Gum</v>
      </c>
      <c r="K307" s="1"/>
      <c r="L307" t="s">
        <v>88</v>
      </c>
      <c r="M307">
        <v>2002</v>
      </c>
      <c r="N307" t="s">
        <v>90</v>
      </c>
      <c r="O307">
        <v>660.28887939453102</v>
      </c>
      <c r="P307" s="1">
        <v>18791.8612060546</v>
      </c>
      <c r="Q307" s="1">
        <v>462762.119611912</v>
      </c>
      <c r="R307" s="1">
        <v>27517341.748027701</v>
      </c>
      <c r="S307" s="1">
        <v>140631.77306889501</v>
      </c>
      <c r="T307" s="1" t="s">
        <v>10</v>
      </c>
      <c r="U307" s="1" t="s">
        <v>6</v>
      </c>
      <c r="V307">
        <f t="shared" si="39"/>
        <v>28140187.790793955</v>
      </c>
      <c r="X307" t="s">
        <v>88</v>
      </c>
      <c r="Y307">
        <v>2002</v>
      </c>
      <c r="Z307" t="s">
        <v>90</v>
      </c>
      <c r="AA307">
        <f t="shared" si="33"/>
        <v>2.3464266987249602E-3</v>
      </c>
      <c r="AB307">
        <f t="shared" si="34"/>
        <v>6.6779444919704278E-2</v>
      </c>
      <c r="AC307">
        <f t="shared" si="35"/>
        <v>1.6444883845562124</v>
      </c>
      <c r="AD307">
        <f t="shared" si="36"/>
        <v>97.786631534242929</v>
      </c>
      <c r="AE307">
        <f t="shared" si="37"/>
        <v>0.49975420958243433</v>
      </c>
      <c r="AF307" s="1" t="s">
        <v>10</v>
      </c>
      <c r="AG307" s="1" t="s">
        <v>6</v>
      </c>
      <c r="AH307">
        <f t="shared" si="40"/>
        <v>100</v>
      </c>
    </row>
    <row r="308" spans="1:34" x14ac:dyDescent="0.45">
      <c r="A308" t="str">
        <f>MID('Stand condition - SCT output'!$I308,9,4)</f>
        <v>2001</v>
      </c>
      <c r="B308">
        <f t="shared" si="38"/>
        <v>2002</v>
      </c>
      <c r="C308" t="str">
        <f>MID('Stand condition - SCT output'!$I308,18,4)</f>
        <v>2003</v>
      </c>
      <c r="D308">
        <f>SUM('Stand condition - SCT output'!$B308:$C308)</f>
        <v>1913601.587071077</v>
      </c>
      <c r="E308" s="1">
        <f>'Stand condition - SCT output'!$D308</f>
        <v>7456426.1614540201</v>
      </c>
      <c r="F308" s="1">
        <f>'Stand condition - SCT output'!$E308</f>
        <v>39923905.238014102</v>
      </c>
      <c r="G308" s="1">
        <f>'Stand condition - SCT output'!$F308</f>
        <v>77789777.590515599</v>
      </c>
      <c r="H308" s="1">
        <f>'Stand condition - SCT output'!$G308</f>
        <v>117951.766418457</v>
      </c>
      <c r="I308" s="1" t="str">
        <f>'Stand condition - SCT output'!$H308</f>
        <v>Wimmera-Avoca</v>
      </c>
      <c r="J308" s="1" t="str">
        <f>'Stand condition - SCT output'!$J308</f>
        <v>River Red Gum</v>
      </c>
      <c r="K308" s="1"/>
      <c r="L308" t="s">
        <v>88</v>
      </c>
      <c r="M308">
        <v>2002</v>
      </c>
      <c r="N308" t="s">
        <v>90</v>
      </c>
      <c r="O308">
        <v>1913601.587071077</v>
      </c>
      <c r="P308" s="1">
        <v>7456426.1614540201</v>
      </c>
      <c r="Q308" s="1">
        <v>39923905.238014102</v>
      </c>
      <c r="R308" s="1">
        <v>77789777.590515599</v>
      </c>
      <c r="S308" s="1">
        <v>117951.766418457</v>
      </c>
      <c r="T308" s="1" t="s">
        <v>11</v>
      </c>
      <c r="U308" s="1" t="s">
        <v>6</v>
      </c>
      <c r="V308">
        <f t="shared" si="39"/>
        <v>127201662.34347326</v>
      </c>
      <c r="X308" t="s">
        <v>88</v>
      </c>
      <c r="Y308">
        <v>2002</v>
      </c>
      <c r="Z308" t="s">
        <v>90</v>
      </c>
      <c r="AA308">
        <f t="shared" si="33"/>
        <v>1.5043841030189682</v>
      </c>
      <c r="AB308">
        <f t="shared" si="34"/>
        <v>5.8618936451632084</v>
      </c>
      <c r="AC308">
        <f t="shared" si="35"/>
        <v>31.386307774980587</v>
      </c>
      <c r="AD308">
        <f t="shared" si="36"/>
        <v>61.154686312562177</v>
      </c>
      <c r="AE308">
        <f t="shared" si="37"/>
        <v>9.2728164275055272E-2</v>
      </c>
      <c r="AF308" s="1" t="s">
        <v>11</v>
      </c>
      <c r="AG308" s="1" t="s">
        <v>6</v>
      </c>
      <c r="AH308">
        <f t="shared" si="40"/>
        <v>100</v>
      </c>
    </row>
    <row r="309" spans="1:34" x14ac:dyDescent="0.45">
      <c r="A309" t="str">
        <f>MID('Stand condition - SCT output'!$I309,9,4)</f>
        <v>2001</v>
      </c>
      <c r="B309">
        <f t="shared" si="38"/>
        <v>2002</v>
      </c>
      <c r="C309" t="str">
        <f>MID('Stand condition - SCT output'!$I309,18,4)</f>
        <v>2003</v>
      </c>
      <c r="D309">
        <f>SUM('Stand condition - SCT output'!$B309:$C309)</f>
        <v>4305488.5360203087</v>
      </c>
      <c r="E309" s="1">
        <f>'Stand condition - SCT output'!$D309</f>
        <v>24264194.860054702</v>
      </c>
      <c r="F309" s="1">
        <f>'Stand condition - SCT output'!$E309</f>
        <v>144835774.26414099</v>
      </c>
      <c r="G309" s="1">
        <f>'Stand condition - SCT output'!$F309</f>
        <v>366240633.32867903</v>
      </c>
      <c r="H309" s="1">
        <f>'Stand condition - SCT output'!$G309</f>
        <v>4775608.3423095699</v>
      </c>
      <c r="I309" s="1" t="str">
        <f>'Stand condition - SCT output'!$H309</f>
        <v>Lachlan</v>
      </c>
      <c r="J309" s="1" t="str">
        <f>'Stand condition - SCT output'!$J309</f>
        <v>River Red Gum</v>
      </c>
      <c r="K309" s="1"/>
      <c r="L309" t="s">
        <v>88</v>
      </c>
      <c r="M309">
        <v>2002</v>
      </c>
      <c r="N309" t="s">
        <v>90</v>
      </c>
      <c r="O309">
        <v>4305488.5360203087</v>
      </c>
      <c r="P309" s="1">
        <v>24264194.860054702</v>
      </c>
      <c r="Q309" s="1">
        <v>144835774.26414099</v>
      </c>
      <c r="R309" s="1">
        <v>366240633.32867903</v>
      </c>
      <c r="S309" s="1">
        <v>4775608.3423095699</v>
      </c>
      <c r="T309" s="1" t="s">
        <v>12</v>
      </c>
      <c r="U309" s="1" t="s">
        <v>6</v>
      </c>
      <c r="V309">
        <f t="shared" si="39"/>
        <v>544421699.33120465</v>
      </c>
      <c r="X309" t="s">
        <v>88</v>
      </c>
      <c r="Y309">
        <v>2002</v>
      </c>
      <c r="Z309" t="s">
        <v>90</v>
      </c>
      <c r="AA309">
        <f t="shared" si="33"/>
        <v>0.79083705541299876</v>
      </c>
      <c r="AB309">
        <f t="shared" si="34"/>
        <v>4.4568750455505493</v>
      </c>
      <c r="AC309">
        <f t="shared" si="35"/>
        <v>26.603600562223111</v>
      </c>
      <c r="AD309">
        <f t="shared" si="36"/>
        <v>67.271498138040357</v>
      </c>
      <c r="AE309">
        <f t="shared" si="37"/>
        <v>0.87718919877296775</v>
      </c>
      <c r="AF309" s="1" t="s">
        <v>12</v>
      </c>
      <c r="AG309" s="1" t="s">
        <v>6</v>
      </c>
      <c r="AH309">
        <f t="shared" si="40"/>
        <v>99.999999999999986</v>
      </c>
    </row>
    <row r="310" spans="1:34" x14ac:dyDescent="0.45">
      <c r="A310" t="str">
        <f>MID('Stand condition - SCT output'!$I310,9,4)</f>
        <v>2001</v>
      </c>
      <c r="B310">
        <f t="shared" si="38"/>
        <v>2002</v>
      </c>
      <c r="C310" t="str">
        <f>MID('Stand condition - SCT output'!$I310,18,4)</f>
        <v>2003</v>
      </c>
      <c r="D310">
        <f>SUM('Stand condition - SCT output'!$B310:$C310)</f>
        <v>1023103.5610961909</v>
      </c>
      <c r="E310" s="1">
        <f>'Stand condition - SCT output'!$D310</f>
        <v>2662914.7971681999</v>
      </c>
      <c r="F310" s="1">
        <f>'Stand condition - SCT output'!$E310</f>
        <v>12431738.104367901</v>
      </c>
      <c r="G310" s="1">
        <f>'Stand condition - SCT output'!$F310</f>
        <v>39812577.324759901</v>
      </c>
      <c r="H310" s="1">
        <f>'Stand condition - SCT output'!$G310</f>
        <v>346798.81311035098</v>
      </c>
      <c r="I310" s="1" t="str">
        <f>'Stand condition - SCT output'!$H310</f>
        <v>Loddon</v>
      </c>
      <c r="J310" s="1" t="str">
        <f>'Stand condition - SCT output'!$J310</f>
        <v>River Red Gum</v>
      </c>
      <c r="K310" s="1"/>
      <c r="L310" t="s">
        <v>88</v>
      </c>
      <c r="M310">
        <v>2002</v>
      </c>
      <c r="N310" t="s">
        <v>90</v>
      </c>
      <c r="O310">
        <v>1023103.5610961909</v>
      </c>
      <c r="P310" s="1">
        <v>2662914.7971681999</v>
      </c>
      <c r="Q310" s="1">
        <v>12431738.104367901</v>
      </c>
      <c r="R310" s="1">
        <v>39812577.324759901</v>
      </c>
      <c r="S310" s="1">
        <v>346798.81311035098</v>
      </c>
      <c r="T310" s="1" t="s">
        <v>13</v>
      </c>
      <c r="U310" s="1" t="s">
        <v>6</v>
      </c>
      <c r="V310">
        <f t="shared" si="39"/>
        <v>56277132.600502543</v>
      </c>
      <c r="X310" t="s">
        <v>88</v>
      </c>
      <c r="Y310">
        <v>2002</v>
      </c>
      <c r="Z310" t="s">
        <v>90</v>
      </c>
      <c r="AA310">
        <f t="shared" si="33"/>
        <v>1.8179738622416148</v>
      </c>
      <c r="AB310">
        <f t="shared" si="34"/>
        <v>4.7317883376745113</v>
      </c>
      <c r="AC310">
        <f t="shared" si="35"/>
        <v>22.090212364971997</v>
      </c>
      <c r="AD310">
        <f t="shared" si="36"/>
        <v>70.743791456788585</v>
      </c>
      <c r="AE310">
        <f t="shared" si="37"/>
        <v>0.61623397832329174</v>
      </c>
      <c r="AF310" s="1" t="s">
        <v>13</v>
      </c>
      <c r="AG310" s="1" t="s">
        <v>6</v>
      </c>
      <c r="AH310">
        <f t="shared" si="40"/>
        <v>100</v>
      </c>
    </row>
    <row r="311" spans="1:34" x14ac:dyDescent="0.45">
      <c r="A311" t="str">
        <f>MID('Stand condition - SCT output'!$I311,9,4)</f>
        <v>2001</v>
      </c>
      <c r="B311">
        <f t="shared" si="38"/>
        <v>2002</v>
      </c>
      <c r="C311" t="str">
        <f>MID('Stand condition - SCT output'!$I311,18,4)</f>
        <v>2003</v>
      </c>
      <c r="D311">
        <f>SUM('Stand condition - SCT output'!$B311:$C311)</f>
        <v>134195.81951904279</v>
      </c>
      <c r="E311" s="1">
        <f>'Stand condition - SCT output'!$D311</f>
        <v>1042820.42071605</v>
      </c>
      <c r="F311" s="1">
        <f>'Stand condition - SCT output'!$E311</f>
        <v>15600772.8701791</v>
      </c>
      <c r="G311" s="1">
        <f>'Stand condition - SCT output'!$F311</f>
        <v>117906236.16123401</v>
      </c>
      <c r="H311" s="1">
        <f>'Stand condition - SCT output'!$G311</f>
        <v>2195887.5226627099</v>
      </c>
      <c r="I311" s="1" t="str">
        <f>'Stand condition - SCT output'!$H311</f>
        <v>Lower Darling</v>
      </c>
      <c r="J311" s="1" t="str">
        <f>'Stand condition - SCT output'!$J311</f>
        <v>River Red Gum</v>
      </c>
      <c r="K311" s="1"/>
      <c r="L311" t="s">
        <v>88</v>
      </c>
      <c r="M311">
        <v>2002</v>
      </c>
      <c r="N311" t="s">
        <v>90</v>
      </c>
      <c r="O311">
        <v>134195.81951904279</v>
      </c>
      <c r="P311" s="1">
        <v>1042820.42071605</v>
      </c>
      <c r="Q311" s="1">
        <v>15600772.8701791</v>
      </c>
      <c r="R311" s="1">
        <v>117906236.16123401</v>
      </c>
      <c r="S311" s="1">
        <v>2195887.5226627099</v>
      </c>
      <c r="T311" s="1" t="s">
        <v>14</v>
      </c>
      <c r="U311" s="1" t="s">
        <v>6</v>
      </c>
      <c r="V311">
        <f t="shared" si="39"/>
        <v>136879912.7943109</v>
      </c>
      <c r="X311" t="s">
        <v>88</v>
      </c>
      <c r="Y311">
        <v>2002</v>
      </c>
      <c r="Z311" t="s">
        <v>90</v>
      </c>
      <c r="AA311">
        <f t="shared" si="33"/>
        <v>9.8039088993794515E-2</v>
      </c>
      <c r="AB311">
        <f t="shared" si="34"/>
        <v>0.76185058817439022</v>
      </c>
      <c r="AC311">
        <f t="shared" si="35"/>
        <v>11.397415845539252</v>
      </c>
      <c r="AD311">
        <f t="shared" si="36"/>
        <v>86.138450671291281</v>
      </c>
      <c r="AE311">
        <f t="shared" si="37"/>
        <v>1.6042438060012973</v>
      </c>
      <c r="AF311" s="1" t="s">
        <v>14</v>
      </c>
      <c r="AG311" s="1" t="s">
        <v>6</v>
      </c>
      <c r="AH311">
        <f t="shared" si="40"/>
        <v>100.00000000000001</v>
      </c>
    </row>
    <row r="312" spans="1:34" x14ac:dyDescent="0.45">
      <c r="A312" t="str">
        <f>MID('Stand condition - SCT output'!$I312,9,4)</f>
        <v>2001</v>
      </c>
      <c r="B312">
        <f t="shared" si="38"/>
        <v>2002</v>
      </c>
      <c r="C312" t="str">
        <f>MID('Stand condition - SCT output'!$I312,18,4)</f>
        <v>2003</v>
      </c>
      <c r="D312">
        <f>SUM('Stand condition - SCT output'!$B312:$C312)</f>
        <v>6059684.2496948158</v>
      </c>
      <c r="E312" s="1">
        <f>'Stand condition - SCT output'!$D312</f>
        <v>85455065.036783099</v>
      </c>
      <c r="F312" s="1">
        <f>'Stand condition - SCT output'!$E312</f>
        <v>295076935.92561197</v>
      </c>
      <c r="G312" s="1">
        <f>'Stand condition - SCT output'!$F312</f>
        <v>473735009.04306</v>
      </c>
      <c r="H312" s="1">
        <f>'Stand condition - SCT output'!$G312</f>
        <v>4873476.5872802697</v>
      </c>
      <c r="I312" s="1" t="str">
        <f>'Stand condition - SCT output'!$H312</f>
        <v>Macquarie-Castlereagh</v>
      </c>
      <c r="J312" s="1" t="str">
        <f>'Stand condition - SCT output'!$J312</f>
        <v>River Red Gum</v>
      </c>
      <c r="K312" s="1"/>
      <c r="L312" t="s">
        <v>88</v>
      </c>
      <c r="M312">
        <v>2002</v>
      </c>
      <c r="N312" t="s">
        <v>90</v>
      </c>
      <c r="O312">
        <v>6059684.2496948158</v>
      </c>
      <c r="P312" s="1">
        <v>85455065.036783099</v>
      </c>
      <c r="Q312" s="1">
        <v>295076935.92561197</v>
      </c>
      <c r="R312" s="1">
        <v>473735009.04306</v>
      </c>
      <c r="S312" s="1">
        <v>4873476.5872802697</v>
      </c>
      <c r="T312" s="1" t="s">
        <v>15</v>
      </c>
      <c r="U312" s="1" t="s">
        <v>6</v>
      </c>
      <c r="V312">
        <f t="shared" si="39"/>
        <v>865200170.84243011</v>
      </c>
      <c r="X312" t="s">
        <v>88</v>
      </c>
      <c r="Y312">
        <v>2002</v>
      </c>
      <c r="Z312" t="s">
        <v>90</v>
      </c>
      <c r="AA312">
        <f t="shared" si="33"/>
        <v>0.70037945598122209</v>
      </c>
      <c r="AB312">
        <f t="shared" si="34"/>
        <v>9.8769126401786327</v>
      </c>
      <c r="AC312">
        <f t="shared" si="35"/>
        <v>34.10504827319911</v>
      </c>
      <c r="AD312">
        <f t="shared" si="36"/>
        <v>54.754382281477433</v>
      </c>
      <c r="AE312">
        <f t="shared" si="37"/>
        <v>0.5632773491636105</v>
      </c>
      <c r="AF312" s="1" t="s">
        <v>15</v>
      </c>
      <c r="AG312" s="1" t="s">
        <v>6</v>
      </c>
      <c r="AH312">
        <f t="shared" si="40"/>
        <v>100.00000000000001</v>
      </c>
    </row>
    <row r="313" spans="1:34" x14ac:dyDescent="0.45">
      <c r="A313" t="str">
        <f>MID('Stand condition - SCT output'!$I313,9,4)</f>
        <v>2001</v>
      </c>
      <c r="B313">
        <f t="shared" si="38"/>
        <v>2002</v>
      </c>
      <c r="C313" t="str">
        <f>MID('Stand condition - SCT output'!$I313,18,4)</f>
        <v>2003</v>
      </c>
      <c r="D313">
        <f>SUM('Stand condition - SCT output'!$B313:$C313)</f>
        <v>3391.4046630859302</v>
      </c>
      <c r="E313" s="1">
        <f>'Stand condition - SCT output'!$D313</f>
        <v>34608.771667480403</v>
      </c>
      <c r="F313" s="1">
        <f>'Stand condition - SCT output'!$E313</f>
        <v>639252.63500976504</v>
      </c>
      <c r="G313" s="1">
        <f>'Stand condition - SCT output'!$F313</f>
        <v>21593451.100036599</v>
      </c>
      <c r="H313" s="1">
        <f>'Stand condition - SCT output'!$G313</f>
        <v>75737.331726074204</v>
      </c>
      <c r="I313" s="1" t="str">
        <f>'Stand condition - SCT output'!$H313</f>
        <v>Moonie</v>
      </c>
      <c r="J313" s="1" t="str">
        <f>'Stand condition - SCT output'!$J313</f>
        <v>River Red Gum</v>
      </c>
      <c r="K313" s="1"/>
      <c r="L313" t="s">
        <v>88</v>
      </c>
      <c r="M313">
        <v>2002</v>
      </c>
      <c r="N313" t="s">
        <v>90</v>
      </c>
      <c r="O313">
        <v>3391.4046630859302</v>
      </c>
      <c r="P313" s="1">
        <v>34608.771667480403</v>
      </c>
      <c r="Q313" s="1">
        <v>639252.63500976504</v>
      </c>
      <c r="R313" s="1">
        <v>21593451.100036599</v>
      </c>
      <c r="S313" s="1">
        <v>75737.331726074204</v>
      </c>
      <c r="T313" s="1" t="s">
        <v>16</v>
      </c>
      <c r="U313" s="1" t="s">
        <v>6</v>
      </c>
      <c r="V313">
        <f t="shared" si="39"/>
        <v>22346441.243103005</v>
      </c>
      <c r="X313" t="s">
        <v>88</v>
      </c>
      <c r="Y313">
        <v>2002</v>
      </c>
      <c r="Z313" t="s">
        <v>90</v>
      </c>
      <c r="AA313">
        <f t="shared" si="33"/>
        <v>1.517648661006661E-2</v>
      </c>
      <c r="AB313">
        <f t="shared" si="34"/>
        <v>0.15487375054926045</v>
      </c>
      <c r="AC313">
        <f t="shared" si="35"/>
        <v>2.8606462570726499</v>
      </c>
      <c r="AD313">
        <f t="shared" si="36"/>
        <v>96.630380046313604</v>
      </c>
      <c r="AE313">
        <f t="shared" si="37"/>
        <v>0.33892345945442093</v>
      </c>
      <c r="AF313" s="1" t="s">
        <v>16</v>
      </c>
      <c r="AG313" s="1" t="s">
        <v>6</v>
      </c>
      <c r="AH313">
        <f t="shared" si="40"/>
        <v>100</v>
      </c>
    </row>
    <row r="314" spans="1:34" x14ac:dyDescent="0.45">
      <c r="A314" t="str">
        <f>MID('Stand condition - SCT output'!$I314,9,4)</f>
        <v>2001</v>
      </c>
      <c r="B314">
        <f t="shared" si="38"/>
        <v>2002</v>
      </c>
      <c r="C314" t="str">
        <f>MID('Stand condition - SCT output'!$I314,18,4)</f>
        <v>2003</v>
      </c>
      <c r="D314">
        <f>SUM('Stand condition - SCT output'!$B314:$C314)</f>
        <v>4496923.5053452356</v>
      </c>
      <c r="E314" s="1">
        <f>'Stand condition - SCT output'!$D314</f>
        <v>27966255.7841557</v>
      </c>
      <c r="F314" s="1">
        <f>'Stand condition - SCT output'!$E314</f>
        <v>419569931.66633803</v>
      </c>
      <c r="G314" s="1">
        <f>'Stand condition - SCT output'!$F314</f>
        <v>1656244555.9862199</v>
      </c>
      <c r="H314" s="1">
        <f>'Stand condition - SCT output'!$G314</f>
        <v>49342061.228136003</v>
      </c>
      <c r="I314" s="1" t="str">
        <f>'Stand condition - SCT output'!$H314</f>
        <v>Murray</v>
      </c>
      <c r="J314" s="1" t="str">
        <f>'Stand condition - SCT output'!$J314</f>
        <v>River Red Gum</v>
      </c>
      <c r="K314" s="1"/>
      <c r="L314" t="s">
        <v>88</v>
      </c>
      <c r="M314">
        <v>2002</v>
      </c>
      <c r="N314" t="s">
        <v>90</v>
      </c>
      <c r="O314">
        <v>4496923.5053452356</v>
      </c>
      <c r="P314" s="1">
        <v>27966255.7841557</v>
      </c>
      <c r="Q314" s="1">
        <v>419569931.66633803</v>
      </c>
      <c r="R314" s="1">
        <v>1656244555.9862199</v>
      </c>
      <c r="S314" s="1">
        <v>49342061.228136003</v>
      </c>
      <c r="T314" s="1" t="s">
        <v>17</v>
      </c>
      <c r="U314" s="1" t="s">
        <v>6</v>
      </c>
      <c r="V314">
        <f t="shared" si="39"/>
        <v>2157619728.1701946</v>
      </c>
      <c r="X314" t="s">
        <v>88</v>
      </c>
      <c r="Y314">
        <v>2002</v>
      </c>
      <c r="Z314" t="s">
        <v>90</v>
      </c>
      <c r="AA314">
        <f t="shared" si="33"/>
        <v>0.20842057785404691</v>
      </c>
      <c r="AB314">
        <f t="shared" si="34"/>
        <v>1.296162406147118</v>
      </c>
      <c r="AC314">
        <f t="shared" si="35"/>
        <v>19.445962890882598</v>
      </c>
      <c r="AD314">
        <f t="shared" si="36"/>
        <v>76.762579353629917</v>
      </c>
      <c r="AE314">
        <f t="shared" si="37"/>
        <v>2.2868747714863251</v>
      </c>
      <c r="AF314" s="1" t="s">
        <v>17</v>
      </c>
      <c r="AG314" s="1" t="s">
        <v>6</v>
      </c>
      <c r="AH314">
        <f t="shared" si="40"/>
        <v>100</v>
      </c>
    </row>
    <row r="315" spans="1:34" x14ac:dyDescent="0.45">
      <c r="A315" t="str">
        <f>MID('Stand condition - SCT output'!$I315,9,4)</f>
        <v>2001</v>
      </c>
      <c r="B315">
        <f t="shared" si="38"/>
        <v>2002</v>
      </c>
      <c r="C315" t="str">
        <f>MID('Stand condition - SCT output'!$I315,18,4)</f>
        <v>2003</v>
      </c>
      <c r="D315">
        <f>SUM('Stand condition - SCT output'!$B315:$C315)</f>
        <v>1326.09240722656</v>
      </c>
      <c r="E315" s="1">
        <f>'Stand condition - SCT output'!$D315</f>
        <v>23367.848999023401</v>
      </c>
      <c r="F315" s="1">
        <f>'Stand condition - SCT output'!$E315</f>
        <v>928570.26992809796</v>
      </c>
      <c r="G315" s="1">
        <f>'Stand condition - SCT output'!$F315</f>
        <v>80928809.065842003</v>
      </c>
      <c r="H315" s="1">
        <f>'Stand condition - SCT output'!$G315</f>
        <v>487854.23288215097</v>
      </c>
      <c r="I315" s="1" t="str">
        <f>'Stand condition - SCT output'!$H315</f>
        <v>Barwon-Darling</v>
      </c>
      <c r="J315" s="1" t="str">
        <f>'Stand condition - SCT output'!$J315</f>
        <v>River Red Gum</v>
      </c>
      <c r="K315" s="1"/>
      <c r="L315" t="s">
        <v>88</v>
      </c>
      <c r="M315">
        <v>2002</v>
      </c>
      <c r="N315" t="s">
        <v>90</v>
      </c>
      <c r="O315">
        <v>1326.09240722656</v>
      </c>
      <c r="P315" s="1">
        <v>23367.848999023401</v>
      </c>
      <c r="Q315" s="1">
        <v>928570.26992809796</v>
      </c>
      <c r="R315" s="1">
        <v>80928809.065842003</v>
      </c>
      <c r="S315" s="1">
        <v>487854.23288215097</v>
      </c>
      <c r="T315" s="1" t="s">
        <v>18</v>
      </c>
      <c r="U315" s="1" t="s">
        <v>6</v>
      </c>
      <c r="V315">
        <f t="shared" si="39"/>
        <v>82369927.510058507</v>
      </c>
      <c r="X315" t="s">
        <v>88</v>
      </c>
      <c r="Y315">
        <v>2002</v>
      </c>
      <c r="Z315" t="s">
        <v>90</v>
      </c>
      <c r="AA315">
        <f t="shared" si="33"/>
        <v>1.6099229989787545E-3</v>
      </c>
      <c r="AB315">
        <f t="shared" si="34"/>
        <v>2.8369393667573475E-2</v>
      </c>
      <c r="AC315">
        <f t="shared" si="35"/>
        <v>1.1273170901051317</v>
      </c>
      <c r="AD315">
        <f t="shared" si="36"/>
        <v>98.250431331215481</v>
      </c>
      <c r="AE315">
        <f t="shared" si="37"/>
        <v>0.5922722620128289</v>
      </c>
      <c r="AF315" s="1" t="s">
        <v>18</v>
      </c>
      <c r="AG315" s="1" t="s">
        <v>6</v>
      </c>
      <c r="AH315">
        <f t="shared" si="40"/>
        <v>99.999999999999986</v>
      </c>
    </row>
    <row r="316" spans="1:34" x14ac:dyDescent="0.45">
      <c r="A316" t="str">
        <f>MID('Stand condition - SCT output'!$I316,9,4)</f>
        <v>2001</v>
      </c>
      <c r="B316">
        <f t="shared" si="38"/>
        <v>2002</v>
      </c>
      <c r="C316" t="str">
        <f>MID('Stand condition - SCT output'!$I316,18,4)</f>
        <v>2003</v>
      </c>
      <c r="D316">
        <f>SUM('Stand condition - SCT output'!$B316:$C316)</f>
        <v>35172.285217285098</v>
      </c>
      <c r="E316" s="1">
        <f>'Stand condition - SCT output'!$D316</f>
        <v>272103.60205078102</v>
      </c>
      <c r="F316" s="1">
        <f>'Stand condition - SCT output'!$E316</f>
        <v>5595601.1750753904</v>
      </c>
      <c r="G316" s="1">
        <f>'Stand condition - SCT output'!$F316</f>
        <v>112879554.885748</v>
      </c>
      <c r="H316" s="1">
        <f>'Stand condition - SCT output'!$G316</f>
        <v>3953620.2944946201</v>
      </c>
      <c r="I316" s="1" t="str">
        <f>'Stand condition - SCT output'!$H316</f>
        <v>Border Rivers</v>
      </c>
      <c r="J316" s="1" t="str">
        <f>'Stand condition - SCT output'!$J316</f>
        <v>River Red Gum</v>
      </c>
      <c r="K316" s="1"/>
      <c r="L316" t="s">
        <v>88</v>
      </c>
      <c r="M316">
        <v>2002</v>
      </c>
      <c r="N316" t="s">
        <v>90</v>
      </c>
      <c r="O316">
        <v>35172.285217285098</v>
      </c>
      <c r="P316" s="1">
        <v>272103.60205078102</v>
      </c>
      <c r="Q316" s="1">
        <v>5595601.1750753904</v>
      </c>
      <c r="R316" s="1">
        <v>112879554.885748</v>
      </c>
      <c r="S316" s="1">
        <v>3953620.2944946201</v>
      </c>
      <c r="T316" s="1" t="s">
        <v>19</v>
      </c>
      <c r="U316" s="1" t="s">
        <v>6</v>
      </c>
      <c r="V316">
        <f t="shared" si="39"/>
        <v>122736052.24258608</v>
      </c>
      <c r="X316" t="s">
        <v>88</v>
      </c>
      <c r="Y316">
        <v>2002</v>
      </c>
      <c r="Z316" t="s">
        <v>90</v>
      </c>
      <c r="AA316">
        <f t="shared" si="33"/>
        <v>2.8656849046902348E-2</v>
      </c>
      <c r="AB316">
        <f t="shared" si="34"/>
        <v>0.22169818653851769</v>
      </c>
      <c r="AC316">
        <f t="shared" si="35"/>
        <v>4.5590525952519343</v>
      </c>
      <c r="AD316">
        <f t="shared" si="36"/>
        <v>91.969354418083398</v>
      </c>
      <c r="AE316">
        <f t="shared" si="37"/>
        <v>3.2212379510792357</v>
      </c>
      <c r="AF316" s="1" t="s">
        <v>19</v>
      </c>
      <c r="AG316" s="1" t="s">
        <v>6</v>
      </c>
      <c r="AH316">
        <f t="shared" si="40"/>
        <v>99.999999999999986</v>
      </c>
    </row>
    <row r="317" spans="1:34" x14ac:dyDescent="0.45">
      <c r="A317" t="str">
        <f>MID('Stand condition - SCT output'!$I317,9,4)</f>
        <v>2001</v>
      </c>
      <c r="B317">
        <f t="shared" si="38"/>
        <v>2002</v>
      </c>
      <c r="C317" t="str">
        <f>MID('Stand condition - SCT output'!$I317,18,4)</f>
        <v>2003</v>
      </c>
      <c r="D317">
        <f>SUM('Stand condition - SCT output'!$B317:$C317)</f>
        <v>133141.75927734276</v>
      </c>
      <c r="E317" s="1">
        <f>'Stand condition - SCT output'!$D317</f>
        <v>636548.45499841997</v>
      </c>
      <c r="F317" s="1">
        <f>'Stand condition - SCT output'!$E317</f>
        <v>2920603.6486952798</v>
      </c>
      <c r="G317" s="1">
        <f>'Stand condition - SCT output'!$F317</f>
        <v>18796534.561536599</v>
      </c>
      <c r="H317" s="1">
        <f>'Stand condition - SCT output'!$G317</f>
        <v>169119.310119628</v>
      </c>
      <c r="I317" s="1" t="str">
        <f>'Stand condition - SCT output'!$H317</f>
        <v>Campaspe</v>
      </c>
      <c r="J317" s="1" t="str">
        <f>'Stand condition - SCT output'!$J317</f>
        <v>River Red Gum</v>
      </c>
      <c r="K317" s="1"/>
      <c r="L317" t="s">
        <v>88</v>
      </c>
      <c r="M317">
        <v>2002</v>
      </c>
      <c r="N317" t="s">
        <v>90</v>
      </c>
      <c r="O317">
        <v>133141.75927734276</v>
      </c>
      <c r="P317" s="1">
        <v>636548.45499841997</v>
      </c>
      <c r="Q317" s="1">
        <v>2920603.6486952798</v>
      </c>
      <c r="R317" s="1">
        <v>18796534.561536599</v>
      </c>
      <c r="S317" s="1">
        <v>169119.310119628</v>
      </c>
      <c r="T317" s="1" t="s">
        <v>20</v>
      </c>
      <c r="U317" s="1" t="s">
        <v>6</v>
      </c>
      <c r="V317">
        <f t="shared" si="39"/>
        <v>22655947.734627269</v>
      </c>
      <c r="X317" t="s">
        <v>88</v>
      </c>
      <c r="Y317">
        <v>2002</v>
      </c>
      <c r="Z317" t="s">
        <v>90</v>
      </c>
      <c r="AA317">
        <f t="shared" si="33"/>
        <v>0.5876680191747149</v>
      </c>
      <c r="AB317">
        <f t="shared" si="34"/>
        <v>2.8096306649998204</v>
      </c>
      <c r="AC317">
        <f t="shared" si="35"/>
        <v>12.89111222759152</v>
      </c>
      <c r="AD317">
        <f t="shared" si="36"/>
        <v>82.96512148466887</v>
      </c>
      <c r="AE317">
        <f t="shared" si="37"/>
        <v>0.74646760356507469</v>
      </c>
      <c r="AF317" s="1" t="s">
        <v>20</v>
      </c>
      <c r="AG317" s="1" t="s">
        <v>6</v>
      </c>
      <c r="AH317">
        <f t="shared" si="40"/>
        <v>100.00000000000001</v>
      </c>
    </row>
    <row r="318" spans="1:34" x14ac:dyDescent="0.45">
      <c r="A318" t="str">
        <f>MID('Stand condition - SCT output'!$I318,9,4)</f>
        <v>2001</v>
      </c>
      <c r="B318">
        <f t="shared" si="38"/>
        <v>2002</v>
      </c>
      <c r="C318" t="str">
        <f>MID('Stand condition - SCT output'!$I318,18,4)</f>
        <v>2003</v>
      </c>
      <c r="D318">
        <f>SUM('Stand condition - SCT output'!$B318:$C318)</f>
        <v>1184463.6190704934</v>
      </c>
      <c r="E318" s="1">
        <f>'Stand condition - SCT output'!$D318</f>
        <v>4641116.9360519098</v>
      </c>
      <c r="F318" s="1">
        <f>'Stand condition - SCT output'!$E318</f>
        <v>44342057.962605298</v>
      </c>
      <c r="G318" s="1">
        <f>'Stand condition - SCT output'!$F318</f>
        <v>302299426.17628199</v>
      </c>
      <c r="H318" s="1">
        <f>'Stand condition - SCT output'!$G318</f>
        <v>11442263.1144662</v>
      </c>
      <c r="I318" s="1" t="str">
        <f>'Stand condition - SCT output'!$H318</f>
        <v>Goulburn-Broken</v>
      </c>
      <c r="J318" s="1" t="str">
        <f>'Stand condition - SCT output'!$J318</f>
        <v>River Red Gum</v>
      </c>
      <c r="K318" s="1"/>
      <c r="L318" t="s">
        <v>88</v>
      </c>
      <c r="M318">
        <v>2002</v>
      </c>
      <c r="N318" t="s">
        <v>90</v>
      </c>
      <c r="O318">
        <v>1184463.6190704934</v>
      </c>
      <c r="P318" s="1">
        <v>4641116.9360519098</v>
      </c>
      <c r="Q318" s="1">
        <v>44342057.962605298</v>
      </c>
      <c r="R318" s="1">
        <v>302299426.17628199</v>
      </c>
      <c r="S318" s="1">
        <v>11442263.1144662</v>
      </c>
      <c r="T318" s="1" t="s">
        <v>21</v>
      </c>
      <c r="U318" s="1" t="s">
        <v>6</v>
      </c>
      <c r="V318">
        <f t="shared" si="39"/>
        <v>363909327.80847585</v>
      </c>
      <c r="X318" t="s">
        <v>88</v>
      </c>
      <c r="Y318">
        <v>2002</v>
      </c>
      <c r="Z318" t="s">
        <v>90</v>
      </c>
      <c r="AA318">
        <f t="shared" si="33"/>
        <v>0.32548317082267048</v>
      </c>
      <c r="AB318">
        <f t="shared" si="34"/>
        <v>1.2753498141972641</v>
      </c>
      <c r="AC318">
        <f t="shared" si="35"/>
        <v>12.184919312082695</v>
      </c>
      <c r="AD318">
        <f t="shared" si="36"/>
        <v>83.06998559140564</v>
      </c>
      <c r="AE318">
        <f t="shared" si="37"/>
        <v>3.1442621114917455</v>
      </c>
      <c r="AF318" s="1" t="s">
        <v>21</v>
      </c>
      <c r="AG318" s="1" t="s">
        <v>6</v>
      </c>
      <c r="AH318">
        <f t="shared" si="40"/>
        <v>100.00000000000001</v>
      </c>
    </row>
    <row r="319" spans="1:34" x14ac:dyDescent="0.45">
      <c r="A319" t="str">
        <f>MID('Stand condition - SCT output'!$I319,9,4)</f>
        <v>2001</v>
      </c>
      <c r="B319">
        <f t="shared" si="38"/>
        <v>2002</v>
      </c>
      <c r="C319" t="str">
        <f>MID('Stand condition - SCT output'!$I319,18,4)</f>
        <v>2003</v>
      </c>
      <c r="D319">
        <f>SUM('Stand condition - SCT output'!$B319:$C319)</f>
        <v>201669.48608398429</v>
      </c>
      <c r="E319" s="1">
        <f>'Stand condition - SCT output'!$D319</f>
        <v>1996283.2733711901</v>
      </c>
      <c r="F319" s="1">
        <f>'Stand condition - SCT output'!$E319</f>
        <v>7680040.4764626902</v>
      </c>
      <c r="G319" s="1">
        <f>'Stand condition - SCT output'!$F319</f>
        <v>110460544.78912</v>
      </c>
      <c r="H319" s="1">
        <f>'Stand condition - SCT output'!$G319</f>
        <v>4341159.9232788002</v>
      </c>
      <c r="I319" s="1" t="str">
        <f>'Stand condition - SCT output'!$H319</f>
        <v>Gwydir</v>
      </c>
      <c r="J319" s="1" t="str">
        <f>'Stand condition - SCT output'!$J319</f>
        <v>River Red Gum</v>
      </c>
      <c r="K319" s="1"/>
      <c r="L319" t="s">
        <v>88</v>
      </c>
      <c r="M319">
        <v>2002</v>
      </c>
      <c r="N319" t="s">
        <v>90</v>
      </c>
      <c r="O319">
        <v>201669.48608398429</v>
      </c>
      <c r="P319" s="1">
        <v>1996283.2733711901</v>
      </c>
      <c r="Q319" s="1">
        <v>7680040.4764626902</v>
      </c>
      <c r="R319" s="1">
        <v>110460544.78912</v>
      </c>
      <c r="S319" s="1">
        <v>4341159.9232788002</v>
      </c>
      <c r="T319" s="1" t="s">
        <v>22</v>
      </c>
      <c r="U319" s="1" t="s">
        <v>6</v>
      </c>
      <c r="V319">
        <f t="shared" si="39"/>
        <v>124679697.94831666</v>
      </c>
      <c r="X319" t="s">
        <v>88</v>
      </c>
      <c r="Y319">
        <v>2002</v>
      </c>
      <c r="Z319" t="s">
        <v>90</v>
      </c>
      <c r="AA319">
        <f t="shared" si="33"/>
        <v>0.1617500598754916</v>
      </c>
      <c r="AB319">
        <f t="shared" si="34"/>
        <v>1.6011293788975229</v>
      </c>
      <c r="AC319">
        <f t="shared" si="35"/>
        <v>6.1598163958067085</v>
      </c>
      <c r="AD319">
        <f t="shared" si="36"/>
        <v>88.595454277495193</v>
      </c>
      <c r="AE319">
        <f t="shared" si="37"/>
        <v>3.4818498879250863</v>
      </c>
      <c r="AF319" s="1" t="s">
        <v>22</v>
      </c>
      <c r="AG319" s="1" t="s">
        <v>6</v>
      </c>
      <c r="AH319">
        <f t="shared" si="40"/>
        <v>100</v>
      </c>
    </row>
    <row r="320" spans="1:34" x14ac:dyDescent="0.45">
      <c r="A320" t="str">
        <f>MID('Stand condition - SCT output'!$I320,9,4)</f>
        <v>2001</v>
      </c>
      <c r="B320">
        <f t="shared" si="38"/>
        <v>2002</v>
      </c>
      <c r="C320" t="str">
        <f>MID('Stand condition - SCT output'!$I320,18,4)</f>
        <v>2003</v>
      </c>
      <c r="D320">
        <f>SUM('Stand condition - SCT output'!$B320:$C320)</f>
        <v>15587.11224365226</v>
      </c>
      <c r="E320" s="1">
        <f>'Stand condition - SCT output'!$D320</f>
        <v>68565.182861328096</v>
      </c>
      <c r="F320" s="1">
        <f>'Stand condition - SCT output'!$E320</f>
        <v>627691.41901089496</v>
      </c>
      <c r="G320" s="1">
        <f>'Stand condition - SCT output'!$F320</f>
        <v>72864253.998660505</v>
      </c>
      <c r="H320" s="1">
        <f>'Stand condition - SCT output'!$G320</f>
        <v>539076.23001685005</v>
      </c>
      <c r="I320" s="1" t="str">
        <f>'Stand condition - SCT output'!$H320</f>
        <v>Warrego</v>
      </c>
      <c r="J320" s="1" t="str">
        <f>'Stand condition - SCT output'!$J320</f>
        <v>River Red Gum</v>
      </c>
      <c r="K320" s="1"/>
      <c r="L320" t="s">
        <v>88</v>
      </c>
      <c r="M320">
        <v>2002</v>
      </c>
      <c r="N320" t="s">
        <v>90</v>
      </c>
      <c r="O320">
        <v>15587.11224365226</v>
      </c>
      <c r="P320" s="1">
        <v>68565.182861328096</v>
      </c>
      <c r="Q320" s="1">
        <v>627691.41901089496</v>
      </c>
      <c r="R320" s="1">
        <v>72864253.998660505</v>
      </c>
      <c r="S320" s="1">
        <v>539076.23001685005</v>
      </c>
      <c r="T320" s="1" t="s">
        <v>23</v>
      </c>
      <c r="U320" s="1" t="s">
        <v>6</v>
      </c>
      <c r="V320">
        <f t="shared" si="39"/>
        <v>74115173.942793235</v>
      </c>
      <c r="X320" t="s">
        <v>88</v>
      </c>
      <c r="Y320">
        <v>2002</v>
      </c>
      <c r="Z320" t="s">
        <v>90</v>
      </c>
      <c r="AA320">
        <f t="shared" si="33"/>
        <v>2.1030932553276305E-2</v>
      </c>
      <c r="AB320">
        <f t="shared" si="34"/>
        <v>9.2511666928355357E-2</v>
      </c>
      <c r="AC320">
        <f t="shared" si="35"/>
        <v>0.84691350720621228</v>
      </c>
      <c r="AD320">
        <f t="shared" si="36"/>
        <v>98.312194551282744</v>
      </c>
      <c r="AE320">
        <f t="shared" si="37"/>
        <v>0.72734934202939749</v>
      </c>
      <c r="AF320" s="1" t="s">
        <v>23</v>
      </c>
      <c r="AG320" s="1" t="s">
        <v>6</v>
      </c>
      <c r="AH320">
        <f t="shared" si="40"/>
        <v>99.999999999999986</v>
      </c>
    </row>
    <row r="321" spans="1:34" x14ac:dyDescent="0.45">
      <c r="A321" t="str">
        <f>MID('Stand condition - SCT output'!$I321,9,4)</f>
        <v>2001</v>
      </c>
      <c r="B321">
        <f t="shared" si="38"/>
        <v>2002</v>
      </c>
      <c r="C321" t="str">
        <f>MID('Stand condition - SCT output'!$I321,18,4)</f>
        <v>2003</v>
      </c>
      <c r="D321">
        <f>SUM('Stand condition - SCT output'!$B321:$C321)</f>
        <v>4431.7493286132803</v>
      </c>
      <c r="E321" s="1">
        <f>'Stand condition - SCT output'!$D321</f>
        <v>22171.140197753899</v>
      </c>
      <c r="F321" s="1">
        <f>'Stand condition - SCT output'!$E321</f>
        <v>558206.68126172805</v>
      </c>
      <c r="G321" s="1">
        <f>'Stand condition - SCT output'!$F321</f>
        <v>2804336.0182358599</v>
      </c>
      <c r="H321" s="1">
        <f>'Stand condition - SCT output'!$G321</f>
        <v>99934.669707653506</v>
      </c>
      <c r="I321" s="1" t="str">
        <f>'Stand condition - SCT output'!$H321</f>
        <v>Eastern Mt Lofty Ranges</v>
      </c>
      <c r="J321" s="1" t="str">
        <f>'Stand condition - SCT output'!$J321</f>
        <v>River Red Gum</v>
      </c>
      <c r="K321" s="1"/>
      <c r="L321" t="s">
        <v>88</v>
      </c>
      <c r="M321">
        <v>2002</v>
      </c>
      <c r="N321" t="s">
        <v>90</v>
      </c>
      <c r="O321">
        <v>4431.7493286132803</v>
      </c>
      <c r="P321" s="1">
        <v>22171.140197753899</v>
      </c>
      <c r="Q321" s="1">
        <v>558206.68126172805</v>
      </c>
      <c r="R321" s="1">
        <v>2804336.0182358599</v>
      </c>
      <c r="S321" s="1">
        <v>99934.669707653506</v>
      </c>
      <c r="T321" s="1" t="s">
        <v>24</v>
      </c>
      <c r="U321" s="1" t="s">
        <v>6</v>
      </c>
      <c r="V321">
        <f t="shared" si="39"/>
        <v>3489080.2587316087</v>
      </c>
      <c r="X321" t="s">
        <v>88</v>
      </c>
      <c r="Y321">
        <v>2002</v>
      </c>
      <c r="Z321" t="s">
        <v>90</v>
      </c>
      <c r="AA321">
        <f t="shared" si="33"/>
        <v>0.12701769520843184</v>
      </c>
      <c r="AB321">
        <f t="shared" si="34"/>
        <v>0.63544368583294819</v>
      </c>
      <c r="AC321">
        <f t="shared" si="35"/>
        <v>15.998677011363846</v>
      </c>
      <c r="AD321">
        <f t="shared" si="36"/>
        <v>80.374649199251294</v>
      </c>
      <c r="AE321">
        <f t="shared" si="37"/>
        <v>2.8642124083434792</v>
      </c>
      <c r="AF321" s="1" t="s">
        <v>24</v>
      </c>
      <c r="AG321" s="1" t="s">
        <v>6</v>
      </c>
      <c r="AH321">
        <f t="shared" si="40"/>
        <v>100</v>
      </c>
    </row>
    <row r="322" spans="1:34" x14ac:dyDescent="0.45">
      <c r="A322" t="str">
        <f>MID('Stand condition - SCT output'!$I322,9,4)</f>
        <v>2001</v>
      </c>
      <c r="B322">
        <f t="shared" si="38"/>
        <v>2002</v>
      </c>
      <c r="C322" t="str">
        <f>MID('Stand condition - SCT output'!$I322,18,4)</f>
        <v>2003</v>
      </c>
      <c r="D322">
        <f>SUM('Stand condition - SCT output'!$B322:$C322)</f>
        <v>4716.6022949218705</v>
      </c>
      <c r="E322" s="1">
        <f>'Stand condition - SCT output'!$D322</f>
        <v>114716.47192382799</v>
      </c>
      <c r="F322" s="1">
        <f>'Stand condition - SCT output'!$E322</f>
        <v>2715464.0692749</v>
      </c>
      <c r="G322" s="1">
        <f>'Stand condition - SCT output'!$F322</f>
        <v>110621288.836587</v>
      </c>
      <c r="H322" s="1">
        <f>'Stand condition - SCT output'!$G322</f>
        <v>992530.45635986305</v>
      </c>
      <c r="I322" s="1" t="str">
        <f>'Stand condition - SCT output'!$H322</f>
        <v>Condamine-Balonne</v>
      </c>
      <c r="J322" s="1" t="str">
        <f>'Stand condition - SCT output'!$J322</f>
        <v>River Red Gum</v>
      </c>
      <c r="K322" s="1"/>
      <c r="L322" t="s">
        <v>88</v>
      </c>
      <c r="M322">
        <v>2002</v>
      </c>
      <c r="N322" t="s">
        <v>90</v>
      </c>
      <c r="O322">
        <v>4716.6022949218705</v>
      </c>
      <c r="P322" s="1">
        <v>114716.47192382799</v>
      </c>
      <c r="Q322" s="1">
        <v>2715464.0692749</v>
      </c>
      <c r="R322" s="1">
        <v>110621288.836587</v>
      </c>
      <c r="S322" s="1">
        <v>992530.45635986305</v>
      </c>
      <c r="T322" s="1" t="s">
        <v>25</v>
      </c>
      <c r="U322" s="1" t="s">
        <v>6</v>
      </c>
      <c r="V322">
        <f t="shared" si="39"/>
        <v>114448716.43644051</v>
      </c>
      <c r="X322" t="s">
        <v>88</v>
      </c>
      <c r="Y322">
        <v>2002</v>
      </c>
      <c r="Z322" t="s">
        <v>90</v>
      </c>
      <c r="AA322">
        <f t="shared" si="33"/>
        <v>4.1211491415382119E-3</v>
      </c>
      <c r="AB322">
        <f t="shared" si="34"/>
        <v>0.10023395237249005</v>
      </c>
      <c r="AC322">
        <f t="shared" si="35"/>
        <v>2.3726470281411518</v>
      </c>
      <c r="AD322">
        <f t="shared" si="36"/>
        <v>96.655770620215648</v>
      </c>
      <c r="AE322">
        <f t="shared" si="37"/>
        <v>0.86722725012916002</v>
      </c>
      <c r="AF322" s="1" t="s">
        <v>25</v>
      </c>
      <c r="AG322" s="1" t="s">
        <v>6</v>
      </c>
      <c r="AH322">
        <f t="shared" si="40"/>
        <v>99.999999999999986</v>
      </c>
    </row>
    <row r="323" spans="1:34" x14ac:dyDescent="0.45">
      <c r="A323" t="str">
        <f>MID('Stand condition - SCT output'!$I323,9,4)</f>
        <v>2002</v>
      </c>
      <c r="B323">
        <f t="shared" si="38"/>
        <v>2003</v>
      </c>
      <c r="C323" t="str">
        <f>MID('Stand condition - SCT output'!$I323,18,4)</f>
        <v>2004</v>
      </c>
      <c r="D323">
        <f>SUM('Stand condition - SCT output'!$B323:$C323)</f>
        <v>7406605.3068091217</v>
      </c>
      <c r="E323" s="1">
        <f>'Stand condition - SCT output'!$D323</f>
        <v>46881990.894497</v>
      </c>
      <c r="F323" s="1">
        <f>'Stand condition - SCT output'!$E323</f>
        <v>287105184.88582599</v>
      </c>
      <c r="G323" s="1">
        <f>'Stand condition - SCT output'!$F323</f>
        <v>734734359.93197203</v>
      </c>
      <c r="H323" s="1">
        <f>'Stand condition - SCT output'!$G323</f>
        <v>13778547.0975258</v>
      </c>
      <c r="I323" s="1" t="str">
        <f>'Stand condition - SCT output'!$H323</f>
        <v>Murrumbidgee</v>
      </c>
      <c r="J323" s="1" t="str">
        <f>'Stand condition - SCT output'!$J323</f>
        <v>River Red Gum</v>
      </c>
      <c r="K323" s="1"/>
      <c r="L323" t="s">
        <v>89</v>
      </c>
      <c r="M323">
        <v>2003</v>
      </c>
      <c r="N323" t="s">
        <v>91</v>
      </c>
      <c r="O323">
        <v>7406605.3068091217</v>
      </c>
      <c r="P323" s="1">
        <v>46881990.894497</v>
      </c>
      <c r="Q323" s="1">
        <v>287105184.88582599</v>
      </c>
      <c r="R323" s="1">
        <v>734734359.93197203</v>
      </c>
      <c r="S323" s="1">
        <v>13778547.0975258</v>
      </c>
      <c r="T323" s="1" t="s">
        <v>4</v>
      </c>
      <c r="U323" s="1" t="s">
        <v>6</v>
      </c>
      <c r="V323">
        <f t="shared" si="39"/>
        <v>1089906688.1166298</v>
      </c>
      <c r="X323" t="s">
        <v>89</v>
      </c>
      <c r="Y323">
        <v>2003</v>
      </c>
      <c r="Z323" t="s">
        <v>91</v>
      </c>
      <c r="AA323">
        <f t="shared" ref="AA323:AA386" si="41">O323/$V323*100</f>
        <v>0.67956324954825376</v>
      </c>
      <c r="AB323">
        <f t="shared" ref="AB323:AB386" si="42">P323/$V323*100</f>
        <v>4.3014683188621925</v>
      </c>
      <c r="AC323">
        <f t="shared" ref="AC323:AC386" si="43">Q323/$V323*100</f>
        <v>26.342180300035295</v>
      </c>
      <c r="AD323">
        <f t="shared" ref="AD323:AD386" si="44">R323/$V323*100</f>
        <v>67.412593017628026</v>
      </c>
      <c r="AE323">
        <f t="shared" ref="AE323:AE386" si="45">S323/$V323*100</f>
        <v>1.2641951139262455</v>
      </c>
      <c r="AF323" s="1" t="s">
        <v>4</v>
      </c>
      <c r="AG323" s="1" t="s">
        <v>6</v>
      </c>
      <c r="AH323">
        <f t="shared" si="40"/>
        <v>100.00000000000001</v>
      </c>
    </row>
    <row r="324" spans="1:34" x14ac:dyDescent="0.45">
      <c r="A324" t="str">
        <f>MID('Stand condition - SCT output'!$I324,9,4)</f>
        <v>2002</v>
      </c>
      <c r="B324">
        <f t="shared" ref="B324:B387" si="46">A324+1</f>
        <v>2003</v>
      </c>
      <c r="C324" t="str">
        <f>MID('Stand condition - SCT output'!$I324,18,4)</f>
        <v>2004</v>
      </c>
      <c r="D324">
        <f>SUM('Stand condition - SCT output'!$B324:$C324)</f>
        <v>19301.8701171875</v>
      </c>
      <c r="E324" s="1">
        <f>'Stand condition - SCT output'!$D324</f>
        <v>353736.207754337</v>
      </c>
      <c r="F324" s="1">
        <f>'Stand condition - SCT output'!$E324</f>
        <v>9075573.3849812802</v>
      </c>
      <c r="G324" s="1">
        <f>'Stand condition - SCT output'!$F324</f>
        <v>113671851.57498699</v>
      </c>
      <c r="H324" s="1">
        <f>'Stand condition - SCT output'!$G324</f>
        <v>1896002.32885742</v>
      </c>
      <c r="I324" s="1" t="str">
        <f>'Stand condition - SCT output'!$H324</f>
        <v>Namoi</v>
      </c>
      <c r="J324" s="1" t="str">
        <f>'Stand condition - SCT output'!$J324</f>
        <v>River Red Gum</v>
      </c>
      <c r="K324" s="1"/>
      <c r="L324" t="s">
        <v>89</v>
      </c>
      <c r="M324">
        <v>2003</v>
      </c>
      <c r="N324" t="s">
        <v>91</v>
      </c>
      <c r="O324">
        <v>19301.8701171875</v>
      </c>
      <c r="P324" s="1">
        <v>353736.207754337</v>
      </c>
      <c r="Q324" s="1">
        <v>9075573.3849812802</v>
      </c>
      <c r="R324" s="1">
        <v>113671851.57498699</v>
      </c>
      <c r="S324" s="1">
        <v>1896002.32885742</v>
      </c>
      <c r="T324" s="1" t="s">
        <v>7</v>
      </c>
      <c r="U324" s="1" t="s">
        <v>6</v>
      </c>
      <c r="V324">
        <f t="shared" ref="V324:V387" si="47">SUM(O324:S324)</f>
        <v>125016465.36669722</v>
      </c>
      <c r="X324" t="s">
        <v>89</v>
      </c>
      <c r="Y324">
        <v>2003</v>
      </c>
      <c r="Z324" t="s">
        <v>91</v>
      </c>
      <c r="AA324">
        <f t="shared" si="41"/>
        <v>1.5439462362474753E-2</v>
      </c>
      <c r="AB324">
        <f t="shared" si="42"/>
        <v>0.28295169497614653</v>
      </c>
      <c r="AC324">
        <f t="shared" si="43"/>
        <v>7.2595024650240161</v>
      </c>
      <c r="AD324">
        <f t="shared" si="44"/>
        <v>90.925504285828026</v>
      </c>
      <c r="AE324">
        <f t="shared" si="45"/>
        <v>1.5166020918093328</v>
      </c>
      <c r="AF324" s="1" t="s">
        <v>7</v>
      </c>
      <c r="AG324" s="1" t="s">
        <v>6</v>
      </c>
      <c r="AH324">
        <f t="shared" ref="AH324:AH387" si="48">SUM(AA324:AE324)</f>
        <v>100</v>
      </c>
    </row>
    <row r="325" spans="1:34" x14ac:dyDescent="0.45">
      <c r="A325" t="str">
        <f>MID('Stand condition - SCT output'!$I325,9,4)</f>
        <v>2002</v>
      </c>
      <c r="B325">
        <f t="shared" si="46"/>
        <v>2003</v>
      </c>
      <c r="C325" t="str">
        <f>MID('Stand condition - SCT output'!$I325,18,4)</f>
        <v>2004</v>
      </c>
      <c r="D325">
        <f>SUM('Stand condition - SCT output'!$B325:$C325)</f>
        <v>1372.3869018554601</v>
      </c>
      <c r="E325" s="1">
        <f>'Stand condition - SCT output'!$D325</f>
        <v>11597.238708495999</v>
      </c>
      <c r="F325" s="1">
        <f>'Stand condition - SCT output'!$E325</f>
        <v>754469.29638671805</v>
      </c>
      <c r="G325" s="1">
        <f>'Stand condition - SCT output'!$F325</f>
        <v>1224567.30120849</v>
      </c>
      <c r="H325" s="1">
        <f>'Stand condition - SCT output'!$G325</f>
        <v>0</v>
      </c>
      <c r="I325" s="1" t="str">
        <f>'Stand condition - SCT output'!$H325</f>
        <v>Nebine</v>
      </c>
      <c r="J325" s="1" t="str">
        <f>'Stand condition - SCT output'!$J325</f>
        <v>River Red Gum</v>
      </c>
      <c r="K325" s="1"/>
      <c r="L325" t="s">
        <v>89</v>
      </c>
      <c r="M325">
        <v>2003</v>
      </c>
      <c r="N325" t="s">
        <v>91</v>
      </c>
      <c r="O325">
        <v>1372.3869018554601</v>
      </c>
      <c r="P325" s="1">
        <v>11597.238708495999</v>
      </c>
      <c r="Q325" s="1">
        <v>754469.29638671805</v>
      </c>
      <c r="R325" s="1">
        <v>1224567.30120849</v>
      </c>
      <c r="S325" s="1">
        <v>0</v>
      </c>
      <c r="T325" s="1" t="s">
        <v>8</v>
      </c>
      <c r="U325" s="1" t="s">
        <v>6</v>
      </c>
      <c r="V325">
        <f t="shared" si="47"/>
        <v>1992006.2232055594</v>
      </c>
      <c r="X325" t="s">
        <v>89</v>
      </c>
      <c r="Y325">
        <v>2003</v>
      </c>
      <c r="Z325" t="s">
        <v>91</v>
      </c>
      <c r="AA325">
        <f t="shared" si="41"/>
        <v>6.889470955803538E-2</v>
      </c>
      <c r="AB325">
        <f t="shared" si="42"/>
        <v>0.58218887940187192</v>
      </c>
      <c r="AC325">
        <f t="shared" si="43"/>
        <v>37.874846353271799</v>
      </c>
      <c r="AD325">
        <f t="shared" si="44"/>
        <v>61.474070057768301</v>
      </c>
      <c r="AE325">
        <f t="shared" si="45"/>
        <v>0</v>
      </c>
      <c r="AF325" s="1" t="s">
        <v>8</v>
      </c>
      <c r="AG325" s="1" t="s">
        <v>6</v>
      </c>
      <c r="AH325">
        <f t="shared" si="48"/>
        <v>100</v>
      </c>
    </row>
    <row r="326" spans="1:34" x14ac:dyDescent="0.45">
      <c r="A326" t="str">
        <f>MID('Stand condition - SCT output'!$I326,9,4)</f>
        <v>2002</v>
      </c>
      <c r="B326">
        <f t="shared" si="46"/>
        <v>2003</v>
      </c>
      <c r="C326" t="str">
        <f>MID('Stand condition - SCT output'!$I326,18,4)</f>
        <v>2004</v>
      </c>
      <c r="D326">
        <f>SUM('Stand condition - SCT output'!$B326:$C326)</f>
        <v>22467.061340331999</v>
      </c>
      <c r="E326" s="1">
        <f>'Stand condition - SCT output'!$D326</f>
        <v>432359.73829393502</v>
      </c>
      <c r="F326" s="1">
        <f>'Stand condition - SCT output'!$E326</f>
        <v>6552246.9374789298</v>
      </c>
      <c r="G326" s="1">
        <f>'Stand condition - SCT output'!$F326</f>
        <v>106435008.131769</v>
      </c>
      <c r="H326" s="1">
        <f>'Stand condition - SCT output'!$G326</f>
        <v>13410623.8756244</v>
      </c>
      <c r="I326" s="1" t="str">
        <f>'Stand condition - SCT output'!$H326</f>
        <v>Ovens</v>
      </c>
      <c r="J326" s="1" t="str">
        <f>'Stand condition - SCT output'!$J326</f>
        <v>River Red Gum</v>
      </c>
      <c r="K326" s="1"/>
      <c r="L326" t="s">
        <v>89</v>
      </c>
      <c r="M326">
        <v>2003</v>
      </c>
      <c r="N326" t="s">
        <v>91</v>
      </c>
      <c r="O326">
        <v>22467.061340331999</v>
      </c>
      <c r="P326" s="1">
        <v>432359.73829393502</v>
      </c>
      <c r="Q326" s="1">
        <v>6552246.9374789298</v>
      </c>
      <c r="R326" s="1">
        <v>106435008.131769</v>
      </c>
      <c r="S326" s="1">
        <v>13410623.8756244</v>
      </c>
      <c r="T326" s="1" t="s">
        <v>9</v>
      </c>
      <c r="U326" s="1" t="s">
        <v>6</v>
      </c>
      <c r="V326">
        <f t="shared" si="47"/>
        <v>126852705.7445066</v>
      </c>
      <c r="X326" t="s">
        <v>89</v>
      </c>
      <c r="Y326">
        <v>2003</v>
      </c>
      <c r="Z326" t="s">
        <v>91</v>
      </c>
      <c r="AA326">
        <f t="shared" si="41"/>
        <v>1.7711140813647913E-2</v>
      </c>
      <c r="AB326">
        <f t="shared" si="42"/>
        <v>0.34083603952819785</v>
      </c>
      <c r="AC326">
        <f t="shared" si="43"/>
        <v>5.1652401886293049</v>
      </c>
      <c r="AD326">
        <f t="shared" si="44"/>
        <v>83.90440511859417</v>
      </c>
      <c r="AE326">
        <f t="shared" si="45"/>
        <v>10.571807512434674</v>
      </c>
      <c r="AF326" s="1" t="s">
        <v>9</v>
      </c>
      <c r="AG326" s="1" t="s">
        <v>6</v>
      </c>
      <c r="AH326">
        <f t="shared" si="48"/>
        <v>100</v>
      </c>
    </row>
    <row r="327" spans="1:34" x14ac:dyDescent="0.45">
      <c r="A327" t="str">
        <f>MID('Stand condition - SCT output'!$I327,9,4)</f>
        <v>2002</v>
      </c>
      <c r="B327">
        <f t="shared" si="46"/>
        <v>2003</v>
      </c>
      <c r="C327" t="str">
        <f>MID('Stand condition - SCT output'!$I327,18,4)</f>
        <v>2004</v>
      </c>
      <c r="D327">
        <f>SUM('Stand condition - SCT output'!$B327:$C327)</f>
        <v>2002.0593872070301</v>
      </c>
      <c r="E327" s="1">
        <f>'Stand condition - SCT output'!$D327</f>
        <v>66291.8397827148</v>
      </c>
      <c r="F327" s="1">
        <f>'Stand condition - SCT output'!$E327</f>
        <v>557943.20670309605</v>
      </c>
      <c r="G327" s="1">
        <f>'Stand condition - SCT output'!$F327</f>
        <v>27472220.998879999</v>
      </c>
      <c r="H327" s="1">
        <f>'Stand condition - SCT output'!$G327</f>
        <v>41729.686040900699</v>
      </c>
      <c r="I327" s="1" t="str">
        <f>'Stand condition - SCT output'!$H327</f>
        <v>Paroo</v>
      </c>
      <c r="J327" s="1" t="str">
        <f>'Stand condition - SCT output'!$J327</f>
        <v>River Red Gum</v>
      </c>
      <c r="K327" s="1"/>
      <c r="L327" t="s">
        <v>89</v>
      </c>
      <c r="M327">
        <v>2003</v>
      </c>
      <c r="N327" t="s">
        <v>91</v>
      </c>
      <c r="O327">
        <v>2002.0593872070301</v>
      </c>
      <c r="P327" s="1">
        <v>66291.8397827148</v>
      </c>
      <c r="Q327" s="1">
        <v>557943.20670309605</v>
      </c>
      <c r="R327" s="1">
        <v>27472220.998879999</v>
      </c>
      <c r="S327" s="1">
        <v>41729.686040900699</v>
      </c>
      <c r="T327" s="1" t="s">
        <v>10</v>
      </c>
      <c r="U327" s="1" t="s">
        <v>6</v>
      </c>
      <c r="V327">
        <f t="shared" si="47"/>
        <v>28140187.790793918</v>
      </c>
      <c r="X327" t="s">
        <v>89</v>
      </c>
      <c r="Y327">
        <v>2003</v>
      </c>
      <c r="Z327" t="s">
        <v>91</v>
      </c>
      <c r="AA327">
        <f t="shared" si="41"/>
        <v>7.1145914238070771E-3</v>
      </c>
      <c r="AB327">
        <f t="shared" si="42"/>
        <v>0.23557710515493513</v>
      </c>
      <c r="AC327">
        <f t="shared" si="43"/>
        <v>1.9827273749950864</v>
      </c>
      <c r="AD327">
        <f t="shared" si="44"/>
        <v>97.626288790679482</v>
      </c>
      <c r="AE327">
        <f t="shared" si="45"/>
        <v>0.14829213774668765</v>
      </c>
      <c r="AF327" s="1" t="s">
        <v>10</v>
      </c>
      <c r="AG327" s="1" t="s">
        <v>6</v>
      </c>
      <c r="AH327">
        <f t="shared" si="48"/>
        <v>100</v>
      </c>
    </row>
    <row r="328" spans="1:34" x14ac:dyDescent="0.45">
      <c r="A328" t="str">
        <f>MID('Stand condition - SCT output'!$I328,9,4)</f>
        <v>2002</v>
      </c>
      <c r="B328">
        <f t="shared" si="46"/>
        <v>2003</v>
      </c>
      <c r="C328" t="str">
        <f>MID('Stand condition - SCT output'!$I328,18,4)</f>
        <v>2004</v>
      </c>
      <c r="D328">
        <f>SUM('Stand condition - SCT output'!$B328:$C328)</f>
        <v>1603707.3470652841</v>
      </c>
      <c r="E328" s="1">
        <f>'Stand condition - SCT output'!$D328</f>
        <v>7052608.00790512</v>
      </c>
      <c r="F328" s="1">
        <f>'Stand condition - SCT output'!$E328</f>
        <v>43244194.3754327</v>
      </c>
      <c r="G328" s="1">
        <f>'Stand condition - SCT output'!$F328</f>
        <v>75260229.507906497</v>
      </c>
      <c r="H328" s="1">
        <f>'Stand condition - SCT output'!$G328</f>
        <v>40923.105163574197</v>
      </c>
      <c r="I328" s="1" t="str">
        <f>'Stand condition - SCT output'!$H328</f>
        <v>Wimmera-Avoca</v>
      </c>
      <c r="J328" s="1" t="str">
        <f>'Stand condition - SCT output'!$J328</f>
        <v>River Red Gum</v>
      </c>
      <c r="K328" s="1"/>
      <c r="L328" t="s">
        <v>89</v>
      </c>
      <c r="M328">
        <v>2003</v>
      </c>
      <c r="N328" t="s">
        <v>91</v>
      </c>
      <c r="O328">
        <v>1603707.3470652841</v>
      </c>
      <c r="P328" s="1">
        <v>7052608.00790512</v>
      </c>
      <c r="Q328" s="1">
        <v>43244194.3754327</v>
      </c>
      <c r="R328" s="1">
        <v>75260229.507906497</v>
      </c>
      <c r="S328" s="1">
        <v>40923.105163574197</v>
      </c>
      <c r="T328" s="1" t="s">
        <v>11</v>
      </c>
      <c r="U328" s="1" t="s">
        <v>6</v>
      </c>
      <c r="V328">
        <f t="shared" si="47"/>
        <v>127201662.34347317</v>
      </c>
      <c r="X328" t="s">
        <v>89</v>
      </c>
      <c r="Y328">
        <v>2003</v>
      </c>
      <c r="Z328" t="s">
        <v>91</v>
      </c>
      <c r="AA328">
        <f t="shared" si="41"/>
        <v>1.2607597397075776</v>
      </c>
      <c r="AB328">
        <f t="shared" si="42"/>
        <v>5.544430692156749</v>
      </c>
      <c r="AC328">
        <f t="shared" si="43"/>
        <v>33.99656386460078</v>
      </c>
      <c r="AD328">
        <f t="shared" si="44"/>
        <v>59.166073871493055</v>
      </c>
      <c r="AE328">
        <f t="shared" si="45"/>
        <v>3.2171832041842811E-2</v>
      </c>
      <c r="AF328" s="1" t="s">
        <v>11</v>
      </c>
      <c r="AG328" s="1" t="s">
        <v>6</v>
      </c>
      <c r="AH328">
        <f t="shared" si="48"/>
        <v>100</v>
      </c>
    </row>
    <row r="329" spans="1:34" x14ac:dyDescent="0.45">
      <c r="A329" t="str">
        <f>MID('Stand condition - SCT output'!$I329,9,4)</f>
        <v>2002</v>
      </c>
      <c r="B329">
        <f t="shared" si="46"/>
        <v>2003</v>
      </c>
      <c r="C329" t="str">
        <f>MID('Stand condition - SCT output'!$I329,18,4)</f>
        <v>2004</v>
      </c>
      <c r="D329">
        <f>SUM('Stand condition - SCT output'!$B329:$C329)</f>
        <v>4847935.2366067264</v>
      </c>
      <c r="E329" s="1">
        <f>'Stand condition - SCT output'!$D329</f>
        <v>27226061.364559401</v>
      </c>
      <c r="F329" s="1">
        <f>'Stand condition - SCT output'!$E329</f>
        <v>155582278.587966</v>
      </c>
      <c r="G329" s="1">
        <f>'Stand condition - SCT output'!$F329</f>
        <v>353120464.90153301</v>
      </c>
      <c r="H329" s="1">
        <f>'Stand condition - SCT output'!$G329</f>
        <v>3644959.2405395498</v>
      </c>
      <c r="I329" s="1" t="str">
        <f>'Stand condition - SCT output'!$H329</f>
        <v>Lachlan</v>
      </c>
      <c r="J329" s="1" t="str">
        <f>'Stand condition - SCT output'!$J329</f>
        <v>River Red Gum</v>
      </c>
      <c r="K329" s="1"/>
      <c r="L329" t="s">
        <v>89</v>
      </c>
      <c r="M329">
        <v>2003</v>
      </c>
      <c r="N329" t="s">
        <v>91</v>
      </c>
      <c r="O329">
        <v>4847935.2366067264</v>
      </c>
      <c r="P329" s="1">
        <v>27226061.364559401</v>
      </c>
      <c r="Q329" s="1">
        <v>155582278.587966</v>
      </c>
      <c r="R329" s="1">
        <v>353120464.90153301</v>
      </c>
      <c r="S329" s="1">
        <v>3644959.2405395498</v>
      </c>
      <c r="T329" s="1" t="s">
        <v>12</v>
      </c>
      <c r="U329" s="1" t="s">
        <v>6</v>
      </c>
      <c r="V329">
        <f t="shared" si="47"/>
        <v>544421699.33120465</v>
      </c>
      <c r="X329" t="s">
        <v>89</v>
      </c>
      <c r="Y329">
        <v>2003</v>
      </c>
      <c r="Z329" t="s">
        <v>91</v>
      </c>
      <c r="AA329">
        <f t="shared" si="41"/>
        <v>0.8904742853861588</v>
      </c>
      <c r="AB329">
        <f t="shared" si="42"/>
        <v>5.0009140704724446</v>
      </c>
      <c r="AC329">
        <f t="shared" si="43"/>
        <v>28.57753075953644</v>
      </c>
      <c r="AD329">
        <f t="shared" si="44"/>
        <v>64.861570605162171</v>
      </c>
      <c r="AE329">
        <f t="shared" si="45"/>
        <v>0.66951027944279284</v>
      </c>
      <c r="AF329" s="1" t="s">
        <v>12</v>
      </c>
      <c r="AG329" s="1" t="s">
        <v>6</v>
      </c>
      <c r="AH329">
        <f t="shared" si="48"/>
        <v>100</v>
      </c>
    </row>
    <row r="330" spans="1:34" x14ac:dyDescent="0.45">
      <c r="A330" t="str">
        <f>MID('Stand condition - SCT output'!$I330,9,4)</f>
        <v>2002</v>
      </c>
      <c r="B330">
        <f t="shared" si="46"/>
        <v>2003</v>
      </c>
      <c r="C330" t="str">
        <f>MID('Stand condition - SCT output'!$I330,18,4)</f>
        <v>2004</v>
      </c>
      <c r="D330">
        <f>SUM('Stand condition - SCT output'!$B330:$C330)</f>
        <v>276539.67230224586</v>
      </c>
      <c r="E330" s="1">
        <f>'Stand condition - SCT output'!$D330</f>
        <v>1662673.1854248</v>
      </c>
      <c r="F330" s="1">
        <f>'Stand condition - SCT output'!$E330</f>
        <v>13697567.7814261</v>
      </c>
      <c r="G330" s="1">
        <f>'Stand condition - SCT output'!$F330</f>
        <v>40086044.460616998</v>
      </c>
      <c r="H330" s="1">
        <f>'Stand condition - SCT output'!$G330</f>
        <v>554307.50073242094</v>
      </c>
      <c r="I330" s="1" t="str">
        <f>'Stand condition - SCT output'!$H330</f>
        <v>Loddon</v>
      </c>
      <c r="J330" s="1" t="str">
        <f>'Stand condition - SCT output'!$J330</f>
        <v>River Red Gum</v>
      </c>
      <c r="K330" s="1"/>
      <c r="L330" t="s">
        <v>89</v>
      </c>
      <c r="M330">
        <v>2003</v>
      </c>
      <c r="N330" t="s">
        <v>91</v>
      </c>
      <c r="O330">
        <v>276539.67230224586</v>
      </c>
      <c r="P330" s="1">
        <v>1662673.1854248</v>
      </c>
      <c r="Q330" s="1">
        <v>13697567.7814261</v>
      </c>
      <c r="R330" s="1">
        <v>40086044.460616998</v>
      </c>
      <c r="S330" s="1">
        <v>554307.50073242094</v>
      </c>
      <c r="T330" s="1" t="s">
        <v>13</v>
      </c>
      <c r="U330" s="1" t="s">
        <v>6</v>
      </c>
      <c r="V330">
        <f t="shared" si="47"/>
        <v>56277132.600502566</v>
      </c>
      <c r="X330" t="s">
        <v>89</v>
      </c>
      <c r="Y330">
        <v>2003</v>
      </c>
      <c r="Z330" t="s">
        <v>91</v>
      </c>
      <c r="AA330">
        <f t="shared" si="41"/>
        <v>0.49138905897237611</v>
      </c>
      <c r="AB330">
        <f t="shared" si="42"/>
        <v>2.954438345726861</v>
      </c>
      <c r="AC330">
        <f t="shared" si="43"/>
        <v>24.339491279098642</v>
      </c>
      <c r="AD330">
        <f t="shared" si="44"/>
        <v>71.229720862251284</v>
      </c>
      <c r="AE330">
        <f t="shared" si="45"/>
        <v>0.98496045395083054</v>
      </c>
      <c r="AF330" s="1" t="s">
        <v>13</v>
      </c>
      <c r="AG330" s="1" t="s">
        <v>6</v>
      </c>
      <c r="AH330">
        <f t="shared" si="48"/>
        <v>100</v>
      </c>
    </row>
    <row r="331" spans="1:34" x14ac:dyDescent="0.45">
      <c r="A331" t="str">
        <f>MID('Stand condition - SCT output'!$I331,9,4)</f>
        <v>2002</v>
      </c>
      <c r="B331">
        <f t="shared" si="46"/>
        <v>2003</v>
      </c>
      <c r="C331" t="str">
        <f>MID('Stand condition - SCT output'!$I331,18,4)</f>
        <v>2004</v>
      </c>
      <c r="D331">
        <f>SUM('Stand condition - SCT output'!$B331:$C331)</f>
        <v>78245.312133789063</v>
      </c>
      <c r="E331" s="1">
        <f>'Stand condition - SCT output'!$D331</f>
        <v>920375.67951779801</v>
      </c>
      <c r="F331" s="1">
        <f>'Stand condition - SCT output'!$E331</f>
        <v>12636819.736239299</v>
      </c>
      <c r="G331" s="1">
        <f>'Stand condition - SCT output'!$F331</f>
        <v>121293339.44788399</v>
      </c>
      <c r="H331" s="1">
        <f>'Stand condition - SCT output'!$G331</f>
        <v>1951132.6185357701</v>
      </c>
      <c r="I331" s="1" t="str">
        <f>'Stand condition - SCT output'!$H331</f>
        <v>Lower Darling</v>
      </c>
      <c r="J331" s="1" t="str">
        <f>'Stand condition - SCT output'!$J331</f>
        <v>River Red Gum</v>
      </c>
      <c r="K331" s="1"/>
      <c r="L331" t="s">
        <v>89</v>
      </c>
      <c r="M331">
        <v>2003</v>
      </c>
      <c r="N331" t="s">
        <v>91</v>
      </c>
      <c r="O331">
        <v>78245.312133789063</v>
      </c>
      <c r="P331" s="1">
        <v>920375.67951779801</v>
      </c>
      <c r="Q331" s="1">
        <v>12636819.736239299</v>
      </c>
      <c r="R331" s="1">
        <v>121293339.44788399</v>
      </c>
      <c r="S331" s="1">
        <v>1951132.6185357701</v>
      </c>
      <c r="T331" s="1" t="s">
        <v>14</v>
      </c>
      <c r="U331" s="1" t="s">
        <v>6</v>
      </c>
      <c r="V331">
        <f t="shared" si="47"/>
        <v>136879912.79431063</v>
      </c>
      <c r="X331" t="s">
        <v>89</v>
      </c>
      <c r="Y331">
        <v>2003</v>
      </c>
      <c r="Z331" t="s">
        <v>91</v>
      </c>
      <c r="AA331">
        <f t="shared" si="41"/>
        <v>5.7163473103148635E-2</v>
      </c>
      <c r="AB331">
        <f t="shared" si="42"/>
        <v>0.67239645374471124</v>
      </c>
      <c r="AC331">
        <f t="shared" si="43"/>
        <v>9.2320483541136102</v>
      </c>
      <c r="AD331">
        <f t="shared" si="44"/>
        <v>88.612957863402087</v>
      </c>
      <c r="AE331">
        <f t="shared" si="45"/>
        <v>1.425433855636463</v>
      </c>
      <c r="AF331" s="1" t="s">
        <v>14</v>
      </c>
      <c r="AG331" s="1" t="s">
        <v>6</v>
      </c>
      <c r="AH331">
        <f t="shared" si="48"/>
        <v>100.00000000000003</v>
      </c>
    </row>
    <row r="332" spans="1:34" x14ac:dyDescent="0.45">
      <c r="A332" t="str">
        <f>MID('Stand condition - SCT output'!$I332,9,4)</f>
        <v>2002</v>
      </c>
      <c r="B332">
        <f t="shared" si="46"/>
        <v>2003</v>
      </c>
      <c r="C332" t="str">
        <f>MID('Stand condition - SCT output'!$I332,18,4)</f>
        <v>2004</v>
      </c>
      <c r="D332">
        <f>SUM('Stand condition - SCT output'!$B332:$C332)</f>
        <v>4082180.2316284119</v>
      </c>
      <c r="E332" s="1">
        <f>'Stand condition - SCT output'!$D332</f>
        <v>62991665.544942699</v>
      </c>
      <c r="F332" s="1">
        <f>'Stand condition - SCT output'!$E332</f>
        <v>315467278.44119501</v>
      </c>
      <c r="G332" s="1">
        <f>'Stand condition - SCT output'!$F332</f>
        <v>478359919.71170002</v>
      </c>
      <c r="H332" s="1">
        <f>'Stand condition - SCT output'!$G332</f>
        <v>4299126.9129638597</v>
      </c>
      <c r="I332" s="1" t="str">
        <f>'Stand condition - SCT output'!$H332</f>
        <v>Macquarie-Castlereagh</v>
      </c>
      <c r="J332" s="1" t="str">
        <f>'Stand condition - SCT output'!$J332</f>
        <v>River Red Gum</v>
      </c>
      <c r="K332" s="1"/>
      <c r="L332" t="s">
        <v>89</v>
      </c>
      <c r="M332">
        <v>2003</v>
      </c>
      <c r="N332" t="s">
        <v>91</v>
      </c>
      <c r="O332">
        <v>4082180.2316284119</v>
      </c>
      <c r="P332" s="1">
        <v>62991665.544942699</v>
      </c>
      <c r="Q332" s="1">
        <v>315467278.44119501</v>
      </c>
      <c r="R332" s="1">
        <v>478359919.71170002</v>
      </c>
      <c r="S332" s="1">
        <v>4299126.9129638597</v>
      </c>
      <c r="T332" s="1" t="s">
        <v>15</v>
      </c>
      <c r="U332" s="1" t="s">
        <v>6</v>
      </c>
      <c r="V332">
        <f t="shared" si="47"/>
        <v>865200170.84243</v>
      </c>
      <c r="X332" t="s">
        <v>89</v>
      </c>
      <c r="Y332">
        <v>2003</v>
      </c>
      <c r="Z332" t="s">
        <v>91</v>
      </c>
      <c r="AA332">
        <f t="shared" si="41"/>
        <v>0.47181916615361574</v>
      </c>
      <c r="AB332">
        <f t="shared" si="42"/>
        <v>7.2805886623449041</v>
      </c>
      <c r="AC332">
        <f t="shared" si="43"/>
        <v>36.461767932157265</v>
      </c>
      <c r="AD332">
        <f t="shared" si="44"/>
        <v>55.288930334575582</v>
      </c>
      <c r="AE332">
        <f t="shared" si="45"/>
        <v>0.49689390476863593</v>
      </c>
      <c r="AF332" s="1" t="s">
        <v>15</v>
      </c>
      <c r="AG332" s="1" t="s">
        <v>6</v>
      </c>
      <c r="AH332">
        <f t="shared" si="48"/>
        <v>100.00000000000001</v>
      </c>
    </row>
    <row r="333" spans="1:34" x14ac:dyDescent="0.45">
      <c r="A333" t="str">
        <f>MID('Stand condition - SCT output'!$I333,9,4)</f>
        <v>2002</v>
      </c>
      <c r="B333">
        <f t="shared" si="46"/>
        <v>2003</v>
      </c>
      <c r="C333" t="str">
        <f>MID('Stand condition - SCT output'!$I333,18,4)</f>
        <v>2004</v>
      </c>
      <c r="D333">
        <f>SUM('Stand condition - SCT output'!$B333:$C333)</f>
        <v>3391.4046630859302</v>
      </c>
      <c r="E333" s="1">
        <f>'Stand condition - SCT output'!$D333</f>
        <v>31236.496459960901</v>
      </c>
      <c r="F333" s="1">
        <f>'Stand condition - SCT output'!$E333</f>
        <v>614416.25573730399</v>
      </c>
      <c r="G333" s="1">
        <f>'Stand condition - SCT output'!$F333</f>
        <v>21666722.368774399</v>
      </c>
      <c r="H333" s="1">
        <f>'Stand condition - SCT output'!$G333</f>
        <v>30674.717468261701</v>
      </c>
      <c r="I333" s="1" t="str">
        <f>'Stand condition - SCT output'!$H333</f>
        <v>Moonie</v>
      </c>
      <c r="J333" s="1" t="str">
        <f>'Stand condition - SCT output'!$J333</f>
        <v>River Red Gum</v>
      </c>
      <c r="K333" s="1"/>
      <c r="L333" t="s">
        <v>89</v>
      </c>
      <c r="M333">
        <v>2003</v>
      </c>
      <c r="N333" t="s">
        <v>91</v>
      </c>
      <c r="O333">
        <v>3391.4046630859302</v>
      </c>
      <c r="P333" s="1">
        <v>31236.496459960901</v>
      </c>
      <c r="Q333" s="1">
        <v>614416.25573730399</v>
      </c>
      <c r="R333" s="1">
        <v>21666722.368774399</v>
      </c>
      <c r="S333" s="1">
        <v>30674.717468261701</v>
      </c>
      <c r="T333" s="1" t="s">
        <v>16</v>
      </c>
      <c r="U333" s="1" t="s">
        <v>6</v>
      </c>
      <c r="V333">
        <f t="shared" si="47"/>
        <v>22346441.243103012</v>
      </c>
      <c r="X333" t="s">
        <v>89</v>
      </c>
      <c r="Y333">
        <v>2003</v>
      </c>
      <c r="Z333" t="s">
        <v>91</v>
      </c>
      <c r="AA333">
        <f t="shared" si="41"/>
        <v>1.5176486610066604E-2</v>
      </c>
      <c r="AB333">
        <f t="shared" si="42"/>
        <v>0.13978286797501463</v>
      </c>
      <c r="AC333">
        <f t="shared" si="43"/>
        <v>2.7495038205554851</v>
      </c>
      <c r="AD333">
        <f t="shared" si="44"/>
        <v>96.958267909712916</v>
      </c>
      <c r="AE333">
        <f t="shared" si="45"/>
        <v>0.13726891514651854</v>
      </c>
      <c r="AF333" s="1" t="s">
        <v>16</v>
      </c>
      <c r="AG333" s="1" t="s">
        <v>6</v>
      </c>
      <c r="AH333">
        <f t="shared" si="48"/>
        <v>100</v>
      </c>
    </row>
    <row r="334" spans="1:34" x14ac:dyDescent="0.45">
      <c r="A334" t="str">
        <f>MID('Stand condition - SCT output'!$I334,9,4)</f>
        <v>2002</v>
      </c>
      <c r="B334">
        <f t="shared" si="46"/>
        <v>2003</v>
      </c>
      <c r="C334" t="str">
        <f>MID('Stand condition - SCT output'!$I334,18,4)</f>
        <v>2004</v>
      </c>
      <c r="D334">
        <f>SUM('Stand condition - SCT output'!$B334:$C334)</f>
        <v>2289193.522014298</v>
      </c>
      <c r="E334" s="1">
        <f>'Stand condition - SCT output'!$D334</f>
        <v>23773479.450999498</v>
      </c>
      <c r="F334" s="1">
        <f>'Stand condition - SCT output'!$E334</f>
        <v>467561022.06379598</v>
      </c>
      <c r="G334" s="1">
        <f>'Stand condition - SCT output'!$F334</f>
        <v>1598723964.21789</v>
      </c>
      <c r="H334" s="1">
        <f>'Stand condition - SCT output'!$G334</f>
        <v>65272068.915492602</v>
      </c>
      <c r="I334" s="1" t="str">
        <f>'Stand condition - SCT output'!$H334</f>
        <v>Murray</v>
      </c>
      <c r="J334" s="1" t="str">
        <f>'Stand condition - SCT output'!$J334</f>
        <v>River Red Gum</v>
      </c>
      <c r="K334" s="1"/>
      <c r="L334" t="s">
        <v>89</v>
      </c>
      <c r="M334">
        <v>2003</v>
      </c>
      <c r="N334" t="s">
        <v>91</v>
      </c>
      <c r="O334">
        <v>2289193.522014298</v>
      </c>
      <c r="P334" s="1">
        <v>23773479.450999498</v>
      </c>
      <c r="Q334" s="1">
        <v>467561022.06379598</v>
      </c>
      <c r="R334" s="1">
        <v>1598723964.21789</v>
      </c>
      <c r="S334" s="1">
        <v>65272068.915492602</v>
      </c>
      <c r="T334" s="1" t="s">
        <v>17</v>
      </c>
      <c r="U334" s="1" t="s">
        <v>6</v>
      </c>
      <c r="V334">
        <f t="shared" si="47"/>
        <v>2157619728.1701922</v>
      </c>
      <c r="X334" t="s">
        <v>89</v>
      </c>
      <c r="Y334">
        <v>2003</v>
      </c>
      <c r="Z334" t="s">
        <v>91</v>
      </c>
      <c r="AA334">
        <f t="shared" si="41"/>
        <v>0.10609809931408484</v>
      </c>
      <c r="AB334">
        <f t="shared" si="42"/>
        <v>1.1018382498365928</v>
      </c>
      <c r="AC334">
        <f t="shared" si="43"/>
        <v>21.670223717333148</v>
      </c>
      <c r="AD334">
        <f t="shared" si="44"/>
        <v>74.09665120061338</v>
      </c>
      <c r="AE334">
        <f t="shared" si="45"/>
        <v>3.0251887329027967</v>
      </c>
      <c r="AF334" s="1" t="s">
        <v>17</v>
      </c>
      <c r="AG334" s="1" t="s">
        <v>6</v>
      </c>
      <c r="AH334">
        <f t="shared" si="48"/>
        <v>100</v>
      </c>
    </row>
    <row r="335" spans="1:34" x14ac:dyDescent="0.45">
      <c r="A335" t="str">
        <f>MID('Stand condition - SCT output'!$I335,9,4)</f>
        <v>2002</v>
      </c>
      <c r="B335">
        <f t="shared" si="46"/>
        <v>2003</v>
      </c>
      <c r="C335" t="str">
        <f>MID('Stand condition - SCT output'!$I335,18,4)</f>
        <v>2004</v>
      </c>
      <c r="D335">
        <f>SUM('Stand condition - SCT output'!$B335:$C335)</f>
        <v>0</v>
      </c>
      <c r="E335" s="1">
        <f>'Stand condition - SCT output'!$D335</f>
        <v>17344.337219238201</v>
      </c>
      <c r="F335" s="1">
        <f>'Stand condition - SCT output'!$E335</f>
        <v>1241402.2013142901</v>
      </c>
      <c r="G335" s="1">
        <f>'Stand condition - SCT output'!$F335</f>
        <v>80884114.800409704</v>
      </c>
      <c r="H335" s="1">
        <f>'Stand condition - SCT output'!$G335</f>
        <v>227066.17111529101</v>
      </c>
      <c r="I335" s="1" t="str">
        <f>'Stand condition - SCT output'!$H335</f>
        <v>Barwon-Darling</v>
      </c>
      <c r="J335" s="1" t="str">
        <f>'Stand condition - SCT output'!$J335</f>
        <v>River Red Gum</v>
      </c>
      <c r="K335" s="1"/>
      <c r="L335" t="s">
        <v>89</v>
      </c>
      <c r="M335">
        <v>2003</v>
      </c>
      <c r="N335" t="s">
        <v>91</v>
      </c>
      <c r="O335">
        <v>0</v>
      </c>
      <c r="P335" s="1">
        <v>17344.337219238201</v>
      </c>
      <c r="Q335" s="1">
        <v>1241402.2013142901</v>
      </c>
      <c r="R335" s="1">
        <v>80884114.800409704</v>
      </c>
      <c r="S335" s="1">
        <v>227066.17111529101</v>
      </c>
      <c r="T335" s="1" t="s">
        <v>18</v>
      </c>
      <c r="U335" s="1" t="s">
        <v>6</v>
      </c>
      <c r="V335">
        <f t="shared" si="47"/>
        <v>82369927.510058522</v>
      </c>
      <c r="X335" t="s">
        <v>89</v>
      </c>
      <c r="Y335">
        <v>2003</v>
      </c>
      <c r="Z335" t="s">
        <v>91</v>
      </c>
      <c r="AA335">
        <f t="shared" si="41"/>
        <v>0</v>
      </c>
      <c r="AB335">
        <f t="shared" si="42"/>
        <v>2.1056637711767093E-2</v>
      </c>
      <c r="AC335">
        <f t="shared" si="43"/>
        <v>1.5071060990829419</v>
      </c>
      <c r="AD335">
        <f t="shared" si="44"/>
        <v>98.196170915086228</v>
      </c>
      <c r="AE335">
        <f t="shared" si="45"/>
        <v>0.27566634811905477</v>
      </c>
      <c r="AF335" s="1" t="s">
        <v>18</v>
      </c>
      <c r="AG335" s="1" t="s">
        <v>6</v>
      </c>
      <c r="AH335">
        <f t="shared" si="48"/>
        <v>100</v>
      </c>
    </row>
    <row r="336" spans="1:34" x14ac:dyDescent="0.45">
      <c r="A336" t="str">
        <f>MID('Stand condition - SCT output'!$I336,9,4)</f>
        <v>2002</v>
      </c>
      <c r="B336">
        <f t="shared" si="46"/>
        <v>2003</v>
      </c>
      <c r="C336" t="str">
        <f>MID('Stand condition - SCT output'!$I336,18,4)</f>
        <v>2004</v>
      </c>
      <c r="D336">
        <f>SUM('Stand condition - SCT output'!$B336:$C336)</f>
        <v>29095.731079101508</v>
      </c>
      <c r="E336" s="1">
        <f>'Stand condition - SCT output'!$D336</f>
        <v>230154.14666748</v>
      </c>
      <c r="F336" s="1">
        <f>'Stand condition - SCT output'!$E336</f>
        <v>6590673.3546408201</v>
      </c>
      <c r="G336" s="1">
        <f>'Stand condition - SCT output'!$F336</f>
        <v>113631478.04517201</v>
      </c>
      <c r="H336" s="1">
        <f>'Stand condition - SCT output'!$G336</f>
        <v>2254650.9650268499</v>
      </c>
      <c r="I336" s="1" t="str">
        <f>'Stand condition - SCT output'!$H336</f>
        <v>Border Rivers</v>
      </c>
      <c r="J336" s="1" t="str">
        <f>'Stand condition - SCT output'!$J336</f>
        <v>River Red Gum</v>
      </c>
      <c r="K336" s="1"/>
      <c r="L336" t="s">
        <v>89</v>
      </c>
      <c r="M336">
        <v>2003</v>
      </c>
      <c r="N336" t="s">
        <v>91</v>
      </c>
      <c r="O336">
        <v>29095.731079101508</v>
      </c>
      <c r="P336" s="1">
        <v>230154.14666748</v>
      </c>
      <c r="Q336" s="1">
        <v>6590673.3546408201</v>
      </c>
      <c r="R336" s="1">
        <v>113631478.04517201</v>
      </c>
      <c r="S336" s="1">
        <v>2254650.9650268499</v>
      </c>
      <c r="T336" s="1" t="s">
        <v>19</v>
      </c>
      <c r="U336" s="1" t="s">
        <v>6</v>
      </c>
      <c r="V336">
        <f t="shared" si="47"/>
        <v>122736052.24258626</v>
      </c>
      <c r="X336" t="s">
        <v>89</v>
      </c>
      <c r="Y336">
        <v>2003</v>
      </c>
      <c r="Z336" t="s">
        <v>91</v>
      </c>
      <c r="AA336">
        <f t="shared" si="41"/>
        <v>2.3705936884456869E-2</v>
      </c>
      <c r="AB336">
        <f t="shared" si="42"/>
        <v>0.18751959384564792</v>
      </c>
      <c r="AC336">
        <f t="shared" si="43"/>
        <v>5.3697941511223108</v>
      </c>
      <c r="AD336">
        <f t="shared" si="44"/>
        <v>92.581988722091879</v>
      </c>
      <c r="AE336">
        <f t="shared" si="45"/>
        <v>1.8369915960557055</v>
      </c>
      <c r="AF336" s="1" t="s">
        <v>19</v>
      </c>
      <c r="AG336" s="1" t="s">
        <v>6</v>
      </c>
      <c r="AH336">
        <f t="shared" si="48"/>
        <v>100</v>
      </c>
    </row>
    <row r="337" spans="1:34" x14ac:dyDescent="0.45">
      <c r="A337" t="str">
        <f>MID('Stand condition - SCT output'!$I337,9,4)</f>
        <v>2002</v>
      </c>
      <c r="B337">
        <f t="shared" si="46"/>
        <v>2003</v>
      </c>
      <c r="C337" t="str">
        <f>MID('Stand condition - SCT output'!$I337,18,4)</f>
        <v>2004</v>
      </c>
      <c r="D337">
        <f>SUM('Stand condition - SCT output'!$B337:$C337)</f>
        <v>8066.0371704101499</v>
      </c>
      <c r="E337" s="1">
        <f>'Stand condition - SCT output'!$D337</f>
        <v>166548.37133789001</v>
      </c>
      <c r="F337" s="1">
        <f>'Stand condition - SCT output'!$E337</f>
        <v>2384030.2161020301</v>
      </c>
      <c r="G337" s="1">
        <f>'Stand condition - SCT output'!$F337</f>
        <v>19709545.9083567</v>
      </c>
      <c r="H337" s="1">
        <f>'Stand condition - SCT output'!$G337</f>
        <v>387757.20166015602</v>
      </c>
      <c r="I337" s="1" t="str">
        <f>'Stand condition - SCT output'!$H337</f>
        <v>Campaspe</v>
      </c>
      <c r="J337" s="1" t="str">
        <f>'Stand condition - SCT output'!$J337</f>
        <v>River Red Gum</v>
      </c>
      <c r="K337" s="1"/>
      <c r="L337" t="s">
        <v>89</v>
      </c>
      <c r="M337">
        <v>2003</v>
      </c>
      <c r="N337" t="s">
        <v>91</v>
      </c>
      <c r="O337">
        <v>8066.0371704101499</v>
      </c>
      <c r="P337" s="1">
        <v>166548.37133789001</v>
      </c>
      <c r="Q337" s="1">
        <v>2384030.2161020301</v>
      </c>
      <c r="R337" s="1">
        <v>19709545.9083567</v>
      </c>
      <c r="S337" s="1">
        <v>387757.20166015602</v>
      </c>
      <c r="T337" s="1" t="s">
        <v>20</v>
      </c>
      <c r="U337" s="1" t="s">
        <v>6</v>
      </c>
      <c r="V337">
        <f t="shared" si="47"/>
        <v>22655947.734627187</v>
      </c>
      <c r="X337" t="s">
        <v>89</v>
      </c>
      <c r="Y337">
        <v>2003</v>
      </c>
      <c r="Z337" t="s">
        <v>91</v>
      </c>
      <c r="AA337">
        <f t="shared" si="41"/>
        <v>3.5602294218228962E-2</v>
      </c>
      <c r="AB337">
        <f t="shared" si="42"/>
        <v>0.73511986030643373</v>
      </c>
      <c r="AC337">
        <f t="shared" si="43"/>
        <v>10.522756514212361</v>
      </c>
      <c r="AD337">
        <f t="shared" si="44"/>
        <v>86.995018434972692</v>
      </c>
      <c r="AE337">
        <f t="shared" si="45"/>
        <v>1.7115028962902783</v>
      </c>
      <c r="AF337" s="1" t="s">
        <v>20</v>
      </c>
      <c r="AG337" s="1" t="s">
        <v>6</v>
      </c>
      <c r="AH337">
        <f t="shared" si="48"/>
        <v>100</v>
      </c>
    </row>
    <row r="338" spans="1:34" x14ac:dyDescent="0.45">
      <c r="A338" t="str">
        <f>MID('Stand condition - SCT output'!$I338,9,4)</f>
        <v>2002</v>
      </c>
      <c r="B338">
        <f t="shared" si="46"/>
        <v>2003</v>
      </c>
      <c r="C338" t="str">
        <f>MID('Stand condition - SCT output'!$I338,18,4)</f>
        <v>2004</v>
      </c>
      <c r="D338">
        <f>SUM('Stand condition - SCT output'!$B338:$C338)</f>
        <v>468964.65692138672</v>
      </c>
      <c r="E338" s="1">
        <f>'Stand condition - SCT output'!$D338</f>
        <v>3034574.6887836498</v>
      </c>
      <c r="F338" s="1">
        <f>'Stand condition - SCT output'!$E338</f>
        <v>55137827.551652901</v>
      </c>
      <c r="G338" s="1">
        <f>'Stand condition - SCT output'!$F338</f>
        <v>291747606.13927501</v>
      </c>
      <c r="H338" s="1">
        <f>'Stand condition - SCT output'!$G338</f>
        <v>13520354.7718424</v>
      </c>
      <c r="I338" s="1" t="str">
        <f>'Stand condition - SCT output'!$H338</f>
        <v>Goulburn-Broken</v>
      </c>
      <c r="J338" s="1" t="str">
        <f>'Stand condition - SCT output'!$J338</f>
        <v>River Red Gum</v>
      </c>
      <c r="K338" s="1"/>
      <c r="L338" t="s">
        <v>89</v>
      </c>
      <c r="M338">
        <v>2003</v>
      </c>
      <c r="N338" t="s">
        <v>91</v>
      </c>
      <c r="O338">
        <v>468964.65692138672</v>
      </c>
      <c r="P338" s="1">
        <v>3034574.6887836498</v>
      </c>
      <c r="Q338" s="1">
        <v>55137827.551652901</v>
      </c>
      <c r="R338" s="1">
        <v>291747606.13927501</v>
      </c>
      <c r="S338" s="1">
        <v>13520354.7718424</v>
      </c>
      <c r="T338" s="1" t="s">
        <v>21</v>
      </c>
      <c r="U338" s="1" t="s">
        <v>6</v>
      </c>
      <c r="V338">
        <f t="shared" si="47"/>
        <v>363909327.80847538</v>
      </c>
      <c r="X338" t="s">
        <v>89</v>
      </c>
      <c r="Y338">
        <v>2003</v>
      </c>
      <c r="Z338" t="s">
        <v>91</v>
      </c>
      <c r="AA338">
        <f t="shared" si="41"/>
        <v>0.12886854528999644</v>
      </c>
      <c r="AB338">
        <f t="shared" si="42"/>
        <v>0.83388208460013402</v>
      </c>
      <c r="AC338">
        <f t="shared" si="43"/>
        <v>15.15152905909348</v>
      </c>
      <c r="AD338">
        <f t="shared" si="44"/>
        <v>80.170411650679398</v>
      </c>
      <c r="AE338">
        <f t="shared" si="45"/>
        <v>3.7153086603369863</v>
      </c>
      <c r="AF338" s="1" t="s">
        <v>21</v>
      </c>
      <c r="AG338" s="1" t="s">
        <v>6</v>
      </c>
      <c r="AH338">
        <f t="shared" si="48"/>
        <v>100</v>
      </c>
    </row>
    <row r="339" spans="1:34" x14ac:dyDescent="0.45">
      <c r="A339" t="str">
        <f>MID('Stand condition - SCT output'!$I339,9,4)</f>
        <v>2002</v>
      </c>
      <c r="B339">
        <f t="shared" si="46"/>
        <v>2003</v>
      </c>
      <c r="C339" t="str">
        <f>MID('Stand condition - SCT output'!$I339,18,4)</f>
        <v>2004</v>
      </c>
      <c r="D339">
        <f>SUM('Stand condition - SCT output'!$B339:$C339)</f>
        <v>155951.39685058501</v>
      </c>
      <c r="E339" s="1">
        <f>'Stand condition - SCT output'!$D339</f>
        <v>1608808.87450645</v>
      </c>
      <c r="F339" s="1">
        <f>'Stand condition - SCT output'!$E339</f>
        <v>8710000.0702126902</v>
      </c>
      <c r="G339" s="1">
        <f>'Stand condition - SCT output'!$F339</f>
        <v>110692460.113278</v>
      </c>
      <c r="H339" s="1">
        <f>'Stand condition - SCT output'!$G339</f>
        <v>3512477.4934692299</v>
      </c>
      <c r="I339" s="1" t="str">
        <f>'Stand condition - SCT output'!$H339</f>
        <v>Gwydir</v>
      </c>
      <c r="J339" s="1" t="str">
        <f>'Stand condition - SCT output'!$J339</f>
        <v>River Red Gum</v>
      </c>
      <c r="K339" s="1"/>
      <c r="L339" t="s">
        <v>89</v>
      </c>
      <c r="M339">
        <v>2003</v>
      </c>
      <c r="N339" t="s">
        <v>91</v>
      </c>
      <c r="O339">
        <v>155951.39685058501</v>
      </c>
      <c r="P339" s="1">
        <v>1608808.87450645</v>
      </c>
      <c r="Q339" s="1">
        <v>8710000.0702126902</v>
      </c>
      <c r="R339" s="1">
        <v>110692460.113278</v>
      </c>
      <c r="S339" s="1">
        <v>3512477.4934692299</v>
      </c>
      <c r="T339" s="1" t="s">
        <v>22</v>
      </c>
      <c r="U339" s="1" t="s">
        <v>6</v>
      </c>
      <c r="V339">
        <f t="shared" si="47"/>
        <v>124679697.94831695</v>
      </c>
      <c r="X339" t="s">
        <v>89</v>
      </c>
      <c r="Y339">
        <v>2003</v>
      </c>
      <c r="Z339" t="s">
        <v>91</v>
      </c>
      <c r="AA339">
        <f t="shared" si="41"/>
        <v>0.12508162869886885</v>
      </c>
      <c r="AB339">
        <f t="shared" si="42"/>
        <v>1.2903535226507719</v>
      </c>
      <c r="AC339">
        <f t="shared" si="43"/>
        <v>6.9859008431534839</v>
      </c>
      <c r="AD339">
        <f t="shared" si="44"/>
        <v>88.781463169058185</v>
      </c>
      <c r="AE339">
        <f t="shared" si="45"/>
        <v>2.8172008364387002</v>
      </c>
      <c r="AF339" s="1" t="s">
        <v>22</v>
      </c>
      <c r="AG339" s="1" t="s">
        <v>6</v>
      </c>
      <c r="AH339">
        <f t="shared" si="48"/>
        <v>100.00000000000001</v>
      </c>
    </row>
    <row r="340" spans="1:34" x14ac:dyDescent="0.45">
      <c r="A340" t="str">
        <f>MID('Stand condition - SCT output'!$I340,9,4)</f>
        <v>2002</v>
      </c>
      <c r="B340">
        <f t="shared" si="46"/>
        <v>2003</v>
      </c>
      <c r="C340" t="str">
        <f>MID('Stand condition - SCT output'!$I340,18,4)</f>
        <v>2004</v>
      </c>
      <c r="D340">
        <f>SUM('Stand condition - SCT output'!$B340:$C340)</f>
        <v>14279.38372802726</v>
      </c>
      <c r="E340" s="1">
        <f>'Stand condition - SCT output'!$D340</f>
        <v>59891.7117919921</v>
      </c>
      <c r="F340" s="1">
        <f>'Stand condition - SCT output'!$E340</f>
        <v>717575.10040713998</v>
      </c>
      <c r="G340" s="1">
        <f>'Stand condition - SCT output'!$F340</f>
        <v>73220265.818414405</v>
      </c>
      <c r="H340" s="1">
        <f>'Stand condition - SCT output'!$G340</f>
        <v>103161.928451717</v>
      </c>
      <c r="I340" s="1" t="str">
        <f>'Stand condition - SCT output'!$H340</f>
        <v>Warrego</v>
      </c>
      <c r="J340" s="1" t="str">
        <f>'Stand condition - SCT output'!$J340</f>
        <v>River Red Gum</v>
      </c>
      <c r="K340" s="1"/>
      <c r="L340" t="s">
        <v>89</v>
      </c>
      <c r="M340">
        <v>2003</v>
      </c>
      <c r="N340" t="s">
        <v>91</v>
      </c>
      <c r="O340">
        <v>14279.38372802726</v>
      </c>
      <c r="P340" s="1">
        <v>59891.7117919921</v>
      </c>
      <c r="Q340" s="1">
        <v>717575.10040713998</v>
      </c>
      <c r="R340" s="1">
        <v>73220265.818414405</v>
      </c>
      <c r="S340" s="1">
        <v>103161.928451717</v>
      </c>
      <c r="T340" s="1" t="s">
        <v>23</v>
      </c>
      <c r="U340" s="1" t="s">
        <v>6</v>
      </c>
      <c r="V340">
        <f t="shared" si="47"/>
        <v>74115173.94279328</v>
      </c>
      <c r="X340" t="s">
        <v>89</v>
      </c>
      <c r="Y340">
        <v>2003</v>
      </c>
      <c r="Z340" t="s">
        <v>91</v>
      </c>
      <c r="AA340">
        <f t="shared" si="41"/>
        <v>1.9266478061630107E-2</v>
      </c>
      <c r="AB340">
        <f t="shared" si="42"/>
        <v>8.0808974203069747E-2</v>
      </c>
      <c r="AC340">
        <f t="shared" si="43"/>
        <v>0.96818918749487015</v>
      </c>
      <c r="AD340">
        <f t="shared" si="44"/>
        <v>98.792543986917408</v>
      </c>
      <c r="AE340">
        <f t="shared" si="45"/>
        <v>0.13919137332301726</v>
      </c>
      <c r="AF340" s="1" t="s">
        <v>23</v>
      </c>
      <c r="AG340" s="1" t="s">
        <v>6</v>
      </c>
      <c r="AH340">
        <f t="shared" si="48"/>
        <v>100</v>
      </c>
    </row>
    <row r="341" spans="1:34" x14ac:dyDescent="0.45">
      <c r="A341" t="str">
        <f>MID('Stand condition - SCT output'!$I341,9,4)</f>
        <v>2002</v>
      </c>
      <c r="B341">
        <f t="shared" si="46"/>
        <v>2003</v>
      </c>
      <c r="C341" t="str">
        <f>MID('Stand condition - SCT output'!$I341,18,4)</f>
        <v>2004</v>
      </c>
      <c r="D341">
        <f>SUM('Stand condition - SCT output'!$B341:$C341)</f>
        <v>5700.7390136718705</v>
      </c>
      <c r="E341" s="1">
        <f>'Stand condition - SCT output'!$D341</f>
        <v>21516.224182128899</v>
      </c>
      <c r="F341" s="1">
        <f>'Stand condition - SCT output'!$E341</f>
        <v>608777.75224154606</v>
      </c>
      <c r="G341" s="1">
        <f>'Stand condition - SCT output'!$F341</f>
        <v>2800080.7035914999</v>
      </c>
      <c r="H341" s="1">
        <f>'Stand condition - SCT output'!$G341</f>
        <v>53004.839702770703</v>
      </c>
      <c r="I341" s="1" t="str">
        <f>'Stand condition - SCT output'!$H341</f>
        <v>Eastern Mt Lofty Ranges</v>
      </c>
      <c r="J341" s="1" t="str">
        <f>'Stand condition - SCT output'!$J341</f>
        <v>River Red Gum</v>
      </c>
      <c r="K341" s="1"/>
      <c r="L341" t="s">
        <v>89</v>
      </c>
      <c r="M341">
        <v>2003</v>
      </c>
      <c r="N341" t="s">
        <v>91</v>
      </c>
      <c r="O341">
        <v>5700.7390136718705</v>
      </c>
      <c r="P341" s="1">
        <v>21516.224182128899</v>
      </c>
      <c r="Q341" s="1">
        <v>608777.75224154606</v>
      </c>
      <c r="R341" s="1">
        <v>2800080.7035914999</v>
      </c>
      <c r="S341" s="1">
        <v>53004.839702770703</v>
      </c>
      <c r="T341" s="1" t="s">
        <v>24</v>
      </c>
      <c r="U341" s="1" t="s">
        <v>6</v>
      </c>
      <c r="V341">
        <f t="shared" si="47"/>
        <v>3489080.2587316171</v>
      </c>
      <c r="X341" t="s">
        <v>89</v>
      </c>
      <c r="Y341">
        <v>2003</v>
      </c>
      <c r="Z341" t="s">
        <v>91</v>
      </c>
      <c r="AA341">
        <f t="shared" si="41"/>
        <v>0.16338801606542167</v>
      </c>
      <c r="AB341">
        <f t="shared" si="42"/>
        <v>0.61667323726025935</v>
      </c>
      <c r="AC341">
        <f t="shared" si="43"/>
        <v>17.448086805055457</v>
      </c>
      <c r="AD341">
        <f t="shared" si="44"/>
        <v>80.252688271762807</v>
      </c>
      <c r="AE341">
        <f t="shared" si="45"/>
        <v>1.5191636698560644</v>
      </c>
      <c r="AF341" s="1" t="s">
        <v>24</v>
      </c>
      <c r="AG341" s="1" t="s">
        <v>6</v>
      </c>
      <c r="AH341">
        <f t="shared" si="48"/>
        <v>100.00000000000001</v>
      </c>
    </row>
    <row r="342" spans="1:34" x14ac:dyDescent="0.45">
      <c r="A342" t="str">
        <f>MID('Stand condition - SCT output'!$I342,9,4)</f>
        <v>2002</v>
      </c>
      <c r="B342">
        <f t="shared" si="46"/>
        <v>2003</v>
      </c>
      <c r="C342" t="str">
        <f>MID('Stand condition - SCT output'!$I342,18,4)</f>
        <v>2004</v>
      </c>
      <c r="D342">
        <f>SUM('Stand condition - SCT output'!$B342:$C342)</f>
        <v>6098.1782836913999</v>
      </c>
      <c r="E342" s="1">
        <f>'Stand condition - SCT output'!$D342</f>
        <v>100832.203125</v>
      </c>
      <c r="F342" s="1">
        <f>'Stand condition - SCT output'!$E342</f>
        <v>3029885.8854980399</v>
      </c>
      <c r="G342" s="1">
        <f>'Stand condition - SCT output'!$F342</f>
        <v>110865217.82322</v>
      </c>
      <c r="H342" s="1">
        <f>'Stand condition - SCT output'!$G342</f>
        <v>446682.34631347598</v>
      </c>
      <c r="I342" s="1" t="str">
        <f>'Stand condition - SCT output'!$H342</f>
        <v>Condamine-Balonne</v>
      </c>
      <c r="J342" s="1" t="str">
        <f>'Stand condition - SCT output'!$J342</f>
        <v>River Red Gum</v>
      </c>
      <c r="K342" s="1"/>
      <c r="L342" t="s">
        <v>89</v>
      </c>
      <c r="M342">
        <v>2003</v>
      </c>
      <c r="N342" t="s">
        <v>91</v>
      </c>
      <c r="O342">
        <v>6098.1782836913999</v>
      </c>
      <c r="P342" s="1">
        <v>100832.203125</v>
      </c>
      <c r="Q342" s="1">
        <v>3029885.8854980399</v>
      </c>
      <c r="R342" s="1">
        <v>110865217.82322</v>
      </c>
      <c r="S342" s="1">
        <v>446682.34631347598</v>
      </c>
      <c r="T342" s="1" t="s">
        <v>25</v>
      </c>
      <c r="U342" s="1" t="s">
        <v>6</v>
      </c>
      <c r="V342">
        <f t="shared" si="47"/>
        <v>114448716.43644021</v>
      </c>
      <c r="X342" t="s">
        <v>89</v>
      </c>
      <c r="Y342">
        <v>2003</v>
      </c>
      <c r="Z342" t="s">
        <v>91</v>
      </c>
      <c r="AA342">
        <f t="shared" si="41"/>
        <v>5.3283064009530066E-3</v>
      </c>
      <c r="AB342">
        <f t="shared" si="42"/>
        <v>8.8102519857440054E-2</v>
      </c>
      <c r="AC342">
        <f t="shared" si="43"/>
        <v>2.6473742824199391</v>
      </c>
      <c r="AD342">
        <f t="shared" si="44"/>
        <v>96.868904497316635</v>
      </c>
      <c r="AE342">
        <f t="shared" si="45"/>
        <v>0.39029039400502469</v>
      </c>
      <c r="AF342" s="1" t="s">
        <v>25</v>
      </c>
      <c r="AG342" s="1" t="s">
        <v>6</v>
      </c>
      <c r="AH342">
        <f t="shared" si="48"/>
        <v>99.999999999999986</v>
      </c>
    </row>
    <row r="343" spans="1:34" x14ac:dyDescent="0.45">
      <c r="A343" t="str">
        <f>MID('Stand condition - SCT output'!$I343,9,4)</f>
        <v>2003</v>
      </c>
      <c r="B343">
        <f t="shared" si="46"/>
        <v>2004</v>
      </c>
      <c r="C343" t="str">
        <f>MID('Stand condition - SCT output'!$I343,18,4)</f>
        <v>2005</v>
      </c>
      <c r="D343">
        <f>SUM('Stand condition - SCT output'!$B343:$C343)</f>
        <v>4762160.9745370857</v>
      </c>
      <c r="E343" s="1">
        <f>'Stand condition - SCT output'!$D343</f>
        <v>35475393.009597301</v>
      </c>
      <c r="F343" s="1">
        <f>'Stand condition - SCT output'!$E343</f>
        <v>266470040.932661</v>
      </c>
      <c r="G343" s="1">
        <f>'Stand condition - SCT output'!$F343</f>
        <v>762065818.724051</v>
      </c>
      <c r="H343" s="1">
        <f>'Stand condition - SCT output'!$G343</f>
        <v>21133274.475783601</v>
      </c>
      <c r="I343" s="1" t="str">
        <f>'Stand condition - SCT output'!$H343</f>
        <v>Murrumbidgee</v>
      </c>
      <c r="J343" s="1" t="str">
        <f>'Stand condition - SCT output'!$J343</f>
        <v>River Red Gum</v>
      </c>
      <c r="K343" s="1"/>
      <c r="L343" t="s">
        <v>90</v>
      </c>
      <c r="M343">
        <v>2004</v>
      </c>
      <c r="N343" t="s">
        <v>92</v>
      </c>
      <c r="O343">
        <v>4762160.9745370857</v>
      </c>
      <c r="P343" s="1">
        <v>35475393.009597301</v>
      </c>
      <c r="Q343" s="1">
        <v>266470040.932661</v>
      </c>
      <c r="R343" s="1">
        <v>762065818.724051</v>
      </c>
      <c r="S343" s="1">
        <v>21133274.475783601</v>
      </c>
      <c r="T343" s="1" t="s">
        <v>4</v>
      </c>
      <c r="U343" s="1" t="s">
        <v>6</v>
      </c>
      <c r="V343">
        <f t="shared" si="47"/>
        <v>1089906688.1166301</v>
      </c>
      <c r="X343" t="s">
        <v>90</v>
      </c>
      <c r="Y343">
        <v>2004</v>
      </c>
      <c r="Z343" t="s">
        <v>92</v>
      </c>
      <c r="AA343">
        <f t="shared" si="41"/>
        <v>0.43693290686803182</v>
      </c>
      <c r="AB343">
        <f t="shared" si="42"/>
        <v>3.2549018550293645</v>
      </c>
      <c r="AC343">
        <f t="shared" si="43"/>
        <v>24.448885747561011</v>
      </c>
      <c r="AD343">
        <f t="shared" si="44"/>
        <v>69.920280977531064</v>
      </c>
      <c r="AE343">
        <f t="shared" si="45"/>
        <v>1.9389985130105143</v>
      </c>
      <c r="AF343" s="1" t="s">
        <v>4</v>
      </c>
      <c r="AG343" s="1" t="s">
        <v>6</v>
      </c>
      <c r="AH343">
        <f t="shared" si="48"/>
        <v>99.999999999999986</v>
      </c>
    </row>
    <row r="344" spans="1:34" x14ac:dyDescent="0.45">
      <c r="A344" t="str">
        <f>MID('Stand condition - SCT output'!$I344,9,4)</f>
        <v>2003</v>
      </c>
      <c r="B344">
        <f t="shared" si="46"/>
        <v>2004</v>
      </c>
      <c r="C344" t="str">
        <f>MID('Stand condition - SCT output'!$I344,18,4)</f>
        <v>2005</v>
      </c>
      <c r="D344">
        <f>SUM('Stand condition - SCT output'!$B344:$C344)</f>
        <v>0</v>
      </c>
      <c r="E344" s="1">
        <f>'Stand condition - SCT output'!$D344</f>
        <v>55931.170156680797</v>
      </c>
      <c r="F344" s="1">
        <f>'Stand condition - SCT output'!$E344</f>
        <v>4914220.3162205098</v>
      </c>
      <c r="G344" s="1">
        <f>'Stand condition - SCT output'!$F344</f>
        <v>115450058.61842901</v>
      </c>
      <c r="H344" s="1">
        <f>'Stand condition - SCT output'!$G344</f>
        <v>4596255.2618918</v>
      </c>
      <c r="I344" s="1" t="str">
        <f>'Stand condition - SCT output'!$H344</f>
        <v>Namoi</v>
      </c>
      <c r="J344" s="1" t="str">
        <f>'Stand condition - SCT output'!$J344</f>
        <v>River Red Gum</v>
      </c>
      <c r="K344" s="1"/>
      <c r="L344" t="s">
        <v>90</v>
      </c>
      <c r="M344">
        <v>2004</v>
      </c>
      <c r="N344" t="s">
        <v>92</v>
      </c>
      <c r="O344">
        <v>0</v>
      </c>
      <c r="P344" s="1">
        <v>55931.170156680797</v>
      </c>
      <c r="Q344" s="1">
        <v>4914220.3162205098</v>
      </c>
      <c r="R344" s="1">
        <v>115450058.61842901</v>
      </c>
      <c r="S344" s="1">
        <v>4596255.2618918</v>
      </c>
      <c r="T344" s="1" t="s">
        <v>7</v>
      </c>
      <c r="U344" s="1" t="s">
        <v>6</v>
      </c>
      <c r="V344">
        <f t="shared" si="47"/>
        <v>125016465.366698</v>
      </c>
      <c r="X344" t="s">
        <v>90</v>
      </c>
      <c r="Y344">
        <v>2004</v>
      </c>
      <c r="Z344" t="s">
        <v>92</v>
      </c>
      <c r="AA344">
        <f t="shared" si="41"/>
        <v>0</v>
      </c>
      <c r="AB344">
        <f t="shared" si="42"/>
        <v>4.4739042967359234E-2</v>
      </c>
      <c r="AC344">
        <f t="shared" si="43"/>
        <v>3.930858468767398</v>
      </c>
      <c r="AD344">
        <f t="shared" si="44"/>
        <v>92.347882560742036</v>
      </c>
      <c r="AE344">
        <f t="shared" si="45"/>
        <v>3.6765199275232066</v>
      </c>
      <c r="AF344" s="1" t="s">
        <v>7</v>
      </c>
      <c r="AG344" s="1" t="s">
        <v>6</v>
      </c>
      <c r="AH344">
        <f t="shared" si="48"/>
        <v>100</v>
      </c>
    </row>
    <row r="345" spans="1:34" x14ac:dyDescent="0.45">
      <c r="A345" t="str">
        <f>MID('Stand condition - SCT output'!$I345,9,4)</f>
        <v>2003</v>
      </c>
      <c r="B345">
        <f t="shared" si="46"/>
        <v>2004</v>
      </c>
      <c r="C345" t="str">
        <f>MID('Stand condition - SCT output'!$I345,18,4)</f>
        <v>2005</v>
      </c>
      <c r="D345">
        <f>SUM('Stand condition - SCT output'!$B345:$C345)</f>
        <v>1372.3869018554601</v>
      </c>
      <c r="E345" s="1">
        <f>'Stand condition - SCT output'!$D345</f>
        <v>5475.8500366210901</v>
      </c>
      <c r="F345" s="1">
        <f>'Stand condition - SCT output'!$E345</f>
        <v>706864.55023193301</v>
      </c>
      <c r="G345" s="1">
        <f>'Stand condition - SCT output'!$F345</f>
        <v>1278293.43603515</v>
      </c>
      <c r="H345" s="1">
        <f>'Stand condition - SCT output'!$G345</f>
        <v>0</v>
      </c>
      <c r="I345" s="1" t="str">
        <f>'Stand condition - SCT output'!$H345</f>
        <v>Nebine</v>
      </c>
      <c r="J345" s="1" t="str">
        <f>'Stand condition - SCT output'!$J345</f>
        <v>River Red Gum</v>
      </c>
      <c r="K345" s="1"/>
      <c r="L345" t="s">
        <v>90</v>
      </c>
      <c r="M345">
        <v>2004</v>
      </c>
      <c r="N345" t="s">
        <v>92</v>
      </c>
      <c r="O345">
        <v>1372.3869018554601</v>
      </c>
      <c r="P345" s="1">
        <v>5475.8500366210901</v>
      </c>
      <c r="Q345" s="1">
        <v>706864.55023193301</v>
      </c>
      <c r="R345" s="1">
        <v>1278293.43603515</v>
      </c>
      <c r="S345" s="1">
        <v>0</v>
      </c>
      <c r="T345" s="1" t="s">
        <v>8</v>
      </c>
      <c r="U345" s="1" t="s">
        <v>6</v>
      </c>
      <c r="V345">
        <f t="shared" si="47"/>
        <v>1992006.2232055594</v>
      </c>
      <c r="X345" t="s">
        <v>90</v>
      </c>
      <c r="Y345">
        <v>2004</v>
      </c>
      <c r="Z345" t="s">
        <v>92</v>
      </c>
      <c r="AA345">
        <f t="shared" si="41"/>
        <v>6.889470955803538E-2</v>
      </c>
      <c r="AB345">
        <f t="shared" si="42"/>
        <v>0.27489121132409361</v>
      </c>
      <c r="AC345">
        <f t="shared" si="43"/>
        <v>35.485057325495625</v>
      </c>
      <c r="AD345">
        <f t="shared" si="44"/>
        <v>64.171156753622256</v>
      </c>
      <c r="AE345">
        <f t="shared" si="45"/>
        <v>0</v>
      </c>
      <c r="AF345" s="1" t="s">
        <v>8</v>
      </c>
      <c r="AG345" s="1" t="s">
        <v>6</v>
      </c>
      <c r="AH345">
        <f t="shared" si="48"/>
        <v>100</v>
      </c>
    </row>
    <row r="346" spans="1:34" x14ac:dyDescent="0.45">
      <c r="A346" t="str">
        <f>MID('Stand condition - SCT output'!$I346,9,4)</f>
        <v>2003</v>
      </c>
      <c r="B346">
        <f t="shared" si="46"/>
        <v>2004</v>
      </c>
      <c r="C346" t="str">
        <f>MID('Stand condition - SCT output'!$I346,18,4)</f>
        <v>2005</v>
      </c>
      <c r="D346">
        <f>SUM('Stand condition - SCT output'!$B346:$C346)</f>
        <v>24953.062744140538</v>
      </c>
      <c r="E346" s="1">
        <f>'Stand condition - SCT output'!$D346</f>
        <v>248247.90566358299</v>
      </c>
      <c r="F346" s="1">
        <f>'Stand condition - SCT output'!$E346</f>
        <v>6570388.4268784402</v>
      </c>
      <c r="G346" s="1">
        <f>'Stand condition - SCT output'!$F346</f>
        <v>94100211.225694999</v>
      </c>
      <c r="H346" s="1">
        <f>'Stand condition - SCT output'!$G346</f>
        <v>25908905.123525798</v>
      </c>
      <c r="I346" s="1" t="str">
        <f>'Stand condition - SCT output'!$H346</f>
        <v>Ovens</v>
      </c>
      <c r="J346" s="1" t="str">
        <f>'Stand condition - SCT output'!$J346</f>
        <v>River Red Gum</v>
      </c>
      <c r="K346" s="1"/>
      <c r="L346" t="s">
        <v>90</v>
      </c>
      <c r="M346">
        <v>2004</v>
      </c>
      <c r="N346" t="s">
        <v>92</v>
      </c>
      <c r="O346">
        <v>24953.062744140538</v>
      </c>
      <c r="P346" s="1">
        <v>248247.90566358299</v>
      </c>
      <c r="Q346" s="1">
        <v>6570388.4268784402</v>
      </c>
      <c r="R346" s="1">
        <v>94100211.225694999</v>
      </c>
      <c r="S346" s="1">
        <v>25908905.123525798</v>
      </c>
      <c r="T346" s="1" t="s">
        <v>9</v>
      </c>
      <c r="U346" s="1" t="s">
        <v>6</v>
      </c>
      <c r="V346">
        <f t="shared" si="47"/>
        <v>126852705.74450696</v>
      </c>
      <c r="X346" t="s">
        <v>90</v>
      </c>
      <c r="Y346">
        <v>2004</v>
      </c>
      <c r="Z346" t="s">
        <v>92</v>
      </c>
      <c r="AA346">
        <f t="shared" si="41"/>
        <v>1.9670895151734726E-2</v>
      </c>
      <c r="AB346">
        <f t="shared" si="42"/>
        <v>0.19569776159412566</v>
      </c>
      <c r="AC346">
        <f t="shared" si="43"/>
        <v>5.179541412472358</v>
      </c>
      <c r="AD346">
        <f t="shared" si="44"/>
        <v>74.180689070378605</v>
      </c>
      <c r="AE346">
        <f t="shared" si="45"/>
        <v>20.424400860403185</v>
      </c>
      <c r="AF346" s="1" t="s">
        <v>9</v>
      </c>
      <c r="AG346" s="1" t="s">
        <v>6</v>
      </c>
      <c r="AH346">
        <f t="shared" si="48"/>
        <v>100</v>
      </c>
    </row>
    <row r="347" spans="1:34" x14ac:dyDescent="0.45">
      <c r="A347" t="str">
        <f>MID('Stand condition - SCT output'!$I347,9,4)</f>
        <v>2003</v>
      </c>
      <c r="B347">
        <f t="shared" si="46"/>
        <v>2004</v>
      </c>
      <c r="C347" t="str">
        <f>MID('Stand condition - SCT output'!$I347,18,4)</f>
        <v>2005</v>
      </c>
      <c r="D347">
        <f>SUM('Stand condition - SCT output'!$B347:$C347)</f>
        <v>1319.7219848632801</v>
      </c>
      <c r="E347" s="1">
        <f>'Stand condition - SCT output'!$D347</f>
        <v>6818.4140625</v>
      </c>
      <c r="F347" s="1">
        <f>'Stand condition - SCT output'!$E347</f>
        <v>360664.04435843602</v>
      </c>
      <c r="G347" s="1">
        <f>'Stand condition - SCT output'!$F347</f>
        <v>27719515.7032145</v>
      </c>
      <c r="H347" s="1">
        <f>'Stand condition - SCT output'!$G347</f>
        <v>51869.907173665299</v>
      </c>
      <c r="I347" s="1" t="str">
        <f>'Stand condition - SCT output'!$H347</f>
        <v>Paroo</v>
      </c>
      <c r="J347" s="1" t="str">
        <f>'Stand condition - SCT output'!$J347</f>
        <v>River Red Gum</v>
      </c>
      <c r="K347" s="1"/>
      <c r="L347" t="s">
        <v>90</v>
      </c>
      <c r="M347">
        <v>2004</v>
      </c>
      <c r="N347" t="s">
        <v>92</v>
      </c>
      <c r="O347">
        <v>1319.7219848632801</v>
      </c>
      <c r="P347" s="1">
        <v>6818.4140625</v>
      </c>
      <c r="Q347" s="1">
        <v>360664.04435843602</v>
      </c>
      <c r="R347" s="1">
        <v>27719515.7032145</v>
      </c>
      <c r="S347" s="1">
        <v>51869.907173665299</v>
      </c>
      <c r="T347" s="1" t="s">
        <v>10</v>
      </c>
      <c r="U347" s="1" t="s">
        <v>6</v>
      </c>
      <c r="V347">
        <f t="shared" si="47"/>
        <v>28140187.790793967</v>
      </c>
      <c r="X347" t="s">
        <v>90</v>
      </c>
      <c r="Y347">
        <v>2004</v>
      </c>
      <c r="Z347" t="s">
        <v>92</v>
      </c>
      <c r="AA347">
        <f t="shared" si="41"/>
        <v>4.6898122879443817E-3</v>
      </c>
      <c r="AB347">
        <f t="shared" si="42"/>
        <v>2.4230165460127587E-2</v>
      </c>
      <c r="AC347">
        <f t="shared" si="43"/>
        <v>1.2816689321328087</v>
      </c>
      <c r="AD347">
        <f t="shared" si="44"/>
        <v>98.505084291878504</v>
      </c>
      <c r="AE347">
        <f t="shared" si="45"/>
        <v>0.18432679824060905</v>
      </c>
      <c r="AF347" s="1" t="s">
        <v>10</v>
      </c>
      <c r="AG347" s="1" t="s">
        <v>6</v>
      </c>
      <c r="AH347">
        <f t="shared" si="48"/>
        <v>99.999999999999986</v>
      </c>
    </row>
    <row r="348" spans="1:34" x14ac:dyDescent="0.45">
      <c r="A348" t="str">
        <f>MID('Stand condition - SCT output'!$I348,9,4)</f>
        <v>2003</v>
      </c>
      <c r="B348">
        <f t="shared" si="46"/>
        <v>2004</v>
      </c>
      <c r="C348" t="str">
        <f>MID('Stand condition - SCT output'!$I348,18,4)</f>
        <v>2005</v>
      </c>
      <c r="D348">
        <f>SUM('Stand condition - SCT output'!$B348:$C348)</f>
        <v>534870.87068589148</v>
      </c>
      <c r="E348" s="1">
        <f>'Stand condition - SCT output'!$D348</f>
        <v>3958265.1453706599</v>
      </c>
      <c r="F348" s="1">
        <f>'Stand condition - SCT output'!$E348</f>
        <v>35089428.991588801</v>
      </c>
      <c r="G348" s="1">
        <f>'Stand condition - SCT output'!$F348</f>
        <v>87298672.241955802</v>
      </c>
      <c r="H348" s="1">
        <f>'Stand condition - SCT output'!$G348</f>
        <v>320425.09387207002</v>
      </c>
      <c r="I348" s="1" t="str">
        <f>'Stand condition - SCT output'!$H348</f>
        <v>Wimmera-Avoca</v>
      </c>
      <c r="J348" s="1" t="str">
        <f>'Stand condition - SCT output'!$J348</f>
        <v>River Red Gum</v>
      </c>
      <c r="K348" s="1"/>
      <c r="L348" t="s">
        <v>90</v>
      </c>
      <c r="M348">
        <v>2004</v>
      </c>
      <c r="N348" t="s">
        <v>92</v>
      </c>
      <c r="O348">
        <v>534870.87068589148</v>
      </c>
      <c r="P348" s="1">
        <v>3958265.1453706599</v>
      </c>
      <c r="Q348" s="1">
        <v>35089428.991588801</v>
      </c>
      <c r="R348" s="1">
        <v>87298672.241955802</v>
      </c>
      <c r="S348" s="1">
        <v>320425.09387207002</v>
      </c>
      <c r="T348" s="1" t="s">
        <v>11</v>
      </c>
      <c r="U348" s="1" t="s">
        <v>6</v>
      </c>
      <c r="V348">
        <f t="shared" si="47"/>
        <v>127201662.34347323</v>
      </c>
      <c r="X348" t="s">
        <v>90</v>
      </c>
      <c r="Y348">
        <v>2004</v>
      </c>
      <c r="Z348" t="s">
        <v>92</v>
      </c>
      <c r="AA348">
        <f t="shared" si="41"/>
        <v>0.42049047224054292</v>
      </c>
      <c r="AB348">
        <f t="shared" si="42"/>
        <v>3.1118030004061188</v>
      </c>
      <c r="AC348">
        <f t="shared" si="43"/>
        <v>27.585668571562699</v>
      </c>
      <c r="AD348">
        <f t="shared" si="44"/>
        <v>68.630134727508249</v>
      </c>
      <c r="AE348">
        <f t="shared" si="45"/>
        <v>0.25190322828238665</v>
      </c>
      <c r="AF348" s="1" t="s">
        <v>11</v>
      </c>
      <c r="AG348" s="1" t="s">
        <v>6</v>
      </c>
      <c r="AH348">
        <f t="shared" si="48"/>
        <v>100</v>
      </c>
    </row>
    <row r="349" spans="1:34" x14ac:dyDescent="0.45">
      <c r="A349" t="str">
        <f>MID('Stand condition - SCT output'!$I349,9,4)</f>
        <v>2003</v>
      </c>
      <c r="B349">
        <f t="shared" si="46"/>
        <v>2004</v>
      </c>
      <c r="C349" t="str">
        <f>MID('Stand condition - SCT output'!$I349,18,4)</f>
        <v>2005</v>
      </c>
      <c r="D349">
        <f>SUM('Stand condition - SCT output'!$B349:$C349)</f>
        <v>3878448.4205042161</v>
      </c>
      <c r="E349" s="1">
        <f>'Stand condition - SCT output'!$D349</f>
        <v>24103686.213895101</v>
      </c>
      <c r="F349" s="1">
        <f>'Stand condition - SCT output'!$E349</f>
        <v>160710630.18244299</v>
      </c>
      <c r="G349" s="1">
        <f>'Stand condition - SCT output'!$F349</f>
        <v>350928204.53779501</v>
      </c>
      <c r="H349" s="1">
        <f>'Stand condition - SCT output'!$G349</f>
        <v>4800729.9765672795</v>
      </c>
      <c r="I349" s="1" t="str">
        <f>'Stand condition - SCT output'!$H349</f>
        <v>Lachlan</v>
      </c>
      <c r="J349" s="1" t="str">
        <f>'Stand condition - SCT output'!$J349</f>
        <v>River Red Gum</v>
      </c>
      <c r="K349" s="1"/>
      <c r="L349" t="s">
        <v>90</v>
      </c>
      <c r="M349">
        <v>2004</v>
      </c>
      <c r="N349" t="s">
        <v>92</v>
      </c>
      <c r="O349">
        <v>3878448.4205042161</v>
      </c>
      <c r="P349" s="1">
        <v>24103686.213895101</v>
      </c>
      <c r="Q349" s="1">
        <v>160710630.18244299</v>
      </c>
      <c r="R349" s="1">
        <v>350928204.53779501</v>
      </c>
      <c r="S349" s="1">
        <v>4800729.9765672795</v>
      </c>
      <c r="T349" s="1" t="s">
        <v>12</v>
      </c>
      <c r="U349" s="1" t="s">
        <v>6</v>
      </c>
      <c r="V349">
        <f t="shared" si="47"/>
        <v>544421699.33120465</v>
      </c>
      <c r="X349" t="s">
        <v>90</v>
      </c>
      <c r="Y349">
        <v>2004</v>
      </c>
      <c r="Z349" t="s">
        <v>92</v>
      </c>
      <c r="AA349">
        <f t="shared" si="41"/>
        <v>0.71239783889376562</v>
      </c>
      <c r="AB349">
        <f t="shared" si="42"/>
        <v>4.4273926339646819</v>
      </c>
      <c r="AC349">
        <f t="shared" si="43"/>
        <v>29.519512242048418</v>
      </c>
      <c r="AD349">
        <f t="shared" si="44"/>
        <v>64.458893715826008</v>
      </c>
      <c r="AE349">
        <f t="shared" si="45"/>
        <v>0.88180356926712156</v>
      </c>
      <c r="AF349" s="1" t="s">
        <v>12</v>
      </c>
      <c r="AG349" s="1" t="s">
        <v>6</v>
      </c>
      <c r="AH349">
        <f t="shared" si="48"/>
        <v>99.999999999999986</v>
      </c>
    </row>
    <row r="350" spans="1:34" x14ac:dyDescent="0.45">
      <c r="A350" t="str">
        <f>MID('Stand condition - SCT output'!$I350,9,4)</f>
        <v>2003</v>
      </c>
      <c r="B350">
        <f t="shared" si="46"/>
        <v>2004</v>
      </c>
      <c r="C350" t="str">
        <f>MID('Stand condition - SCT output'!$I350,18,4)</f>
        <v>2005</v>
      </c>
      <c r="D350">
        <f>SUM('Stand condition - SCT output'!$B350:$C350)</f>
        <v>269789.5040283202</v>
      </c>
      <c r="E350" s="1">
        <f>'Stand condition - SCT output'!$D350</f>
        <v>1229827.3499755799</v>
      </c>
      <c r="F350" s="1">
        <f>'Stand condition - SCT output'!$E350</f>
        <v>10908245.9182107</v>
      </c>
      <c r="G350" s="1">
        <f>'Stand condition - SCT output'!$F350</f>
        <v>43230416.340250798</v>
      </c>
      <c r="H350" s="1">
        <f>'Stand condition - SCT output'!$G350</f>
        <v>638853.48803710903</v>
      </c>
      <c r="I350" s="1" t="str">
        <f>'Stand condition - SCT output'!$H350</f>
        <v>Loddon</v>
      </c>
      <c r="J350" s="1" t="str">
        <f>'Stand condition - SCT output'!$J350</f>
        <v>River Red Gum</v>
      </c>
      <c r="K350" s="1"/>
      <c r="L350" t="s">
        <v>90</v>
      </c>
      <c r="M350">
        <v>2004</v>
      </c>
      <c r="N350" t="s">
        <v>92</v>
      </c>
      <c r="O350">
        <v>269789.5040283202</v>
      </c>
      <c r="P350" s="1">
        <v>1229827.3499755799</v>
      </c>
      <c r="Q350" s="1">
        <v>10908245.9182107</v>
      </c>
      <c r="R350" s="1">
        <v>43230416.340250798</v>
      </c>
      <c r="S350" s="1">
        <v>638853.48803710903</v>
      </c>
      <c r="T350" s="1" t="s">
        <v>13</v>
      </c>
      <c r="U350" s="1" t="s">
        <v>6</v>
      </c>
      <c r="V350">
        <f t="shared" si="47"/>
        <v>56277132.600502506</v>
      </c>
      <c r="X350" t="s">
        <v>90</v>
      </c>
      <c r="Y350">
        <v>2004</v>
      </c>
      <c r="Z350" t="s">
        <v>92</v>
      </c>
      <c r="AA350">
        <f t="shared" si="41"/>
        <v>0.47939454546039051</v>
      </c>
      <c r="AB350">
        <f t="shared" si="42"/>
        <v>2.1853056350717459</v>
      </c>
      <c r="AC350">
        <f t="shared" si="43"/>
        <v>19.383087613304056</v>
      </c>
      <c r="AD350">
        <f t="shared" si="44"/>
        <v>76.817020240055342</v>
      </c>
      <c r="AE350">
        <f t="shared" si="45"/>
        <v>1.1351919661084593</v>
      </c>
      <c r="AF350" s="1" t="s">
        <v>13</v>
      </c>
      <c r="AG350" s="1" t="s">
        <v>6</v>
      </c>
      <c r="AH350">
        <f t="shared" si="48"/>
        <v>100</v>
      </c>
    </row>
    <row r="351" spans="1:34" x14ac:dyDescent="0.45">
      <c r="A351" t="str">
        <f>MID('Stand condition - SCT output'!$I351,9,4)</f>
        <v>2003</v>
      </c>
      <c r="B351">
        <f t="shared" si="46"/>
        <v>2004</v>
      </c>
      <c r="C351" t="str">
        <f>MID('Stand condition - SCT output'!$I351,18,4)</f>
        <v>2005</v>
      </c>
      <c r="D351">
        <f>SUM('Stand condition - SCT output'!$B351:$C351)</f>
        <v>43256.341247558499</v>
      </c>
      <c r="E351" s="1">
        <f>'Stand condition - SCT output'!$D351</f>
        <v>695691.50170635094</v>
      </c>
      <c r="F351" s="1">
        <f>'Stand condition - SCT output'!$E351</f>
        <v>12031958.9797222</v>
      </c>
      <c r="G351" s="1">
        <f>'Stand condition - SCT output'!$F351</f>
        <v>121565266.23483901</v>
      </c>
      <c r="H351" s="1">
        <f>'Stand condition - SCT output'!$G351</f>
        <v>2543739.7367960601</v>
      </c>
      <c r="I351" s="1" t="str">
        <f>'Stand condition - SCT output'!$H351</f>
        <v>Lower Darling</v>
      </c>
      <c r="J351" s="1" t="str">
        <f>'Stand condition - SCT output'!$J351</f>
        <v>River Red Gum</v>
      </c>
      <c r="K351" s="1"/>
      <c r="L351" t="s">
        <v>90</v>
      </c>
      <c r="M351">
        <v>2004</v>
      </c>
      <c r="N351" t="s">
        <v>92</v>
      </c>
      <c r="O351">
        <v>43256.341247558499</v>
      </c>
      <c r="P351" s="1">
        <v>695691.50170635094</v>
      </c>
      <c r="Q351" s="1">
        <v>12031958.9797222</v>
      </c>
      <c r="R351" s="1">
        <v>121565266.23483901</v>
      </c>
      <c r="S351" s="1">
        <v>2543739.7367960601</v>
      </c>
      <c r="T351" s="1" t="s">
        <v>14</v>
      </c>
      <c r="U351" s="1" t="s">
        <v>6</v>
      </c>
      <c r="V351">
        <f t="shared" si="47"/>
        <v>136879912.79431117</v>
      </c>
      <c r="X351" t="s">
        <v>90</v>
      </c>
      <c r="Y351">
        <v>2004</v>
      </c>
      <c r="Z351" t="s">
        <v>92</v>
      </c>
      <c r="AA351">
        <f t="shared" si="41"/>
        <v>3.1601672125960233E-2</v>
      </c>
      <c r="AB351">
        <f t="shared" si="42"/>
        <v>0.50824952142668545</v>
      </c>
      <c r="AC351">
        <f t="shared" si="43"/>
        <v>8.7901568127111318</v>
      </c>
      <c r="AD351">
        <f t="shared" si="44"/>
        <v>88.811618705159887</v>
      </c>
      <c r="AE351">
        <f t="shared" si="45"/>
        <v>1.8583732885763351</v>
      </c>
      <c r="AF351" s="1" t="s">
        <v>14</v>
      </c>
      <c r="AG351" s="1" t="s">
        <v>6</v>
      </c>
      <c r="AH351">
        <f t="shared" si="48"/>
        <v>100</v>
      </c>
    </row>
    <row r="352" spans="1:34" x14ac:dyDescent="0.45">
      <c r="A352" t="str">
        <f>MID('Stand condition - SCT output'!$I352,9,4)</f>
        <v>2003</v>
      </c>
      <c r="B352">
        <f t="shared" si="46"/>
        <v>2004</v>
      </c>
      <c r="C352" t="str">
        <f>MID('Stand condition - SCT output'!$I352,18,4)</f>
        <v>2005</v>
      </c>
      <c r="D352">
        <f>SUM('Stand condition - SCT output'!$B352:$C352)</f>
        <v>1457098.2574462867</v>
      </c>
      <c r="E352" s="1">
        <f>'Stand condition - SCT output'!$D352</f>
        <v>36237724.913900197</v>
      </c>
      <c r="F352" s="1">
        <f>'Stand condition - SCT output'!$E352</f>
        <v>328034796.623537</v>
      </c>
      <c r="G352" s="1">
        <f>'Stand condition - SCT output'!$F352</f>
        <v>490198618.08995497</v>
      </c>
      <c r="H352" s="1">
        <f>'Stand condition - SCT output'!$G352</f>
        <v>9271932.9575906191</v>
      </c>
      <c r="I352" s="1" t="str">
        <f>'Stand condition - SCT output'!$H352</f>
        <v>Macquarie-Castlereagh</v>
      </c>
      <c r="J352" s="1" t="str">
        <f>'Stand condition - SCT output'!$J352</f>
        <v>River Red Gum</v>
      </c>
      <c r="K352" s="1"/>
      <c r="L352" t="s">
        <v>90</v>
      </c>
      <c r="M352">
        <v>2004</v>
      </c>
      <c r="N352" t="s">
        <v>92</v>
      </c>
      <c r="O352">
        <v>1457098.2574462867</v>
      </c>
      <c r="P352" s="1">
        <v>36237724.913900197</v>
      </c>
      <c r="Q352" s="1">
        <v>328034796.623537</v>
      </c>
      <c r="R352" s="1">
        <v>490198618.08995497</v>
      </c>
      <c r="S352" s="1">
        <v>9271932.9575906191</v>
      </c>
      <c r="T352" s="1" t="s">
        <v>15</v>
      </c>
      <c r="U352" s="1" t="s">
        <v>6</v>
      </c>
      <c r="V352">
        <f t="shared" si="47"/>
        <v>865200170.84242904</v>
      </c>
      <c r="X352" t="s">
        <v>90</v>
      </c>
      <c r="Y352">
        <v>2004</v>
      </c>
      <c r="Z352" t="s">
        <v>92</v>
      </c>
      <c r="AA352">
        <f t="shared" si="41"/>
        <v>0.16841169321863836</v>
      </c>
      <c r="AB352">
        <f t="shared" si="42"/>
        <v>4.1883631251038942</v>
      </c>
      <c r="AC352">
        <f t="shared" si="43"/>
        <v>37.914324069554418</v>
      </c>
      <c r="AD352">
        <f t="shared" si="44"/>
        <v>56.657249340653479</v>
      </c>
      <c r="AE352">
        <f t="shared" si="45"/>
        <v>1.0716517714695679</v>
      </c>
      <c r="AF352" s="1" t="s">
        <v>15</v>
      </c>
      <c r="AG352" s="1" t="s">
        <v>6</v>
      </c>
      <c r="AH352">
        <f t="shared" si="48"/>
        <v>100</v>
      </c>
    </row>
    <row r="353" spans="1:34" x14ac:dyDescent="0.45">
      <c r="A353" t="str">
        <f>MID('Stand condition - SCT output'!$I353,9,4)</f>
        <v>2003</v>
      </c>
      <c r="B353">
        <f t="shared" si="46"/>
        <v>2004</v>
      </c>
      <c r="C353" t="str">
        <f>MID('Stand condition - SCT output'!$I353,18,4)</f>
        <v>2005</v>
      </c>
      <c r="D353">
        <f>SUM('Stand condition - SCT output'!$B353:$C353)</f>
        <v>0</v>
      </c>
      <c r="E353" s="1">
        <f>'Stand condition - SCT output'!$D353</f>
        <v>7503.8961791992097</v>
      </c>
      <c r="F353" s="1">
        <f>'Stand condition - SCT output'!$E353</f>
        <v>406565.02911376901</v>
      </c>
      <c r="G353" s="1">
        <f>'Stand condition - SCT output'!$F353</f>
        <v>21781750.4882202</v>
      </c>
      <c r="H353" s="1">
        <f>'Stand condition - SCT output'!$G353</f>
        <v>150621.82958984299</v>
      </c>
      <c r="I353" s="1" t="str">
        <f>'Stand condition - SCT output'!$H353</f>
        <v>Moonie</v>
      </c>
      <c r="J353" s="1" t="str">
        <f>'Stand condition - SCT output'!$J353</f>
        <v>River Red Gum</v>
      </c>
      <c r="K353" s="1"/>
      <c r="L353" t="s">
        <v>90</v>
      </c>
      <c r="M353">
        <v>2004</v>
      </c>
      <c r="N353" t="s">
        <v>92</v>
      </c>
      <c r="O353">
        <v>0</v>
      </c>
      <c r="P353" s="1">
        <v>7503.8961791992097</v>
      </c>
      <c r="Q353" s="1">
        <v>406565.02911376901</v>
      </c>
      <c r="R353" s="1">
        <v>21781750.4882202</v>
      </c>
      <c r="S353" s="1">
        <v>150621.82958984299</v>
      </c>
      <c r="T353" s="1" t="s">
        <v>16</v>
      </c>
      <c r="U353" s="1" t="s">
        <v>6</v>
      </c>
      <c r="V353">
        <f t="shared" si="47"/>
        <v>22346441.243103012</v>
      </c>
      <c r="X353" t="s">
        <v>90</v>
      </c>
      <c r="Y353">
        <v>2004</v>
      </c>
      <c r="Z353" t="s">
        <v>92</v>
      </c>
      <c r="AA353">
        <f t="shared" si="41"/>
        <v>0</v>
      </c>
      <c r="AB353">
        <f t="shared" si="42"/>
        <v>3.3579826414262749E-2</v>
      </c>
      <c r="AC353">
        <f t="shared" si="43"/>
        <v>1.8193726002758981</v>
      </c>
      <c r="AD353">
        <f t="shared" si="44"/>
        <v>97.473017073548135</v>
      </c>
      <c r="AE353">
        <f t="shared" si="45"/>
        <v>0.67403049976170493</v>
      </c>
      <c r="AF353" s="1" t="s">
        <v>16</v>
      </c>
      <c r="AG353" s="1" t="s">
        <v>6</v>
      </c>
      <c r="AH353">
        <f t="shared" si="48"/>
        <v>100</v>
      </c>
    </row>
    <row r="354" spans="1:34" x14ac:dyDescent="0.45">
      <c r="A354" t="str">
        <f>MID('Stand condition - SCT output'!$I354,9,4)</f>
        <v>2003</v>
      </c>
      <c r="B354">
        <f t="shared" si="46"/>
        <v>2004</v>
      </c>
      <c r="C354" t="str">
        <f>MID('Stand condition - SCT output'!$I354,18,4)</f>
        <v>2005</v>
      </c>
      <c r="D354">
        <f>SUM('Stand condition - SCT output'!$B354:$C354)</f>
        <v>981401.325297995</v>
      </c>
      <c r="E354" s="1">
        <f>'Stand condition - SCT output'!$D354</f>
        <v>13903097.771475499</v>
      </c>
      <c r="F354" s="1">
        <f>'Stand condition - SCT output'!$E354</f>
        <v>406833149.82169002</v>
      </c>
      <c r="G354" s="1">
        <f>'Stand condition - SCT output'!$F354</f>
        <v>1655145985.71346</v>
      </c>
      <c r="H354" s="1">
        <f>'Stand condition - SCT output'!$G354</f>
        <v>80756093.538267806</v>
      </c>
      <c r="I354" s="1" t="str">
        <f>'Stand condition - SCT output'!$H354</f>
        <v>Murray</v>
      </c>
      <c r="J354" s="1" t="str">
        <f>'Stand condition - SCT output'!$J354</f>
        <v>River Red Gum</v>
      </c>
      <c r="K354" s="1"/>
      <c r="L354" t="s">
        <v>90</v>
      </c>
      <c r="M354">
        <v>2004</v>
      </c>
      <c r="N354" t="s">
        <v>92</v>
      </c>
      <c r="O354">
        <v>981401.325297995</v>
      </c>
      <c r="P354" s="1">
        <v>13903097.771475499</v>
      </c>
      <c r="Q354" s="1">
        <v>406833149.82169002</v>
      </c>
      <c r="R354" s="1">
        <v>1655145985.71346</v>
      </c>
      <c r="S354" s="1">
        <v>80756093.538267806</v>
      </c>
      <c r="T354" s="1" t="s">
        <v>17</v>
      </c>
      <c r="U354" s="1" t="s">
        <v>6</v>
      </c>
      <c r="V354">
        <f t="shared" si="47"/>
        <v>2157619728.1701913</v>
      </c>
      <c r="X354" t="s">
        <v>90</v>
      </c>
      <c r="Y354">
        <v>2004</v>
      </c>
      <c r="Z354" t="s">
        <v>92</v>
      </c>
      <c r="AA354">
        <f t="shared" si="41"/>
        <v>4.5485370405390677E-2</v>
      </c>
      <c r="AB354">
        <f t="shared" si="42"/>
        <v>0.64437201745769523</v>
      </c>
      <c r="AC354">
        <f t="shared" si="43"/>
        <v>18.855646549297745</v>
      </c>
      <c r="AD354">
        <f t="shared" si="44"/>
        <v>76.711663510656564</v>
      </c>
      <c r="AE354">
        <f t="shared" si="45"/>
        <v>3.7428325521826076</v>
      </c>
      <c r="AF354" s="1" t="s">
        <v>17</v>
      </c>
      <c r="AG354" s="1" t="s">
        <v>6</v>
      </c>
      <c r="AH354">
        <f t="shared" si="48"/>
        <v>100</v>
      </c>
    </row>
    <row r="355" spans="1:34" x14ac:dyDescent="0.45">
      <c r="A355" t="str">
        <f>MID('Stand condition - SCT output'!$I355,9,4)</f>
        <v>2003</v>
      </c>
      <c r="B355">
        <f t="shared" si="46"/>
        <v>2004</v>
      </c>
      <c r="C355" t="str">
        <f>MID('Stand condition - SCT output'!$I355,18,4)</f>
        <v>2005</v>
      </c>
      <c r="D355">
        <f>SUM('Stand condition - SCT output'!$B355:$C355)</f>
        <v>0</v>
      </c>
      <c r="E355" s="1">
        <f>'Stand condition - SCT output'!$D355</f>
        <v>7986.0855102538999</v>
      </c>
      <c r="F355" s="1">
        <f>'Stand condition - SCT output'!$E355</f>
        <v>1140724.11148657</v>
      </c>
      <c r="G355" s="1">
        <f>'Stand condition - SCT output'!$F355</f>
        <v>80604054.936313197</v>
      </c>
      <c r="H355" s="1">
        <f>'Stand condition - SCT output'!$G355</f>
        <v>617162.37674847699</v>
      </c>
      <c r="I355" s="1" t="str">
        <f>'Stand condition - SCT output'!$H355</f>
        <v>Barwon-Darling</v>
      </c>
      <c r="J355" s="1" t="str">
        <f>'Stand condition - SCT output'!$J355</f>
        <v>River Red Gum</v>
      </c>
      <c r="K355" s="1"/>
      <c r="L355" t="s">
        <v>90</v>
      </c>
      <c r="M355">
        <v>2004</v>
      </c>
      <c r="N355" t="s">
        <v>92</v>
      </c>
      <c r="O355">
        <v>0</v>
      </c>
      <c r="P355" s="1">
        <v>7986.0855102538999</v>
      </c>
      <c r="Q355" s="1">
        <v>1140724.11148657</v>
      </c>
      <c r="R355" s="1">
        <v>80604054.936313197</v>
      </c>
      <c r="S355" s="1">
        <v>617162.37674847699</v>
      </c>
      <c r="T355" s="1" t="s">
        <v>18</v>
      </c>
      <c r="U355" s="1" t="s">
        <v>6</v>
      </c>
      <c r="V355">
        <f t="shared" si="47"/>
        <v>82369927.510058492</v>
      </c>
      <c r="X355" t="s">
        <v>90</v>
      </c>
      <c r="Y355">
        <v>2004</v>
      </c>
      <c r="Z355" t="s">
        <v>92</v>
      </c>
      <c r="AA355">
        <f t="shared" si="41"/>
        <v>0</v>
      </c>
      <c r="AB355">
        <f t="shared" si="42"/>
        <v>9.6953897516526173E-3</v>
      </c>
      <c r="AC355">
        <f t="shared" si="43"/>
        <v>1.3848793436746343</v>
      </c>
      <c r="AD355">
        <f t="shared" si="44"/>
        <v>97.856168352789126</v>
      </c>
      <c r="AE355">
        <f t="shared" si="45"/>
        <v>0.74925691378460069</v>
      </c>
      <c r="AF355" s="1" t="s">
        <v>18</v>
      </c>
      <c r="AG355" s="1" t="s">
        <v>6</v>
      </c>
      <c r="AH355">
        <f t="shared" si="48"/>
        <v>100.00000000000001</v>
      </c>
    </row>
    <row r="356" spans="1:34" x14ac:dyDescent="0.45">
      <c r="A356" t="str">
        <f>MID('Stand condition - SCT output'!$I356,9,4)</f>
        <v>2003</v>
      </c>
      <c r="B356">
        <f t="shared" si="46"/>
        <v>2004</v>
      </c>
      <c r="C356" t="str">
        <f>MID('Stand condition - SCT output'!$I356,18,4)</f>
        <v>2005</v>
      </c>
      <c r="D356">
        <f>SUM('Stand condition - SCT output'!$B356:$C356)</f>
        <v>3382.4163818359302</v>
      </c>
      <c r="E356" s="1">
        <f>'Stand condition - SCT output'!$D356</f>
        <v>105619.525878906</v>
      </c>
      <c r="F356" s="1">
        <f>'Stand condition - SCT output'!$E356</f>
        <v>3911780.88064371</v>
      </c>
      <c r="G356" s="1">
        <f>'Stand condition - SCT output'!$F356</f>
        <v>113576999.208561</v>
      </c>
      <c r="H356" s="1">
        <f>'Stand condition - SCT output'!$G356</f>
        <v>5138270.2111205999</v>
      </c>
      <c r="I356" s="1" t="str">
        <f>'Stand condition - SCT output'!$H356</f>
        <v>Border Rivers</v>
      </c>
      <c r="J356" s="1" t="str">
        <f>'Stand condition - SCT output'!$J356</f>
        <v>River Red Gum</v>
      </c>
      <c r="K356" s="1"/>
      <c r="L356" t="s">
        <v>90</v>
      </c>
      <c r="M356">
        <v>2004</v>
      </c>
      <c r="N356" t="s">
        <v>92</v>
      </c>
      <c r="O356">
        <v>3382.4163818359302</v>
      </c>
      <c r="P356" s="1">
        <v>105619.525878906</v>
      </c>
      <c r="Q356" s="1">
        <v>3911780.88064371</v>
      </c>
      <c r="R356" s="1">
        <v>113576999.208561</v>
      </c>
      <c r="S356" s="1">
        <v>5138270.2111205999</v>
      </c>
      <c r="T356" s="1" t="s">
        <v>19</v>
      </c>
      <c r="U356" s="1" t="s">
        <v>6</v>
      </c>
      <c r="V356">
        <f t="shared" si="47"/>
        <v>122736052.24258606</v>
      </c>
      <c r="X356" t="s">
        <v>90</v>
      </c>
      <c r="Y356">
        <v>2004</v>
      </c>
      <c r="Z356" t="s">
        <v>92</v>
      </c>
      <c r="AA356">
        <f t="shared" si="41"/>
        <v>2.7558458334236077E-3</v>
      </c>
      <c r="AB356">
        <f t="shared" si="42"/>
        <v>8.6054198378607213E-2</v>
      </c>
      <c r="AC356">
        <f t="shared" si="43"/>
        <v>3.1871490154434254</v>
      </c>
      <c r="AD356">
        <f t="shared" si="44"/>
        <v>92.537601734230208</v>
      </c>
      <c r="AE356">
        <f t="shared" si="45"/>
        <v>4.186439206114339</v>
      </c>
      <c r="AF356" s="1" t="s">
        <v>19</v>
      </c>
      <c r="AG356" s="1" t="s">
        <v>6</v>
      </c>
      <c r="AH356">
        <f t="shared" si="48"/>
        <v>100.00000000000001</v>
      </c>
    </row>
    <row r="357" spans="1:34" x14ac:dyDescent="0.45">
      <c r="A357" t="str">
        <f>MID('Stand condition - SCT output'!$I357,9,4)</f>
        <v>2003</v>
      </c>
      <c r="B357">
        <f t="shared" si="46"/>
        <v>2004</v>
      </c>
      <c r="C357" t="str">
        <f>MID('Stand condition - SCT output'!$I357,18,4)</f>
        <v>2005</v>
      </c>
      <c r="D357">
        <f>SUM('Stand condition - SCT output'!$B357:$C357)</f>
        <v>3109.5224609375</v>
      </c>
      <c r="E357" s="1">
        <f>'Stand condition - SCT output'!$D357</f>
        <v>115660.889709472</v>
      </c>
      <c r="F357" s="1">
        <f>'Stand condition - SCT output'!$E357</f>
        <v>1937232.36704843</v>
      </c>
      <c r="G357" s="1">
        <f>'Stand condition - SCT output'!$F357</f>
        <v>20202850.806055401</v>
      </c>
      <c r="H357" s="1">
        <f>'Stand condition - SCT output'!$G357</f>
        <v>397094.14935302699</v>
      </c>
      <c r="I357" s="1" t="str">
        <f>'Stand condition - SCT output'!$H357</f>
        <v>Campaspe</v>
      </c>
      <c r="J357" s="1" t="str">
        <f>'Stand condition - SCT output'!$J357</f>
        <v>River Red Gum</v>
      </c>
      <c r="K357" s="1"/>
      <c r="L357" t="s">
        <v>90</v>
      </c>
      <c r="M357">
        <v>2004</v>
      </c>
      <c r="N357" t="s">
        <v>92</v>
      </c>
      <c r="O357">
        <v>3109.5224609375</v>
      </c>
      <c r="P357" s="1">
        <v>115660.889709472</v>
      </c>
      <c r="Q357" s="1">
        <v>1937232.36704843</v>
      </c>
      <c r="R357" s="1">
        <v>20202850.806055401</v>
      </c>
      <c r="S357" s="1">
        <v>397094.14935302699</v>
      </c>
      <c r="T357" s="1" t="s">
        <v>20</v>
      </c>
      <c r="U357" s="1" t="s">
        <v>6</v>
      </c>
      <c r="V357">
        <f t="shared" si="47"/>
        <v>22655947.734627269</v>
      </c>
      <c r="X357" t="s">
        <v>90</v>
      </c>
      <c r="Y357">
        <v>2004</v>
      </c>
      <c r="Z357" t="s">
        <v>92</v>
      </c>
      <c r="AA357">
        <f t="shared" si="41"/>
        <v>1.3724971903006809E-2</v>
      </c>
      <c r="AB357">
        <f t="shared" si="42"/>
        <v>0.51051004824087021</v>
      </c>
      <c r="AC357">
        <f t="shared" si="43"/>
        <v>8.5506569389175056</v>
      </c>
      <c r="AD357">
        <f t="shared" si="44"/>
        <v>89.172393239491086</v>
      </c>
      <c r="AE357">
        <f t="shared" si="45"/>
        <v>1.7527148014475233</v>
      </c>
      <c r="AF357" s="1" t="s">
        <v>20</v>
      </c>
      <c r="AG357" s="1" t="s">
        <v>6</v>
      </c>
      <c r="AH357">
        <f t="shared" si="48"/>
        <v>100</v>
      </c>
    </row>
    <row r="358" spans="1:34" x14ac:dyDescent="0.45">
      <c r="A358" t="str">
        <f>MID('Stand condition - SCT output'!$I358,9,4)</f>
        <v>2003</v>
      </c>
      <c r="B358">
        <f t="shared" si="46"/>
        <v>2004</v>
      </c>
      <c r="C358" t="str">
        <f>MID('Stand condition - SCT output'!$I358,18,4)</f>
        <v>2005</v>
      </c>
      <c r="D358">
        <f>SUM('Stand condition - SCT output'!$B358:$C358)</f>
        <v>245295.22753906169</v>
      </c>
      <c r="E358" s="1">
        <f>'Stand condition - SCT output'!$D358</f>
        <v>2039432.21112802</v>
      </c>
      <c r="F358" s="1">
        <f>'Stand condition - SCT output'!$E358</f>
        <v>38107794.220543399</v>
      </c>
      <c r="G358" s="1">
        <f>'Stand condition - SCT output'!$F358</f>
        <v>305012032.30141097</v>
      </c>
      <c r="H358" s="1">
        <f>'Stand condition - SCT output'!$G358</f>
        <v>18504773.847853899</v>
      </c>
      <c r="I358" s="1" t="str">
        <f>'Stand condition - SCT output'!$H358</f>
        <v>Goulburn-Broken</v>
      </c>
      <c r="J358" s="1" t="str">
        <f>'Stand condition - SCT output'!$J358</f>
        <v>River Red Gum</v>
      </c>
      <c r="K358" s="1"/>
      <c r="L358" t="s">
        <v>90</v>
      </c>
      <c r="M358">
        <v>2004</v>
      </c>
      <c r="N358" t="s">
        <v>92</v>
      </c>
      <c r="O358">
        <v>245295.22753906169</v>
      </c>
      <c r="P358" s="1">
        <v>2039432.21112802</v>
      </c>
      <c r="Q358" s="1">
        <v>38107794.220543399</v>
      </c>
      <c r="R358" s="1">
        <v>305012032.30141097</v>
      </c>
      <c r="S358" s="1">
        <v>18504773.847853899</v>
      </c>
      <c r="T358" s="1" t="s">
        <v>21</v>
      </c>
      <c r="U358" s="1" t="s">
        <v>6</v>
      </c>
      <c r="V358">
        <f t="shared" si="47"/>
        <v>363909327.80847538</v>
      </c>
      <c r="X358" t="s">
        <v>90</v>
      </c>
      <c r="Y358">
        <v>2004</v>
      </c>
      <c r="Z358" t="s">
        <v>92</v>
      </c>
      <c r="AA358">
        <f t="shared" si="41"/>
        <v>6.7405589468198523E-2</v>
      </c>
      <c r="AB358">
        <f t="shared" si="42"/>
        <v>0.56042317557778254</v>
      </c>
      <c r="AC358">
        <f t="shared" si="43"/>
        <v>10.47178275149887</v>
      </c>
      <c r="AD358">
        <f t="shared" si="44"/>
        <v>83.815392734845773</v>
      </c>
      <c r="AE358">
        <f t="shared" si="45"/>
        <v>5.0849957486093675</v>
      </c>
      <c r="AF358" s="1" t="s">
        <v>21</v>
      </c>
      <c r="AG358" s="1" t="s">
        <v>6</v>
      </c>
      <c r="AH358">
        <f t="shared" si="48"/>
        <v>100</v>
      </c>
    </row>
    <row r="359" spans="1:34" x14ac:dyDescent="0.45">
      <c r="A359" t="str">
        <f>MID('Stand condition - SCT output'!$I359,9,4)</f>
        <v>2003</v>
      </c>
      <c r="B359">
        <f t="shared" si="46"/>
        <v>2004</v>
      </c>
      <c r="C359" t="str">
        <f>MID('Stand condition - SCT output'!$I359,18,4)</f>
        <v>2005</v>
      </c>
      <c r="D359">
        <f>SUM('Stand condition - SCT output'!$B359:$C359)</f>
        <v>18839.3115234375</v>
      </c>
      <c r="E359" s="1">
        <f>'Stand condition - SCT output'!$D359</f>
        <v>203984.46544883499</v>
      </c>
      <c r="F359" s="1">
        <f>'Stand condition - SCT output'!$E359</f>
        <v>5169531.8403320303</v>
      </c>
      <c r="G359" s="1">
        <f>'Stand condition - SCT output'!$F359</f>
        <v>112743235.35005599</v>
      </c>
      <c r="H359" s="1">
        <f>'Stand condition - SCT output'!$G359</f>
        <v>6544106.9809570303</v>
      </c>
      <c r="I359" s="1" t="str">
        <f>'Stand condition - SCT output'!$H359</f>
        <v>Gwydir</v>
      </c>
      <c r="J359" s="1" t="str">
        <f>'Stand condition - SCT output'!$J359</f>
        <v>River Red Gum</v>
      </c>
      <c r="K359" s="1"/>
      <c r="L359" t="s">
        <v>90</v>
      </c>
      <c r="M359">
        <v>2004</v>
      </c>
      <c r="N359" t="s">
        <v>92</v>
      </c>
      <c r="O359">
        <v>18839.3115234375</v>
      </c>
      <c r="P359" s="1">
        <v>203984.46544883499</v>
      </c>
      <c r="Q359" s="1">
        <v>5169531.8403320303</v>
      </c>
      <c r="R359" s="1">
        <v>112743235.35005599</v>
      </c>
      <c r="S359" s="1">
        <v>6544106.9809570303</v>
      </c>
      <c r="T359" s="1" t="s">
        <v>22</v>
      </c>
      <c r="U359" s="1" t="s">
        <v>6</v>
      </c>
      <c r="V359">
        <f t="shared" si="47"/>
        <v>124679697.94831732</v>
      </c>
      <c r="X359" t="s">
        <v>90</v>
      </c>
      <c r="Y359">
        <v>2004</v>
      </c>
      <c r="Z359" t="s">
        <v>92</v>
      </c>
      <c r="AA359">
        <f t="shared" si="41"/>
        <v>1.5110167760629994E-2</v>
      </c>
      <c r="AB359">
        <f t="shared" si="42"/>
        <v>0.16360680111159026</v>
      </c>
      <c r="AC359">
        <f t="shared" si="43"/>
        <v>4.1462498910407399</v>
      </c>
      <c r="AD359">
        <f t="shared" si="44"/>
        <v>90.426298110531775</v>
      </c>
      <c r="AE359">
        <f t="shared" si="45"/>
        <v>5.2487350295552666</v>
      </c>
      <c r="AF359" s="1" t="s">
        <v>22</v>
      </c>
      <c r="AG359" s="1" t="s">
        <v>6</v>
      </c>
      <c r="AH359">
        <f t="shared" si="48"/>
        <v>100</v>
      </c>
    </row>
    <row r="360" spans="1:34" x14ac:dyDescent="0.45">
      <c r="A360" t="str">
        <f>MID('Stand condition - SCT output'!$I360,9,4)</f>
        <v>2003</v>
      </c>
      <c r="B360">
        <f t="shared" si="46"/>
        <v>2004</v>
      </c>
      <c r="C360" t="str">
        <f>MID('Stand condition - SCT output'!$I360,18,4)</f>
        <v>2005</v>
      </c>
      <c r="D360">
        <f>SUM('Stand condition - SCT output'!$B360:$C360)</f>
        <v>13607.505371093659</v>
      </c>
      <c r="E360" s="1">
        <f>'Stand condition - SCT output'!$D360</f>
        <v>40425.614990234302</v>
      </c>
      <c r="F360" s="1">
        <f>'Stand condition - SCT output'!$E360</f>
        <v>633815.66024217696</v>
      </c>
      <c r="G360" s="1">
        <f>'Stand condition - SCT output'!$F360</f>
        <v>73313134.164528504</v>
      </c>
      <c r="H360" s="1">
        <f>'Stand condition - SCT output'!$G360</f>
        <v>114190.99766127599</v>
      </c>
      <c r="I360" s="1" t="str">
        <f>'Stand condition - SCT output'!$H360</f>
        <v>Warrego</v>
      </c>
      <c r="J360" s="1" t="str">
        <f>'Stand condition - SCT output'!$J360</f>
        <v>River Red Gum</v>
      </c>
      <c r="K360" s="1"/>
      <c r="L360" t="s">
        <v>90</v>
      </c>
      <c r="M360">
        <v>2004</v>
      </c>
      <c r="N360" t="s">
        <v>92</v>
      </c>
      <c r="O360">
        <v>13607.505371093659</v>
      </c>
      <c r="P360" s="1">
        <v>40425.614990234302</v>
      </c>
      <c r="Q360" s="1">
        <v>633815.66024217696</v>
      </c>
      <c r="R360" s="1">
        <v>73313134.164528504</v>
      </c>
      <c r="S360" s="1">
        <v>114190.99766127599</v>
      </c>
      <c r="T360" s="1" t="s">
        <v>23</v>
      </c>
      <c r="U360" s="1" t="s">
        <v>6</v>
      </c>
      <c r="V360">
        <f t="shared" si="47"/>
        <v>74115173.94279328</v>
      </c>
      <c r="X360" t="s">
        <v>90</v>
      </c>
      <c r="Y360">
        <v>2004</v>
      </c>
      <c r="Z360" t="s">
        <v>92</v>
      </c>
      <c r="AA360">
        <f t="shared" si="41"/>
        <v>1.8359945267883714E-2</v>
      </c>
      <c r="AB360">
        <f t="shared" si="42"/>
        <v>5.4544316419519318E-2</v>
      </c>
      <c r="AC360">
        <f t="shared" si="43"/>
        <v>0.85517664807937366</v>
      </c>
      <c r="AD360">
        <f t="shared" si="44"/>
        <v>98.917846730166431</v>
      </c>
      <c r="AE360">
        <f t="shared" si="45"/>
        <v>0.15407236006680056</v>
      </c>
      <c r="AF360" s="1" t="s">
        <v>23</v>
      </c>
      <c r="AG360" s="1" t="s">
        <v>6</v>
      </c>
      <c r="AH360">
        <f t="shared" si="48"/>
        <v>100.00000000000001</v>
      </c>
    </row>
    <row r="361" spans="1:34" x14ac:dyDescent="0.45">
      <c r="A361" t="str">
        <f>MID('Stand condition - SCT output'!$I361,9,4)</f>
        <v>2003</v>
      </c>
      <c r="B361">
        <f t="shared" si="46"/>
        <v>2004</v>
      </c>
      <c r="C361" t="str">
        <f>MID('Stand condition - SCT output'!$I361,18,4)</f>
        <v>2005</v>
      </c>
      <c r="D361">
        <f>SUM('Stand condition - SCT output'!$B361:$C361)</f>
        <v>3167.79614257812</v>
      </c>
      <c r="E361" s="1">
        <f>'Stand condition - SCT output'!$D361</f>
        <v>11393.264038085899</v>
      </c>
      <c r="F361" s="1">
        <f>'Stand condition - SCT output'!$E361</f>
        <v>455528.27031202102</v>
      </c>
      <c r="G361" s="1">
        <f>'Stand condition - SCT output'!$F361</f>
        <v>2905211.51145091</v>
      </c>
      <c r="H361" s="1">
        <f>'Stand condition - SCT output'!$G361</f>
        <v>113779.416788018</v>
      </c>
      <c r="I361" s="1" t="str">
        <f>'Stand condition - SCT output'!$H361</f>
        <v>Eastern Mt Lofty Ranges</v>
      </c>
      <c r="J361" s="1" t="str">
        <f>'Stand condition - SCT output'!$J361</f>
        <v>River Red Gum</v>
      </c>
      <c r="K361" s="1"/>
      <c r="L361" t="s">
        <v>90</v>
      </c>
      <c r="M361">
        <v>2004</v>
      </c>
      <c r="N361" t="s">
        <v>92</v>
      </c>
      <c r="O361">
        <v>3167.79614257812</v>
      </c>
      <c r="P361" s="1">
        <v>11393.264038085899</v>
      </c>
      <c r="Q361" s="1">
        <v>455528.27031202102</v>
      </c>
      <c r="R361" s="1">
        <v>2905211.51145091</v>
      </c>
      <c r="S361" s="1">
        <v>113779.416788018</v>
      </c>
      <c r="T361" s="1" t="s">
        <v>24</v>
      </c>
      <c r="U361" s="1" t="s">
        <v>6</v>
      </c>
      <c r="V361">
        <f t="shared" si="47"/>
        <v>3489080.2587316129</v>
      </c>
      <c r="X361" t="s">
        <v>90</v>
      </c>
      <c r="Y361">
        <v>2004</v>
      </c>
      <c r="Z361" t="s">
        <v>92</v>
      </c>
      <c r="AA361">
        <f t="shared" si="41"/>
        <v>9.0791724685912234E-2</v>
      </c>
      <c r="AB361">
        <f t="shared" si="42"/>
        <v>0.32654061223079167</v>
      </c>
      <c r="AC361">
        <f t="shared" si="43"/>
        <v>13.055826651508998</v>
      </c>
      <c r="AD361">
        <f t="shared" si="44"/>
        <v>83.265826407416682</v>
      </c>
      <c r="AE361">
        <f t="shared" si="45"/>
        <v>3.2610146041576096</v>
      </c>
      <c r="AF361" s="1" t="s">
        <v>24</v>
      </c>
      <c r="AG361" s="1" t="s">
        <v>6</v>
      </c>
      <c r="AH361">
        <f t="shared" si="48"/>
        <v>99.999999999999986</v>
      </c>
    </row>
    <row r="362" spans="1:34" x14ac:dyDescent="0.45">
      <c r="A362" t="str">
        <f>MID('Stand condition - SCT output'!$I362,9,4)</f>
        <v>2003</v>
      </c>
      <c r="B362">
        <f t="shared" si="46"/>
        <v>2004</v>
      </c>
      <c r="C362" t="str">
        <f>MID('Stand condition - SCT output'!$I362,18,4)</f>
        <v>2005</v>
      </c>
      <c r="D362">
        <f>SUM('Stand condition - SCT output'!$B362:$C362)</f>
        <v>0</v>
      </c>
      <c r="E362" s="1">
        <f>'Stand condition - SCT output'!$D362</f>
        <v>51533.130249023401</v>
      </c>
      <c r="F362" s="1">
        <f>'Stand condition - SCT output'!$E362</f>
        <v>1646221.3944091699</v>
      </c>
      <c r="G362" s="1">
        <f>'Stand condition - SCT output'!$F362</f>
        <v>109960281.810342</v>
      </c>
      <c r="H362" s="1">
        <f>'Stand condition - SCT output'!$G362</f>
        <v>2790680.1014404199</v>
      </c>
      <c r="I362" s="1" t="str">
        <f>'Stand condition - SCT output'!$H362</f>
        <v>Condamine-Balonne</v>
      </c>
      <c r="J362" s="1" t="str">
        <f>'Stand condition - SCT output'!$J362</f>
        <v>River Red Gum</v>
      </c>
      <c r="K362" s="1"/>
      <c r="L362" t="s">
        <v>90</v>
      </c>
      <c r="M362">
        <v>2004</v>
      </c>
      <c r="N362" t="s">
        <v>92</v>
      </c>
      <c r="O362">
        <v>0</v>
      </c>
      <c r="P362" s="1">
        <v>51533.130249023401</v>
      </c>
      <c r="Q362" s="1">
        <v>1646221.3944091699</v>
      </c>
      <c r="R362" s="1">
        <v>109960281.810342</v>
      </c>
      <c r="S362" s="1">
        <v>2790680.1014404199</v>
      </c>
      <c r="T362" s="1" t="s">
        <v>25</v>
      </c>
      <c r="U362" s="1" t="s">
        <v>6</v>
      </c>
      <c r="V362">
        <f t="shared" si="47"/>
        <v>114448716.4364406</v>
      </c>
      <c r="X362" t="s">
        <v>90</v>
      </c>
      <c r="Y362">
        <v>2004</v>
      </c>
      <c r="Z362" t="s">
        <v>92</v>
      </c>
      <c r="AA362">
        <f t="shared" si="41"/>
        <v>0</v>
      </c>
      <c r="AB362">
        <f t="shared" si="42"/>
        <v>4.5027267979577963E-2</v>
      </c>
      <c r="AC362">
        <f t="shared" si="43"/>
        <v>1.4383921861835851</v>
      </c>
      <c r="AD362">
        <f t="shared" si="44"/>
        <v>96.07821322435602</v>
      </c>
      <c r="AE362">
        <f t="shared" si="45"/>
        <v>2.4383673214808237</v>
      </c>
      <c r="AF362" s="1" t="s">
        <v>25</v>
      </c>
      <c r="AG362" s="1" t="s">
        <v>6</v>
      </c>
      <c r="AH362">
        <f t="shared" si="48"/>
        <v>100.00000000000001</v>
      </c>
    </row>
    <row r="363" spans="1:34" x14ac:dyDescent="0.45">
      <c r="A363" t="str">
        <f>MID('Stand condition - SCT output'!$I363,9,4)</f>
        <v>2004</v>
      </c>
      <c r="B363">
        <f t="shared" si="46"/>
        <v>2005</v>
      </c>
      <c r="C363" t="str">
        <f>MID('Stand condition - SCT output'!$I363,18,4)</f>
        <v>2006</v>
      </c>
      <c r="D363">
        <f>SUM('Stand condition - SCT output'!$B363:$C363)</f>
        <v>3518425.6402729084</v>
      </c>
      <c r="E363" s="1">
        <f>'Stand condition - SCT output'!$D363</f>
        <v>34613021.304000303</v>
      </c>
      <c r="F363" s="1">
        <f>'Stand condition - SCT output'!$E363</f>
        <v>293422250.529827</v>
      </c>
      <c r="G363" s="1">
        <f>'Stand condition - SCT output'!$F363</f>
        <v>734462250.88919306</v>
      </c>
      <c r="H363" s="1">
        <f>'Stand condition - SCT output'!$G363</f>
        <v>23890739.7533358</v>
      </c>
      <c r="I363" s="1" t="str">
        <f>'Stand condition - SCT output'!$H363</f>
        <v>Murrumbidgee</v>
      </c>
      <c r="J363" s="1" t="str">
        <f>'Stand condition - SCT output'!$J363</f>
        <v>River Red Gum</v>
      </c>
      <c r="K363" s="1"/>
      <c r="L363" t="s">
        <v>91</v>
      </c>
      <c r="M363">
        <v>2005</v>
      </c>
      <c r="N363" t="s">
        <v>93</v>
      </c>
      <c r="O363">
        <v>3518425.6402729084</v>
      </c>
      <c r="P363" s="1">
        <v>34613021.304000303</v>
      </c>
      <c r="Q363" s="1">
        <v>293422250.529827</v>
      </c>
      <c r="R363" s="1">
        <v>734462250.88919306</v>
      </c>
      <c r="S363" s="1">
        <v>23890739.7533358</v>
      </c>
      <c r="T363" s="1" t="s">
        <v>4</v>
      </c>
      <c r="U363" s="1" t="s">
        <v>6</v>
      </c>
      <c r="V363">
        <f t="shared" si="47"/>
        <v>1089906688.1166291</v>
      </c>
      <c r="X363" t="s">
        <v>91</v>
      </c>
      <c r="Y363">
        <v>2005</v>
      </c>
      <c r="Z363" t="s">
        <v>93</v>
      </c>
      <c r="AA363">
        <f t="shared" si="41"/>
        <v>0.32281897878365967</v>
      </c>
      <c r="AB363">
        <f t="shared" si="42"/>
        <v>3.1757784112520673</v>
      </c>
      <c r="AC363">
        <f t="shared" si="43"/>
        <v>26.92177722451304</v>
      </c>
      <c r="AD363">
        <f t="shared" si="44"/>
        <v>67.387626747969776</v>
      </c>
      <c r="AE363">
        <f t="shared" si="45"/>
        <v>2.1919986374814586</v>
      </c>
      <c r="AF363" s="1" t="s">
        <v>4</v>
      </c>
      <c r="AG363" s="1" t="s">
        <v>6</v>
      </c>
      <c r="AH363">
        <f t="shared" si="48"/>
        <v>100</v>
      </c>
    </row>
    <row r="364" spans="1:34" x14ac:dyDescent="0.45">
      <c r="A364" t="str">
        <f>MID('Stand condition - SCT output'!$I364,9,4)</f>
        <v>2004</v>
      </c>
      <c r="B364">
        <f t="shared" si="46"/>
        <v>2005</v>
      </c>
      <c r="C364" t="str">
        <f>MID('Stand condition - SCT output'!$I364,18,4)</f>
        <v>2006</v>
      </c>
      <c r="D364">
        <f>SUM('Stand condition - SCT output'!$B364:$C364)</f>
        <v>1998.55004882812</v>
      </c>
      <c r="E364" s="1">
        <f>'Stand condition - SCT output'!$D364</f>
        <v>53275.999572753899</v>
      </c>
      <c r="F364" s="1">
        <f>'Stand condition - SCT output'!$E364</f>
        <v>4444923.5081834896</v>
      </c>
      <c r="G364" s="1">
        <f>'Stand condition - SCT output'!$F364</f>
        <v>115609241.81872401</v>
      </c>
      <c r="H364" s="1">
        <f>'Stand condition - SCT output'!$G364</f>
        <v>4907025.4901683098</v>
      </c>
      <c r="I364" s="1" t="str">
        <f>'Stand condition - SCT output'!$H364</f>
        <v>Namoi</v>
      </c>
      <c r="J364" s="1" t="str">
        <f>'Stand condition - SCT output'!$J364</f>
        <v>River Red Gum</v>
      </c>
      <c r="K364" s="1"/>
      <c r="L364" t="s">
        <v>91</v>
      </c>
      <c r="M364">
        <v>2005</v>
      </c>
      <c r="N364" t="s">
        <v>93</v>
      </c>
      <c r="O364">
        <v>1998.55004882812</v>
      </c>
      <c r="P364" s="1">
        <v>53275.999572753899</v>
      </c>
      <c r="Q364" s="1">
        <v>4444923.5081834896</v>
      </c>
      <c r="R364" s="1">
        <v>115609241.81872401</v>
      </c>
      <c r="S364" s="1">
        <v>4907025.4901683098</v>
      </c>
      <c r="T364" s="1" t="s">
        <v>7</v>
      </c>
      <c r="U364" s="1" t="s">
        <v>6</v>
      </c>
      <c r="V364">
        <f t="shared" si="47"/>
        <v>125016465.36669739</v>
      </c>
      <c r="X364" t="s">
        <v>91</v>
      </c>
      <c r="Y364">
        <v>2005</v>
      </c>
      <c r="Z364" t="s">
        <v>93</v>
      </c>
      <c r="AA364">
        <f t="shared" si="41"/>
        <v>1.5986294628999368E-3</v>
      </c>
      <c r="AB364">
        <f t="shared" si="42"/>
        <v>4.2615186260853817E-2</v>
      </c>
      <c r="AC364">
        <f t="shared" si="43"/>
        <v>3.5554704695462895</v>
      </c>
      <c r="AD364">
        <f t="shared" si="44"/>
        <v>92.475212348725279</v>
      </c>
      <c r="AE364">
        <f t="shared" si="45"/>
        <v>3.9251033660046764</v>
      </c>
      <c r="AF364" s="1" t="s">
        <v>7</v>
      </c>
      <c r="AG364" s="1" t="s">
        <v>6</v>
      </c>
      <c r="AH364">
        <f t="shared" si="48"/>
        <v>100</v>
      </c>
    </row>
    <row r="365" spans="1:34" x14ac:dyDescent="0.45">
      <c r="A365" t="str">
        <f>MID('Stand condition - SCT output'!$I365,9,4)</f>
        <v>2004</v>
      </c>
      <c r="B365">
        <f t="shared" si="46"/>
        <v>2005</v>
      </c>
      <c r="C365" t="str">
        <f>MID('Stand condition - SCT output'!$I365,18,4)</f>
        <v>2006</v>
      </c>
      <c r="D365">
        <f>SUM('Stand condition - SCT output'!$B365:$C365)</f>
        <v>1372.3869018554601</v>
      </c>
      <c r="E365" s="1">
        <f>'Stand condition - SCT output'!$D365</f>
        <v>8871.1168212890607</v>
      </c>
      <c r="F365" s="1">
        <f>'Stand condition - SCT output'!$E365</f>
        <v>676058.76171875</v>
      </c>
      <c r="G365" s="1">
        <f>'Stand condition - SCT output'!$F365</f>
        <v>1305018.1489868099</v>
      </c>
      <c r="H365" s="1">
        <f>'Stand condition - SCT output'!$G365</f>
        <v>685.80877685546795</v>
      </c>
      <c r="I365" s="1" t="str">
        <f>'Stand condition - SCT output'!$H365</f>
        <v>Nebine</v>
      </c>
      <c r="J365" s="1" t="str">
        <f>'Stand condition - SCT output'!$J365</f>
        <v>River Red Gum</v>
      </c>
      <c r="K365" s="1"/>
      <c r="L365" t="s">
        <v>91</v>
      </c>
      <c r="M365">
        <v>2005</v>
      </c>
      <c r="N365" t="s">
        <v>93</v>
      </c>
      <c r="O365">
        <v>1372.3869018554601</v>
      </c>
      <c r="P365" s="1">
        <v>8871.1168212890607</v>
      </c>
      <c r="Q365" s="1">
        <v>676058.76171875</v>
      </c>
      <c r="R365" s="1">
        <v>1305018.1489868099</v>
      </c>
      <c r="S365" s="1">
        <v>685.80877685546795</v>
      </c>
      <c r="T365" s="1" t="s">
        <v>8</v>
      </c>
      <c r="U365" s="1" t="s">
        <v>6</v>
      </c>
      <c r="V365">
        <f t="shared" si="47"/>
        <v>1992006.2232055599</v>
      </c>
      <c r="X365" t="s">
        <v>91</v>
      </c>
      <c r="Y365">
        <v>2005</v>
      </c>
      <c r="Z365" t="s">
        <v>93</v>
      </c>
      <c r="AA365">
        <f t="shared" si="41"/>
        <v>6.8894709558035366E-2</v>
      </c>
      <c r="AB365">
        <f t="shared" si="42"/>
        <v>0.44533579855054645</v>
      </c>
      <c r="AC365">
        <f t="shared" si="43"/>
        <v>33.938586829855794</v>
      </c>
      <c r="AD365">
        <f t="shared" si="44"/>
        <v>65.512754618143674</v>
      </c>
      <c r="AE365">
        <f t="shared" si="45"/>
        <v>3.4428043891944093E-2</v>
      </c>
      <c r="AF365" s="1" t="s">
        <v>8</v>
      </c>
      <c r="AG365" s="1" t="s">
        <v>6</v>
      </c>
      <c r="AH365">
        <f t="shared" si="48"/>
        <v>100</v>
      </c>
    </row>
    <row r="366" spans="1:34" x14ac:dyDescent="0.45">
      <c r="A366" t="str">
        <f>MID('Stand condition - SCT output'!$I366,9,4)</f>
        <v>2004</v>
      </c>
      <c r="B366">
        <f t="shared" si="46"/>
        <v>2005</v>
      </c>
      <c r="C366" t="str">
        <f>MID('Stand condition - SCT output'!$I366,18,4)</f>
        <v>2006</v>
      </c>
      <c r="D366">
        <f>SUM('Stand condition - SCT output'!$B366:$C366)</f>
        <v>2493.47631835937</v>
      </c>
      <c r="E366" s="1">
        <f>'Stand condition - SCT output'!$D366</f>
        <v>138452.197960947</v>
      </c>
      <c r="F366" s="1">
        <f>'Stand condition - SCT output'!$E366</f>
        <v>4759776.5675288104</v>
      </c>
      <c r="G366" s="1">
        <f>'Stand condition - SCT output'!$F366</f>
        <v>92381254.291617602</v>
      </c>
      <c r="H366" s="1">
        <f>'Stand condition - SCT output'!$G366</f>
        <v>29570729.2110813</v>
      </c>
      <c r="I366" s="1" t="str">
        <f>'Stand condition - SCT output'!$H366</f>
        <v>Ovens</v>
      </c>
      <c r="J366" s="1" t="str">
        <f>'Stand condition - SCT output'!$J366</f>
        <v>River Red Gum</v>
      </c>
      <c r="K366" s="1"/>
      <c r="L366" t="s">
        <v>91</v>
      </c>
      <c r="M366">
        <v>2005</v>
      </c>
      <c r="N366" t="s">
        <v>93</v>
      </c>
      <c r="O366">
        <v>2493.47631835937</v>
      </c>
      <c r="P366" s="1">
        <v>138452.197960947</v>
      </c>
      <c r="Q366" s="1">
        <v>4759776.5675288104</v>
      </c>
      <c r="R366" s="1">
        <v>92381254.291617602</v>
      </c>
      <c r="S366" s="1">
        <v>29570729.2110813</v>
      </c>
      <c r="T366" s="1" t="s">
        <v>9</v>
      </c>
      <c r="U366" s="1" t="s">
        <v>6</v>
      </c>
      <c r="V366">
        <f t="shared" si="47"/>
        <v>126852705.74450701</v>
      </c>
      <c r="X366" t="s">
        <v>91</v>
      </c>
      <c r="Y366">
        <v>2005</v>
      </c>
      <c r="Z366" t="s">
        <v>93</v>
      </c>
      <c r="AA366">
        <f t="shared" si="41"/>
        <v>1.9656469317898984E-3</v>
      </c>
      <c r="AB366">
        <f t="shared" si="42"/>
        <v>0.10914406369841446</v>
      </c>
      <c r="AC366">
        <f t="shared" si="43"/>
        <v>3.7522073649066949</v>
      </c>
      <c r="AD366">
        <f t="shared" si="44"/>
        <v>72.825608054180506</v>
      </c>
      <c r="AE366">
        <f t="shared" si="45"/>
        <v>23.311074870282596</v>
      </c>
      <c r="AF366" s="1" t="s">
        <v>9</v>
      </c>
      <c r="AG366" s="1" t="s">
        <v>6</v>
      </c>
      <c r="AH366">
        <f t="shared" si="48"/>
        <v>100</v>
      </c>
    </row>
    <row r="367" spans="1:34" x14ac:dyDescent="0.45">
      <c r="A367" t="str">
        <f>MID('Stand condition - SCT output'!$I367,9,4)</f>
        <v>2004</v>
      </c>
      <c r="B367">
        <f t="shared" si="46"/>
        <v>2005</v>
      </c>
      <c r="C367" t="str">
        <f>MID('Stand condition - SCT output'!$I367,18,4)</f>
        <v>2006</v>
      </c>
      <c r="D367">
        <f>SUM('Stand condition - SCT output'!$B367:$C367)</f>
        <v>660.28887939453102</v>
      </c>
      <c r="E367" s="1">
        <f>'Stand condition - SCT output'!$D367</f>
        <v>22239.5841674804</v>
      </c>
      <c r="F367" s="1">
        <f>'Stand condition - SCT output'!$E367</f>
        <v>501891.87961928401</v>
      </c>
      <c r="G367" s="1">
        <f>'Stand condition - SCT output'!$F367</f>
        <v>27526043.654165201</v>
      </c>
      <c r="H367" s="1">
        <f>'Stand condition - SCT output'!$G367</f>
        <v>89352.383962593798</v>
      </c>
      <c r="I367" s="1" t="str">
        <f>'Stand condition - SCT output'!$H367</f>
        <v>Paroo</v>
      </c>
      <c r="J367" s="1" t="str">
        <f>'Stand condition - SCT output'!$J367</f>
        <v>River Red Gum</v>
      </c>
      <c r="K367" s="1"/>
      <c r="L367" t="s">
        <v>91</v>
      </c>
      <c r="M367">
        <v>2005</v>
      </c>
      <c r="N367" t="s">
        <v>93</v>
      </c>
      <c r="O367">
        <v>660.28887939453102</v>
      </c>
      <c r="P367" s="1">
        <v>22239.5841674804</v>
      </c>
      <c r="Q367" s="1">
        <v>501891.87961928401</v>
      </c>
      <c r="R367" s="1">
        <v>27526043.654165201</v>
      </c>
      <c r="S367" s="1">
        <v>89352.383962593798</v>
      </c>
      <c r="T367" s="1" t="s">
        <v>10</v>
      </c>
      <c r="U367" s="1" t="s">
        <v>6</v>
      </c>
      <c r="V367">
        <f t="shared" si="47"/>
        <v>28140187.790793955</v>
      </c>
      <c r="X367" t="s">
        <v>91</v>
      </c>
      <c r="Y367">
        <v>2005</v>
      </c>
      <c r="Z367" t="s">
        <v>93</v>
      </c>
      <c r="AA367">
        <f t="shared" si="41"/>
        <v>2.3464266987249602E-3</v>
      </c>
      <c r="AB367">
        <f t="shared" si="42"/>
        <v>7.9031399267193464E-2</v>
      </c>
      <c r="AC367">
        <f t="shared" si="43"/>
        <v>1.783541330109665</v>
      </c>
      <c r="AD367">
        <f t="shared" si="44"/>
        <v>97.817554945991972</v>
      </c>
      <c r="AE367">
        <f t="shared" si="45"/>
        <v>0.31752589793244157</v>
      </c>
      <c r="AF367" s="1" t="s">
        <v>10</v>
      </c>
      <c r="AG367" s="1" t="s">
        <v>6</v>
      </c>
      <c r="AH367">
        <f t="shared" si="48"/>
        <v>100</v>
      </c>
    </row>
    <row r="368" spans="1:34" x14ac:dyDescent="0.45">
      <c r="A368" t="str">
        <f>MID('Stand condition - SCT output'!$I368,9,4)</f>
        <v>2004</v>
      </c>
      <c r="B368">
        <f t="shared" si="46"/>
        <v>2005</v>
      </c>
      <c r="C368" t="str">
        <f>MID('Stand condition - SCT output'!$I368,18,4)</f>
        <v>2006</v>
      </c>
      <c r="D368">
        <f>SUM('Stand condition - SCT output'!$B368:$C368)</f>
        <v>1235397.2880102971</v>
      </c>
      <c r="E368" s="1">
        <f>'Stand condition - SCT output'!$D368</f>
        <v>5574802.5193670504</v>
      </c>
      <c r="F368" s="1">
        <f>'Stand condition - SCT output'!$E368</f>
        <v>39818046.216200396</v>
      </c>
      <c r="G368" s="1">
        <f>'Stand condition - SCT output'!$F368</f>
        <v>80398544.660471693</v>
      </c>
      <c r="H368" s="1">
        <f>'Stand condition - SCT output'!$G368</f>
        <v>174871.65942382801</v>
      </c>
      <c r="I368" s="1" t="str">
        <f>'Stand condition - SCT output'!$H368</f>
        <v>Wimmera-Avoca</v>
      </c>
      <c r="J368" s="1" t="str">
        <f>'Stand condition - SCT output'!$J368</f>
        <v>River Red Gum</v>
      </c>
      <c r="K368" s="1"/>
      <c r="L368" t="s">
        <v>91</v>
      </c>
      <c r="M368">
        <v>2005</v>
      </c>
      <c r="N368" t="s">
        <v>93</v>
      </c>
      <c r="O368">
        <v>1235397.2880102971</v>
      </c>
      <c r="P368" s="1">
        <v>5574802.5193670504</v>
      </c>
      <c r="Q368" s="1">
        <v>39818046.216200396</v>
      </c>
      <c r="R368" s="1">
        <v>80398544.660471693</v>
      </c>
      <c r="S368" s="1">
        <v>174871.65942382801</v>
      </c>
      <c r="T368" s="1" t="s">
        <v>11</v>
      </c>
      <c r="U368" s="1" t="s">
        <v>6</v>
      </c>
      <c r="V368">
        <f t="shared" si="47"/>
        <v>127201662.34347326</v>
      </c>
      <c r="X368" t="s">
        <v>91</v>
      </c>
      <c r="Y368">
        <v>2005</v>
      </c>
      <c r="Z368" t="s">
        <v>93</v>
      </c>
      <c r="AA368">
        <f t="shared" si="41"/>
        <v>0.97121159051714678</v>
      </c>
      <c r="AB368">
        <f t="shared" si="42"/>
        <v>4.3826491074572775</v>
      </c>
      <c r="AC368">
        <f t="shared" si="43"/>
        <v>31.303086361153571</v>
      </c>
      <c r="AD368">
        <f t="shared" si="44"/>
        <v>63.205577017836013</v>
      </c>
      <c r="AE368">
        <f t="shared" si="45"/>
        <v>0.13747592303600165</v>
      </c>
      <c r="AF368" s="1" t="s">
        <v>11</v>
      </c>
      <c r="AG368" s="1" t="s">
        <v>6</v>
      </c>
      <c r="AH368">
        <f t="shared" si="48"/>
        <v>100.00000000000001</v>
      </c>
    </row>
    <row r="369" spans="1:34" x14ac:dyDescent="0.45">
      <c r="A369" t="str">
        <f>MID('Stand condition - SCT output'!$I369,9,4)</f>
        <v>2004</v>
      </c>
      <c r="B369">
        <f t="shared" si="46"/>
        <v>2005</v>
      </c>
      <c r="C369" t="str">
        <f>MID('Stand condition - SCT output'!$I369,18,4)</f>
        <v>2006</v>
      </c>
      <c r="D369">
        <f>SUM('Stand condition - SCT output'!$B369:$C369)</f>
        <v>3450704.8632084792</v>
      </c>
      <c r="E369" s="1">
        <f>'Stand condition - SCT output'!$D369</f>
        <v>22685233.2256907</v>
      </c>
      <c r="F369" s="1">
        <f>'Stand condition - SCT output'!$E369</f>
        <v>161985908.51506999</v>
      </c>
      <c r="G369" s="1">
        <f>'Stand condition - SCT output'!$F369</f>
        <v>350804364.070131</v>
      </c>
      <c r="H369" s="1">
        <f>'Stand condition - SCT output'!$G369</f>
        <v>5495488.6571044903</v>
      </c>
      <c r="I369" s="1" t="str">
        <f>'Stand condition - SCT output'!$H369</f>
        <v>Lachlan</v>
      </c>
      <c r="J369" s="1" t="str">
        <f>'Stand condition - SCT output'!$J369</f>
        <v>River Red Gum</v>
      </c>
      <c r="K369" s="1"/>
      <c r="L369" t="s">
        <v>91</v>
      </c>
      <c r="M369">
        <v>2005</v>
      </c>
      <c r="N369" t="s">
        <v>93</v>
      </c>
      <c r="O369">
        <v>3450704.8632084792</v>
      </c>
      <c r="P369" s="1">
        <v>22685233.2256907</v>
      </c>
      <c r="Q369" s="1">
        <v>161985908.51506999</v>
      </c>
      <c r="R369" s="1">
        <v>350804364.070131</v>
      </c>
      <c r="S369" s="1">
        <v>5495488.6571044903</v>
      </c>
      <c r="T369" s="1" t="s">
        <v>12</v>
      </c>
      <c r="U369" s="1" t="s">
        <v>6</v>
      </c>
      <c r="V369">
        <f t="shared" si="47"/>
        <v>544421699.33120465</v>
      </c>
      <c r="X369" t="s">
        <v>91</v>
      </c>
      <c r="Y369">
        <v>2005</v>
      </c>
      <c r="Z369" t="s">
        <v>93</v>
      </c>
      <c r="AA369">
        <f t="shared" si="41"/>
        <v>0.63382941338442256</v>
      </c>
      <c r="AB369">
        <f t="shared" si="42"/>
        <v>4.1668495678181818</v>
      </c>
      <c r="AC369">
        <f t="shared" si="43"/>
        <v>29.75375682381171</v>
      </c>
      <c r="AD369">
        <f t="shared" si="44"/>
        <v>64.436146557177452</v>
      </c>
      <c r="AE369">
        <f t="shared" si="45"/>
        <v>1.0094176378082336</v>
      </c>
      <c r="AF369" s="1" t="s">
        <v>12</v>
      </c>
      <c r="AG369" s="1" t="s">
        <v>6</v>
      </c>
      <c r="AH369">
        <f t="shared" si="48"/>
        <v>99.999999999999986</v>
      </c>
    </row>
    <row r="370" spans="1:34" x14ac:dyDescent="0.45">
      <c r="A370" t="str">
        <f>MID('Stand condition - SCT output'!$I370,9,4)</f>
        <v>2004</v>
      </c>
      <c r="B370">
        <f t="shared" si="46"/>
        <v>2005</v>
      </c>
      <c r="C370" t="str">
        <f>MID('Stand condition - SCT output'!$I370,18,4)</f>
        <v>2006</v>
      </c>
      <c r="D370">
        <f>SUM('Stand condition - SCT output'!$B370:$C370)</f>
        <v>473792.03906249977</v>
      </c>
      <c r="E370" s="1">
        <f>'Stand condition - SCT output'!$D370</f>
        <v>1570082.74151611</v>
      </c>
      <c r="F370" s="1">
        <f>'Stand condition - SCT output'!$E370</f>
        <v>10932887.3312569</v>
      </c>
      <c r="G370" s="1">
        <f>'Stand condition - SCT output'!$F370</f>
        <v>42694625.3486524</v>
      </c>
      <c r="H370" s="1">
        <f>'Stand condition - SCT output'!$G370</f>
        <v>605745.14001464797</v>
      </c>
      <c r="I370" s="1" t="str">
        <f>'Stand condition - SCT output'!$H370</f>
        <v>Loddon</v>
      </c>
      <c r="J370" s="1" t="str">
        <f>'Stand condition - SCT output'!$J370</f>
        <v>River Red Gum</v>
      </c>
      <c r="K370" s="1"/>
      <c r="L370" t="s">
        <v>91</v>
      </c>
      <c r="M370">
        <v>2005</v>
      </c>
      <c r="N370" t="s">
        <v>93</v>
      </c>
      <c r="O370">
        <v>473792.03906249977</v>
      </c>
      <c r="P370" s="1">
        <v>1570082.74151611</v>
      </c>
      <c r="Q370" s="1">
        <v>10932887.3312569</v>
      </c>
      <c r="R370" s="1">
        <v>42694625.3486524</v>
      </c>
      <c r="S370" s="1">
        <v>605745.14001464797</v>
      </c>
      <c r="T370" s="1" t="s">
        <v>13</v>
      </c>
      <c r="U370" s="1" t="s">
        <v>6</v>
      </c>
      <c r="V370">
        <f t="shared" si="47"/>
        <v>56277132.600502558</v>
      </c>
      <c r="X370" t="s">
        <v>91</v>
      </c>
      <c r="Y370">
        <v>2005</v>
      </c>
      <c r="Z370" t="s">
        <v>93</v>
      </c>
      <c r="AA370">
        <f t="shared" si="41"/>
        <v>0.84189086609268504</v>
      </c>
      <c r="AB370">
        <f t="shared" si="42"/>
        <v>2.7899124723744171</v>
      </c>
      <c r="AC370">
        <f t="shared" si="43"/>
        <v>19.426873449411083</v>
      </c>
      <c r="AD370">
        <f t="shared" si="44"/>
        <v>75.864962153866273</v>
      </c>
      <c r="AE370">
        <f t="shared" si="45"/>
        <v>1.0763610582555492</v>
      </c>
      <c r="AF370" s="1" t="s">
        <v>13</v>
      </c>
      <c r="AG370" s="1" t="s">
        <v>6</v>
      </c>
      <c r="AH370">
        <f t="shared" si="48"/>
        <v>100</v>
      </c>
    </row>
    <row r="371" spans="1:34" x14ac:dyDescent="0.45">
      <c r="A371" t="str">
        <f>MID('Stand condition - SCT output'!$I371,9,4)</f>
        <v>2004</v>
      </c>
      <c r="B371">
        <f t="shared" si="46"/>
        <v>2005</v>
      </c>
      <c r="C371" t="str">
        <f>MID('Stand condition - SCT output'!$I371,18,4)</f>
        <v>2006</v>
      </c>
      <c r="D371">
        <f>SUM('Stand condition - SCT output'!$B371:$C371)</f>
        <v>71203.804504394458</v>
      </c>
      <c r="E371" s="1">
        <f>'Stand condition - SCT output'!$D371</f>
        <v>799679.34475696005</v>
      </c>
      <c r="F371" s="1">
        <f>'Stand condition - SCT output'!$E371</f>
        <v>13317623.524468301</v>
      </c>
      <c r="G371" s="1">
        <f>'Stand condition - SCT output'!$F371</f>
        <v>119351660.318235</v>
      </c>
      <c r="H371" s="1">
        <f>'Stand condition - SCT output'!$G371</f>
        <v>3339745.8023466198</v>
      </c>
      <c r="I371" s="1" t="str">
        <f>'Stand condition - SCT output'!$H371</f>
        <v>Lower Darling</v>
      </c>
      <c r="J371" s="1" t="str">
        <f>'Stand condition - SCT output'!$J371</f>
        <v>River Red Gum</v>
      </c>
      <c r="K371" s="1"/>
      <c r="L371" t="s">
        <v>91</v>
      </c>
      <c r="M371">
        <v>2005</v>
      </c>
      <c r="N371" t="s">
        <v>93</v>
      </c>
      <c r="O371">
        <v>71203.804504394458</v>
      </c>
      <c r="P371" s="1">
        <v>799679.34475696005</v>
      </c>
      <c r="Q371" s="1">
        <v>13317623.524468301</v>
      </c>
      <c r="R371" s="1">
        <v>119351660.318235</v>
      </c>
      <c r="S371" s="1">
        <v>3339745.8023466198</v>
      </c>
      <c r="T371" s="1" t="s">
        <v>14</v>
      </c>
      <c r="U371" s="1" t="s">
        <v>6</v>
      </c>
      <c r="V371">
        <f t="shared" si="47"/>
        <v>136879912.79431129</v>
      </c>
      <c r="X371" t="s">
        <v>91</v>
      </c>
      <c r="Y371">
        <v>2005</v>
      </c>
      <c r="Z371" t="s">
        <v>93</v>
      </c>
      <c r="AA371">
        <f t="shared" si="41"/>
        <v>5.2019177285269051E-2</v>
      </c>
      <c r="AB371">
        <f t="shared" si="42"/>
        <v>0.58421964803457604</v>
      </c>
      <c r="AC371">
        <f t="shared" si="43"/>
        <v>9.7294213976309454</v>
      </c>
      <c r="AD371">
        <f t="shared" si="44"/>
        <v>87.194430418423849</v>
      </c>
      <c r="AE371">
        <f t="shared" si="45"/>
        <v>2.4399093586253509</v>
      </c>
      <c r="AF371" s="1" t="s">
        <v>14</v>
      </c>
      <c r="AG371" s="1" t="s">
        <v>6</v>
      </c>
      <c r="AH371">
        <f t="shared" si="48"/>
        <v>100</v>
      </c>
    </row>
    <row r="372" spans="1:34" x14ac:dyDescent="0.45">
      <c r="A372" t="str">
        <f>MID('Stand condition - SCT output'!$I372,9,4)</f>
        <v>2004</v>
      </c>
      <c r="B372">
        <f t="shared" si="46"/>
        <v>2005</v>
      </c>
      <c r="C372" t="str">
        <f>MID('Stand condition - SCT output'!$I372,18,4)</f>
        <v>2006</v>
      </c>
      <c r="D372">
        <f>SUM('Stand condition - SCT output'!$B372:$C372)</f>
        <v>803733.00909423793</v>
      </c>
      <c r="E372" s="1">
        <f>'Stand condition - SCT output'!$D372</f>
        <v>27398106.444641098</v>
      </c>
      <c r="F372" s="1">
        <f>'Stand condition - SCT output'!$E372</f>
        <v>331336044.645087</v>
      </c>
      <c r="G372" s="1">
        <f>'Stand condition - SCT output'!$F372</f>
        <v>496117583.094262</v>
      </c>
      <c r="H372" s="1">
        <f>'Stand condition - SCT output'!$G372</f>
        <v>9544703.6493451297</v>
      </c>
      <c r="I372" s="1" t="str">
        <f>'Stand condition - SCT output'!$H372</f>
        <v>Macquarie-Castlereagh</v>
      </c>
      <c r="J372" s="1" t="str">
        <f>'Stand condition - SCT output'!$J372</f>
        <v>River Red Gum</v>
      </c>
      <c r="K372" s="1"/>
      <c r="L372" t="s">
        <v>91</v>
      </c>
      <c r="M372">
        <v>2005</v>
      </c>
      <c r="N372" t="s">
        <v>93</v>
      </c>
      <c r="O372">
        <v>803733.00909423793</v>
      </c>
      <c r="P372" s="1">
        <v>27398106.444641098</v>
      </c>
      <c r="Q372" s="1">
        <v>331336044.645087</v>
      </c>
      <c r="R372" s="1">
        <v>496117583.094262</v>
      </c>
      <c r="S372" s="1">
        <v>9544703.6493451297</v>
      </c>
      <c r="T372" s="1" t="s">
        <v>15</v>
      </c>
      <c r="U372" s="1" t="s">
        <v>6</v>
      </c>
      <c r="V372">
        <f t="shared" si="47"/>
        <v>865200170.84242952</v>
      </c>
      <c r="X372" t="s">
        <v>91</v>
      </c>
      <c r="Y372">
        <v>2005</v>
      </c>
      <c r="Z372" t="s">
        <v>93</v>
      </c>
      <c r="AA372">
        <f t="shared" si="41"/>
        <v>9.2895613775903191E-2</v>
      </c>
      <c r="AB372">
        <f t="shared" si="42"/>
        <v>3.1666783442684787</v>
      </c>
      <c r="AC372">
        <f t="shared" si="43"/>
        <v>38.295882942610973</v>
      </c>
      <c r="AD372">
        <f t="shared" si="44"/>
        <v>57.341364439537898</v>
      </c>
      <c r="AE372">
        <f t="shared" si="45"/>
        <v>1.1031786598067388</v>
      </c>
      <c r="AF372" s="1" t="s">
        <v>15</v>
      </c>
      <c r="AG372" s="1" t="s">
        <v>6</v>
      </c>
      <c r="AH372">
        <f t="shared" si="48"/>
        <v>100</v>
      </c>
    </row>
    <row r="373" spans="1:34" x14ac:dyDescent="0.45">
      <c r="A373" t="str">
        <f>MID('Stand condition - SCT output'!$I373,9,4)</f>
        <v>2004</v>
      </c>
      <c r="B373">
        <f t="shared" si="46"/>
        <v>2005</v>
      </c>
      <c r="C373" t="str">
        <f>MID('Stand condition - SCT output'!$I373,18,4)</f>
        <v>2006</v>
      </c>
      <c r="D373">
        <f>SUM('Stand condition - SCT output'!$B373:$C373)</f>
        <v>1359.6541137695301</v>
      </c>
      <c r="E373" s="1">
        <f>'Stand condition - SCT output'!$D373</f>
        <v>10912.941711425699</v>
      </c>
      <c r="F373" s="1">
        <f>'Stand condition - SCT output'!$E373</f>
        <v>452075.959716796</v>
      </c>
      <c r="G373" s="1">
        <f>'Stand condition - SCT output'!$F373</f>
        <v>21842580.391906701</v>
      </c>
      <c r="H373" s="1">
        <f>'Stand condition - SCT output'!$G373</f>
        <v>39512.295654296802</v>
      </c>
      <c r="I373" s="1" t="str">
        <f>'Stand condition - SCT output'!$H373</f>
        <v>Moonie</v>
      </c>
      <c r="J373" s="1" t="str">
        <f>'Stand condition - SCT output'!$J373</f>
        <v>River Red Gum</v>
      </c>
      <c r="K373" s="1"/>
      <c r="L373" t="s">
        <v>91</v>
      </c>
      <c r="M373">
        <v>2005</v>
      </c>
      <c r="N373" t="s">
        <v>93</v>
      </c>
      <c r="O373">
        <v>1359.6541137695301</v>
      </c>
      <c r="P373" s="1">
        <v>10912.941711425699</v>
      </c>
      <c r="Q373" s="1">
        <v>452075.959716796</v>
      </c>
      <c r="R373" s="1">
        <v>21842580.391906701</v>
      </c>
      <c r="S373" s="1">
        <v>39512.295654296802</v>
      </c>
      <c r="T373" s="1" t="s">
        <v>16</v>
      </c>
      <c r="U373" s="1" t="s">
        <v>6</v>
      </c>
      <c r="V373">
        <f t="shared" si="47"/>
        <v>22346441.24310299</v>
      </c>
      <c r="X373" t="s">
        <v>91</v>
      </c>
      <c r="Y373">
        <v>2005</v>
      </c>
      <c r="Z373" t="s">
        <v>93</v>
      </c>
      <c r="AA373">
        <f t="shared" si="41"/>
        <v>6.0844324113092235E-3</v>
      </c>
      <c r="AB373">
        <f t="shared" si="42"/>
        <v>4.8835255657514919E-2</v>
      </c>
      <c r="AC373">
        <f t="shared" si="43"/>
        <v>2.0230333537172269</v>
      </c>
      <c r="AD373">
        <f t="shared" si="44"/>
        <v>97.745230009043155</v>
      </c>
      <c r="AE373">
        <f t="shared" si="45"/>
        <v>0.17681694917078525</v>
      </c>
      <c r="AF373" s="1" t="s">
        <v>16</v>
      </c>
      <c r="AG373" s="1" t="s">
        <v>6</v>
      </c>
      <c r="AH373">
        <f t="shared" si="48"/>
        <v>99.999999999999986</v>
      </c>
    </row>
    <row r="374" spans="1:34" x14ac:dyDescent="0.45">
      <c r="A374" t="str">
        <f>MID('Stand condition - SCT output'!$I374,9,4)</f>
        <v>2004</v>
      </c>
      <c r="B374">
        <f t="shared" si="46"/>
        <v>2005</v>
      </c>
      <c r="C374" t="str">
        <f>MID('Stand condition - SCT output'!$I374,18,4)</f>
        <v>2006</v>
      </c>
      <c r="D374">
        <f>SUM('Stand condition - SCT output'!$B374:$C374)</f>
        <v>1098015.3497460433</v>
      </c>
      <c r="E374" s="1">
        <f>'Stand condition - SCT output'!$D374</f>
        <v>14784543.8622075</v>
      </c>
      <c r="F374" s="1">
        <f>'Stand condition - SCT output'!$E374</f>
        <v>370094710.04047501</v>
      </c>
      <c r="G374" s="1">
        <f>'Stand condition - SCT output'!$F374</f>
        <v>1673384784.50986</v>
      </c>
      <c r="H374" s="1">
        <f>'Stand condition - SCT output'!$G374</f>
        <v>98257674.407905996</v>
      </c>
      <c r="I374" s="1" t="str">
        <f>'Stand condition - SCT output'!$H374</f>
        <v>Murray</v>
      </c>
      <c r="J374" s="1" t="str">
        <f>'Stand condition - SCT output'!$J374</f>
        <v>River Red Gum</v>
      </c>
      <c r="K374" s="1"/>
      <c r="L374" t="s">
        <v>91</v>
      </c>
      <c r="M374">
        <v>2005</v>
      </c>
      <c r="N374" t="s">
        <v>93</v>
      </c>
      <c r="O374">
        <v>1098015.3497460433</v>
      </c>
      <c r="P374" s="1">
        <v>14784543.8622075</v>
      </c>
      <c r="Q374" s="1">
        <v>370094710.04047501</v>
      </c>
      <c r="R374" s="1">
        <v>1673384784.50986</v>
      </c>
      <c r="S374" s="1">
        <v>98257674.407905996</v>
      </c>
      <c r="T374" s="1" t="s">
        <v>17</v>
      </c>
      <c r="U374" s="1" t="s">
        <v>6</v>
      </c>
      <c r="V374">
        <f t="shared" si="47"/>
        <v>2157619728.1701946</v>
      </c>
      <c r="X374" t="s">
        <v>91</v>
      </c>
      <c r="Y374">
        <v>2005</v>
      </c>
      <c r="Z374" t="s">
        <v>93</v>
      </c>
      <c r="AA374">
        <f t="shared" si="41"/>
        <v>5.089012375119658E-2</v>
      </c>
      <c r="AB374">
        <f t="shared" si="42"/>
        <v>0.68522472561676939</v>
      </c>
      <c r="AC374">
        <f t="shared" si="43"/>
        <v>17.15291648516488</v>
      </c>
      <c r="AD374">
        <f t="shared" si="44"/>
        <v>77.556983868005418</v>
      </c>
      <c r="AE374">
        <f t="shared" si="45"/>
        <v>4.5539847974617409</v>
      </c>
      <c r="AF374" s="1" t="s">
        <v>17</v>
      </c>
      <c r="AG374" s="1" t="s">
        <v>6</v>
      </c>
      <c r="AH374">
        <f t="shared" si="48"/>
        <v>100</v>
      </c>
    </row>
    <row r="375" spans="1:34" x14ac:dyDescent="0.45">
      <c r="A375" t="str">
        <f>MID('Stand condition - SCT output'!$I375,9,4)</f>
        <v>2004</v>
      </c>
      <c r="B375">
        <f t="shared" si="46"/>
        <v>2005</v>
      </c>
      <c r="C375" t="str">
        <f>MID('Stand condition - SCT output'!$I375,18,4)</f>
        <v>2006</v>
      </c>
      <c r="D375">
        <f>SUM('Stand condition - SCT output'!$B375:$C375)</f>
        <v>0</v>
      </c>
      <c r="E375" s="1">
        <f>'Stand condition - SCT output'!$D375</f>
        <v>10010.2346191406</v>
      </c>
      <c r="F375" s="1">
        <f>'Stand condition - SCT output'!$E375</f>
        <v>858396.16381883796</v>
      </c>
      <c r="G375" s="1">
        <f>'Stand condition - SCT output'!$F375</f>
        <v>80562674.941339403</v>
      </c>
      <c r="H375" s="1">
        <f>'Stand condition - SCT output'!$G375</f>
        <v>938846.17028114398</v>
      </c>
      <c r="I375" s="1" t="str">
        <f>'Stand condition - SCT output'!$H375</f>
        <v>Barwon-Darling</v>
      </c>
      <c r="J375" s="1" t="str">
        <f>'Stand condition - SCT output'!$J375</f>
        <v>River Red Gum</v>
      </c>
      <c r="K375" s="1"/>
      <c r="L375" t="s">
        <v>91</v>
      </c>
      <c r="M375">
        <v>2005</v>
      </c>
      <c r="N375" t="s">
        <v>93</v>
      </c>
      <c r="O375">
        <v>0</v>
      </c>
      <c r="P375" s="1">
        <v>10010.2346191406</v>
      </c>
      <c r="Q375" s="1">
        <v>858396.16381883796</v>
      </c>
      <c r="R375" s="1">
        <v>80562674.941339403</v>
      </c>
      <c r="S375" s="1">
        <v>938846.17028114398</v>
      </c>
      <c r="T375" s="1" t="s">
        <v>18</v>
      </c>
      <c r="U375" s="1" t="s">
        <v>6</v>
      </c>
      <c r="V375">
        <f t="shared" si="47"/>
        <v>82369927.510058522</v>
      </c>
      <c r="X375" t="s">
        <v>91</v>
      </c>
      <c r="Y375">
        <v>2005</v>
      </c>
      <c r="Z375" t="s">
        <v>93</v>
      </c>
      <c r="AA375">
        <f t="shared" si="41"/>
        <v>0</v>
      </c>
      <c r="AB375">
        <f t="shared" si="42"/>
        <v>1.2152778230766574E-2</v>
      </c>
      <c r="AC375">
        <f t="shared" si="43"/>
        <v>1.0421232478491811</v>
      </c>
      <c r="AD375">
        <f t="shared" si="44"/>
        <v>97.805931578004092</v>
      </c>
      <c r="AE375">
        <f t="shared" si="45"/>
        <v>1.1397923959159704</v>
      </c>
      <c r="AF375" s="1" t="s">
        <v>18</v>
      </c>
      <c r="AG375" s="1" t="s">
        <v>6</v>
      </c>
      <c r="AH375">
        <f t="shared" si="48"/>
        <v>100.00000000000001</v>
      </c>
    </row>
    <row r="376" spans="1:34" x14ac:dyDescent="0.45">
      <c r="A376" t="str">
        <f>MID('Stand condition - SCT output'!$I376,9,4)</f>
        <v>2004</v>
      </c>
      <c r="B376">
        <f t="shared" si="46"/>
        <v>2005</v>
      </c>
      <c r="C376" t="str">
        <f>MID('Stand condition - SCT output'!$I376,18,4)</f>
        <v>2006</v>
      </c>
      <c r="D376">
        <f>SUM('Stand condition - SCT output'!$B376:$C376)</f>
        <v>10156.142211914001</v>
      </c>
      <c r="E376" s="1">
        <f>'Stand condition - SCT output'!$D376</f>
        <v>167205.291748046</v>
      </c>
      <c r="F376" s="1">
        <f>'Stand condition - SCT output'!$E376</f>
        <v>4121998.2657319899</v>
      </c>
      <c r="G376" s="1">
        <f>'Stand condition - SCT output'!$F376</f>
        <v>114987004.94072101</v>
      </c>
      <c r="H376" s="1">
        <f>'Stand condition - SCT output'!$G376</f>
        <v>3449687.6021728502</v>
      </c>
      <c r="I376" s="1" t="str">
        <f>'Stand condition - SCT output'!$H376</f>
        <v>Border Rivers</v>
      </c>
      <c r="J376" s="1" t="str">
        <f>'Stand condition - SCT output'!$J376</f>
        <v>River Red Gum</v>
      </c>
      <c r="K376" s="1"/>
      <c r="L376" t="s">
        <v>91</v>
      </c>
      <c r="M376">
        <v>2005</v>
      </c>
      <c r="N376" t="s">
        <v>93</v>
      </c>
      <c r="O376">
        <v>10156.142211914001</v>
      </c>
      <c r="P376" s="1">
        <v>167205.291748046</v>
      </c>
      <c r="Q376" s="1">
        <v>4121998.2657319899</v>
      </c>
      <c r="R376" s="1">
        <v>114987004.94072101</v>
      </c>
      <c r="S376" s="1">
        <v>3449687.6021728502</v>
      </c>
      <c r="T376" s="1" t="s">
        <v>19</v>
      </c>
      <c r="U376" s="1" t="s">
        <v>6</v>
      </c>
      <c r="V376">
        <f t="shared" si="47"/>
        <v>122736052.24258581</v>
      </c>
      <c r="X376" t="s">
        <v>91</v>
      </c>
      <c r="Y376">
        <v>2005</v>
      </c>
      <c r="Z376" t="s">
        <v>93</v>
      </c>
      <c r="AA376">
        <f t="shared" si="41"/>
        <v>8.2747831841947714E-3</v>
      </c>
      <c r="AB376">
        <f t="shared" si="42"/>
        <v>0.13623160325995126</v>
      </c>
      <c r="AC376">
        <f t="shared" si="43"/>
        <v>3.3584250026104203</v>
      </c>
      <c r="AD376">
        <f t="shared" si="44"/>
        <v>93.686413111488278</v>
      </c>
      <c r="AE376">
        <f t="shared" si="45"/>
        <v>2.8106554994571593</v>
      </c>
      <c r="AF376" s="1" t="s">
        <v>19</v>
      </c>
      <c r="AG376" s="1" t="s">
        <v>6</v>
      </c>
      <c r="AH376">
        <f t="shared" si="48"/>
        <v>100</v>
      </c>
    </row>
    <row r="377" spans="1:34" x14ac:dyDescent="0.45">
      <c r="A377" t="str">
        <f>MID('Stand condition - SCT output'!$I377,9,4)</f>
        <v>2004</v>
      </c>
      <c r="B377">
        <f t="shared" si="46"/>
        <v>2005</v>
      </c>
      <c r="C377" t="str">
        <f>MID('Stand condition - SCT output'!$I377,18,4)</f>
        <v>2006</v>
      </c>
      <c r="D377">
        <f>SUM('Stand condition - SCT output'!$B377:$C377)</f>
        <v>22405.551635742173</v>
      </c>
      <c r="E377" s="1">
        <f>'Stand condition - SCT output'!$D377</f>
        <v>199781.18186609601</v>
      </c>
      <c r="F377" s="1">
        <f>'Stand condition - SCT output'!$E377</f>
        <v>2152381.7607314098</v>
      </c>
      <c r="G377" s="1">
        <f>'Stand condition - SCT output'!$F377</f>
        <v>20046358.143958401</v>
      </c>
      <c r="H377" s="1">
        <f>'Stand condition - SCT output'!$G377</f>
        <v>235021.096435546</v>
      </c>
      <c r="I377" s="1" t="str">
        <f>'Stand condition - SCT output'!$H377</f>
        <v>Campaspe</v>
      </c>
      <c r="J377" s="1" t="str">
        <f>'Stand condition - SCT output'!$J377</f>
        <v>River Red Gum</v>
      </c>
      <c r="K377" s="1"/>
      <c r="L377" t="s">
        <v>91</v>
      </c>
      <c r="M377">
        <v>2005</v>
      </c>
      <c r="N377" t="s">
        <v>93</v>
      </c>
      <c r="O377">
        <v>22405.551635742173</v>
      </c>
      <c r="P377" s="1">
        <v>199781.18186609601</v>
      </c>
      <c r="Q377" s="1">
        <v>2152381.7607314098</v>
      </c>
      <c r="R377" s="1">
        <v>20046358.143958401</v>
      </c>
      <c r="S377" s="1">
        <v>235021.096435546</v>
      </c>
      <c r="T377" s="1" t="s">
        <v>20</v>
      </c>
      <c r="U377" s="1" t="s">
        <v>6</v>
      </c>
      <c r="V377">
        <f t="shared" si="47"/>
        <v>22655947.734627195</v>
      </c>
      <c r="X377" t="s">
        <v>91</v>
      </c>
      <c r="Y377">
        <v>2005</v>
      </c>
      <c r="Z377" t="s">
        <v>93</v>
      </c>
      <c r="AA377">
        <f t="shared" si="41"/>
        <v>9.8894788680579812E-2</v>
      </c>
      <c r="AB377">
        <f t="shared" si="42"/>
        <v>0.88180456719871325</v>
      </c>
      <c r="AC377">
        <f t="shared" si="43"/>
        <v>9.5002945184311329</v>
      </c>
      <c r="AD377">
        <f t="shared" si="44"/>
        <v>88.481657791431459</v>
      </c>
      <c r="AE377">
        <f t="shared" si="45"/>
        <v>1.0373483342581222</v>
      </c>
      <c r="AF377" s="1" t="s">
        <v>20</v>
      </c>
      <c r="AG377" s="1" t="s">
        <v>6</v>
      </c>
      <c r="AH377">
        <f t="shared" si="48"/>
        <v>100.00000000000001</v>
      </c>
    </row>
    <row r="378" spans="1:34" x14ac:dyDescent="0.45">
      <c r="A378" t="str">
        <f>MID('Stand condition - SCT output'!$I378,9,4)</f>
        <v>2004</v>
      </c>
      <c r="B378">
        <f t="shared" si="46"/>
        <v>2005</v>
      </c>
      <c r="C378" t="str">
        <f>MID('Stand condition - SCT output'!$I378,18,4)</f>
        <v>2006</v>
      </c>
      <c r="D378">
        <f>SUM('Stand condition - SCT output'!$B378:$C378)</f>
        <v>319107.21600341704</v>
      </c>
      <c r="E378" s="1">
        <f>'Stand condition - SCT output'!$D378</f>
        <v>2239594.3730191099</v>
      </c>
      <c r="F378" s="1">
        <f>'Stand condition - SCT output'!$E378</f>
        <v>33891197.129537404</v>
      </c>
      <c r="G378" s="1">
        <f>'Stand condition - SCT output'!$F378</f>
        <v>305927277.79082501</v>
      </c>
      <c r="H378" s="1">
        <f>'Stand condition - SCT output'!$G378</f>
        <v>21532151.299090602</v>
      </c>
      <c r="I378" s="1" t="str">
        <f>'Stand condition - SCT output'!$H378</f>
        <v>Goulburn-Broken</v>
      </c>
      <c r="J378" s="1" t="str">
        <f>'Stand condition - SCT output'!$J378</f>
        <v>River Red Gum</v>
      </c>
      <c r="K378" s="1"/>
      <c r="L378" t="s">
        <v>91</v>
      </c>
      <c r="M378">
        <v>2005</v>
      </c>
      <c r="N378" t="s">
        <v>93</v>
      </c>
      <c r="O378">
        <v>319107.21600341704</v>
      </c>
      <c r="P378" s="1">
        <v>2239594.3730191099</v>
      </c>
      <c r="Q378" s="1">
        <v>33891197.129537404</v>
      </c>
      <c r="R378" s="1">
        <v>305927277.79082501</v>
      </c>
      <c r="S378" s="1">
        <v>21532151.299090602</v>
      </c>
      <c r="T378" s="1" t="s">
        <v>21</v>
      </c>
      <c r="U378" s="1" t="s">
        <v>6</v>
      </c>
      <c r="V378">
        <f t="shared" si="47"/>
        <v>363909327.80847555</v>
      </c>
      <c r="X378" t="s">
        <v>91</v>
      </c>
      <c r="Y378">
        <v>2005</v>
      </c>
      <c r="Z378" t="s">
        <v>93</v>
      </c>
      <c r="AA378">
        <f t="shared" si="41"/>
        <v>8.7688660778533892E-2</v>
      </c>
      <c r="AB378">
        <f t="shared" si="42"/>
        <v>0.61542648178499071</v>
      </c>
      <c r="AC378">
        <f t="shared" si="43"/>
        <v>9.3130883271489662</v>
      </c>
      <c r="AD378">
        <f t="shared" si="44"/>
        <v>84.066896452798161</v>
      </c>
      <c r="AE378">
        <f t="shared" si="45"/>
        <v>5.9169000774893332</v>
      </c>
      <c r="AF378" s="1" t="s">
        <v>21</v>
      </c>
      <c r="AG378" s="1" t="s">
        <v>6</v>
      </c>
      <c r="AH378">
        <f t="shared" si="48"/>
        <v>99.999999999999986</v>
      </c>
    </row>
    <row r="379" spans="1:34" x14ac:dyDescent="0.45">
      <c r="A379" t="str">
        <f>MID('Stand condition - SCT output'!$I379,9,4)</f>
        <v>2004</v>
      </c>
      <c r="B379">
        <f t="shared" si="46"/>
        <v>2005</v>
      </c>
      <c r="C379" t="str">
        <f>MID('Stand condition - SCT output'!$I379,18,4)</f>
        <v>2006</v>
      </c>
      <c r="D379">
        <f>SUM('Stand condition - SCT output'!$B379:$C379)</f>
        <v>36296.738220214815</v>
      </c>
      <c r="E379" s="1">
        <f>'Stand condition - SCT output'!$D379</f>
        <v>254059.68951416001</v>
      </c>
      <c r="F379" s="1">
        <f>'Stand condition - SCT output'!$E379</f>
        <v>4680764.9986060001</v>
      </c>
      <c r="G379" s="1">
        <f>'Stand condition - SCT output'!$F379</f>
        <v>113766737.729252</v>
      </c>
      <c r="H379" s="1">
        <f>'Stand condition - SCT output'!$G379</f>
        <v>5941838.7927246001</v>
      </c>
      <c r="I379" s="1" t="str">
        <f>'Stand condition - SCT output'!$H379</f>
        <v>Gwydir</v>
      </c>
      <c r="J379" s="1" t="str">
        <f>'Stand condition - SCT output'!$J379</f>
        <v>River Red Gum</v>
      </c>
      <c r="K379" s="1"/>
      <c r="L379" t="s">
        <v>91</v>
      </c>
      <c r="M379">
        <v>2005</v>
      </c>
      <c r="N379" t="s">
        <v>93</v>
      </c>
      <c r="O379">
        <v>36296.738220214815</v>
      </c>
      <c r="P379" s="1">
        <v>254059.68951416001</v>
      </c>
      <c r="Q379" s="1">
        <v>4680764.9986060001</v>
      </c>
      <c r="R379" s="1">
        <v>113766737.729252</v>
      </c>
      <c r="S379" s="1">
        <v>5941838.7927246001</v>
      </c>
      <c r="T379" s="1" t="s">
        <v>22</v>
      </c>
      <c r="U379" s="1" t="s">
        <v>6</v>
      </c>
      <c r="V379">
        <f t="shared" si="47"/>
        <v>124679697.94831696</v>
      </c>
      <c r="X379" t="s">
        <v>91</v>
      </c>
      <c r="Y379">
        <v>2005</v>
      </c>
      <c r="Z379" t="s">
        <v>93</v>
      </c>
      <c r="AA379">
        <f t="shared" si="41"/>
        <v>2.911198761105499E-2</v>
      </c>
      <c r="AB379">
        <f t="shared" si="42"/>
        <v>0.20376989493467854</v>
      </c>
      <c r="AC379">
        <f t="shared" si="43"/>
        <v>3.7542319043364234</v>
      </c>
      <c r="AD379">
        <f t="shared" si="44"/>
        <v>91.247203515372092</v>
      </c>
      <c r="AE379">
        <f t="shared" si="45"/>
        <v>4.7656826977457465</v>
      </c>
      <c r="AF379" s="1" t="s">
        <v>22</v>
      </c>
      <c r="AG379" s="1" t="s">
        <v>6</v>
      </c>
      <c r="AH379">
        <f t="shared" si="48"/>
        <v>100</v>
      </c>
    </row>
    <row r="380" spans="1:34" x14ac:dyDescent="0.45">
      <c r="A380" t="str">
        <f>MID('Stand condition - SCT output'!$I380,9,4)</f>
        <v>2004</v>
      </c>
      <c r="B380">
        <f t="shared" si="46"/>
        <v>2005</v>
      </c>
      <c r="C380" t="str">
        <f>MID('Stand condition - SCT output'!$I380,18,4)</f>
        <v>2006</v>
      </c>
      <c r="D380">
        <f>SUM('Stand condition - SCT output'!$B380:$C380)</f>
        <v>11503.19158935546</v>
      </c>
      <c r="E380" s="1">
        <f>'Stand condition - SCT output'!$D380</f>
        <v>49924.656799316399</v>
      </c>
      <c r="F380" s="1">
        <f>'Stand condition - SCT output'!$E380</f>
        <v>533584.40137101698</v>
      </c>
      <c r="G380" s="1">
        <f>'Stand condition - SCT output'!$F380</f>
        <v>73414936.554977998</v>
      </c>
      <c r="H380" s="1">
        <f>'Stand condition - SCT output'!$G380</f>
        <v>105225.13805553901</v>
      </c>
      <c r="I380" s="1" t="str">
        <f>'Stand condition - SCT output'!$H380</f>
        <v>Warrego</v>
      </c>
      <c r="J380" s="1" t="str">
        <f>'Stand condition - SCT output'!$J380</f>
        <v>River Red Gum</v>
      </c>
      <c r="K380" s="1"/>
      <c r="L380" t="s">
        <v>91</v>
      </c>
      <c r="M380">
        <v>2005</v>
      </c>
      <c r="N380" t="s">
        <v>93</v>
      </c>
      <c r="O380">
        <v>11503.19158935546</v>
      </c>
      <c r="P380" s="1">
        <v>49924.656799316399</v>
      </c>
      <c r="Q380" s="1">
        <v>533584.40137101698</v>
      </c>
      <c r="R380" s="1">
        <v>73414936.554977998</v>
      </c>
      <c r="S380" s="1">
        <v>105225.13805553901</v>
      </c>
      <c r="T380" s="1" t="s">
        <v>23</v>
      </c>
      <c r="U380" s="1" t="s">
        <v>6</v>
      </c>
      <c r="V380">
        <f t="shared" si="47"/>
        <v>74115173.94279322</v>
      </c>
      <c r="X380" t="s">
        <v>91</v>
      </c>
      <c r="Y380">
        <v>2005</v>
      </c>
      <c r="Z380" t="s">
        <v>93</v>
      </c>
      <c r="AA380">
        <f t="shared" si="41"/>
        <v>1.5520697014398632E-2</v>
      </c>
      <c r="AB380">
        <f t="shared" si="42"/>
        <v>6.7360911596660911E-2</v>
      </c>
      <c r="AC380">
        <f t="shared" si="43"/>
        <v>0.71993948470372771</v>
      </c>
      <c r="AD380">
        <f t="shared" si="44"/>
        <v>99.055203744977092</v>
      </c>
      <c r="AE380">
        <f t="shared" si="45"/>
        <v>0.14197516170812527</v>
      </c>
      <c r="AF380" s="1" t="s">
        <v>23</v>
      </c>
      <c r="AG380" s="1" t="s">
        <v>6</v>
      </c>
      <c r="AH380">
        <f t="shared" si="48"/>
        <v>100.00000000000001</v>
      </c>
    </row>
    <row r="381" spans="1:34" x14ac:dyDescent="0.45">
      <c r="A381" t="str">
        <f>MID('Stand condition - SCT output'!$I381,9,4)</f>
        <v>2004</v>
      </c>
      <c r="B381">
        <f t="shared" si="46"/>
        <v>2005</v>
      </c>
      <c r="C381" t="str">
        <f>MID('Stand condition - SCT output'!$I381,18,4)</f>
        <v>2006</v>
      </c>
      <c r="D381">
        <f>SUM('Stand condition - SCT output'!$B381:$C381)</f>
        <v>1271.13024902343</v>
      </c>
      <c r="E381" s="1">
        <f>'Stand condition - SCT output'!$D381</f>
        <v>10747.820983886701</v>
      </c>
      <c r="F381" s="1">
        <f>'Stand condition - SCT output'!$E381</f>
        <v>437754.76459554001</v>
      </c>
      <c r="G381" s="1">
        <f>'Stand condition - SCT output'!$F381</f>
        <v>2874050.7180506</v>
      </c>
      <c r="H381" s="1">
        <f>'Stand condition - SCT output'!$G381</f>
        <v>165255.824852558</v>
      </c>
      <c r="I381" s="1" t="str">
        <f>'Stand condition - SCT output'!$H381</f>
        <v>Eastern Mt Lofty Ranges</v>
      </c>
      <c r="J381" s="1" t="str">
        <f>'Stand condition - SCT output'!$J381</f>
        <v>River Red Gum</v>
      </c>
      <c r="K381" s="1"/>
      <c r="L381" t="s">
        <v>91</v>
      </c>
      <c r="M381">
        <v>2005</v>
      </c>
      <c r="N381" t="s">
        <v>93</v>
      </c>
      <c r="O381">
        <v>1271.13024902343</v>
      </c>
      <c r="P381" s="1">
        <v>10747.820983886701</v>
      </c>
      <c r="Q381" s="1">
        <v>437754.76459554001</v>
      </c>
      <c r="R381" s="1">
        <v>2874050.7180506</v>
      </c>
      <c r="S381" s="1">
        <v>165255.824852558</v>
      </c>
      <c r="T381" s="1" t="s">
        <v>24</v>
      </c>
      <c r="U381" s="1" t="s">
        <v>6</v>
      </c>
      <c r="V381">
        <f t="shared" si="47"/>
        <v>3489080.2587316083</v>
      </c>
      <c r="X381" t="s">
        <v>91</v>
      </c>
      <c r="Y381">
        <v>2005</v>
      </c>
      <c r="Z381" t="s">
        <v>93</v>
      </c>
      <c r="AA381">
        <f t="shared" si="41"/>
        <v>3.6431671236061683E-2</v>
      </c>
      <c r="AB381">
        <f t="shared" si="42"/>
        <v>0.308041666768476</v>
      </c>
      <c r="AC381">
        <f t="shared" si="43"/>
        <v>12.546422900420119</v>
      </c>
      <c r="AD381">
        <f t="shared" si="44"/>
        <v>82.372731634881021</v>
      </c>
      <c r="AE381">
        <f t="shared" si="45"/>
        <v>4.7363721266943219</v>
      </c>
      <c r="AF381" s="1" t="s">
        <v>24</v>
      </c>
      <c r="AG381" s="1" t="s">
        <v>6</v>
      </c>
      <c r="AH381">
        <f t="shared" si="48"/>
        <v>100</v>
      </c>
    </row>
    <row r="382" spans="1:34" x14ac:dyDescent="0.45">
      <c r="A382" t="str">
        <f>MID('Stand condition - SCT output'!$I382,9,4)</f>
        <v>2004</v>
      </c>
      <c r="B382">
        <f t="shared" si="46"/>
        <v>2005</v>
      </c>
      <c r="C382" t="str">
        <f>MID('Stand condition - SCT output'!$I382,18,4)</f>
        <v>2006</v>
      </c>
      <c r="D382">
        <f>SUM('Stand condition - SCT output'!$B382:$C382)</f>
        <v>3379.8467407226499</v>
      </c>
      <c r="E382" s="1">
        <f>'Stand condition - SCT output'!$D382</f>
        <v>90745.260314941406</v>
      </c>
      <c r="F382" s="1">
        <f>'Stand condition - SCT output'!$E382</f>
        <v>1920064.91723632</v>
      </c>
      <c r="G382" s="1">
        <f>'Stand condition - SCT output'!$F382</f>
        <v>111161714.294168</v>
      </c>
      <c r="H382" s="1">
        <f>'Stand condition - SCT output'!$G382</f>
        <v>1272812.11798095</v>
      </c>
      <c r="I382" s="1" t="str">
        <f>'Stand condition - SCT output'!$H382</f>
        <v>Condamine-Balonne</v>
      </c>
      <c r="J382" s="1" t="str">
        <f>'Stand condition - SCT output'!$J382</f>
        <v>River Red Gum</v>
      </c>
      <c r="K382" s="1"/>
      <c r="L382" t="s">
        <v>91</v>
      </c>
      <c r="M382">
        <v>2005</v>
      </c>
      <c r="N382" t="s">
        <v>93</v>
      </c>
      <c r="O382">
        <v>3379.8467407226499</v>
      </c>
      <c r="P382" s="1">
        <v>90745.260314941406</v>
      </c>
      <c r="Q382" s="1">
        <v>1920064.91723632</v>
      </c>
      <c r="R382" s="1">
        <v>111161714.294168</v>
      </c>
      <c r="S382" s="1">
        <v>1272812.11798095</v>
      </c>
      <c r="T382" s="1" t="s">
        <v>25</v>
      </c>
      <c r="U382" s="1" t="s">
        <v>6</v>
      </c>
      <c r="V382">
        <f t="shared" si="47"/>
        <v>114448716.43644093</v>
      </c>
      <c r="X382" t="s">
        <v>91</v>
      </c>
      <c r="Y382">
        <v>2005</v>
      </c>
      <c r="Z382" t="s">
        <v>93</v>
      </c>
      <c r="AA382">
        <f t="shared" si="41"/>
        <v>2.9531539067977641E-3</v>
      </c>
      <c r="AB382">
        <f t="shared" si="42"/>
        <v>7.9289015325337234E-2</v>
      </c>
      <c r="AC382">
        <f t="shared" si="43"/>
        <v>1.6776640027261709</v>
      </c>
      <c r="AD382">
        <f t="shared" si="44"/>
        <v>97.127969413183962</v>
      </c>
      <c r="AE382">
        <f t="shared" si="45"/>
        <v>1.1121244148577287</v>
      </c>
      <c r="AF382" s="1" t="s">
        <v>25</v>
      </c>
      <c r="AG382" s="1" t="s">
        <v>6</v>
      </c>
      <c r="AH382">
        <f t="shared" si="48"/>
        <v>100</v>
      </c>
    </row>
    <row r="383" spans="1:34" x14ac:dyDescent="0.45">
      <c r="A383" t="str">
        <f>MID('Stand condition - SCT output'!$I383,9,4)</f>
        <v>2005</v>
      </c>
      <c r="B383">
        <f t="shared" si="46"/>
        <v>2006</v>
      </c>
      <c r="C383" t="str">
        <f>MID('Stand condition - SCT output'!$I383,18,4)</f>
        <v>2007</v>
      </c>
      <c r="D383">
        <f>SUM('Stand condition - SCT output'!$B383:$C383)</f>
        <v>6938664.2399746682</v>
      </c>
      <c r="E383" s="1">
        <f>'Stand condition - SCT output'!$D383</f>
        <v>41346139.819658801</v>
      </c>
      <c r="F383" s="1">
        <f>'Stand condition - SCT output'!$E383</f>
        <v>243948202.54735601</v>
      </c>
      <c r="G383" s="1">
        <f>'Stand condition - SCT output'!$F383</f>
        <v>772605518.24393702</v>
      </c>
      <c r="H383" s="1">
        <f>'Stand condition - SCT output'!$G383</f>
        <v>25068163.265703201</v>
      </c>
      <c r="I383" s="1" t="str">
        <f>'Stand condition - SCT output'!$H383</f>
        <v>Murrumbidgee</v>
      </c>
      <c r="J383" s="1" t="str">
        <f>'Stand condition - SCT output'!$J383</f>
        <v>River Red Gum</v>
      </c>
      <c r="K383" s="1"/>
      <c r="L383" t="s">
        <v>92</v>
      </c>
      <c r="M383">
        <v>2006</v>
      </c>
      <c r="N383" t="s">
        <v>94</v>
      </c>
      <c r="O383">
        <v>6938664.2399746682</v>
      </c>
      <c r="P383" s="1">
        <v>41346139.819658801</v>
      </c>
      <c r="Q383" s="1">
        <v>243948202.54735601</v>
      </c>
      <c r="R383" s="1">
        <v>772605518.24393702</v>
      </c>
      <c r="S383" s="1">
        <v>25068163.265703201</v>
      </c>
      <c r="T383" s="1" t="s">
        <v>4</v>
      </c>
      <c r="U383" s="1" t="s">
        <v>6</v>
      </c>
      <c r="V383">
        <f t="shared" si="47"/>
        <v>1089906688.1166296</v>
      </c>
      <c r="X383" t="s">
        <v>92</v>
      </c>
      <c r="Y383">
        <v>2006</v>
      </c>
      <c r="Z383" t="s">
        <v>94</v>
      </c>
      <c r="AA383">
        <f t="shared" si="41"/>
        <v>0.63662920097909981</v>
      </c>
      <c r="AB383">
        <f t="shared" si="42"/>
        <v>3.7935485918620588</v>
      </c>
      <c r="AC383">
        <f t="shared" si="43"/>
        <v>22.382485143650335</v>
      </c>
      <c r="AD383">
        <f t="shared" si="44"/>
        <v>70.887308672177028</v>
      </c>
      <c r="AE383">
        <f t="shared" si="45"/>
        <v>2.300028391331487</v>
      </c>
      <c r="AF383" s="1" t="s">
        <v>4</v>
      </c>
      <c r="AG383" s="1" t="s">
        <v>6</v>
      </c>
      <c r="AH383">
        <f t="shared" si="48"/>
        <v>100</v>
      </c>
    </row>
    <row r="384" spans="1:34" x14ac:dyDescent="0.45">
      <c r="A384" t="str">
        <f>MID('Stand condition - SCT output'!$I384,9,4)</f>
        <v>2005</v>
      </c>
      <c r="B384">
        <f t="shared" si="46"/>
        <v>2006</v>
      </c>
      <c r="C384" t="str">
        <f>MID('Stand condition - SCT output'!$I384,18,4)</f>
        <v>2007</v>
      </c>
      <c r="D384">
        <f>SUM('Stand condition - SCT output'!$B384:$C384)</f>
        <v>8664.5180053710901</v>
      </c>
      <c r="E384" s="1">
        <f>'Stand condition - SCT output'!$D384</f>
        <v>199442.60981062299</v>
      </c>
      <c r="F384" s="1">
        <f>'Stand condition - SCT output'!$E384</f>
        <v>6605678.4072988397</v>
      </c>
      <c r="G384" s="1">
        <f>'Stand condition - SCT output'!$F384</f>
        <v>112923410.5659</v>
      </c>
      <c r="H384" s="1">
        <f>'Stand condition - SCT output'!$G384</f>
        <v>5279269.2656831602</v>
      </c>
      <c r="I384" s="1" t="str">
        <f>'Stand condition - SCT output'!$H384</f>
        <v>Namoi</v>
      </c>
      <c r="J384" s="1" t="str">
        <f>'Stand condition - SCT output'!$J384</f>
        <v>River Red Gum</v>
      </c>
      <c r="K384" s="1"/>
      <c r="L384" t="s">
        <v>92</v>
      </c>
      <c r="M384">
        <v>2006</v>
      </c>
      <c r="N384" t="s">
        <v>94</v>
      </c>
      <c r="O384">
        <v>8664.5180053710901</v>
      </c>
      <c r="P384" s="1">
        <v>199442.60981062299</v>
      </c>
      <c r="Q384" s="1">
        <v>6605678.4072988397</v>
      </c>
      <c r="R384" s="1">
        <v>112923410.5659</v>
      </c>
      <c r="S384" s="1">
        <v>5279269.2656831602</v>
      </c>
      <c r="T384" s="1" t="s">
        <v>7</v>
      </c>
      <c r="U384" s="1" t="s">
        <v>6</v>
      </c>
      <c r="V384">
        <f t="shared" si="47"/>
        <v>125016465.366698</v>
      </c>
      <c r="X384" t="s">
        <v>92</v>
      </c>
      <c r="Y384">
        <v>2006</v>
      </c>
      <c r="Z384" t="s">
        <v>94</v>
      </c>
      <c r="AA384">
        <f t="shared" si="41"/>
        <v>6.9307014719671902E-3</v>
      </c>
      <c r="AB384">
        <f t="shared" si="42"/>
        <v>0.15953307368402905</v>
      </c>
      <c r="AC384">
        <f t="shared" si="43"/>
        <v>5.283846722048235</v>
      </c>
      <c r="AD384">
        <f t="shared" si="44"/>
        <v>90.326830337646584</v>
      </c>
      <c r="AE384">
        <f t="shared" si="45"/>
        <v>4.2228591651491829</v>
      </c>
      <c r="AF384" s="1" t="s">
        <v>7</v>
      </c>
      <c r="AG384" s="1" t="s">
        <v>6</v>
      </c>
      <c r="AH384">
        <f t="shared" si="48"/>
        <v>100</v>
      </c>
    </row>
    <row r="385" spans="1:34" x14ac:dyDescent="0.45">
      <c r="A385" t="str">
        <f>MID('Stand condition - SCT output'!$I385,9,4)</f>
        <v>2005</v>
      </c>
      <c r="B385">
        <f t="shared" si="46"/>
        <v>2006</v>
      </c>
      <c r="C385" t="str">
        <f>MID('Stand condition - SCT output'!$I385,18,4)</f>
        <v>2007</v>
      </c>
      <c r="D385">
        <f>SUM('Stand condition - SCT output'!$B385:$C385)</f>
        <v>2052.7769165038999</v>
      </c>
      <c r="E385" s="1">
        <f>'Stand condition - SCT output'!$D385</f>
        <v>10238.774963378901</v>
      </c>
      <c r="F385" s="1">
        <f>'Stand condition - SCT output'!$E385</f>
        <v>653019.61480712797</v>
      </c>
      <c r="G385" s="1">
        <f>'Stand condition - SCT output'!$F385</f>
        <v>1326007.78405761</v>
      </c>
      <c r="H385" s="1">
        <f>'Stand condition - SCT output'!$G385</f>
        <v>687.2724609375</v>
      </c>
      <c r="I385" s="1" t="str">
        <f>'Stand condition - SCT output'!$H385</f>
        <v>Nebine</v>
      </c>
      <c r="J385" s="1" t="str">
        <f>'Stand condition - SCT output'!$J385</f>
        <v>River Red Gum</v>
      </c>
      <c r="K385" s="1"/>
      <c r="L385" t="s">
        <v>92</v>
      </c>
      <c r="M385">
        <v>2006</v>
      </c>
      <c r="N385" t="s">
        <v>94</v>
      </c>
      <c r="O385">
        <v>2052.7769165038999</v>
      </c>
      <c r="P385" s="1">
        <v>10238.774963378901</v>
      </c>
      <c r="Q385" s="1">
        <v>653019.61480712797</v>
      </c>
      <c r="R385" s="1">
        <v>1326007.78405761</v>
      </c>
      <c r="S385" s="1">
        <v>687.2724609375</v>
      </c>
      <c r="T385" s="1" t="s">
        <v>8</v>
      </c>
      <c r="U385" s="1" t="s">
        <v>6</v>
      </c>
      <c r="V385">
        <f t="shared" si="47"/>
        <v>1992006.2232055583</v>
      </c>
      <c r="X385" t="s">
        <v>92</v>
      </c>
      <c r="Y385">
        <v>2006</v>
      </c>
      <c r="Z385" t="s">
        <v>94</v>
      </c>
      <c r="AA385">
        <f t="shared" si="41"/>
        <v>0.1030507280846015</v>
      </c>
      <c r="AB385">
        <f t="shared" si="42"/>
        <v>0.51399312131176744</v>
      </c>
      <c r="AC385">
        <f t="shared" si="43"/>
        <v>32.782006762824345</v>
      </c>
      <c r="AD385">
        <f t="shared" si="44"/>
        <v>66.566447866000317</v>
      </c>
      <c r="AE385">
        <f t="shared" si="45"/>
        <v>3.4501521778959786E-2</v>
      </c>
      <c r="AF385" s="1" t="s">
        <v>8</v>
      </c>
      <c r="AG385" s="1" t="s">
        <v>6</v>
      </c>
      <c r="AH385">
        <f t="shared" si="48"/>
        <v>100</v>
      </c>
    </row>
    <row r="386" spans="1:34" x14ac:dyDescent="0.45">
      <c r="A386" t="str">
        <f>MID('Stand condition - SCT output'!$I386,9,4)</f>
        <v>2005</v>
      </c>
      <c r="B386">
        <f t="shared" si="46"/>
        <v>2006</v>
      </c>
      <c r="C386" t="str">
        <f>MID('Stand condition - SCT output'!$I386,18,4)</f>
        <v>2007</v>
      </c>
      <c r="D386">
        <f>SUM('Stand condition - SCT output'!$B386:$C386)</f>
        <v>6237.2469482421802</v>
      </c>
      <c r="E386" s="1">
        <f>'Stand condition - SCT output'!$D386</f>
        <v>228984.68526563401</v>
      </c>
      <c r="F386" s="1">
        <f>'Stand condition - SCT output'!$E386</f>
        <v>5024756.5723166</v>
      </c>
      <c r="G386" s="1">
        <f>'Stand condition - SCT output'!$F386</f>
        <v>97212438.164348498</v>
      </c>
      <c r="H386" s="1">
        <f>'Stand condition - SCT output'!$G386</f>
        <v>24380289.075628001</v>
      </c>
      <c r="I386" s="1" t="str">
        <f>'Stand condition - SCT output'!$H386</f>
        <v>Ovens</v>
      </c>
      <c r="J386" s="1" t="str">
        <f>'Stand condition - SCT output'!$J386</f>
        <v>River Red Gum</v>
      </c>
      <c r="K386" s="1"/>
      <c r="L386" t="s">
        <v>92</v>
      </c>
      <c r="M386">
        <v>2006</v>
      </c>
      <c r="N386" t="s">
        <v>94</v>
      </c>
      <c r="O386">
        <v>6237.2469482421802</v>
      </c>
      <c r="P386" s="1">
        <v>228984.68526563401</v>
      </c>
      <c r="Q386" s="1">
        <v>5024756.5723166</v>
      </c>
      <c r="R386" s="1">
        <v>97212438.164348498</v>
      </c>
      <c r="S386" s="1">
        <v>24380289.075628001</v>
      </c>
      <c r="T386" s="1" t="s">
        <v>9</v>
      </c>
      <c r="U386" s="1" t="s">
        <v>6</v>
      </c>
      <c r="V386">
        <f t="shared" si="47"/>
        <v>126852705.74450697</v>
      </c>
      <c r="X386" t="s">
        <v>92</v>
      </c>
      <c r="Y386">
        <v>2006</v>
      </c>
      <c r="Z386" t="s">
        <v>94</v>
      </c>
      <c r="AA386">
        <f t="shared" si="41"/>
        <v>4.9169207007728867E-3</v>
      </c>
      <c r="AB386">
        <f t="shared" si="42"/>
        <v>0.18051225941276353</v>
      </c>
      <c r="AC386">
        <f t="shared" si="43"/>
        <v>3.9610953056349638</v>
      </c>
      <c r="AD386">
        <f t="shared" si="44"/>
        <v>76.63410693039792</v>
      </c>
      <c r="AE386">
        <f t="shared" si="45"/>
        <v>19.219368583853583</v>
      </c>
      <c r="AF386" s="1" t="s">
        <v>9</v>
      </c>
      <c r="AG386" s="1" t="s">
        <v>6</v>
      </c>
      <c r="AH386">
        <f t="shared" si="48"/>
        <v>100</v>
      </c>
    </row>
    <row r="387" spans="1:34" x14ac:dyDescent="0.45">
      <c r="A387" t="str">
        <f>MID('Stand condition - SCT output'!$I387,9,4)</f>
        <v>2005</v>
      </c>
      <c r="B387">
        <f t="shared" si="46"/>
        <v>2006</v>
      </c>
      <c r="C387" t="str">
        <f>MID('Stand condition - SCT output'!$I387,18,4)</f>
        <v>2007</v>
      </c>
      <c r="D387">
        <f>SUM('Stand condition - SCT output'!$B387:$C387)</f>
        <v>660.28887939453102</v>
      </c>
      <c r="E387" s="1">
        <f>'Stand condition - SCT output'!$D387</f>
        <v>16235.533752441401</v>
      </c>
      <c r="F387" s="1">
        <f>'Stand condition - SCT output'!$E387</f>
        <v>593063.83664000197</v>
      </c>
      <c r="G387" s="1">
        <f>'Stand condition - SCT output'!$F387</f>
        <v>27417017.5724025</v>
      </c>
      <c r="H387" s="1">
        <f>'Stand condition - SCT output'!$G387</f>
        <v>113210.559119609</v>
      </c>
      <c r="I387" s="1" t="str">
        <f>'Stand condition - SCT output'!$H387</f>
        <v>Paroo</v>
      </c>
      <c r="J387" s="1" t="str">
        <f>'Stand condition - SCT output'!$J387</f>
        <v>River Red Gum</v>
      </c>
      <c r="K387" s="1"/>
      <c r="L387" t="s">
        <v>92</v>
      </c>
      <c r="M387">
        <v>2006</v>
      </c>
      <c r="N387" t="s">
        <v>94</v>
      </c>
      <c r="O387">
        <v>660.28887939453102</v>
      </c>
      <c r="P387" s="1">
        <v>16235.533752441401</v>
      </c>
      <c r="Q387" s="1">
        <v>593063.83664000197</v>
      </c>
      <c r="R387" s="1">
        <v>27417017.5724025</v>
      </c>
      <c r="S387" s="1">
        <v>113210.559119609</v>
      </c>
      <c r="T387" s="1" t="s">
        <v>10</v>
      </c>
      <c r="U387" s="1" t="s">
        <v>6</v>
      </c>
      <c r="V387">
        <f t="shared" si="47"/>
        <v>28140187.790793944</v>
      </c>
      <c r="X387" t="s">
        <v>92</v>
      </c>
      <c r="Y387">
        <v>2006</v>
      </c>
      <c r="Z387" t="s">
        <v>94</v>
      </c>
      <c r="AA387">
        <f t="shared" ref="AA387:AA450" si="49">O387/$V387*100</f>
        <v>2.3464266987249616E-3</v>
      </c>
      <c r="AB387">
        <f t="shared" ref="AB387:AB450" si="50">P387/$V387*100</f>
        <v>5.7695186233806338E-2</v>
      </c>
      <c r="AC387">
        <f t="shared" ref="AC387:AC450" si="51">Q387/$V387*100</f>
        <v>2.1075333293760843</v>
      </c>
      <c r="AD387">
        <f t="shared" ref="AD387:AD450" si="52">R387/$V387*100</f>
        <v>97.430115876383638</v>
      </c>
      <c r="AE387">
        <f t="shared" ref="AE387:AE450" si="53">S387/$V387*100</f>
        <v>0.40230918130775872</v>
      </c>
      <c r="AF387" s="1" t="s">
        <v>10</v>
      </c>
      <c r="AG387" s="1" t="s">
        <v>6</v>
      </c>
      <c r="AH387">
        <f t="shared" si="48"/>
        <v>100.00000000000001</v>
      </c>
    </row>
    <row r="388" spans="1:34" x14ac:dyDescent="0.45">
      <c r="A388" t="str">
        <f>MID('Stand condition - SCT output'!$I388,9,4)</f>
        <v>2005</v>
      </c>
      <c r="B388">
        <f t="shared" ref="B388:B451" si="54">A388+1</f>
        <v>2006</v>
      </c>
      <c r="C388" t="str">
        <f>MID('Stand condition - SCT output'!$I388,18,4)</f>
        <v>2007</v>
      </c>
      <c r="D388">
        <f>SUM('Stand condition - SCT output'!$B388:$C388)</f>
        <v>1981441.6851390151</v>
      </c>
      <c r="E388" s="1">
        <f>'Stand condition - SCT output'!$D388</f>
        <v>7113190.9358369699</v>
      </c>
      <c r="F388" s="1">
        <f>'Stand condition - SCT output'!$E388</f>
        <v>39842292.084464498</v>
      </c>
      <c r="G388" s="1">
        <f>'Stand condition - SCT output'!$F388</f>
        <v>78194164.682649493</v>
      </c>
      <c r="H388" s="1">
        <f>'Stand condition - SCT output'!$G388</f>
        <v>70572.955383300694</v>
      </c>
      <c r="I388" s="1" t="str">
        <f>'Stand condition - SCT output'!$H388</f>
        <v>Wimmera-Avoca</v>
      </c>
      <c r="J388" s="1" t="str">
        <f>'Stand condition - SCT output'!$J388</f>
        <v>River Red Gum</v>
      </c>
      <c r="K388" s="1"/>
      <c r="L388" t="s">
        <v>92</v>
      </c>
      <c r="M388">
        <v>2006</v>
      </c>
      <c r="N388" t="s">
        <v>94</v>
      </c>
      <c r="O388">
        <v>1981441.6851390151</v>
      </c>
      <c r="P388" s="1">
        <v>7113190.9358369699</v>
      </c>
      <c r="Q388" s="1">
        <v>39842292.084464498</v>
      </c>
      <c r="R388" s="1">
        <v>78194164.682649493</v>
      </c>
      <c r="S388" s="1">
        <v>70572.955383300694</v>
      </c>
      <c r="T388" s="1" t="s">
        <v>11</v>
      </c>
      <c r="U388" s="1" t="s">
        <v>6</v>
      </c>
      <c r="V388">
        <f t="shared" ref="V388:V451" si="55">SUM(O388:S388)</f>
        <v>127201662.34347329</v>
      </c>
      <c r="X388" t="s">
        <v>92</v>
      </c>
      <c r="Y388">
        <v>2006</v>
      </c>
      <c r="Z388" t="s">
        <v>94</v>
      </c>
      <c r="AA388">
        <f t="shared" si="49"/>
        <v>1.5577168164584785</v>
      </c>
      <c r="AB388">
        <f t="shared" si="50"/>
        <v>5.5920581577226116</v>
      </c>
      <c r="AC388">
        <f t="shared" si="51"/>
        <v>31.322147329239524</v>
      </c>
      <c r="AD388">
        <f t="shared" si="52"/>
        <v>61.472596538485128</v>
      </c>
      <c r="AE388">
        <f t="shared" si="53"/>
        <v>5.5481158094253309E-2</v>
      </c>
      <c r="AF388" s="1" t="s">
        <v>11</v>
      </c>
      <c r="AG388" s="1" t="s">
        <v>6</v>
      </c>
      <c r="AH388">
        <f t="shared" ref="AH388:AH451" si="56">SUM(AA388:AE388)</f>
        <v>99.999999999999986</v>
      </c>
    </row>
    <row r="389" spans="1:34" x14ac:dyDescent="0.45">
      <c r="A389" t="str">
        <f>MID('Stand condition - SCT output'!$I389,9,4)</f>
        <v>2005</v>
      </c>
      <c r="B389">
        <f t="shared" si="54"/>
        <v>2006</v>
      </c>
      <c r="C389" t="str">
        <f>MID('Stand condition - SCT output'!$I389,18,4)</f>
        <v>2007</v>
      </c>
      <c r="D389">
        <f>SUM('Stand condition - SCT output'!$B389:$C389)</f>
        <v>3152705.2191111823</v>
      </c>
      <c r="E389" s="1">
        <f>'Stand condition - SCT output'!$D389</f>
        <v>21250720.533294301</v>
      </c>
      <c r="F389" s="1">
        <f>'Stand condition - SCT output'!$E389</f>
        <v>121112565.7157</v>
      </c>
      <c r="G389" s="1">
        <f>'Stand condition - SCT output'!$F389</f>
        <v>391902700.62652701</v>
      </c>
      <c r="H389" s="1">
        <f>'Stand condition - SCT output'!$G389</f>
        <v>7003007.23657226</v>
      </c>
      <c r="I389" s="1" t="str">
        <f>'Stand condition - SCT output'!$H389</f>
        <v>Lachlan</v>
      </c>
      <c r="J389" s="1" t="str">
        <f>'Stand condition - SCT output'!$J389</f>
        <v>River Red Gum</v>
      </c>
      <c r="K389" s="1"/>
      <c r="L389" t="s">
        <v>92</v>
      </c>
      <c r="M389">
        <v>2006</v>
      </c>
      <c r="N389" t="s">
        <v>94</v>
      </c>
      <c r="O389">
        <v>3152705.2191111823</v>
      </c>
      <c r="P389" s="1">
        <v>21250720.533294301</v>
      </c>
      <c r="Q389" s="1">
        <v>121112565.7157</v>
      </c>
      <c r="R389" s="1">
        <v>391902700.62652701</v>
      </c>
      <c r="S389" s="1">
        <v>7003007.23657226</v>
      </c>
      <c r="T389" s="1" t="s">
        <v>12</v>
      </c>
      <c r="U389" s="1" t="s">
        <v>6</v>
      </c>
      <c r="V389">
        <f t="shared" si="55"/>
        <v>544421699.33120477</v>
      </c>
      <c r="X389" t="s">
        <v>92</v>
      </c>
      <c r="Y389">
        <v>2006</v>
      </c>
      <c r="Z389" t="s">
        <v>94</v>
      </c>
      <c r="AA389">
        <f t="shared" si="49"/>
        <v>0.57909249814695574</v>
      </c>
      <c r="AB389">
        <f t="shared" si="50"/>
        <v>3.9033566368496633</v>
      </c>
      <c r="AC389">
        <f t="shared" si="51"/>
        <v>22.246094500730006</v>
      </c>
      <c r="AD389">
        <f t="shared" si="52"/>
        <v>71.985135990714582</v>
      </c>
      <c r="AE389">
        <f t="shared" si="53"/>
        <v>1.2863203735587889</v>
      </c>
      <c r="AF389" s="1" t="s">
        <v>12</v>
      </c>
      <c r="AG389" s="1" t="s">
        <v>6</v>
      </c>
      <c r="AH389">
        <f t="shared" si="56"/>
        <v>100</v>
      </c>
    </row>
    <row r="390" spans="1:34" x14ac:dyDescent="0.45">
      <c r="A390" t="str">
        <f>MID('Stand condition - SCT output'!$I390,9,4)</f>
        <v>2005</v>
      </c>
      <c r="B390">
        <f t="shared" si="54"/>
        <v>2006</v>
      </c>
      <c r="C390" t="str">
        <f>MID('Stand condition - SCT output'!$I390,18,4)</f>
        <v>2007</v>
      </c>
      <c r="D390">
        <f>SUM('Stand condition - SCT output'!$B390:$C390)</f>
        <v>817151.49938964832</v>
      </c>
      <c r="E390" s="1">
        <f>'Stand condition - SCT output'!$D390</f>
        <v>2027732.9866943299</v>
      </c>
      <c r="F390" s="1">
        <f>'Stand condition - SCT output'!$E390</f>
        <v>11464478.543171201</v>
      </c>
      <c r="G390" s="1">
        <f>'Stand condition - SCT output'!$F390</f>
        <v>41495087.850666299</v>
      </c>
      <c r="H390" s="1">
        <f>'Stand condition - SCT output'!$G390</f>
        <v>472681.72058105399</v>
      </c>
      <c r="I390" s="1" t="str">
        <f>'Stand condition - SCT output'!$H390</f>
        <v>Loddon</v>
      </c>
      <c r="J390" s="1" t="str">
        <f>'Stand condition - SCT output'!$J390</f>
        <v>River Red Gum</v>
      </c>
      <c r="K390" s="1"/>
      <c r="L390" t="s">
        <v>92</v>
      </c>
      <c r="M390">
        <v>2006</v>
      </c>
      <c r="N390" t="s">
        <v>94</v>
      </c>
      <c r="O390">
        <v>817151.49938964832</v>
      </c>
      <c r="P390" s="1">
        <v>2027732.9866943299</v>
      </c>
      <c r="Q390" s="1">
        <v>11464478.543171201</v>
      </c>
      <c r="R390" s="1">
        <v>41495087.850666299</v>
      </c>
      <c r="S390" s="1">
        <v>472681.72058105399</v>
      </c>
      <c r="T390" s="1" t="s">
        <v>13</v>
      </c>
      <c r="U390" s="1" t="s">
        <v>6</v>
      </c>
      <c r="V390">
        <f t="shared" si="55"/>
        <v>56277132.600502536</v>
      </c>
      <c r="X390" t="s">
        <v>92</v>
      </c>
      <c r="Y390">
        <v>2006</v>
      </c>
      <c r="Z390" t="s">
        <v>94</v>
      </c>
      <c r="AA390">
        <f t="shared" si="49"/>
        <v>1.4520133873742378</v>
      </c>
      <c r="AB390">
        <f t="shared" si="50"/>
        <v>3.6031206513109071</v>
      </c>
      <c r="AC390">
        <f t="shared" si="51"/>
        <v>20.371468860282384</v>
      </c>
      <c r="AD390">
        <f t="shared" si="52"/>
        <v>73.733479182796472</v>
      </c>
      <c r="AE390">
        <f t="shared" si="53"/>
        <v>0.83991791823599971</v>
      </c>
      <c r="AF390" s="1" t="s">
        <v>13</v>
      </c>
      <c r="AG390" s="1" t="s">
        <v>6</v>
      </c>
      <c r="AH390">
        <f t="shared" si="56"/>
        <v>100</v>
      </c>
    </row>
    <row r="391" spans="1:34" x14ac:dyDescent="0.45">
      <c r="A391" t="str">
        <f>MID('Stand condition - SCT output'!$I391,9,4)</f>
        <v>2005</v>
      </c>
      <c r="B391">
        <f t="shared" si="54"/>
        <v>2006</v>
      </c>
      <c r="C391" t="str">
        <f>MID('Stand condition - SCT output'!$I391,18,4)</f>
        <v>2007</v>
      </c>
      <c r="D391">
        <f>SUM('Stand condition - SCT output'!$B391:$C391)</f>
        <v>134133.66607665966</v>
      </c>
      <c r="E391" s="1">
        <f>'Stand condition - SCT output'!$D391</f>
        <v>1011711.35775744</v>
      </c>
      <c r="F391" s="1">
        <f>'Stand condition - SCT output'!$E391</f>
        <v>13496834.545565</v>
      </c>
      <c r="G391" s="1">
        <f>'Stand condition - SCT output'!$F391</f>
        <v>119023830.355262</v>
      </c>
      <c r="H391" s="1">
        <f>'Stand condition - SCT output'!$G391</f>
        <v>3213402.8696499602</v>
      </c>
      <c r="I391" s="1" t="str">
        <f>'Stand condition - SCT output'!$H391</f>
        <v>Lower Darling</v>
      </c>
      <c r="J391" s="1" t="str">
        <f>'Stand condition - SCT output'!$J391</f>
        <v>River Red Gum</v>
      </c>
      <c r="K391" s="1"/>
      <c r="L391" t="s">
        <v>92</v>
      </c>
      <c r="M391">
        <v>2006</v>
      </c>
      <c r="N391" t="s">
        <v>94</v>
      </c>
      <c r="O391">
        <v>134133.66607665966</v>
      </c>
      <c r="P391" s="1">
        <v>1011711.35775744</v>
      </c>
      <c r="Q391" s="1">
        <v>13496834.545565</v>
      </c>
      <c r="R391" s="1">
        <v>119023830.355262</v>
      </c>
      <c r="S391" s="1">
        <v>3213402.8696499602</v>
      </c>
      <c r="T391" s="1" t="s">
        <v>14</v>
      </c>
      <c r="U391" s="1" t="s">
        <v>6</v>
      </c>
      <c r="V391">
        <f t="shared" si="55"/>
        <v>136879912.79431105</v>
      </c>
      <c r="X391" t="s">
        <v>92</v>
      </c>
      <c r="Y391">
        <v>2006</v>
      </c>
      <c r="Z391" t="s">
        <v>94</v>
      </c>
      <c r="AA391">
        <f t="shared" si="49"/>
        <v>9.7993681715900741E-2</v>
      </c>
      <c r="AB391">
        <f t="shared" si="50"/>
        <v>0.73912332138736447</v>
      </c>
      <c r="AC391">
        <f t="shared" si="51"/>
        <v>9.8603471247433099</v>
      </c>
      <c r="AD391">
        <f t="shared" si="52"/>
        <v>86.954928539528424</v>
      </c>
      <c r="AE391">
        <f t="shared" si="53"/>
        <v>2.3476073326250062</v>
      </c>
      <c r="AF391" s="1" t="s">
        <v>14</v>
      </c>
      <c r="AG391" s="1" t="s">
        <v>6</v>
      </c>
      <c r="AH391">
        <f t="shared" si="56"/>
        <v>100</v>
      </c>
    </row>
    <row r="392" spans="1:34" x14ac:dyDescent="0.45">
      <c r="A392" t="str">
        <f>MID('Stand condition - SCT output'!$I392,9,4)</f>
        <v>2005</v>
      </c>
      <c r="B392">
        <f t="shared" si="54"/>
        <v>2006</v>
      </c>
      <c r="C392" t="str">
        <f>MID('Stand condition - SCT output'!$I392,18,4)</f>
        <v>2007</v>
      </c>
      <c r="D392">
        <f>SUM('Stand condition - SCT output'!$B392:$C392)</f>
        <v>2273441.9008178711</v>
      </c>
      <c r="E392" s="1">
        <f>'Stand condition - SCT output'!$D392</f>
        <v>47287359.206176698</v>
      </c>
      <c r="F392" s="1">
        <f>'Stand condition - SCT output'!$E392</f>
        <v>285581413.28331202</v>
      </c>
      <c r="G392" s="1">
        <f>'Stand condition - SCT output'!$F392</f>
        <v>517318389.35825098</v>
      </c>
      <c r="H392" s="1">
        <f>'Stand condition - SCT output'!$G392</f>
        <v>12739567.093872</v>
      </c>
      <c r="I392" s="1" t="str">
        <f>'Stand condition - SCT output'!$H392</f>
        <v>Macquarie-Castlereagh</v>
      </c>
      <c r="J392" s="1" t="str">
        <f>'Stand condition - SCT output'!$J392</f>
        <v>River Red Gum</v>
      </c>
      <c r="K392" s="1"/>
      <c r="L392" t="s">
        <v>92</v>
      </c>
      <c r="M392">
        <v>2006</v>
      </c>
      <c r="N392" t="s">
        <v>94</v>
      </c>
      <c r="O392">
        <v>2273441.9008178711</v>
      </c>
      <c r="P392" s="1">
        <v>47287359.206176698</v>
      </c>
      <c r="Q392" s="1">
        <v>285581413.28331202</v>
      </c>
      <c r="R392" s="1">
        <v>517318389.35825098</v>
      </c>
      <c r="S392" s="1">
        <v>12739567.093872</v>
      </c>
      <c r="T392" s="1" t="s">
        <v>15</v>
      </c>
      <c r="U392" s="1" t="s">
        <v>6</v>
      </c>
      <c r="V392">
        <f t="shared" si="55"/>
        <v>865200170.84242952</v>
      </c>
      <c r="X392" t="s">
        <v>92</v>
      </c>
      <c r="Y392">
        <v>2006</v>
      </c>
      <c r="Z392" t="s">
        <v>94</v>
      </c>
      <c r="AA392">
        <f t="shared" si="49"/>
        <v>0.26276484649838461</v>
      </c>
      <c r="AB392">
        <f t="shared" si="50"/>
        <v>5.46548195432438</v>
      </c>
      <c r="AC392">
        <f t="shared" si="51"/>
        <v>33.007553963523449</v>
      </c>
      <c r="AD392">
        <f t="shared" si="52"/>
        <v>59.79175765239939</v>
      </c>
      <c r="AE392">
        <f t="shared" si="53"/>
        <v>1.4724415832543949</v>
      </c>
      <c r="AF392" s="1" t="s">
        <v>15</v>
      </c>
      <c r="AG392" s="1" t="s">
        <v>6</v>
      </c>
      <c r="AH392">
        <f t="shared" si="56"/>
        <v>100</v>
      </c>
    </row>
    <row r="393" spans="1:34" x14ac:dyDescent="0.45">
      <c r="A393" t="str">
        <f>MID('Stand condition - SCT output'!$I393,9,4)</f>
        <v>2005</v>
      </c>
      <c r="B393">
        <f t="shared" si="54"/>
        <v>2006</v>
      </c>
      <c r="C393" t="str">
        <f>MID('Stand condition - SCT output'!$I393,18,4)</f>
        <v>2007</v>
      </c>
      <c r="D393">
        <f>SUM('Stand condition - SCT output'!$B393:$C393)</f>
        <v>2715.8760375976499</v>
      </c>
      <c r="E393" s="1">
        <f>'Stand condition - SCT output'!$D393</f>
        <v>33334.378295898401</v>
      </c>
      <c r="F393" s="1">
        <f>'Stand condition - SCT output'!$E393</f>
        <v>528982.94354248</v>
      </c>
      <c r="G393" s="1">
        <f>'Stand condition - SCT output'!$F393</f>
        <v>21728273.126037501</v>
      </c>
      <c r="H393" s="1">
        <f>'Stand condition - SCT output'!$G393</f>
        <v>53134.919189453103</v>
      </c>
      <c r="I393" s="1" t="str">
        <f>'Stand condition - SCT output'!$H393</f>
        <v>Moonie</v>
      </c>
      <c r="J393" s="1" t="str">
        <f>'Stand condition - SCT output'!$J393</f>
        <v>River Red Gum</v>
      </c>
      <c r="K393" s="1"/>
      <c r="L393" t="s">
        <v>92</v>
      </c>
      <c r="M393">
        <v>2006</v>
      </c>
      <c r="N393" t="s">
        <v>94</v>
      </c>
      <c r="O393">
        <v>2715.8760375976499</v>
      </c>
      <c r="P393" s="1">
        <v>33334.378295898401</v>
      </c>
      <c r="Q393" s="1">
        <v>528982.94354248</v>
      </c>
      <c r="R393" s="1">
        <v>21728273.126037501</v>
      </c>
      <c r="S393" s="1">
        <v>53134.919189453103</v>
      </c>
      <c r="T393" s="1" t="s">
        <v>16</v>
      </c>
      <c r="U393" s="1" t="s">
        <v>6</v>
      </c>
      <c r="V393">
        <f t="shared" si="55"/>
        <v>22346441.24310293</v>
      </c>
      <c r="X393" t="s">
        <v>92</v>
      </c>
      <c r="Y393">
        <v>2006</v>
      </c>
      <c r="Z393" t="s">
        <v>94</v>
      </c>
      <c r="AA393">
        <f t="shared" si="49"/>
        <v>1.2153505822480282E-2</v>
      </c>
      <c r="AB393">
        <f t="shared" si="50"/>
        <v>0.14917085872090177</v>
      </c>
      <c r="AC393">
        <f t="shared" si="51"/>
        <v>2.3671909893292149</v>
      </c>
      <c r="AD393">
        <f t="shared" si="52"/>
        <v>97.233706654493716</v>
      </c>
      <c r="AE393">
        <f t="shared" si="53"/>
        <v>0.23777799163369165</v>
      </c>
      <c r="AF393" s="1" t="s">
        <v>16</v>
      </c>
      <c r="AG393" s="1" t="s">
        <v>6</v>
      </c>
      <c r="AH393">
        <f t="shared" si="56"/>
        <v>100</v>
      </c>
    </row>
    <row r="394" spans="1:34" x14ac:dyDescent="0.45">
      <c r="A394" t="str">
        <f>MID('Stand condition - SCT output'!$I394,9,4)</f>
        <v>2005</v>
      </c>
      <c r="B394">
        <f t="shared" si="54"/>
        <v>2006</v>
      </c>
      <c r="C394" t="str">
        <f>MID('Stand condition - SCT output'!$I394,18,4)</f>
        <v>2007</v>
      </c>
      <c r="D394">
        <f>SUM('Stand condition - SCT output'!$B394:$C394)</f>
        <v>2996003.0665699672</v>
      </c>
      <c r="E394" s="1">
        <f>'Stand condition - SCT output'!$D394</f>
        <v>26407797.0413923</v>
      </c>
      <c r="F394" s="1">
        <f>'Stand condition - SCT output'!$E394</f>
        <v>432691107.17045498</v>
      </c>
      <c r="G394" s="1">
        <f>'Stand condition - SCT output'!$F394</f>
        <v>1611924150.1293299</v>
      </c>
      <c r="H394" s="1">
        <f>'Stand condition - SCT output'!$G394</f>
        <v>83600670.762445599</v>
      </c>
      <c r="I394" s="1" t="str">
        <f>'Stand condition - SCT output'!$H394</f>
        <v>Murray</v>
      </c>
      <c r="J394" s="1" t="str">
        <f>'Stand condition - SCT output'!$J394</f>
        <v>River Red Gum</v>
      </c>
      <c r="K394" s="1"/>
      <c r="L394" t="s">
        <v>92</v>
      </c>
      <c r="M394">
        <v>2006</v>
      </c>
      <c r="N394" t="s">
        <v>94</v>
      </c>
      <c r="O394">
        <v>2996003.0665699672</v>
      </c>
      <c r="P394" s="1">
        <v>26407797.0413923</v>
      </c>
      <c r="Q394" s="1">
        <v>432691107.17045498</v>
      </c>
      <c r="R394" s="1">
        <v>1611924150.1293299</v>
      </c>
      <c r="S394" s="1">
        <v>83600670.762445599</v>
      </c>
      <c r="T394" s="1" t="s">
        <v>17</v>
      </c>
      <c r="U394" s="1" t="s">
        <v>6</v>
      </c>
      <c r="V394">
        <f t="shared" si="55"/>
        <v>2157619728.1701927</v>
      </c>
      <c r="X394" t="s">
        <v>92</v>
      </c>
      <c r="Y394">
        <v>2006</v>
      </c>
      <c r="Z394" t="s">
        <v>94</v>
      </c>
      <c r="AA394">
        <f t="shared" si="49"/>
        <v>0.13885686284073701</v>
      </c>
      <c r="AB394">
        <f t="shared" si="50"/>
        <v>1.2239319420659867</v>
      </c>
      <c r="AC394">
        <f t="shared" si="51"/>
        <v>20.054094867653362</v>
      </c>
      <c r="AD394">
        <f t="shared" si="52"/>
        <v>74.70844510197125</v>
      </c>
      <c r="AE394">
        <f t="shared" si="53"/>
        <v>3.8746712254686608</v>
      </c>
      <c r="AF394" s="1" t="s">
        <v>17</v>
      </c>
      <c r="AG394" s="1" t="s">
        <v>6</v>
      </c>
      <c r="AH394">
        <f t="shared" si="56"/>
        <v>100</v>
      </c>
    </row>
    <row r="395" spans="1:34" x14ac:dyDescent="0.45">
      <c r="A395" t="str">
        <f>MID('Stand condition - SCT output'!$I395,9,4)</f>
        <v>2005</v>
      </c>
      <c r="B395">
        <f t="shared" si="54"/>
        <v>2006</v>
      </c>
      <c r="C395" t="str">
        <f>MID('Stand condition - SCT output'!$I395,18,4)</f>
        <v>2007</v>
      </c>
      <c r="D395">
        <f>SUM('Stand condition - SCT output'!$B395:$C395)</f>
        <v>0</v>
      </c>
      <c r="E395" s="1">
        <f>'Stand condition - SCT output'!$D395</f>
        <v>8863.4556561638292</v>
      </c>
      <c r="F395" s="1">
        <f>'Stand condition - SCT output'!$E395</f>
        <v>1054874.7081959399</v>
      </c>
      <c r="G395" s="1">
        <f>'Stand condition - SCT output'!$F395</f>
        <v>80354111.123583198</v>
      </c>
      <c r="H395" s="1">
        <f>'Stand condition - SCT output'!$G395</f>
        <v>952078.22262321902</v>
      </c>
      <c r="I395" s="1" t="str">
        <f>'Stand condition - SCT output'!$H395</f>
        <v>Barwon-Darling</v>
      </c>
      <c r="J395" s="1" t="str">
        <f>'Stand condition - SCT output'!$J395</f>
        <v>River Red Gum</v>
      </c>
      <c r="K395" s="1"/>
      <c r="L395" t="s">
        <v>92</v>
      </c>
      <c r="M395">
        <v>2006</v>
      </c>
      <c r="N395" t="s">
        <v>94</v>
      </c>
      <c r="O395">
        <v>0</v>
      </c>
      <c r="P395" s="1">
        <v>8863.4556561638292</v>
      </c>
      <c r="Q395" s="1">
        <v>1054874.7081959399</v>
      </c>
      <c r="R395" s="1">
        <v>80354111.123583198</v>
      </c>
      <c r="S395" s="1">
        <v>952078.22262321902</v>
      </c>
      <c r="T395" s="1" t="s">
        <v>18</v>
      </c>
      <c r="U395" s="1" t="s">
        <v>6</v>
      </c>
      <c r="V395">
        <f t="shared" si="55"/>
        <v>82369927.510058522</v>
      </c>
      <c r="X395" t="s">
        <v>92</v>
      </c>
      <c r="Y395">
        <v>2006</v>
      </c>
      <c r="Z395" t="s">
        <v>94</v>
      </c>
      <c r="AA395">
        <f t="shared" si="49"/>
        <v>0</v>
      </c>
      <c r="AB395">
        <f t="shared" si="50"/>
        <v>1.0760548083621266E-2</v>
      </c>
      <c r="AC395">
        <f t="shared" si="51"/>
        <v>1.2806551372369788</v>
      </c>
      <c r="AD395">
        <f t="shared" si="52"/>
        <v>97.552727740073379</v>
      </c>
      <c r="AE395">
        <f t="shared" si="53"/>
        <v>1.1558565746060137</v>
      </c>
      <c r="AF395" s="1" t="s">
        <v>18</v>
      </c>
      <c r="AG395" s="1" t="s">
        <v>6</v>
      </c>
      <c r="AH395">
        <f t="shared" si="56"/>
        <v>100</v>
      </c>
    </row>
    <row r="396" spans="1:34" x14ac:dyDescent="0.45">
      <c r="A396" t="str">
        <f>MID('Stand condition - SCT output'!$I396,9,4)</f>
        <v>2005</v>
      </c>
      <c r="B396">
        <f t="shared" si="54"/>
        <v>2006</v>
      </c>
      <c r="C396" t="str">
        <f>MID('Stand condition - SCT output'!$I396,18,4)</f>
        <v>2007</v>
      </c>
      <c r="D396">
        <f>SUM('Stand condition - SCT output'!$B396:$C396)</f>
        <v>16245.198547363199</v>
      </c>
      <c r="E396" s="1">
        <f>'Stand condition - SCT output'!$D396</f>
        <v>213347.92669677699</v>
      </c>
      <c r="F396" s="1">
        <f>'Stand condition - SCT output'!$E396</f>
        <v>4480091.6535168197</v>
      </c>
      <c r="G396" s="1">
        <f>'Stand condition - SCT output'!$F396</f>
        <v>113826545.402729</v>
      </c>
      <c r="H396" s="1">
        <f>'Stand condition - SCT output'!$G396</f>
        <v>4199822.0610961895</v>
      </c>
      <c r="I396" s="1" t="str">
        <f>'Stand condition - SCT output'!$H396</f>
        <v>Border Rivers</v>
      </c>
      <c r="J396" s="1" t="str">
        <f>'Stand condition - SCT output'!$J396</f>
        <v>River Red Gum</v>
      </c>
      <c r="K396" s="1"/>
      <c r="L396" t="s">
        <v>92</v>
      </c>
      <c r="M396">
        <v>2006</v>
      </c>
      <c r="N396" t="s">
        <v>94</v>
      </c>
      <c r="O396">
        <v>16245.198547363199</v>
      </c>
      <c r="P396" s="1">
        <v>213347.92669677699</v>
      </c>
      <c r="Q396" s="1">
        <v>4480091.6535168197</v>
      </c>
      <c r="R396" s="1">
        <v>113826545.402729</v>
      </c>
      <c r="S396" s="1">
        <v>4199822.0610961895</v>
      </c>
      <c r="T396" s="1" t="s">
        <v>19</v>
      </c>
      <c r="U396" s="1" t="s">
        <v>6</v>
      </c>
      <c r="V396">
        <f t="shared" si="55"/>
        <v>122736052.24258615</v>
      </c>
      <c r="X396" t="s">
        <v>92</v>
      </c>
      <c r="Y396">
        <v>2006</v>
      </c>
      <c r="Z396" t="s">
        <v>94</v>
      </c>
      <c r="AA396">
        <f t="shared" si="49"/>
        <v>1.323588159349853E-2</v>
      </c>
      <c r="AB396">
        <f t="shared" si="50"/>
        <v>0.17382661638415556</v>
      </c>
      <c r="AC396">
        <f t="shared" si="51"/>
        <v>3.6501839285672792</v>
      </c>
      <c r="AD396">
        <f t="shared" si="52"/>
        <v>92.740921125401982</v>
      </c>
      <c r="AE396">
        <f t="shared" si="53"/>
        <v>3.4218324480530775</v>
      </c>
      <c r="AF396" s="1" t="s">
        <v>19</v>
      </c>
      <c r="AG396" s="1" t="s">
        <v>6</v>
      </c>
      <c r="AH396">
        <f t="shared" si="56"/>
        <v>100</v>
      </c>
    </row>
    <row r="397" spans="1:34" x14ac:dyDescent="0.45">
      <c r="A397" t="str">
        <f>MID('Stand condition - SCT output'!$I397,9,4)</f>
        <v>2005</v>
      </c>
      <c r="B397">
        <f t="shared" si="54"/>
        <v>2006</v>
      </c>
      <c r="C397" t="str">
        <f>MID('Stand condition - SCT output'!$I397,18,4)</f>
        <v>2007</v>
      </c>
      <c r="D397">
        <f>SUM('Stand condition - SCT output'!$B397:$C397)</f>
        <v>43577.878784179629</v>
      </c>
      <c r="E397" s="1">
        <f>'Stand condition - SCT output'!$D397</f>
        <v>347327.54087488499</v>
      </c>
      <c r="F397" s="1">
        <f>'Stand condition - SCT output'!$E397</f>
        <v>2158902.7905653999</v>
      </c>
      <c r="G397" s="1">
        <f>'Stand condition - SCT output'!$F397</f>
        <v>19788015.802173801</v>
      </c>
      <c r="H397" s="1">
        <f>'Stand condition - SCT output'!$G397</f>
        <v>318123.72222900297</v>
      </c>
      <c r="I397" s="1" t="str">
        <f>'Stand condition - SCT output'!$H397</f>
        <v>Campaspe</v>
      </c>
      <c r="J397" s="1" t="str">
        <f>'Stand condition - SCT output'!$J397</f>
        <v>River Red Gum</v>
      </c>
      <c r="K397" s="1"/>
      <c r="L397" t="s">
        <v>92</v>
      </c>
      <c r="M397">
        <v>2006</v>
      </c>
      <c r="N397" t="s">
        <v>94</v>
      </c>
      <c r="O397">
        <v>43577.878784179629</v>
      </c>
      <c r="P397" s="1">
        <v>347327.54087488499</v>
      </c>
      <c r="Q397" s="1">
        <v>2158902.7905653999</v>
      </c>
      <c r="R397" s="1">
        <v>19788015.802173801</v>
      </c>
      <c r="S397" s="1">
        <v>318123.72222900297</v>
      </c>
      <c r="T397" s="1" t="s">
        <v>20</v>
      </c>
      <c r="U397" s="1" t="s">
        <v>6</v>
      </c>
      <c r="V397">
        <f t="shared" si="55"/>
        <v>22655947.734627269</v>
      </c>
      <c r="X397" t="s">
        <v>92</v>
      </c>
      <c r="Y397">
        <v>2006</v>
      </c>
      <c r="Z397" t="s">
        <v>94</v>
      </c>
      <c r="AA397">
        <f t="shared" si="49"/>
        <v>0.19234630700341596</v>
      </c>
      <c r="AB397">
        <f t="shared" si="50"/>
        <v>1.5330523575671515</v>
      </c>
      <c r="AC397">
        <f t="shared" si="51"/>
        <v>9.5290773789424872</v>
      </c>
      <c r="AD397">
        <f t="shared" si="52"/>
        <v>87.341372931973481</v>
      </c>
      <c r="AE397">
        <f t="shared" si="53"/>
        <v>1.4041510245134605</v>
      </c>
      <c r="AF397" s="1" t="s">
        <v>20</v>
      </c>
      <c r="AG397" s="1" t="s">
        <v>6</v>
      </c>
      <c r="AH397">
        <f t="shared" si="56"/>
        <v>100</v>
      </c>
    </row>
    <row r="398" spans="1:34" x14ac:dyDescent="0.45">
      <c r="A398" t="str">
        <f>MID('Stand condition - SCT output'!$I398,9,4)</f>
        <v>2005</v>
      </c>
      <c r="B398">
        <f t="shared" si="54"/>
        <v>2006</v>
      </c>
      <c r="C398" t="str">
        <f>MID('Stand condition - SCT output'!$I398,18,4)</f>
        <v>2007</v>
      </c>
      <c r="D398">
        <f>SUM('Stand condition - SCT output'!$B398:$C398)</f>
        <v>714816.10235595645</v>
      </c>
      <c r="E398" s="1">
        <f>'Stand condition - SCT output'!$D398</f>
        <v>2984043.11066679</v>
      </c>
      <c r="F398" s="1">
        <f>'Stand condition - SCT output'!$E398</f>
        <v>38907555.215752997</v>
      </c>
      <c r="G398" s="1">
        <f>'Stand condition - SCT output'!$F398</f>
        <v>303021250.88518399</v>
      </c>
      <c r="H398" s="1">
        <f>'Stand condition - SCT output'!$G398</f>
        <v>18281662.4945166</v>
      </c>
      <c r="I398" s="1" t="str">
        <f>'Stand condition - SCT output'!$H398</f>
        <v>Goulburn-Broken</v>
      </c>
      <c r="J398" s="1" t="str">
        <f>'Stand condition - SCT output'!$J398</f>
        <v>River Red Gum</v>
      </c>
      <c r="K398" s="1"/>
      <c r="L398" t="s">
        <v>92</v>
      </c>
      <c r="M398">
        <v>2006</v>
      </c>
      <c r="N398" t="s">
        <v>94</v>
      </c>
      <c r="O398">
        <v>714816.10235595645</v>
      </c>
      <c r="P398" s="1">
        <v>2984043.11066679</v>
      </c>
      <c r="Q398" s="1">
        <v>38907555.215752997</v>
      </c>
      <c r="R398" s="1">
        <v>303021250.88518399</v>
      </c>
      <c r="S398" s="1">
        <v>18281662.4945166</v>
      </c>
      <c r="T398" s="1" t="s">
        <v>21</v>
      </c>
      <c r="U398" s="1" t="s">
        <v>6</v>
      </c>
      <c r="V398">
        <f t="shared" si="55"/>
        <v>363909327.80847633</v>
      </c>
      <c r="X398" t="s">
        <v>92</v>
      </c>
      <c r="Y398">
        <v>2006</v>
      </c>
      <c r="Z398" t="s">
        <v>94</v>
      </c>
      <c r="AA398">
        <f t="shared" si="49"/>
        <v>0.19642697994599373</v>
      </c>
      <c r="AB398">
        <f t="shared" si="50"/>
        <v>0.81999632398465949</v>
      </c>
      <c r="AC398">
        <f t="shared" si="51"/>
        <v>10.691552055029996</v>
      </c>
      <c r="AD398">
        <f t="shared" si="52"/>
        <v>83.268338492456166</v>
      </c>
      <c r="AE398">
        <f t="shared" si="53"/>
        <v>5.0236861485831845</v>
      </c>
      <c r="AF398" s="1" t="s">
        <v>21</v>
      </c>
      <c r="AG398" s="1" t="s">
        <v>6</v>
      </c>
      <c r="AH398">
        <f t="shared" si="56"/>
        <v>100</v>
      </c>
    </row>
    <row r="399" spans="1:34" x14ac:dyDescent="0.45">
      <c r="A399" t="str">
        <f>MID('Stand condition - SCT output'!$I399,9,4)</f>
        <v>2005</v>
      </c>
      <c r="B399">
        <f t="shared" si="54"/>
        <v>2006</v>
      </c>
      <c r="C399" t="str">
        <f>MID('Stand condition - SCT output'!$I399,18,4)</f>
        <v>2007</v>
      </c>
      <c r="D399">
        <f>SUM('Stand condition - SCT output'!$B399:$C399)</f>
        <v>38335.153808593721</v>
      </c>
      <c r="E399" s="1">
        <f>'Stand condition - SCT output'!$D399</f>
        <v>404838.97619102302</v>
      </c>
      <c r="F399" s="1">
        <f>'Stand condition - SCT output'!$E399</f>
        <v>6717945.7411649805</v>
      </c>
      <c r="G399" s="1">
        <f>'Stand condition - SCT output'!$F399</f>
        <v>111396851.892033</v>
      </c>
      <c r="H399" s="1">
        <f>'Stand condition - SCT output'!$G399</f>
        <v>6121726.1851196196</v>
      </c>
      <c r="I399" s="1" t="str">
        <f>'Stand condition - SCT output'!$H399</f>
        <v>Gwydir</v>
      </c>
      <c r="J399" s="1" t="str">
        <f>'Stand condition - SCT output'!$J399</f>
        <v>River Red Gum</v>
      </c>
      <c r="K399" s="1"/>
      <c r="L399" t="s">
        <v>92</v>
      </c>
      <c r="M399">
        <v>2006</v>
      </c>
      <c r="N399" t="s">
        <v>94</v>
      </c>
      <c r="O399">
        <v>38335.153808593721</v>
      </c>
      <c r="P399" s="1">
        <v>404838.97619102302</v>
      </c>
      <c r="Q399" s="1">
        <v>6717945.7411649805</v>
      </c>
      <c r="R399" s="1">
        <v>111396851.892033</v>
      </c>
      <c r="S399" s="1">
        <v>6121726.1851196196</v>
      </c>
      <c r="T399" s="1" t="s">
        <v>22</v>
      </c>
      <c r="U399" s="1" t="s">
        <v>6</v>
      </c>
      <c r="V399">
        <f t="shared" si="55"/>
        <v>124679697.94831721</v>
      </c>
      <c r="X399" t="s">
        <v>92</v>
      </c>
      <c r="Y399">
        <v>2006</v>
      </c>
      <c r="Z399" t="s">
        <v>94</v>
      </c>
      <c r="AA399">
        <f t="shared" si="49"/>
        <v>3.0746909432267454E-2</v>
      </c>
      <c r="AB399">
        <f t="shared" si="50"/>
        <v>0.32470320577680473</v>
      </c>
      <c r="AC399">
        <f t="shared" si="51"/>
        <v>5.3881633110386051</v>
      </c>
      <c r="AD399">
        <f t="shared" si="52"/>
        <v>89.346424257628314</v>
      </c>
      <c r="AE399">
        <f t="shared" si="53"/>
        <v>4.9099623161240133</v>
      </c>
      <c r="AF399" s="1" t="s">
        <v>22</v>
      </c>
      <c r="AG399" s="1" t="s">
        <v>6</v>
      </c>
      <c r="AH399">
        <f t="shared" si="56"/>
        <v>100</v>
      </c>
    </row>
    <row r="400" spans="1:34" x14ac:dyDescent="0.45">
      <c r="A400" t="str">
        <f>MID('Stand condition - SCT output'!$I400,9,4)</f>
        <v>2005</v>
      </c>
      <c r="B400">
        <f t="shared" si="54"/>
        <v>2006</v>
      </c>
      <c r="C400" t="str">
        <f>MID('Stand condition - SCT output'!$I400,18,4)</f>
        <v>2007</v>
      </c>
      <c r="D400">
        <f>SUM('Stand condition - SCT output'!$B400:$C400)</f>
        <v>14924.169738769457</v>
      </c>
      <c r="E400" s="1">
        <f>'Stand condition - SCT output'!$D400</f>
        <v>57719.640928739602</v>
      </c>
      <c r="F400" s="1">
        <f>'Stand condition - SCT output'!$E400</f>
        <v>668268.54208984296</v>
      </c>
      <c r="G400" s="1">
        <f>'Stand condition - SCT output'!$F400</f>
        <v>73288405.144357204</v>
      </c>
      <c r="H400" s="1">
        <f>'Stand condition - SCT output'!$G400</f>
        <v>85856.445678710894</v>
      </c>
      <c r="I400" s="1" t="str">
        <f>'Stand condition - SCT output'!$H400</f>
        <v>Warrego</v>
      </c>
      <c r="J400" s="1" t="str">
        <f>'Stand condition - SCT output'!$J400</f>
        <v>River Red Gum</v>
      </c>
      <c r="K400" s="1"/>
      <c r="L400" t="s">
        <v>92</v>
      </c>
      <c r="M400">
        <v>2006</v>
      </c>
      <c r="N400" t="s">
        <v>94</v>
      </c>
      <c r="O400">
        <v>14924.169738769457</v>
      </c>
      <c r="P400" s="1">
        <v>57719.640928739602</v>
      </c>
      <c r="Q400" s="1">
        <v>668268.54208984296</v>
      </c>
      <c r="R400" s="1">
        <v>73288405.144357204</v>
      </c>
      <c r="S400" s="1">
        <v>85856.445678710894</v>
      </c>
      <c r="T400" s="1" t="s">
        <v>23</v>
      </c>
      <c r="U400" s="1" t="s">
        <v>6</v>
      </c>
      <c r="V400">
        <f t="shared" si="55"/>
        <v>74115173.942793265</v>
      </c>
      <c r="X400" t="s">
        <v>92</v>
      </c>
      <c r="Y400">
        <v>2006</v>
      </c>
      <c r="Z400" t="s">
        <v>94</v>
      </c>
      <c r="AA400">
        <f t="shared" si="49"/>
        <v>2.0136456470153961E-2</v>
      </c>
      <c r="AB400">
        <f t="shared" si="50"/>
        <v>7.7878304614506122E-2</v>
      </c>
      <c r="AC400">
        <f t="shared" si="51"/>
        <v>0.90166224612203505</v>
      </c>
      <c r="AD400">
        <f t="shared" si="52"/>
        <v>98.884481065814924</v>
      </c>
      <c r="AE400">
        <f t="shared" si="53"/>
        <v>0.11584192697838135</v>
      </c>
      <c r="AF400" s="1" t="s">
        <v>23</v>
      </c>
      <c r="AG400" s="1" t="s">
        <v>6</v>
      </c>
      <c r="AH400">
        <f t="shared" si="56"/>
        <v>100</v>
      </c>
    </row>
    <row r="401" spans="1:34" x14ac:dyDescent="0.45">
      <c r="A401" t="str">
        <f>MID('Stand condition - SCT output'!$I401,9,4)</f>
        <v>2005</v>
      </c>
      <c r="B401">
        <f t="shared" si="54"/>
        <v>2006</v>
      </c>
      <c r="C401" t="str">
        <f>MID('Stand condition - SCT output'!$I401,18,4)</f>
        <v>2007</v>
      </c>
      <c r="D401">
        <f>SUM('Stand condition - SCT output'!$B401:$C401)</f>
        <v>2522.21875</v>
      </c>
      <c r="E401" s="1">
        <f>'Stand condition - SCT output'!$D401</f>
        <v>9500.8226928710901</v>
      </c>
      <c r="F401" s="1">
        <f>'Stand condition - SCT output'!$E401</f>
        <v>426511.070963062</v>
      </c>
      <c r="G401" s="1">
        <f>'Stand condition - SCT output'!$F401</f>
        <v>2852088.3988558901</v>
      </c>
      <c r="H401" s="1">
        <f>'Stand condition - SCT output'!$G401</f>
        <v>198457.74746979299</v>
      </c>
      <c r="I401" s="1" t="str">
        <f>'Stand condition - SCT output'!$H401</f>
        <v>Eastern Mt Lofty Ranges</v>
      </c>
      <c r="J401" s="1" t="str">
        <f>'Stand condition - SCT output'!$J401</f>
        <v>River Red Gum</v>
      </c>
      <c r="K401" s="1"/>
      <c r="L401" t="s">
        <v>92</v>
      </c>
      <c r="M401">
        <v>2006</v>
      </c>
      <c r="N401" t="s">
        <v>94</v>
      </c>
      <c r="O401">
        <v>2522.21875</v>
      </c>
      <c r="P401" s="1">
        <v>9500.8226928710901</v>
      </c>
      <c r="Q401" s="1">
        <v>426511.070963062</v>
      </c>
      <c r="R401" s="1">
        <v>2852088.3988558901</v>
      </c>
      <c r="S401" s="1">
        <v>198457.74746979299</v>
      </c>
      <c r="T401" s="1" t="s">
        <v>24</v>
      </c>
      <c r="U401" s="1" t="s">
        <v>6</v>
      </c>
      <c r="V401">
        <f t="shared" si="55"/>
        <v>3489080.2587316162</v>
      </c>
      <c r="X401" t="s">
        <v>92</v>
      </c>
      <c r="Y401">
        <v>2006</v>
      </c>
      <c r="Z401" t="s">
        <v>94</v>
      </c>
      <c r="AA401">
        <f t="shared" si="49"/>
        <v>7.2288928971697003E-2</v>
      </c>
      <c r="AB401">
        <f t="shared" si="50"/>
        <v>0.27230163792004369</v>
      </c>
      <c r="AC401">
        <f t="shared" si="51"/>
        <v>12.224169102894509</v>
      </c>
      <c r="AD401">
        <f t="shared" si="52"/>
        <v>81.74327293613787</v>
      </c>
      <c r="AE401">
        <f t="shared" si="53"/>
        <v>5.6879673940758888</v>
      </c>
      <c r="AF401" s="1" t="s">
        <v>24</v>
      </c>
      <c r="AG401" s="1" t="s">
        <v>6</v>
      </c>
      <c r="AH401">
        <f t="shared" si="56"/>
        <v>100</v>
      </c>
    </row>
    <row r="402" spans="1:34" x14ac:dyDescent="0.45">
      <c r="A402" t="str">
        <f>MID('Stand condition - SCT output'!$I402,9,4)</f>
        <v>2005</v>
      </c>
      <c r="B402">
        <f t="shared" si="54"/>
        <v>2006</v>
      </c>
      <c r="C402" t="str">
        <f>MID('Stand condition - SCT output'!$I402,18,4)</f>
        <v>2007</v>
      </c>
      <c r="D402">
        <f>SUM('Stand condition - SCT output'!$B402:$C402)</f>
        <v>8823.4844970703107</v>
      </c>
      <c r="E402" s="1">
        <f>'Stand condition - SCT output'!$D402</f>
        <v>139059.206420898</v>
      </c>
      <c r="F402" s="1">
        <f>'Stand condition - SCT output'!$E402</f>
        <v>2237428.3367919899</v>
      </c>
      <c r="G402" s="1">
        <f>'Stand condition - SCT output'!$F402</f>
        <v>110419257.84657501</v>
      </c>
      <c r="H402" s="1">
        <f>'Stand condition - SCT output'!$G402</f>
        <v>1644147.5621553301</v>
      </c>
      <c r="I402" s="1" t="str">
        <f>'Stand condition - SCT output'!$H402</f>
        <v>Condamine-Balonne</v>
      </c>
      <c r="J402" s="1" t="str">
        <f>'Stand condition - SCT output'!$J402</f>
        <v>River Red Gum</v>
      </c>
      <c r="K402" s="1"/>
      <c r="L402" t="s">
        <v>92</v>
      </c>
      <c r="M402">
        <v>2006</v>
      </c>
      <c r="N402" t="s">
        <v>94</v>
      </c>
      <c r="O402">
        <v>8823.4844970703107</v>
      </c>
      <c r="P402" s="1">
        <v>139059.206420898</v>
      </c>
      <c r="Q402" s="1">
        <v>2237428.3367919899</v>
      </c>
      <c r="R402" s="1">
        <v>110419257.84657501</v>
      </c>
      <c r="S402" s="1">
        <v>1644147.5621553301</v>
      </c>
      <c r="T402" s="1" t="s">
        <v>25</v>
      </c>
      <c r="U402" s="1" t="s">
        <v>6</v>
      </c>
      <c r="V402">
        <f t="shared" si="55"/>
        <v>114448716.4364403</v>
      </c>
      <c r="X402" t="s">
        <v>92</v>
      </c>
      <c r="Y402">
        <v>2006</v>
      </c>
      <c r="Z402" t="s">
        <v>94</v>
      </c>
      <c r="AA402">
        <f t="shared" si="49"/>
        <v>7.7095530398285234E-3</v>
      </c>
      <c r="AB402">
        <f t="shared" si="50"/>
        <v>0.1215035089520862</v>
      </c>
      <c r="AC402">
        <f t="shared" si="51"/>
        <v>1.9549614940719389</v>
      </c>
      <c r="AD402">
        <f t="shared" si="52"/>
        <v>96.479245276548752</v>
      </c>
      <c r="AE402">
        <f t="shared" si="53"/>
        <v>1.436580167387387</v>
      </c>
      <c r="AF402" s="1" t="s">
        <v>25</v>
      </c>
      <c r="AG402" s="1" t="s">
        <v>6</v>
      </c>
      <c r="AH402">
        <f t="shared" si="56"/>
        <v>100</v>
      </c>
    </row>
    <row r="403" spans="1:34" x14ac:dyDescent="0.45">
      <c r="A403" t="str">
        <f>MID('Stand condition - SCT output'!$I403,9,4)</f>
        <v>2006</v>
      </c>
      <c r="B403">
        <f t="shared" si="54"/>
        <v>2007</v>
      </c>
      <c r="C403" t="str">
        <f>MID('Stand condition - SCT output'!$I403,18,4)</f>
        <v>2008</v>
      </c>
      <c r="D403">
        <f>SUM('Stand condition - SCT output'!$B403:$C403)</f>
        <v>8104182.903154918</v>
      </c>
      <c r="E403" s="1">
        <f>'Stand condition - SCT output'!$D403</f>
        <v>47896651.636693597</v>
      </c>
      <c r="F403" s="1">
        <f>'Stand condition - SCT output'!$E403</f>
        <v>292687211.38013399</v>
      </c>
      <c r="G403" s="1">
        <f>'Stand condition - SCT output'!$F403</f>
        <v>723162766.63510394</v>
      </c>
      <c r="H403" s="1">
        <f>'Stand condition - SCT output'!$G403</f>
        <v>18055875.561542999</v>
      </c>
      <c r="I403" s="1" t="str">
        <f>'Stand condition - SCT output'!$H403</f>
        <v>Murrumbidgee</v>
      </c>
      <c r="J403" s="1" t="str">
        <f>'Stand condition - SCT output'!$J403</f>
        <v>River Red Gum</v>
      </c>
      <c r="K403" s="1"/>
      <c r="L403" t="s">
        <v>93</v>
      </c>
      <c r="M403">
        <v>2007</v>
      </c>
      <c r="N403" t="s">
        <v>95</v>
      </c>
      <c r="O403">
        <v>8104182.903154918</v>
      </c>
      <c r="P403" s="1">
        <v>47896651.636693597</v>
      </c>
      <c r="Q403" s="1">
        <v>292687211.38013399</v>
      </c>
      <c r="R403" s="1">
        <v>723162766.63510394</v>
      </c>
      <c r="S403" s="1">
        <v>18055875.561542999</v>
      </c>
      <c r="T403" s="1" t="s">
        <v>4</v>
      </c>
      <c r="U403" s="1" t="s">
        <v>6</v>
      </c>
      <c r="V403">
        <f t="shared" si="55"/>
        <v>1089906688.1166294</v>
      </c>
      <c r="X403" t="s">
        <v>93</v>
      </c>
      <c r="Y403">
        <v>2007</v>
      </c>
      <c r="Z403" t="s">
        <v>95</v>
      </c>
      <c r="AA403">
        <f t="shared" si="49"/>
        <v>0.74356667332311122</v>
      </c>
      <c r="AB403">
        <f t="shared" si="50"/>
        <v>4.3945644300485514</v>
      </c>
      <c r="AC403">
        <f t="shared" si="51"/>
        <v>26.854336666738021</v>
      </c>
      <c r="AD403">
        <f t="shared" si="52"/>
        <v>66.35088806407245</v>
      </c>
      <c r="AE403">
        <f t="shared" si="53"/>
        <v>1.6566441658178783</v>
      </c>
      <c r="AF403" s="1" t="s">
        <v>4</v>
      </c>
      <c r="AG403" s="1" t="s">
        <v>6</v>
      </c>
      <c r="AH403">
        <f t="shared" si="56"/>
        <v>100.00000000000001</v>
      </c>
    </row>
    <row r="404" spans="1:34" x14ac:dyDescent="0.45">
      <c r="A404" t="str">
        <f>MID('Stand condition - SCT output'!$I404,9,4)</f>
        <v>2006</v>
      </c>
      <c r="B404">
        <f t="shared" si="54"/>
        <v>2007</v>
      </c>
      <c r="C404" t="str">
        <f>MID('Stand condition - SCT output'!$I404,18,4)</f>
        <v>2008</v>
      </c>
      <c r="D404">
        <f>SUM('Stand condition - SCT output'!$B404:$C404)</f>
        <v>18664.9611206054</v>
      </c>
      <c r="E404" s="1">
        <f>'Stand condition - SCT output'!$D404</f>
        <v>324176.91834333801</v>
      </c>
      <c r="F404" s="1">
        <f>'Stand condition - SCT output'!$E404</f>
        <v>8679498.8115246296</v>
      </c>
      <c r="G404" s="1">
        <f>'Stand condition - SCT output'!$F404</f>
        <v>113957882.300043</v>
      </c>
      <c r="H404" s="1">
        <f>'Stand condition - SCT output'!$G404</f>
        <v>2036242.3756663599</v>
      </c>
      <c r="I404" s="1" t="str">
        <f>'Stand condition - SCT output'!$H404</f>
        <v>Namoi</v>
      </c>
      <c r="J404" s="1" t="str">
        <f>'Stand condition - SCT output'!$J404</f>
        <v>River Red Gum</v>
      </c>
      <c r="K404" s="1"/>
      <c r="L404" t="s">
        <v>93</v>
      </c>
      <c r="M404">
        <v>2007</v>
      </c>
      <c r="N404" t="s">
        <v>95</v>
      </c>
      <c r="O404">
        <v>18664.9611206054</v>
      </c>
      <c r="P404" s="1">
        <v>324176.91834333801</v>
      </c>
      <c r="Q404" s="1">
        <v>8679498.8115246296</v>
      </c>
      <c r="R404" s="1">
        <v>113957882.300043</v>
      </c>
      <c r="S404" s="1">
        <v>2036242.3756663599</v>
      </c>
      <c r="T404" s="1" t="s">
        <v>7</v>
      </c>
      <c r="U404" s="1" t="s">
        <v>6</v>
      </c>
      <c r="V404">
        <f t="shared" si="55"/>
        <v>125016465.36669794</v>
      </c>
      <c r="X404" t="s">
        <v>93</v>
      </c>
      <c r="Y404">
        <v>2007</v>
      </c>
      <c r="Z404" t="s">
        <v>95</v>
      </c>
      <c r="AA404">
        <f t="shared" si="49"/>
        <v>1.4930002272786541E-2</v>
      </c>
      <c r="AB404">
        <f t="shared" si="50"/>
        <v>0.2593073779461475</v>
      </c>
      <c r="AC404">
        <f t="shared" si="51"/>
        <v>6.9426845384453557</v>
      </c>
      <c r="AD404">
        <f t="shared" si="52"/>
        <v>91.154298728397151</v>
      </c>
      <c r="AE404">
        <f t="shared" si="53"/>
        <v>1.6287793529385586</v>
      </c>
      <c r="AF404" s="1" t="s">
        <v>7</v>
      </c>
      <c r="AG404" s="1" t="s">
        <v>6</v>
      </c>
      <c r="AH404">
        <f t="shared" si="56"/>
        <v>100</v>
      </c>
    </row>
    <row r="405" spans="1:34" x14ac:dyDescent="0.45">
      <c r="A405" t="str">
        <f>MID('Stand condition - SCT output'!$I405,9,4)</f>
        <v>2006</v>
      </c>
      <c r="B405">
        <f t="shared" si="54"/>
        <v>2007</v>
      </c>
      <c r="C405" t="str">
        <f>MID('Stand condition - SCT output'!$I405,18,4)</f>
        <v>2008</v>
      </c>
      <c r="D405">
        <f>SUM('Stand condition - SCT output'!$B405:$C405)</f>
        <v>1372.3869018554601</v>
      </c>
      <c r="E405" s="1">
        <f>'Stand condition - SCT output'!$D405</f>
        <v>9544.4882202148401</v>
      </c>
      <c r="F405" s="1">
        <f>'Stand condition - SCT output'!$E405</f>
        <v>704023.93939208903</v>
      </c>
      <c r="G405" s="1">
        <f>'Stand condition - SCT output'!$F405</f>
        <v>1276378.1362304599</v>
      </c>
      <c r="H405" s="1">
        <f>'Stand condition - SCT output'!$G405</f>
        <v>687.2724609375</v>
      </c>
      <c r="I405" s="1" t="str">
        <f>'Stand condition - SCT output'!$H405</f>
        <v>Nebine</v>
      </c>
      <c r="J405" s="1" t="str">
        <f>'Stand condition - SCT output'!$J405</f>
        <v>River Red Gum</v>
      </c>
      <c r="K405" s="1"/>
      <c r="L405" t="s">
        <v>93</v>
      </c>
      <c r="M405">
        <v>2007</v>
      </c>
      <c r="N405" t="s">
        <v>95</v>
      </c>
      <c r="O405">
        <v>1372.3869018554601</v>
      </c>
      <c r="P405" s="1">
        <v>9544.4882202148401</v>
      </c>
      <c r="Q405" s="1">
        <v>704023.93939208903</v>
      </c>
      <c r="R405" s="1">
        <v>1276378.1362304599</v>
      </c>
      <c r="S405" s="1">
        <v>687.2724609375</v>
      </c>
      <c r="T405" s="1" t="s">
        <v>8</v>
      </c>
      <c r="U405" s="1" t="s">
        <v>6</v>
      </c>
      <c r="V405">
        <f t="shared" si="55"/>
        <v>1992006.2232055566</v>
      </c>
      <c r="X405" t="s">
        <v>93</v>
      </c>
      <c r="Y405">
        <v>2007</v>
      </c>
      <c r="Z405" t="s">
        <v>95</v>
      </c>
      <c r="AA405">
        <f t="shared" si="49"/>
        <v>6.8894709558035477E-2</v>
      </c>
      <c r="AB405">
        <f t="shared" si="50"/>
        <v>0.47913947803113544</v>
      </c>
      <c r="AC405">
        <f t="shared" si="51"/>
        <v>35.342456825218477</v>
      </c>
      <c r="AD405">
        <f t="shared" si="52"/>
        <v>64.075007465413407</v>
      </c>
      <c r="AE405">
        <f t="shared" si="53"/>
        <v>3.4501521778959814E-2</v>
      </c>
      <c r="AF405" s="1" t="s">
        <v>8</v>
      </c>
      <c r="AG405" s="1" t="s">
        <v>6</v>
      </c>
      <c r="AH405">
        <f t="shared" si="56"/>
        <v>100.00000000000003</v>
      </c>
    </row>
    <row r="406" spans="1:34" x14ac:dyDescent="0.45">
      <c r="A406" t="str">
        <f>MID('Stand condition - SCT output'!$I406,9,4)</f>
        <v>2006</v>
      </c>
      <c r="B406">
        <f t="shared" si="54"/>
        <v>2007</v>
      </c>
      <c r="C406" t="str">
        <f>MID('Stand condition - SCT output'!$I406,18,4)</f>
        <v>2008</v>
      </c>
      <c r="D406">
        <f>SUM('Stand condition - SCT output'!$B406:$C406)</f>
        <v>19957.095275878899</v>
      </c>
      <c r="E406" s="1">
        <f>'Stand condition - SCT output'!$D406</f>
        <v>333111.649865243</v>
      </c>
      <c r="F406" s="1">
        <f>'Stand condition - SCT output'!$E406</f>
        <v>8539574.3397508804</v>
      </c>
      <c r="G406" s="1">
        <f>'Stand condition - SCT output'!$F406</f>
        <v>106666162.862399</v>
      </c>
      <c r="H406" s="1">
        <f>'Stand condition - SCT output'!$G406</f>
        <v>11293899.7972153</v>
      </c>
      <c r="I406" s="1" t="str">
        <f>'Stand condition - SCT output'!$H406</f>
        <v>Ovens</v>
      </c>
      <c r="J406" s="1" t="str">
        <f>'Stand condition - SCT output'!$J406</f>
        <v>River Red Gum</v>
      </c>
      <c r="K406" s="1"/>
      <c r="L406" t="s">
        <v>93</v>
      </c>
      <c r="M406">
        <v>2007</v>
      </c>
      <c r="N406" t="s">
        <v>95</v>
      </c>
      <c r="O406">
        <v>19957.095275878899</v>
      </c>
      <c r="P406" s="1">
        <v>333111.649865243</v>
      </c>
      <c r="Q406" s="1">
        <v>8539574.3397508804</v>
      </c>
      <c r="R406" s="1">
        <v>106666162.862399</v>
      </c>
      <c r="S406" s="1">
        <v>11293899.7972153</v>
      </c>
      <c r="T406" s="1" t="s">
        <v>9</v>
      </c>
      <c r="U406" s="1" t="s">
        <v>6</v>
      </c>
      <c r="V406">
        <f t="shared" si="55"/>
        <v>126852705.7445063</v>
      </c>
      <c r="X406" t="s">
        <v>93</v>
      </c>
      <c r="Y406">
        <v>2007</v>
      </c>
      <c r="Z406" t="s">
        <v>95</v>
      </c>
      <c r="AA406">
        <f t="shared" si="49"/>
        <v>1.5732494753461886E-2</v>
      </c>
      <c r="AB406">
        <f t="shared" si="50"/>
        <v>0.2625971972061536</v>
      </c>
      <c r="AC406">
        <f t="shared" si="51"/>
        <v>6.7318819016367017</v>
      </c>
      <c r="AD406">
        <f t="shared" si="52"/>
        <v>84.086628059187817</v>
      </c>
      <c r="AE406">
        <f t="shared" si="53"/>
        <v>8.9031603472158594</v>
      </c>
      <c r="AF406" s="1" t="s">
        <v>9</v>
      </c>
      <c r="AG406" s="1" t="s">
        <v>6</v>
      </c>
      <c r="AH406">
        <f t="shared" si="56"/>
        <v>99.999999999999986</v>
      </c>
    </row>
    <row r="407" spans="1:34" x14ac:dyDescent="0.45">
      <c r="A407" t="str">
        <f>MID('Stand condition - SCT output'!$I407,9,4)</f>
        <v>2006</v>
      </c>
      <c r="B407">
        <f t="shared" si="54"/>
        <v>2007</v>
      </c>
      <c r="C407" t="str">
        <f>MID('Stand condition - SCT output'!$I407,18,4)</f>
        <v>2008</v>
      </c>
      <c r="D407">
        <f>SUM('Stand condition - SCT output'!$B407:$C407)</f>
        <v>660.28887939453102</v>
      </c>
      <c r="E407" s="1">
        <f>'Stand condition - SCT output'!$D407</f>
        <v>5431.7350463867097</v>
      </c>
      <c r="F407" s="1">
        <f>'Stand condition - SCT output'!$E407</f>
        <v>329011.16444378998</v>
      </c>
      <c r="G407" s="1">
        <f>'Stand condition - SCT output'!$F407</f>
        <v>27693033.5686552</v>
      </c>
      <c r="H407" s="1">
        <f>'Stand condition - SCT output'!$G407</f>
        <v>112051.033769196</v>
      </c>
      <c r="I407" s="1" t="str">
        <f>'Stand condition - SCT output'!$H407</f>
        <v>Paroo</v>
      </c>
      <c r="J407" s="1" t="str">
        <f>'Stand condition - SCT output'!$J407</f>
        <v>River Red Gum</v>
      </c>
      <c r="K407" s="1"/>
      <c r="L407" t="s">
        <v>93</v>
      </c>
      <c r="M407">
        <v>2007</v>
      </c>
      <c r="N407" t="s">
        <v>95</v>
      </c>
      <c r="O407">
        <v>660.28887939453102</v>
      </c>
      <c r="P407" s="1">
        <v>5431.7350463867097</v>
      </c>
      <c r="Q407" s="1">
        <v>329011.16444378998</v>
      </c>
      <c r="R407" s="1">
        <v>27693033.5686552</v>
      </c>
      <c r="S407" s="1">
        <v>112051.033769196</v>
      </c>
      <c r="T407" s="1" t="s">
        <v>10</v>
      </c>
      <c r="U407" s="1" t="s">
        <v>6</v>
      </c>
      <c r="V407">
        <f t="shared" si="55"/>
        <v>28140187.79079397</v>
      </c>
      <c r="X407" t="s">
        <v>93</v>
      </c>
      <c r="Y407">
        <v>2007</v>
      </c>
      <c r="Z407" t="s">
        <v>95</v>
      </c>
      <c r="AA407">
        <f t="shared" si="49"/>
        <v>2.3464266987249594E-3</v>
      </c>
      <c r="AB407">
        <f t="shared" si="50"/>
        <v>1.9302412218313962E-2</v>
      </c>
      <c r="AC407">
        <f t="shared" si="51"/>
        <v>1.1691861009947688</v>
      </c>
      <c r="AD407">
        <f t="shared" si="52"/>
        <v>98.410976410452193</v>
      </c>
      <c r="AE407">
        <f t="shared" si="53"/>
        <v>0.39818864963599632</v>
      </c>
      <c r="AF407" s="1" t="s">
        <v>10</v>
      </c>
      <c r="AG407" s="1" t="s">
        <v>6</v>
      </c>
      <c r="AH407">
        <f t="shared" si="56"/>
        <v>100</v>
      </c>
    </row>
    <row r="408" spans="1:34" x14ac:dyDescent="0.45">
      <c r="A408" t="str">
        <f>MID('Stand condition - SCT output'!$I408,9,4)</f>
        <v>2006</v>
      </c>
      <c r="B408">
        <f t="shared" si="54"/>
        <v>2007</v>
      </c>
      <c r="C408" t="str">
        <f>MID('Stand condition - SCT output'!$I408,18,4)</f>
        <v>2008</v>
      </c>
      <c r="D408">
        <f>SUM('Stand condition - SCT output'!$B408:$C408)</f>
        <v>1392654.4327052692</v>
      </c>
      <c r="E408" s="1">
        <f>'Stand condition - SCT output'!$D408</f>
        <v>6821376.2025694596</v>
      </c>
      <c r="F408" s="1">
        <f>'Stand condition - SCT output'!$E408</f>
        <v>45641943.334199697</v>
      </c>
      <c r="G408" s="1">
        <f>'Stand condition - SCT output'!$F408</f>
        <v>73277032.683630094</v>
      </c>
      <c r="H408" s="1">
        <f>'Stand condition - SCT output'!$G408</f>
        <v>68655.6903686523</v>
      </c>
      <c r="I408" s="1" t="str">
        <f>'Stand condition - SCT output'!$H408</f>
        <v>Wimmera-Avoca</v>
      </c>
      <c r="J408" s="1" t="str">
        <f>'Stand condition - SCT output'!$J408</f>
        <v>River Red Gum</v>
      </c>
      <c r="K408" s="1"/>
      <c r="L408" t="s">
        <v>93</v>
      </c>
      <c r="M408">
        <v>2007</v>
      </c>
      <c r="N408" t="s">
        <v>95</v>
      </c>
      <c r="O408">
        <v>1392654.4327052692</v>
      </c>
      <c r="P408" s="1">
        <v>6821376.2025694596</v>
      </c>
      <c r="Q408" s="1">
        <v>45641943.334199697</v>
      </c>
      <c r="R408" s="1">
        <v>73277032.683630094</v>
      </c>
      <c r="S408" s="1">
        <v>68655.6903686523</v>
      </c>
      <c r="T408" s="1" t="s">
        <v>11</v>
      </c>
      <c r="U408" s="1" t="s">
        <v>6</v>
      </c>
      <c r="V408">
        <f t="shared" si="55"/>
        <v>127201662.34347317</v>
      </c>
      <c r="X408" t="s">
        <v>93</v>
      </c>
      <c r="Y408">
        <v>2007</v>
      </c>
      <c r="Z408" t="s">
        <v>95</v>
      </c>
      <c r="AA408">
        <f t="shared" si="49"/>
        <v>1.0948398055874367</v>
      </c>
      <c r="AB408">
        <f t="shared" si="50"/>
        <v>5.3626470573554341</v>
      </c>
      <c r="AC408">
        <f t="shared" si="51"/>
        <v>35.881561996380327</v>
      </c>
      <c r="AD408">
        <f t="shared" si="52"/>
        <v>57.606977246701049</v>
      </c>
      <c r="AE408">
        <f t="shared" si="53"/>
        <v>5.3973893975745743E-2</v>
      </c>
      <c r="AF408" s="1" t="s">
        <v>11</v>
      </c>
      <c r="AG408" s="1" t="s">
        <v>6</v>
      </c>
      <c r="AH408">
        <f t="shared" si="56"/>
        <v>100</v>
      </c>
    </row>
    <row r="409" spans="1:34" x14ac:dyDescent="0.45">
      <c r="A409" t="str">
        <f>MID('Stand condition - SCT output'!$I409,9,4)</f>
        <v>2006</v>
      </c>
      <c r="B409">
        <f t="shared" si="54"/>
        <v>2007</v>
      </c>
      <c r="C409" t="str">
        <f>MID('Stand condition - SCT output'!$I409,18,4)</f>
        <v>2008</v>
      </c>
      <c r="D409">
        <f>SUM('Stand condition - SCT output'!$B409:$C409)</f>
        <v>4499360.6217909846</v>
      </c>
      <c r="E409" s="1">
        <f>'Stand condition - SCT output'!$D409</f>
        <v>25332144.813389901</v>
      </c>
      <c r="F409" s="1">
        <f>'Stand condition - SCT output'!$E409</f>
        <v>144211143.77658501</v>
      </c>
      <c r="G409" s="1">
        <f>'Stand condition - SCT output'!$F409</f>
        <v>365519816.48357397</v>
      </c>
      <c r="H409" s="1">
        <f>'Stand condition - SCT output'!$G409</f>
        <v>4859233.6358642504</v>
      </c>
      <c r="I409" s="1" t="str">
        <f>'Stand condition - SCT output'!$H409</f>
        <v>Lachlan</v>
      </c>
      <c r="J409" s="1" t="str">
        <f>'Stand condition - SCT output'!$J409</f>
        <v>River Red Gum</v>
      </c>
      <c r="K409" s="1"/>
      <c r="L409" t="s">
        <v>93</v>
      </c>
      <c r="M409">
        <v>2007</v>
      </c>
      <c r="N409" t="s">
        <v>95</v>
      </c>
      <c r="O409">
        <v>4499360.6217909846</v>
      </c>
      <c r="P409" s="1">
        <v>25332144.813389901</v>
      </c>
      <c r="Q409" s="1">
        <v>144211143.77658501</v>
      </c>
      <c r="R409" s="1">
        <v>365519816.48357397</v>
      </c>
      <c r="S409" s="1">
        <v>4859233.6358642504</v>
      </c>
      <c r="T409" s="1" t="s">
        <v>12</v>
      </c>
      <c r="U409" s="1" t="s">
        <v>6</v>
      </c>
      <c r="V409">
        <f t="shared" si="55"/>
        <v>544421699.33120418</v>
      </c>
      <c r="X409" t="s">
        <v>93</v>
      </c>
      <c r="Y409">
        <v>2007</v>
      </c>
      <c r="Z409" t="s">
        <v>95</v>
      </c>
      <c r="AA409">
        <f t="shared" si="49"/>
        <v>0.82644770172060222</v>
      </c>
      <c r="AB409">
        <f t="shared" si="50"/>
        <v>4.6530373136319181</v>
      </c>
      <c r="AC409">
        <f t="shared" si="51"/>
        <v>26.488867720324421</v>
      </c>
      <c r="AD409">
        <f t="shared" si="52"/>
        <v>67.139097676047342</v>
      </c>
      <c r="AE409">
        <f t="shared" si="53"/>
        <v>0.8925495882757033</v>
      </c>
      <c r="AF409" s="1" t="s">
        <v>12</v>
      </c>
      <c r="AG409" s="1" t="s">
        <v>6</v>
      </c>
      <c r="AH409">
        <f t="shared" si="56"/>
        <v>99.999999999999986</v>
      </c>
    </row>
    <row r="410" spans="1:34" x14ac:dyDescent="0.45">
      <c r="A410" t="str">
        <f>MID('Stand condition - SCT output'!$I410,9,4)</f>
        <v>2006</v>
      </c>
      <c r="B410">
        <f t="shared" si="54"/>
        <v>2007</v>
      </c>
      <c r="C410" t="str">
        <f>MID('Stand condition - SCT output'!$I410,18,4)</f>
        <v>2008</v>
      </c>
      <c r="D410">
        <f>SUM('Stand condition - SCT output'!$B410:$C410)</f>
        <v>309710.20941162057</v>
      </c>
      <c r="E410" s="1">
        <f>'Stand condition - SCT output'!$D410</f>
        <v>1763655.78228759</v>
      </c>
      <c r="F410" s="1">
        <f>'Stand condition - SCT output'!$E410</f>
        <v>12751703.6289632</v>
      </c>
      <c r="G410" s="1">
        <f>'Stand condition - SCT output'!$F410</f>
        <v>40951582.189251803</v>
      </c>
      <c r="H410" s="1">
        <f>'Stand condition - SCT output'!$G410</f>
        <v>500480.79058837797</v>
      </c>
      <c r="I410" s="1" t="str">
        <f>'Stand condition - SCT output'!$H410</f>
        <v>Loddon</v>
      </c>
      <c r="J410" s="1" t="str">
        <f>'Stand condition - SCT output'!$J410</f>
        <v>River Red Gum</v>
      </c>
      <c r="K410" s="1"/>
      <c r="L410" t="s">
        <v>93</v>
      </c>
      <c r="M410">
        <v>2007</v>
      </c>
      <c r="N410" t="s">
        <v>95</v>
      </c>
      <c r="O410">
        <v>309710.20941162057</v>
      </c>
      <c r="P410" s="1">
        <v>1763655.78228759</v>
      </c>
      <c r="Q410" s="1">
        <v>12751703.6289632</v>
      </c>
      <c r="R410" s="1">
        <v>40951582.189251803</v>
      </c>
      <c r="S410" s="1">
        <v>500480.79058837797</v>
      </c>
      <c r="T410" s="1" t="s">
        <v>13</v>
      </c>
      <c r="U410" s="1" t="s">
        <v>6</v>
      </c>
      <c r="V410">
        <f t="shared" si="55"/>
        <v>56277132.600502595</v>
      </c>
      <c r="X410" t="s">
        <v>93</v>
      </c>
      <c r="Y410">
        <v>2007</v>
      </c>
      <c r="Z410" t="s">
        <v>95</v>
      </c>
      <c r="AA410">
        <f t="shared" si="49"/>
        <v>0.55033047189908646</v>
      </c>
      <c r="AB410">
        <f t="shared" si="50"/>
        <v>3.1338764091044671</v>
      </c>
      <c r="AC410">
        <f t="shared" si="51"/>
        <v>22.658765718368031</v>
      </c>
      <c r="AD410">
        <f t="shared" si="52"/>
        <v>72.767712740371707</v>
      </c>
      <c r="AE410">
        <f t="shared" si="53"/>
        <v>0.88931466025671035</v>
      </c>
      <c r="AF410" s="1" t="s">
        <v>13</v>
      </c>
      <c r="AG410" s="1" t="s">
        <v>6</v>
      </c>
      <c r="AH410">
        <f t="shared" si="56"/>
        <v>100.00000000000001</v>
      </c>
    </row>
    <row r="411" spans="1:34" x14ac:dyDescent="0.45">
      <c r="A411" t="str">
        <f>MID('Stand condition - SCT output'!$I411,9,4)</f>
        <v>2006</v>
      </c>
      <c r="B411">
        <f t="shared" si="54"/>
        <v>2007</v>
      </c>
      <c r="C411" t="str">
        <f>MID('Stand condition - SCT output'!$I411,18,4)</f>
        <v>2008</v>
      </c>
      <c r="D411">
        <f>SUM('Stand condition - SCT output'!$B411:$C411)</f>
        <v>84552.185485839771</v>
      </c>
      <c r="E411" s="1">
        <f>'Stand condition - SCT output'!$D411</f>
        <v>889019.28905483999</v>
      </c>
      <c r="F411" s="1">
        <f>'Stand condition - SCT output'!$E411</f>
        <v>15380222.45073</v>
      </c>
      <c r="G411" s="1">
        <f>'Stand condition - SCT output'!$F411</f>
        <v>116502770.000066</v>
      </c>
      <c r="H411" s="1">
        <f>'Stand condition - SCT output'!$G411</f>
        <v>4023348.8689745101</v>
      </c>
      <c r="I411" s="1" t="str">
        <f>'Stand condition - SCT output'!$H411</f>
        <v>Lower Darling</v>
      </c>
      <c r="J411" s="1" t="str">
        <f>'Stand condition - SCT output'!$J411</f>
        <v>River Red Gum</v>
      </c>
      <c r="K411" s="1"/>
      <c r="L411" t="s">
        <v>93</v>
      </c>
      <c r="M411">
        <v>2007</v>
      </c>
      <c r="N411" t="s">
        <v>95</v>
      </c>
      <c r="O411">
        <v>84552.185485839771</v>
      </c>
      <c r="P411" s="1">
        <v>889019.28905483999</v>
      </c>
      <c r="Q411" s="1">
        <v>15380222.45073</v>
      </c>
      <c r="R411" s="1">
        <v>116502770.000066</v>
      </c>
      <c r="S411" s="1">
        <v>4023348.8689745101</v>
      </c>
      <c r="T411" s="1" t="s">
        <v>14</v>
      </c>
      <c r="U411" s="1" t="s">
        <v>6</v>
      </c>
      <c r="V411">
        <f t="shared" si="55"/>
        <v>136879912.7943112</v>
      </c>
      <c r="X411" t="s">
        <v>93</v>
      </c>
      <c r="Y411">
        <v>2007</v>
      </c>
      <c r="Z411" t="s">
        <v>95</v>
      </c>
      <c r="AA411">
        <f t="shared" si="49"/>
        <v>6.1771069077824398E-2</v>
      </c>
      <c r="AB411">
        <f t="shared" si="50"/>
        <v>0.64948849754950178</v>
      </c>
      <c r="AC411">
        <f t="shared" si="51"/>
        <v>11.236288902259741</v>
      </c>
      <c r="AD411">
        <f t="shared" si="52"/>
        <v>85.113124067469386</v>
      </c>
      <c r="AE411">
        <f t="shared" si="53"/>
        <v>2.9393274636435351</v>
      </c>
      <c r="AF411" s="1" t="s">
        <v>14</v>
      </c>
      <c r="AG411" s="1" t="s">
        <v>6</v>
      </c>
      <c r="AH411">
        <f t="shared" si="56"/>
        <v>99.999999999999986</v>
      </c>
    </row>
    <row r="412" spans="1:34" x14ac:dyDescent="0.45">
      <c r="A412" t="str">
        <f>MID('Stand condition - SCT output'!$I412,9,4)</f>
        <v>2006</v>
      </c>
      <c r="B412">
        <f t="shared" si="54"/>
        <v>2007</v>
      </c>
      <c r="C412" t="str">
        <f>MID('Stand condition - SCT output'!$I412,18,4)</f>
        <v>2008</v>
      </c>
      <c r="D412">
        <f>SUM('Stand condition - SCT output'!$B412:$C412)</f>
        <v>1723784.7449340741</v>
      </c>
      <c r="E412" s="1">
        <f>'Stand condition - SCT output'!$D412</f>
        <v>43705345.040649399</v>
      </c>
      <c r="F412" s="1">
        <f>'Stand condition - SCT output'!$E412</f>
        <v>315171992.64319497</v>
      </c>
      <c r="G412" s="1">
        <f>'Stand condition - SCT output'!$F412</f>
        <v>497543855.40126902</v>
      </c>
      <c r="H412" s="1">
        <f>'Stand condition - SCT output'!$G412</f>
        <v>7055193.0123822298</v>
      </c>
      <c r="I412" s="1" t="str">
        <f>'Stand condition - SCT output'!$H412</f>
        <v>Macquarie-Castlereagh</v>
      </c>
      <c r="J412" s="1" t="str">
        <f>'Stand condition - SCT output'!$J412</f>
        <v>River Red Gum</v>
      </c>
      <c r="K412" s="1"/>
      <c r="L412" t="s">
        <v>93</v>
      </c>
      <c r="M412">
        <v>2007</v>
      </c>
      <c r="N412" t="s">
        <v>95</v>
      </c>
      <c r="O412">
        <v>1723784.7449340741</v>
      </c>
      <c r="P412" s="1">
        <v>43705345.040649399</v>
      </c>
      <c r="Q412" s="1">
        <v>315171992.64319497</v>
      </c>
      <c r="R412" s="1">
        <v>497543855.40126902</v>
      </c>
      <c r="S412" s="1">
        <v>7055193.0123822298</v>
      </c>
      <c r="T412" s="1" t="s">
        <v>15</v>
      </c>
      <c r="U412" s="1" t="s">
        <v>6</v>
      </c>
      <c r="V412">
        <f t="shared" si="55"/>
        <v>865200170.84242976</v>
      </c>
      <c r="X412" t="s">
        <v>93</v>
      </c>
      <c r="Y412">
        <v>2007</v>
      </c>
      <c r="Z412" t="s">
        <v>95</v>
      </c>
      <c r="AA412">
        <f t="shared" si="49"/>
        <v>0.19923536807160544</v>
      </c>
      <c r="AB412">
        <f t="shared" si="50"/>
        <v>5.051472077044818</v>
      </c>
      <c r="AC412">
        <f t="shared" si="51"/>
        <v>36.427638743565858</v>
      </c>
      <c r="AD412">
        <f t="shared" si="52"/>
        <v>57.506213263552588</v>
      </c>
      <c r="AE412">
        <f t="shared" si="53"/>
        <v>0.81544054776511621</v>
      </c>
      <c r="AF412" s="1" t="s">
        <v>15</v>
      </c>
      <c r="AG412" s="1" t="s">
        <v>6</v>
      </c>
      <c r="AH412">
        <f t="shared" si="56"/>
        <v>100</v>
      </c>
    </row>
    <row r="413" spans="1:34" x14ac:dyDescent="0.45">
      <c r="A413" t="str">
        <f>MID('Stand condition - SCT output'!$I413,9,4)</f>
        <v>2006</v>
      </c>
      <c r="B413">
        <f t="shared" si="54"/>
        <v>2007</v>
      </c>
      <c r="C413" t="str">
        <f>MID('Stand condition - SCT output'!$I413,18,4)</f>
        <v>2008</v>
      </c>
      <c r="D413">
        <f>SUM('Stand condition - SCT output'!$B413:$C413)</f>
        <v>2715.8760375976499</v>
      </c>
      <c r="E413" s="1">
        <f>'Stand condition - SCT output'!$D413</f>
        <v>33299.493896484302</v>
      </c>
      <c r="F413" s="1">
        <f>'Stand condition - SCT output'!$E413</f>
        <v>496045.62646484299</v>
      </c>
      <c r="G413" s="1">
        <f>'Stand condition - SCT output'!$F413</f>
        <v>21793263.045288</v>
      </c>
      <c r="H413" s="1">
        <f>'Stand condition - SCT output'!$G413</f>
        <v>21117.2014160156</v>
      </c>
      <c r="I413" s="1" t="str">
        <f>'Stand condition - SCT output'!$H413</f>
        <v>Moonie</v>
      </c>
      <c r="J413" s="1" t="str">
        <f>'Stand condition - SCT output'!$J413</f>
        <v>River Red Gum</v>
      </c>
      <c r="K413" s="1"/>
      <c r="L413" t="s">
        <v>93</v>
      </c>
      <c r="M413">
        <v>2007</v>
      </c>
      <c r="N413" t="s">
        <v>95</v>
      </c>
      <c r="O413">
        <v>2715.8760375976499</v>
      </c>
      <c r="P413" s="1">
        <v>33299.493896484302</v>
      </c>
      <c r="Q413" s="1">
        <v>496045.62646484299</v>
      </c>
      <c r="R413" s="1">
        <v>21793263.045288</v>
      </c>
      <c r="S413" s="1">
        <v>21117.2014160156</v>
      </c>
      <c r="T413" s="1" t="s">
        <v>16</v>
      </c>
      <c r="U413" s="1" t="s">
        <v>6</v>
      </c>
      <c r="V413">
        <f t="shared" si="55"/>
        <v>22346441.243102942</v>
      </c>
      <c r="X413" t="s">
        <v>93</v>
      </c>
      <c r="Y413">
        <v>2007</v>
      </c>
      <c r="Z413" t="s">
        <v>95</v>
      </c>
      <c r="AA413">
        <f t="shared" si="49"/>
        <v>1.2153505822480277E-2</v>
      </c>
      <c r="AB413">
        <f t="shared" si="50"/>
        <v>0.14901475154018959</v>
      </c>
      <c r="AC413">
        <f t="shared" si="51"/>
        <v>2.2197969737930583</v>
      </c>
      <c r="AD413">
        <f t="shared" si="52"/>
        <v>97.524535599216833</v>
      </c>
      <c r="AE413">
        <f t="shared" si="53"/>
        <v>9.4499169627437929E-2</v>
      </c>
      <c r="AF413" s="1" t="s">
        <v>16</v>
      </c>
      <c r="AG413" s="1" t="s">
        <v>6</v>
      </c>
      <c r="AH413">
        <f t="shared" si="56"/>
        <v>100</v>
      </c>
    </row>
    <row r="414" spans="1:34" x14ac:dyDescent="0.45">
      <c r="A414" t="str">
        <f>MID('Stand condition - SCT output'!$I414,9,4)</f>
        <v>2006</v>
      </c>
      <c r="B414">
        <f t="shared" si="54"/>
        <v>2007</v>
      </c>
      <c r="C414" t="str">
        <f>MID('Stand condition - SCT output'!$I414,18,4)</f>
        <v>2008</v>
      </c>
      <c r="D414">
        <f>SUM('Stand condition - SCT output'!$B414:$C414)</f>
        <v>2420056.8351780246</v>
      </c>
      <c r="E414" s="1">
        <f>'Stand condition - SCT output'!$D414</f>
        <v>29175176.145497698</v>
      </c>
      <c r="F414" s="1">
        <f>'Stand condition - SCT output'!$E414</f>
        <v>481907212.28908598</v>
      </c>
      <c r="G414" s="1">
        <f>'Stand condition - SCT output'!$F414</f>
        <v>1589010613.1896901</v>
      </c>
      <c r="H414" s="1">
        <f>'Stand condition - SCT output'!$G414</f>
        <v>55106669.71074</v>
      </c>
      <c r="I414" s="1" t="str">
        <f>'Stand condition - SCT output'!$H414</f>
        <v>Murray</v>
      </c>
      <c r="J414" s="1" t="str">
        <f>'Stand condition - SCT output'!$J414</f>
        <v>River Red Gum</v>
      </c>
      <c r="K414" s="1"/>
      <c r="L414" t="s">
        <v>93</v>
      </c>
      <c r="M414">
        <v>2007</v>
      </c>
      <c r="N414" t="s">
        <v>95</v>
      </c>
      <c r="O414">
        <v>2420056.8351780246</v>
      </c>
      <c r="P414" s="1">
        <v>29175176.145497698</v>
      </c>
      <c r="Q414" s="1">
        <v>481907212.28908598</v>
      </c>
      <c r="R414" s="1">
        <v>1589010613.1896901</v>
      </c>
      <c r="S414" s="1">
        <v>55106669.71074</v>
      </c>
      <c r="T414" s="1" t="s">
        <v>17</v>
      </c>
      <c r="U414" s="1" t="s">
        <v>6</v>
      </c>
      <c r="V414">
        <f t="shared" si="55"/>
        <v>2157619728.1701918</v>
      </c>
      <c r="X414" t="s">
        <v>93</v>
      </c>
      <c r="Y414">
        <v>2007</v>
      </c>
      <c r="Z414" t="s">
        <v>95</v>
      </c>
      <c r="AA414">
        <f t="shared" si="49"/>
        <v>0.1121632697171525</v>
      </c>
      <c r="AB414">
        <f t="shared" si="50"/>
        <v>1.3521926855127633</v>
      </c>
      <c r="AC414">
        <f t="shared" si="51"/>
        <v>22.33513190472058</v>
      </c>
      <c r="AD414">
        <f t="shared" si="52"/>
        <v>73.646462925942885</v>
      </c>
      <c r="AE414">
        <f t="shared" si="53"/>
        <v>2.554049214106612</v>
      </c>
      <c r="AF414" s="1" t="s">
        <v>17</v>
      </c>
      <c r="AG414" s="1" t="s">
        <v>6</v>
      </c>
      <c r="AH414">
        <f t="shared" si="56"/>
        <v>100</v>
      </c>
    </row>
    <row r="415" spans="1:34" x14ac:dyDescent="0.45">
      <c r="A415" t="str">
        <f>MID('Stand condition - SCT output'!$I415,9,4)</f>
        <v>2006</v>
      </c>
      <c r="B415">
        <f t="shared" si="54"/>
        <v>2007</v>
      </c>
      <c r="C415" t="str">
        <f>MID('Stand condition - SCT output'!$I415,18,4)</f>
        <v>2008</v>
      </c>
      <c r="D415">
        <f>SUM('Stand condition - SCT output'!$B415:$C415)</f>
        <v>0</v>
      </c>
      <c r="E415" s="1">
        <f>'Stand condition - SCT output'!$D415</f>
        <v>10666.0089111328</v>
      </c>
      <c r="F415" s="1">
        <f>'Stand condition - SCT output'!$E415</f>
        <v>1196435.1499693601</v>
      </c>
      <c r="G415" s="1">
        <f>'Stand condition - SCT output'!$F415</f>
        <v>80589624.172973603</v>
      </c>
      <c r="H415" s="1">
        <f>'Stand condition - SCT output'!$G415</f>
        <v>573202.17820446496</v>
      </c>
      <c r="I415" s="1" t="str">
        <f>'Stand condition - SCT output'!$H415</f>
        <v>Barwon-Darling</v>
      </c>
      <c r="J415" s="1" t="str">
        <f>'Stand condition - SCT output'!$J415</f>
        <v>River Red Gum</v>
      </c>
      <c r="K415" s="1"/>
      <c r="L415" t="s">
        <v>93</v>
      </c>
      <c r="M415">
        <v>2007</v>
      </c>
      <c r="N415" t="s">
        <v>95</v>
      </c>
      <c r="O415">
        <v>0</v>
      </c>
      <c r="P415" s="1">
        <v>10666.0089111328</v>
      </c>
      <c r="Q415" s="1">
        <v>1196435.1499693601</v>
      </c>
      <c r="R415" s="1">
        <v>80589624.172973603</v>
      </c>
      <c r="S415" s="1">
        <v>573202.17820446496</v>
      </c>
      <c r="T415" s="1" t="s">
        <v>18</v>
      </c>
      <c r="U415" s="1" t="s">
        <v>6</v>
      </c>
      <c r="V415">
        <f t="shared" si="55"/>
        <v>82369927.510058552</v>
      </c>
      <c r="X415" t="s">
        <v>93</v>
      </c>
      <c r="Y415">
        <v>2007</v>
      </c>
      <c r="Z415" t="s">
        <v>95</v>
      </c>
      <c r="AA415">
        <f t="shared" si="49"/>
        <v>0</v>
      </c>
      <c r="AB415">
        <f t="shared" si="50"/>
        <v>1.2948911372819076E-2</v>
      </c>
      <c r="AC415">
        <f t="shared" si="51"/>
        <v>1.4525145112252991</v>
      </c>
      <c r="AD415">
        <f t="shared" si="52"/>
        <v>97.838648896628513</v>
      </c>
      <c r="AE415">
        <f t="shared" si="53"/>
        <v>0.69588768077338514</v>
      </c>
      <c r="AF415" s="1" t="s">
        <v>18</v>
      </c>
      <c r="AG415" s="1" t="s">
        <v>6</v>
      </c>
      <c r="AH415">
        <f t="shared" si="56"/>
        <v>100.00000000000001</v>
      </c>
    </row>
    <row r="416" spans="1:34" x14ac:dyDescent="0.45">
      <c r="A416" t="str">
        <f>MID('Stand condition - SCT output'!$I416,9,4)</f>
        <v>2006</v>
      </c>
      <c r="B416">
        <f t="shared" si="54"/>
        <v>2007</v>
      </c>
      <c r="C416" t="str">
        <f>MID('Stand condition - SCT output'!$I416,18,4)</f>
        <v>2008</v>
      </c>
      <c r="D416">
        <f>SUM('Stand condition - SCT output'!$B416:$C416)</f>
        <v>41288.794433593699</v>
      </c>
      <c r="E416" s="1">
        <f>'Stand condition - SCT output'!$D416</f>
        <v>398165.65020751901</v>
      </c>
      <c r="F416" s="1">
        <f>'Stand condition - SCT output'!$E416</f>
        <v>5632505.9952047896</v>
      </c>
      <c r="G416" s="1">
        <f>'Stand condition - SCT output'!$F416</f>
        <v>114642545.499945</v>
      </c>
      <c r="H416" s="1">
        <f>'Stand condition - SCT output'!$G416</f>
        <v>2021546.3027954099</v>
      </c>
      <c r="I416" s="1" t="str">
        <f>'Stand condition - SCT output'!$H416</f>
        <v>Border Rivers</v>
      </c>
      <c r="J416" s="1" t="str">
        <f>'Stand condition - SCT output'!$J416</f>
        <v>River Red Gum</v>
      </c>
      <c r="K416" s="1"/>
      <c r="L416" t="s">
        <v>93</v>
      </c>
      <c r="M416">
        <v>2007</v>
      </c>
      <c r="N416" t="s">
        <v>95</v>
      </c>
      <c r="O416">
        <v>41288.794433593699</v>
      </c>
      <c r="P416" s="1">
        <v>398165.65020751901</v>
      </c>
      <c r="Q416" s="1">
        <v>5632505.9952047896</v>
      </c>
      <c r="R416" s="1">
        <v>114642545.499945</v>
      </c>
      <c r="S416" s="1">
        <v>2021546.3027954099</v>
      </c>
      <c r="T416" s="1" t="s">
        <v>19</v>
      </c>
      <c r="U416" s="1" t="s">
        <v>6</v>
      </c>
      <c r="V416">
        <f t="shared" si="55"/>
        <v>122736052.24258631</v>
      </c>
      <c r="X416" t="s">
        <v>93</v>
      </c>
      <c r="Y416">
        <v>2007</v>
      </c>
      <c r="Z416" t="s">
        <v>95</v>
      </c>
      <c r="AA416">
        <f t="shared" si="49"/>
        <v>3.3640314870146626E-2</v>
      </c>
      <c r="AB416">
        <f t="shared" si="50"/>
        <v>0.32440806342748374</v>
      </c>
      <c r="AC416">
        <f t="shared" si="51"/>
        <v>4.5891210384314878</v>
      </c>
      <c r="AD416">
        <f t="shared" si="52"/>
        <v>93.405762532882676</v>
      </c>
      <c r="AE416">
        <f t="shared" si="53"/>
        <v>1.6470680503882007</v>
      </c>
      <c r="AF416" s="1" t="s">
        <v>19</v>
      </c>
      <c r="AG416" s="1" t="s">
        <v>6</v>
      </c>
      <c r="AH416">
        <f t="shared" si="56"/>
        <v>100</v>
      </c>
    </row>
    <row r="417" spans="1:34" x14ac:dyDescent="0.45">
      <c r="A417" t="str">
        <f>MID('Stand condition - SCT output'!$I417,9,4)</f>
        <v>2006</v>
      </c>
      <c r="B417">
        <f t="shared" si="54"/>
        <v>2007</v>
      </c>
      <c r="C417" t="str">
        <f>MID('Stand condition - SCT output'!$I417,18,4)</f>
        <v>2008</v>
      </c>
      <c r="D417">
        <f>SUM('Stand condition - SCT output'!$B417:$C417)</f>
        <v>17396.141662597602</v>
      </c>
      <c r="E417" s="1">
        <f>'Stand condition - SCT output'!$D417</f>
        <v>229375.820495605</v>
      </c>
      <c r="F417" s="1">
        <f>'Stand condition - SCT output'!$E417</f>
        <v>2499923.5969080301</v>
      </c>
      <c r="G417" s="1">
        <f>'Stand condition - SCT output'!$F417</f>
        <v>19641398.339318302</v>
      </c>
      <c r="H417" s="1">
        <f>'Stand condition - SCT output'!$G417</f>
        <v>267853.83624267502</v>
      </c>
      <c r="I417" s="1" t="str">
        <f>'Stand condition - SCT output'!$H417</f>
        <v>Campaspe</v>
      </c>
      <c r="J417" s="1" t="str">
        <f>'Stand condition - SCT output'!$J417</f>
        <v>River Red Gum</v>
      </c>
      <c r="K417" s="1"/>
      <c r="L417" t="s">
        <v>93</v>
      </c>
      <c r="M417">
        <v>2007</v>
      </c>
      <c r="N417" t="s">
        <v>95</v>
      </c>
      <c r="O417">
        <v>17396.141662597602</v>
      </c>
      <c r="P417" s="1">
        <v>229375.820495605</v>
      </c>
      <c r="Q417" s="1">
        <v>2499923.5969080301</v>
      </c>
      <c r="R417" s="1">
        <v>19641398.339318302</v>
      </c>
      <c r="S417" s="1">
        <v>267853.83624267502</v>
      </c>
      <c r="T417" s="1" t="s">
        <v>20</v>
      </c>
      <c r="U417" s="1" t="s">
        <v>6</v>
      </c>
      <c r="V417">
        <f t="shared" si="55"/>
        <v>22655947.73462721</v>
      </c>
      <c r="X417" t="s">
        <v>93</v>
      </c>
      <c r="Y417">
        <v>2007</v>
      </c>
      <c r="Z417" t="s">
        <v>95</v>
      </c>
      <c r="AA417">
        <f t="shared" si="49"/>
        <v>7.6783994500523353E-2</v>
      </c>
      <c r="AB417">
        <f t="shared" si="50"/>
        <v>1.0124309218149741</v>
      </c>
      <c r="AC417">
        <f t="shared" si="51"/>
        <v>11.034292743742352</v>
      </c>
      <c r="AD417">
        <f t="shared" si="52"/>
        <v>86.694225151740227</v>
      </c>
      <c r="AE417">
        <f t="shared" si="53"/>
        <v>1.1822671882019258</v>
      </c>
      <c r="AF417" s="1" t="s">
        <v>20</v>
      </c>
      <c r="AG417" s="1" t="s">
        <v>6</v>
      </c>
      <c r="AH417">
        <f t="shared" si="56"/>
        <v>100</v>
      </c>
    </row>
    <row r="418" spans="1:34" x14ac:dyDescent="0.45">
      <c r="A418" t="str">
        <f>MID('Stand condition - SCT output'!$I418,9,4)</f>
        <v>2006</v>
      </c>
      <c r="B418">
        <f t="shared" si="54"/>
        <v>2007</v>
      </c>
      <c r="C418" t="str">
        <f>MID('Stand condition - SCT output'!$I418,18,4)</f>
        <v>2008</v>
      </c>
      <c r="D418">
        <f>SUM('Stand condition - SCT output'!$B418:$C418)</f>
        <v>571062.8450927732</v>
      </c>
      <c r="E418" s="1">
        <f>'Stand condition - SCT output'!$D418</f>
        <v>3461091.8968223399</v>
      </c>
      <c r="F418" s="1">
        <f>'Stand condition - SCT output'!$E418</f>
        <v>52450736.235895596</v>
      </c>
      <c r="G418" s="1">
        <f>'Stand condition - SCT output'!$F418</f>
        <v>295695993.20841002</v>
      </c>
      <c r="H418" s="1">
        <f>'Stand condition - SCT output'!$G418</f>
        <v>11730443.6222548</v>
      </c>
      <c r="I418" s="1" t="str">
        <f>'Stand condition - SCT output'!$H418</f>
        <v>Goulburn-Broken</v>
      </c>
      <c r="J418" s="1" t="str">
        <f>'Stand condition - SCT output'!$J418</f>
        <v>River Red Gum</v>
      </c>
      <c r="K418" s="1"/>
      <c r="L418" t="s">
        <v>93</v>
      </c>
      <c r="M418">
        <v>2007</v>
      </c>
      <c r="N418" t="s">
        <v>95</v>
      </c>
      <c r="O418">
        <v>571062.8450927732</v>
      </c>
      <c r="P418" s="1">
        <v>3461091.8968223399</v>
      </c>
      <c r="Q418" s="1">
        <v>52450736.235895596</v>
      </c>
      <c r="R418" s="1">
        <v>295695993.20841002</v>
      </c>
      <c r="S418" s="1">
        <v>11730443.6222548</v>
      </c>
      <c r="T418" s="1" t="s">
        <v>21</v>
      </c>
      <c r="U418" s="1" t="s">
        <v>6</v>
      </c>
      <c r="V418">
        <f t="shared" si="55"/>
        <v>363909327.80847555</v>
      </c>
      <c r="X418" t="s">
        <v>93</v>
      </c>
      <c r="Y418">
        <v>2007</v>
      </c>
      <c r="Z418" t="s">
        <v>95</v>
      </c>
      <c r="AA418">
        <f t="shared" si="49"/>
        <v>0.15692448680329568</v>
      </c>
      <c r="AB418">
        <f t="shared" si="50"/>
        <v>0.95108633726583203</v>
      </c>
      <c r="AC418">
        <f t="shared" si="51"/>
        <v>14.413133225180827</v>
      </c>
      <c r="AD418">
        <f t="shared" si="52"/>
        <v>81.255403643853285</v>
      </c>
      <c r="AE418">
        <f t="shared" si="53"/>
        <v>3.2234523068967604</v>
      </c>
      <c r="AF418" s="1" t="s">
        <v>21</v>
      </c>
      <c r="AG418" s="1" t="s">
        <v>6</v>
      </c>
      <c r="AH418">
        <f t="shared" si="56"/>
        <v>100</v>
      </c>
    </row>
    <row r="419" spans="1:34" x14ac:dyDescent="0.45">
      <c r="A419" t="str">
        <f>MID('Stand condition - SCT output'!$I419,9,4)</f>
        <v>2006</v>
      </c>
      <c r="B419">
        <f t="shared" si="54"/>
        <v>2007</v>
      </c>
      <c r="C419" t="str">
        <f>MID('Stand condition - SCT output'!$I419,18,4)</f>
        <v>2008</v>
      </c>
      <c r="D419">
        <f>SUM('Stand condition - SCT output'!$B419:$C419)</f>
        <v>65917.834594726533</v>
      </c>
      <c r="E419" s="1">
        <f>'Stand condition - SCT output'!$D419</f>
        <v>611022.92840049602</v>
      </c>
      <c r="F419" s="1">
        <f>'Stand condition - SCT output'!$E419</f>
        <v>8340067.1425393503</v>
      </c>
      <c r="G419" s="1">
        <f>'Stand condition - SCT output'!$F419</f>
        <v>111869155.64465</v>
      </c>
      <c r="H419" s="1">
        <f>'Stand condition - SCT output'!$G419</f>
        <v>3793534.39813232</v>
      </c>
      <c r="I419" s="1" t="str">
        <f>'Stand condition - SCT output'!$H419</f>
        <v>Gwydir</v>
      </c>
      <c r="J419" s="1" t="str">
        <f>'Stand condition - SCT output'!$J419</f>
        <v>River Red Gum</v>
      </c>
      <c r="K419" s="1"/>
      <c r="L419" t="s">
        <v>93</v>
      </c>
      <c r="M419">
        <v>2007</v>
      </c>
      <c r="N419" t="s">
        <v>95</v>
      </c>
      <c r="O419">
        <v>65917.834594726533</v>
      </c>
      <c r="P419" s="1">
        <v>611022.92840049602</v>
      </c>
      <c r="Q419" s="1">
        <v>8340067.1425393503</v>
      </c>
      <c r="R419" s="1">
        <v>111869155.64465</v>
      </c>
      <c r="S419" s="1">
        <v>3793534.39813232</v>
      </c>
      <c r="T419" s="1" t="s">
        <v>22</v>
      </c>
      <c r="U419" s="1" t="s">
        <v>6</v>
      </c>
      <c r="V419">
        <f t="shared" si="55"/>
        <v>124679697.9483169</v>
      </c>
      <c r="X419" t="s">
        <v>93</v>
      </c>
      <c r="Y419">
        <v>2007</v>
      </c>
      <c r="Z419" t="s">
        <v>95</v>
      </c>
      <c r="AA419">
        <f t="shared" si="49"/>
        <v>5.286974197038178E-2</v>
      </c>
      <c r="AB419">
        <f t="shared" si="50"/>
        <v>0.49007411668079393</v>
      </c>
      <c r="AC419">
        <f t="shared" si="51"/>
        <v>6.6891942150810584</v>
      </c>
      <c r="AD419">
        <f t="shared" si="52"/>
        <v>89.72523793811466</v>
      </c>
      <c r="AE419">
        <f t="shared" si="53"/>
        <v>3.0426239881531014</v>
      </c>
      <c r="AF419" s="1" t="s">
        <v>22</v>
      </c>
      <c r="AG419" s="1" t="s">
        <v>6</v>
      </c>
      <c r="AH419">
        <f t="shared" si="56"/>
        <v>99.999999999999986</v>
      </c>
    </row>
    <row r="420" spans="1:34" x14ac:dyDescent="0.45">
      <c r="A420" t="str">
        <f>MID('Stand condition - SCT output'!$I420,9,4)</f>
        <v>2006</v>
      </c>
      <c r="B420">
        <f t="shared" si="54"/>
        <v>2007</v>
      </c>
      <c r="C420" t="str">
        <f>MID('Stand condition - SCT output'!$I420,18,4)</f>
        <v>2008</v>
      </c>
      <c r="D420">
        <f>SUM('Stand condition - SCT output'!$B420:$C420)</f>
        <v>12887.012512207</v>
      </c>
      <c r="E420" s="1">
        <f>'Stand condition - SCT output'!$D420</f>
        <v>56484.5986328125</v>
      </c>
      <c r="F420" s="1">
        <f>'Stand condition - SCT output'!$E420</f>
        <v>562390.19692622102</v>
      </c>
      <c r="G420" s="1">
        <f>'Stand condition - SCT output'!$F420</f>
        <v>73346827.390478194</v>
      </c>
      <c r="H420" s="1">
        <f>'Stand condition - SCT output'!$G420</f>
        <v>136584.744243786</v>
      </c>
      <c r="I420" s="1" t="str">
        <f>'Stand condition - SCT output'!$H420</f>
        <v>Warrego</v>
      </c>
      <c r="J420" s="1" t="str">
        <f>'Stand condition - SCT output'!$J420</f>
        <v>River Red Gum</v>
      </c>
      <c r="K420" s="1"/>
      <c r="L420" t="s">
        <v>93</v>
      </c>
      <c r="M420">
        <v>2007</v>
      </c>
      <c r="N420" t="s">
        <v>95</v>
      </c>
      <c r="O420">
        <v>12887.012512207</v>
      </c>
      <c r="P420" s="1">
        <v>56484.5986328125</v>
      </c>
      <c r="Q420" s="1">
        <v>562390.19692622102</v>
      </c>
      <c r="R420" s="1">
        <v>73346827.390478194</v>
      </c>
      <c r="S420" s="1">
        <v>136584.744243786</v>
      </c>
      <c r="T420" s="1" t="s">
        <v>23</v>
      </c>
      <c r="U420" s="1" t="s">
        <v>6</v>
      </c>
      <c r="V420">
        <f t="shared" si="55"/>
        <v>74115173.94279322</v>
      </c>
      <c r="X420" t="s">
        <v>93</v>
      </c>
      <c r="Y420">
        <v>2007</v>
      </c>
      <c r="Z420" t="s">
        <v>95</v>
      </c>
      <c r="AA420">
        <f t="shared" si="49"/>
        <v>1.7387819290762257E-2</v>
      </c>
      <c r="AB420">
        <f t="shared" si="50"/>
        <v>7.6211922104387E-2</v>
      </c>
      <c r="AC420">
        <f t="shared" si="51"/>
        <v>0.75880574382826027</v>
      </c>
      <c r="AD420">
        <f t="shared" si="52"/>
        <v>98.963307361447889</v>
      </c>
      <c r="AE420">
        <f t="shared" si="53"/>
        <v>0.18428715332869725</v>
      </c>
      <c r="AF420" s="1" t="s">
        <v>23</v>
      </c>
      <c r="AG420" s="1" t="s">
        <v>6</v>
      </c>
      <c r="AH420">
        <f t="shared" si="56"/>
        <v>100</v>
      </c>
    </row>
    <row r="421" spans="1:34" x14ac:dyDescent="0.45">
      <c r="A421" t="str">
        <f>MID('Stand condition - SCT output'!$I421,9,4)</f>
        <v>2006</v>
      </c>
      <c r="B421">
        <f t="shared" si="54"/>
        <v>2007</v>
      </c>
      <c r="C421" t="str">
        <f>MID('Stand condition - SCT output'!$I421,18,4)</f>
        <v>2008</v>
      </c>
      <c r="D421">
        <f>SUM('Stand condition - SCT output'!$B421:$C421)</f>
        <v>3798.3609008788999</v>
      </c>
      <c r="E421" s="1">
        <f>'Stand condition - SCT output'!$D421</f>
        <v>28474.025024414001</v>
      </c>
      <c r="F421" s="1">
        <f>'Stand condition - SCT output'!$E421</f>
        <v>577613.17607374</v>
      </c>
      <c r="G421" s="1">
        <f>'Stand condition - SCT output'!$F421</f>
        <v>2805548.8777394001</v>
      </c>
      <c r="H421" s="1">
        <f>'Stand condition - SCT output'!$G421</f>
        <v>73645.818993183202</v>
      </c>
      <c r="I421" s="1" t="str">
        <f>'Stand condition - SCT output'!$H421</f>
        <v>Eastern Mt Lofty Ranges</v>
      </c>
      <c r="J421" s="1" t="str">
        <f>'Stand condition - SCT output'!$J421</f>
        <v>River Red Gum</v>
      </c>
      <c r="K421" s="1"/>
      <c r="L421" t="s">
        <v>93</v>
      </c>
      <c r="M421">
        <v>2007</v>
      </c>
      <c r="N421" t="s">
        <v>95</v>
      </c>
      <c r="O421">
        <v>3798.3609008788999</v>
      </c>
      <c r="P421" s="1">
        <v>28474.025024414001</v>
      </c>
      <c r="Q421" s="1">
        <v>577613.17607374</v>
      </c>
      <c r="R421" s="1">
        <v>2805548.8777394001</v>
      </c>
      <c r="S421" s="1">
        <v>73645.818993183202</v>
      </c>
      <c r="T421" s="1" t="s">
        <v>24</v>
      </c>
      <c r="U421" s="1" t="s">
        <v>6</v>
      </c>
      <c r="V421">
        <f t="shared" si="55"/>
        <v>3489080.2587316162</v>
      </c>
      <c r="X421" t="s">
        <v>93</v>
      </c>
      <c r="Y421">
        <v>2007</v>
      </c>
      <c r="Z421" t="s">
        <v>95</v>
      </c>
      <c r="AA421">
        <f t="shared" si="49"/>
        <v>0.10886424556652979</v>
      </c>
      <c r="AB421">
        <f t="shared" si="50"/>
        <v>0.81608971169855382</v>
      </c>
      <c r="AC421">
        <f t="shared" si="51"/>
        <v>16.554883615194321</v>
      </c>
      <c r="AD421">
        <f t="shared" si="52"/>
        <v>80.409410781490593</v>
      </c>
      <c r="AE421">
        <f t="shared" si="53"/>
        <v>2.1107516460500002</v>
      </c>
      <c r="AF421" s="1" t="s">
        <v>24</v>
      </c>
      <c r="AG421" s="1" t="s">
        <v>6</v>
      </c>
      <c r="AH421">
        <f t="shared" si="56"/>
        <v>100</v>
      </c>
    </row>
    <row r="422" spans="1:34" x14ac:dyDescent="0.45">
      <c r="A422" t="str">
        <f>MID('Stand condition - SCT output'!$I422,9,4)</f>
        <v>2006</v>
      </c>
      <c r="B422">
        <f t="shared" si="54"/>
        <v>2007</v>
      </c>
      <c r="C422" t="str">
        <f>MID('Stand condition - SCT output'!$I422,18,4)</f>
        <v>2008</v>
      </c>
      <c r="D422">
        <f>SUM('Stand condition - SCT output'!$B422:$C422)</f>
        <v>3397.67211914062</v>
      </c>
      <c r="E422" s="1">
        <f>'Stand condition - SCT output'!$D422</f>
        <v>125851.60217285099</v>
      </c>
      <c r="F422" s="1">
        <f>'Stand condition - SCT output'!$E422</f>
        <v>2248816.0790405199</v>
      </c>
      <c r="G422" s="1">
        <f>'Stand condition - SCT output'!$F422</f>
        <v>111449566.43766101</v>
      </c>
      <c r="H422" s="1">
        <f>'Stand condition - SCT output'!$G422</f>
        <v>621084.64544677699</v>
      </c>
      <c r="I422" s="1" t="str">
        <f>'Stand condition - SCT output'!$H422</f>
        <v>Condamine-Balonne</v>
      </c>
      <c r="J422" s="1" t="str">
        <f>'Stand condition - SCT output'!$J422</f>
        <v>River Red Gum</v>
      </c>
      <c r="K422" s="1"/>
      <c r="L422" t="s">
        <v>93</v>
      </c>
      <c r="M422">
        <v>2007</v>
      </c>
      <c r="N422" t="s">
        <v>95</v>
      </c>
      <c r="O422">
        <v>3397.67211914062</v>
      </c>
      <c r="P422" s="1">
        <v>125851.60217285099</v>
      </c>
      <c r="Q422" s="1">
        <v>2248816.0790405199</v>
      </c>
      <c r="R422" s="1">
        <v>111449566.43766101</v>
      </c>
      <c r="S422" s="1">
        <v>621084.64544677699</v>
      </c>
      <c r="T422" s="1" t="s">
        <v>25</v>
      </c>
      <c r="U422" s="1" t="s">
        <v>6</v>
      </c>
      <c r="V422">
        <f t="shared" si="55"/>
        <v>114448716.43644029</v>
      </c>
      <c r="X422" t="s">
        <v>93</v>
      </c>
      <c r="Y422">
        <v>2007</v>
      </c>
      <c r="Z422" t="s">
        <v>95</v>
      </c>
      <c r="AA422">
        <f t="shared" si="49"/>
        <v>2.9687288987880747E-3</v>
      </c>
      <c r="AB422">
        <f t="shared" si="50"/>
        <v>0.10996331465433548</v>
      </c>
      <c r="AC422">
        <f t="shared" si="51"/>
        <v>1.9649115770463115</v>
      </c>
      <c r="AD422">
        <f t="shared" si="52"/>
        <v>97.379481315157534</v>
      </c>
      <c r="AE422">
        <f t="shared" si="53"/>
        <v>0.54267506424303125</v>
      </c>
      <c r="AF422" s="1" t="s">
        <v>25</v>
      </c>
      <c r="AG422" s="1" t="s">
        <v>6</v>
      </c>
      <c r="AH422">
        <f t="shared" si="56"/>
        <v>100</v>
      </c>
    </row>
    <row r="423" spans="1:34" x14ac:dyDescent="0.45">
      <c r="A423" t="str">
        <f>MID('Stand condition - SCT output'!$I423,9,4)</f>
        <v>2007</v>
      </c>
      <c r="B423">
        <f t="shared" si="54"/>
        <v>2008</v>
      </c>
      <c r="C423" t="str">
        <f>MID('Stand condition - SCT output'!$I423,18,4)</f>
        <v>2009</v>
      </c>
      <c r="D423">
        <f>SUM('Stand condition - SCT output'!$B423:$C423)</f>
        <v>9866757.5092498157</v>
      </c>
      <c r="E423" s="1">
        <f>'Stand condition - SCT output'!$D423</f>
        <v>59365151.758382797</v>
      </c>
      <c r="F423" s="1">
        <f>'Stand condition - SCT output'!$E423</f>
        <v>270078445.32139498</v>
      </c>
      <c r="G423" s="1">
        <f>'Stand condition - SCT output'!$F423</f>
        <v>734558799.58164203</v>
      </c>
      <c r="H423" s="1">
        <f>'Stand condition - SCT output'!$G423</f>
        <v>16037533.945960401</v>
      </c>
      <c r="I423" s="1" t="str">
        <f>'Stand condition - SCT output'!$H423</f>
        <v>Murrumbidgee</v>
      </c>
      <c r="J423" s="1" t="str">
        <f>'Stand condition - SCT output'!$J423</f>
        <v>River Red Gum</v>
      </c>
      <c r="K423" s="1"/>
      <c r="L423" t="s">
        <v>94</v>
      </c>
      <c r="M423">
        <v>2008</v>
      </c>
      <c r="N423" t="s">
        <v>96</v>
      </c>
      <c r="O423">
        <v>9866757.5092498157</v>
      </c>
      <c r="P423" s="1">
        <v>59365151.758382797</v>
      </c>
      <c r="Q423" s="1">
        <v>270078445.32139498</v>
      </c>
      <c r="R423" s="1">
        <v>734558799.58164203</v>
      </c>
      <c r="S423" s="1">
        <v>16037533.945960401</v>
      </c>
      <c r="T423" s="1" t="s">
        <v>4</v>
      </c>
      <c r="U423" s="1" t="s">
        <v>6</v>
      </c>
      <c r="V423">
        <f t="shared" si="55"/>
        <v>1089906688.1166298</v>
      </c>
      <c r="X423" t="s">
        <v>94</v>
      </c>
      <c r="Y423">
        <v>2008</v>
      </c>
      <c r="Z423" t="s">
        <v>96</v>
      </c>
      <c r="AA423">
        <f t="shared" si="49"/>
        <v>0.90528460985037862</v>
      </c>
      <c r="AB423">
        <f t="shared" si="50"/>
        <v>5.446810484388017</v>
      </c>
      <c r="AC423">
        <f t="shared" si="51"/>
        <v>24.779960364138454</v>
      </c>
      <c r="AD423">
        <f t="shared" si="52"/>
        <v>67.396485184522291</v>
      </c>
      <c r="AE423">
        <f t="shared" si="53"/>
        <v>1.4714593571008749</v>
      </c>
      <c r="AF423" s="1" t="s">
        <v>4</v>
      </c>
      <c r="AG423" s="1" t="s">
        <v>6</v>
      </c>
      <c r="AH423">
        <f t="shared" si="56"/>
        <v>100.00000000000001</v>
      </c>
    </row>
    <row r="424" spans="1:34" x14ac:dyDescent="0.45">
      <c r="A424" t="str">
        <f>MID('Stand condition - SCT output'!$I424,9,4)</f>
        <v>2007</v>
      </c>
      <c r="B424">
        <f t="shared" si="54"/>
        <v>2008</v>
      </c>
      <c r="C424" t="str">
        <f>MID('Stand condition - SCT output'!$I424,18,4)</f>
        <v>2009</v>
      </c>
      <c r="D424">
        <f>SUM('Stand condition - SCT output'!$B424:$C424)</f>
        <v>1334.29638671875</v>
      </c>
      <c r="E424" s="1">
        <f>'Stand condition - SCT output'!$D424</f>
        <v>44000.660766601497</v>
      </c>
      <c r="F424" s="1">
        <f>'Stand condition - SCT output'!$E424</f>
        <v>3841602.3561762702</v>
      </c>
      <c r="G424" s="1">
        <f>'Stand condition - SCT output'!$F424</f>
        <v>116518072.546547</v>
      </c>
      <c r="H424" s="1">
        <f>'Stand condition - SCT output'!$G424</f>
        <v>4611455.5068208501</v>
      </c>
      <c r="I424" s="1" t="str">
        <f>'Stand condition - SCT output'!$H424</f>
        <v>Namoi</v>
      </c>
      <c r="J424" s="1" t="str">
        <f>'Stand condition - SCT output'!$J424</f>
        <v>River Red Gum</v>
      </c>
      <c r="K424" s="1"/>
      <c r="L424" t="s">
        <v>94</v>
      </c>
      <c r="M424">
        <v>2008</v>
      </c>
      <c r="N424" t="s">
        <v>96</v>
      </c>
      <c r="O424">
        <v>1334.29638671875</v>
      </c>
      <c r="P424" s="1">
        <v>44000.660766601497</v>
      </c>
      <c r="Q424" s="1">
        <v>3841602.3561762702</v>
      </c>
      <c r="R424" s="1">
        <v>116518072.546547</v>
      </c>
      <c r="S424" s="1">
        <v>4611455.5068208501</v>
      </c>
      <c r="T424" s="1" t="s">
        <v>7</v>
      </c>
      <c r="U424" s="1" t="s">
        <v>6</v>
      </c>
      <c r="V424">
        <f t="shared" si="55"/>
        <v>125016465.36669743</v>
      </c>
      <c r="X424" t="s">
        <v>94</v>
      </c>
      <c r="Y424">
        <v>2008</v>
      </c>
      <c r="Z424" t="s">
        <v>96</v>
      </c>
      <c r="AA424">
        <f t="shared" si="49"/>
        <v>1.0672965219461301E-3</v>
      </c>
      <c r="AB424">
        <f t="shared" si="50"/>
        <v>3.5195892507070219E-2</v>
      </c>
      <c r="AC424">
        <f t="shared" si="51"/>
        <v>3.0728771165526947</v>
      </c>
      <c r="AD424">
        <f t="shared" si="52"/>
        <v>93.202181172517555</v>
      </c>
      <c r="AE424">
        <f t="shared" si="53"/>
        <v>3.6886785219007434</v>
      </c>
      <c r="AF424" s="1" t="s">
        <v>7</v>
      </c>
      <c r="AG424" s="1" t="s">
        <v>6</v>
      </c>
      <c r="AH424">
        <f t="shared" si="56"/>
        <v>100.00000000000001</v>
      </c>
    </row>
    <row r="425" spans="1:34" x14ac:dyDescent="0.45">
      <c r="A425" t="str">
        <f>MID('Stand condition - SCT output'!$I425,9,4)</f>
        <v>2007</v>
      </c>
      <c r="B425">
        <f t="shared" si="54"/>
        <v>2008</v>
      </c>
      <c r="C425" t="str">
        <f>MID('Stand condition - SCT output'!$I425,18,4)</f>
        <v>2009</v>
      </c>
      <c r="D425">
        <f>SUM('Stand condition - SCT output'!$B425:$C425)</f>
        <v>0</v>
      </c>
      <c r="E425" s="1">
        <f>'Stand condition - SCT output'!$D425</f>
        <v>4793.3109741210901</v>
      </c>
      <c r="F425" s="1">
        <f>'Stand condition - SCT output'!$E425</f>
        <v>669626.92370605399</v>
      </c>
      <c r="G425" s="1">
        <f>'Stand condition - SCT output'!$F425</f>
        <v>1316903.7927246001</v>
      </c>
      <c r="H425" s="1">
        <f>'Stand condition - SCT output'!$G425</f>
        <v>682.19580078125</v>
      </c>
      <c r="I425" s="1" t="str">
        <f>'Stand condition - SCT output'!$H425</f>
        <v>Nebine</v>
      </c>
      <c r="J425" s="1" t="str">
        <f>'Stand condition - SCT output'!$J425</f>
        <v>River Red Gum</v>
      </c>
      <c r="K425" s="1"/>
      <c r="L425" t="s">
        <v>94</v>
      </c>
      <c r="M425">
        <v>2008</v>
      </c>
      <c r="N425" t="s">
        <v>96</v>
      </c>
      <c r="O425">
        <v>0</v>
      </c>
      <c r="P425" s="1">
        <v>4793.3109741210901</v>
      </c>
      <c r="Q425" s="1">
        <v>669626.92370605399</v>
      </c>
      <c r="R425" s="1">
        <v>1316903.7927246001</v>
      </c>
      <c r="S425" s="1">
        <v>682.19580078125</v>
      </c>
      <c r="T425" s="1" t="s">
        <v>8</v>
      </c>
      <c r="U425" s="1" t="s">
        <v>6</v>
      </c>
      <c r="V425">
        <f t="shared" si="55"/>
        <v>1992006.2232055564</v>
      </c>
      <c r="X425" t="s">
        <v>94</v>
      </c>
      <c r="Y425">
        <v>2008</v>
      </c>
      <c r="Z425" t="s">
        <v>96</v>
      </c>
      <c r="AA425">
        <f t="shared" si="49"/>
        <v>0</v>
      </c>
      <c r="AB425">
        <f t="shared" si="50"/>
        <v>0.24062730920627576</v>
      </c>
      <c r="AC425">
        <f t="shared" si="51"/>
        <v>33.615704404200287</v>
      </c>
      <c r="AD425">
        <f t="shared" si="52"/>
        <v>66.109421616435782</v>
      </c>
      <c r="AE425">
        <f t="shared" si="53"/>
        <v>3.4246670157659129E-2</v>
      </c>
      <c r="AF425" s="1" t="s">
        <v>8</v>
      </c>
      <c r="AG425" s="1" t="s">
        <v>6</v>
      </c>
      <c r="AH425">
        <f t="shared" si="56"/>
        <v>100</v>
      </c>
    </row>
    <row r="426" spans="1:34" x14ac:dyDescent="0.45">
      <c r="A426" t="str">
        <f>MID('Stand condition - SCT output'!$I426,9,4)</f>
        <v>2007</v>
      </c>
      <c r="B426">
        <f t="shared" si="54"/>
        <v>2008</v>
      </c>
      <c r="C426" t="str">
        <f>MID('Stand condition - SCT output'!$I426,18,4)</f>
        <v>2009</v>
      </c>
      <c r="D426">
        <f>SUM('Stand condition - SCT output'!$B426:$C426)</f>
        <v>9981.5271606445294</v>
      </c>
      <c r="E426" s="1">
        <f>'Stand condition - SCT output'!$D426</f>
        <v>293145.84987098799</v>
      </c>
      <c r="F426" s="1">
        <f>'Stand condition - SCT output'!$E426</f>
        <v>6993530.6189778596</v>
      </c>
      <c r="G426" s="1">
        <f>'Stand condition - SCT output'!$F426</f>
        <v>98313540.782784194</v>
      </c>
      <c r="H426" s="1">
        <f>'Stand condition - SCT output'!$G426</f>
        <v>21242506.9657133</v>
      </c>
      <c r="I426" s="1" t="str">
        <f>'Stand condition - SCT output'!$H426</f>
        <v>Ovens</v>
      </c>
      <c r="J426" s="1" t="str">
        <f>'Stand condition - SCT output'!$J426</f>
        <v>River Red Gum</v>
      </c>
      <c r="K426" s="1"/>
      <c r="L426" t="s">
        <v>94</v>
      </c>
      <c r="M426">
        <v>2008</v>
      </c>
      <c r="N426" t="s">
        <v>96</v>
      </c>
      <c r="O426">
        <v>9981.5271606445294</v>
      </c>
      <c r="P426" s="1">
        <v>293145.84987098799</v>
      </c>
      <c r="Q426" s="1">
        <v>6993530.6189778596</v>
      </c>
      <c r="R426" s="1">
        <v>98313540.782784194</v>
      </c>
      <c r="S426" s="1">
        <v>21242506.9657133</v>
      </c>
      <c r="T426" s="1" t="s">
        <v>9</v>
      </c>
      <c r="U426" s="1" t="s">
        <v>6</v>
      </c>
      <c r="V426">
        <f t="shared" si="55"/>
        <v>126852705.74450698</v>
      </c>
      <c r="X426" t="s">
        <v>94</v>
      </c>
      <c r="Y426">
        <v>2008</v>
      </c>
      <c r="Z426" t="s">
        <v>96</v>
      </c>
      <c r="AA426">
        <f t="shared" si="49"/>
        <v>7.8685961817387198E-3</v>
      </c>
      <c r="AB426">
        <f t="shared" si="50"/>
        <v>0.23109152315711001</v>
      </c>
      <c r="AC426">
        <f t="shared" si="51"/>
        <v>5.5131111141322231</v>
      </c>
      <c r="AD426">
        <f t="shared" si="52"/>
        <v>77.502123589540702</v>
      </c>
      <c r="AE426">
        <f t="shared" si="53"/>
        <v>16.745805176988231</v>
      </c>
      <c r="AF426" s="1" t="s">
        <v>9</v>
      </c>
      <c r="AG426" s="1" t="s">
        <v>6</v>
      </c>
      <c r="AH426">
        <f t="shared" si="56"/>
        <v>100</v>
      </c>
    </row>
    <row r="427" spans="1:34" x14ac:dyDescent="0.45">
      <c r="A427" t="str">
        <f>MID('Stand condition - SCT output'!$I427,9,4)</f>
        <v>2007</v>
      </c>
      <c r="B427">
        <f t="shared" si="54"/>
        <v>2008</v>
      </c>
      <c r="C427" t="str">
        <f>MID('Stand condition - SCT output'!$I427,18,4)</f>
        <v>2009</v>
      </c>
      <c r="D427">
        <f>SUM('Stand condition - SCT output'!$B427:$C427)</f>
        <v>0</v>
      </c>
      <c r="E427" s="1">
        <f>'Stand condition - SCT output'!$D427</f>
        <v>5356.7808227538999</v>
      </c>
      <c r="F427" s="1">
        <f>'Stand condition - SCT output'!$E427</f>
        <v>193273.893845502</v>
      </c>
      <c r="G427" s="1">
        <f>'Stand condition - SCT output'!$F427</f>
        <v>27830532.755918398</v>
      </c>
      <c r="H427" s="1">
        <f>'Stand condition - SCT output'!$G427</f>
        <v>111024.36020723201</v>
      </c>
      <c r="I427" s="1" t="str">
        <f>'Stand condition - SCT output'!$H427</f>
        <v>Paroo</v>
      </c>
      <c r="J427" s="1" t="str">
        <f>'Stand condition - SCT output'!$J427</f>
        <v>River Red Gum</v>
      </c>
      <c r="K427" s="1"/>
      <c r="L427" t="s">
        <v>94</v>
      </c>
      <c r="M427">
        <v>2008</v>
      </c>
      <c r="N427" t="s">
        <v>96</v>
      </c>
      <c r="O427">
        <v>0</v>
      </c>
      <c r="P427" s="1">
        <v>5356.7808227538999</v>
      </c>
      <c r="Q427" s="1">
        <v>193273.893845502</v>
      </c>
      <c r="R427" s="1">
        <v>27830532.755918398</v>
      </c>
      <c r="S427" s="1">
        <v>111024.36020723201</v>
      </c>
      <c r="T427" s="1" t="s">
        <v>10</v>
      </c>
      <c r="U427" s="1" t="s">
        <v>6</v>
      </c>
      <c r="V427">
        <f t="shared" si="55"/>
        <v>28140187.790793888</v>
      </c>
      <c r="X427" t="s">
        <v>94</v>
      </c>
      <c r="Y427">
        <v>2008</v>
      </c>
      <c r="Z427" t="s">
        <v>96</v>
      </c>
      <c r="AA427">
        <f t="shared" si="49"/>
        <v>0</v>
      </c>
      <c r="AB427">
        <f t="shared" si="50"/>
        <v>1.9036052149255311E-2</v>
      </c>
      <c r="AC427">
        <f t="shared" si="51"/>
        <v>0.68682517431078371</v>
      </c>
      <c r="AD427">
        <f t="shared" si="52"/>
        <v>98.89959854860389</v>
      </c>
      <c r="AE427">
        <f t="shared" si="53"/>
        <v>0.3945402249360746</v>
      </c>
      <c r="AF427" s="1" t="s">
        <v>10</v>
      </c>
      <c r="AG427" s="1" t="s">
        <v>6</v>
      </c>
      <c r="AH427">
        <f t="shared" si="56"/>
        <v>100.00000000000001</v>
      </c>
    </row>
    <row r="428" spans="1:34" x14ac:dyDescent="0.45">
      <c r="A428" t="str">
        <f>MID('Stand condition - SCT output'!$I428,9,4)</f>
        <v>2007</v>
      </c>
      <c r="B428">
        <f t="shared" si="54"/>
        <v>2008</v>
      </c>
      <c r="C428" t="str">
        <f>MID('Stand condition - SCT output'!$I428,18,4)</f>
        <v>2009</v>
      </c>
      <c r="D428">
        <f>SUM('Stand condition - SCT output'!$B428:$C428)</f>
        <v>1481114.7496191852</v>
      </c>
      <c r="E428" s="1">
        <f>'Stand condition - SCT output'!$D428</f>
        <v>7290645.3080106797</v>
      </c>
      <c r="F428" s="1">
        <f>'Stand condition - SCT output'!$E428</f>
        <v>40379037.452576801</v>
      </c>
      <c r="G428" s="1">
        <f>'Stand condition - SCT output'!$F428</f>
        <v>77950734.888869494</v>
      </c>
      <c r="H428" s="1">
        <f>'Stand condition - SCT output'!$G428</f>
        <v>100129.944396972</v>
      </c>
      <c r="I428" s="1" t="str">
        <f>'Stand condition - SCT output'!$H428</f>
        <v>Wimmera-Avoca</v>
      </c>
      <c r="J428" s="1" t="str">
        <f>'Stand condition - SCT output'!$J428</f>
        <v>River Red Gum</v>
      </c>
      <c r="K428" s="1"/>
      <c r="L428" t="s">
        <v>94</v>
      </c>
      <c r="M428">
        <v>2008</v>
      </c>
      <c r="N428" t="s">
        <v>96</v>
      </c>
      <c r="O428">
        <v>1481114.7496191852</v>
      </c>
      <c r="P428" s="1">
        <v>7290645.3080106797</v>
      </c>
      <c r="Q428" s="1">
        <v>40379037.452576801</v>
      </c>
      <c r="R428" s="1">
        <v>77950734.888869494</v>
      </c>
      <c r="S428" s="1">
        <v>100129.944396972</v>
      </c>
      <c r="T428" s="1" t="s">
        <v>11</v>
      </c>
      <c r="U428" s="1" t="s">
        <v>6</v>
      </c>
      <c r="V428">
        <f t="shared" si="55"/>
        <v>127201662.34347314</v>
      </c>
      <c r="X428" t="s">
        <v>94</v>
      </c>
      <c r="Y428">
        <v>2008</v>
      </c>
      <c r="Z428" t="s">
        <v>96</v>
      </c>
      <c r="AA428">
        <f t="shared" si="49"/>
        <v>1.1643831710468073</v>
      </c>
      <c r="AB428">
        <f t="shared" si="50"/>
        <v>5.7315644887755441</v>
      </c>
      <c r="AC428">
        <f t="shared" si="51"/>
        <v>31.744111443720215</v>
      </c>
      <c r="AD428">
        <f t="shared" si="52"/>
        <v>61.281223415449517</v>
      </c>
      <c r="AE428">
        <f t="shared" si="53"/>
        <v>7.8717481007912149E-2</v>
      </c>
      <c r="AF428" s="1" t="s">
        <v>11</v>
      </c>
      <c r="AG428" s="1" t="s">
        <v>6</v>
      </c>
      <c r="AH428">
        <f t="shared" si="56"/>
        <v>100</v>
      </c>
    </row>
    <row r="429" spans="1:34" x14ac:dyDescent="0.45">
      <c r="A429" t="str">
        <f>MID('Stand condition - SCT output'!$I429,9,4)</f>
        <v>2007</v>
      </c>
      <c r="B429">
        <f t="shared" si="54"/>
        <v>2008</v>
      </c>
      <c r="C429" t="str">
        <f>MID('Stand condition - SCT output'!$I429,18,4)</f>
        <v>2009</v>
      </c>
      <c r="D429">
        <f>SUM('Stand condition - SCT output'!$B429:$C429)</f>
        <v>4962195.8432076201</v>
      </c>
      <c r="E429" s="1">
        <f>'Stand condition - SCT output'!$D429</f>
        <v>28294578.803392101</v>
      </c>
      <c r="F429" s="1">
        <f>'Stand condition - SCT output'!$E429</f>
        <v>141290643.92993301</v>
      </c>
      <c r="G429" s="1">
        <f>'Stand condition - SCT output'!$F429</f>
        <v>365482658.46829498</v>
      </c>
      <c r="H429" s="1">
        <f>'Stand condition - SCT output'!$G429</f>
        <v>4391622.2863769503</v>
      </c>
      <c r="I429" s="1" t="str">
        <f>'Stand condition - SCT output'!$H429</f>
        <v>Lachlan</v>
      </c>
      <c r="J429" s="1" t="str">
        <f>'Stand condition - SCT output'!$J429</f>
        <v>River Red Gum</v>
      </c>
      <c r="K429" s="1"/>
      <c r="L429" t="s">
        <v>94</v>
      </c>
      <c r="M429">
        <v>2008</v>
      </c>
      <c r="N429" t="s">
        <v>96</v>
      </c>
      <c r="O429">
        <v>4962195.8432076201</v>
      </c>
      <c r="P429" s="1">
        <v>28294578.803392101</v>
      </c>
      <c r="Q429" s="1">
        <v>141290643.92993301</v>
      </c>
      <c r="R429" s="1">
        <v>365482658.46829498</v>
      </c>
      <c r="S429" s="1">
        <v>4391622.2863769503</v>
      </c>
      <c r="T429" s="1" t="s">
        <v>12</v>
      </c>
      <c r="U429" s="1" t="s">
        <v>6</v>
      </c>
      <c r="V429">
        <f t="shared" si="55"/>
        <v>544421699.33120465</v>
      </c>
      <c r="X429" t="s">
        <v>94</v>
      </c>
      <c r="Y429">
        <v>2008</v>
      </c>
      <c r="Z429" t="s">
        <v>96</v>
      </c>
      <c r="AA429">
        <f t="shared" si="49"/>
        <v>0.91146180420498202</v>
      </c>
      <c r="AB429">
        <f t="shared" si="50"/>
        <v>5.1971805749386188</v>
      </c>
      <c r="AC429">
        <f t="shared" si="51"/>
        <v>25.952426970398427</v>
      </c>
      <c r="AD429">
        <f t="shared" si="52"/>
        <v>67.132272449329719</v>
      </c>
      <c r="AE429">
        <f t="shared" si="53"/>
        <v>0.80665820112825093</v>
      </c>
      <c r="AF429" s="1" t="s">
        <v>12</v>
      </c>
      <c r="AG429" s="1" t="s">
        <v>6</v>
      </c>
      <c r="AH429">
        <f t="shared" si="56"/>
        <v>100.00000000000001</v>
      </c>
    </row>
    <row r="430" spans="1:34" x14ac:dyDescent="0.45">
      <c r="A430" t="str">
        <f>MID('Stand condition - SCT output'!$I430,9,4)</f>
        <v>2007</v>
      </c>
      <c r="B430">
        <f t="shared" si="54"/>
        <v>2008</v>
      </c>
      <c r="C430" t="str">
        <f>MID('Stand condition - SCT output'!$I430,18,4)</f>
        <v>2009</v>
      </c>
      <c r="D430">
        <f>SUM('Stand condition - SCT output'!$B430:$C430)</f>
        <v>646602.3591918943</v>
      </c>
      <c r="E430" s="1">
        <f>'Stand condition - SCT output'!$D430</f>
        <v>2052794.8967895501</v>
      </c>
      <c r="F430" s="1">
        <f>'Stand condition - SCT output'!$E430</f>
        <v>11580899.1295678</v>
      </c>
      <c r="G430" s="1">
        <f>'Stand condition - SCT output'!$F430</f>
        <v>41659881.874499202</v>
      </c>
      <c r="H430" s="1">
        <f>'Stand condition - SCT output'!$G430</f>
        <v>336954.34045410098</v>
      </c>
      <c r="I430" s="1" t="str">
        <f>'Stand condition - SCT output'!$H430</f>
        <v>Loddon</v>
      </c>
      <c r="J430" s="1" t="str">
        <f>'Stand condition - SCT output'!$J430</f>
        <v>River Red Gum</v>
      </c>
      <c r="K430" s="1"/>
      <c r="L430" t="s">
        <v>94</v>
      </c>
      <c r="M430">
        <v>2008</v>
      </c>
      <c r="N430" t="s">
        <v>96</v>
      </c>
      <c r="O430">
        <v>646602.3591918943</v>
      </c>
      <c r="P430" s="1">
        <v>2052794.8967895501</v>
      </c>
      <c r="Q430" s="1">
        <v>11580899.1295678</v>
      </c>
      <c r="R430" s="1">
        <v>41659881.874499202</v>
      </c>
      <c r="S430" s="1">
        <v>336954.34045410098</v>
      </c>
      <c r="T430" s="1" t="s">
        <v>13</v>
      </c>
      <c r="U430" s="1" t="s">
        <v>6</v>
      </c>
      <c r="V430">
        <f t="shared" si="55"/>
        <v>56277132.600502551</v>
      </c>
      <c r="X430" t="s">
        <v>94</v>
      </c>
      <c r="Y430">
        <v>2008</v>
      </c>
      <c r="Z430" t="s">
        <v>96</v>
      </c>
      <c r="AA430">
        <f t="shared" si="49"/>
        <v>1.1489610954096836</v>
      </c>
      <c r="AB430">
        <f t="shared" si="50"/>
        <v>3.647653677314787</v>
      </c>
      <c r="AC430">
        <f t="shared" si="51"/>
        <v>20.578339006320277</v>
      </c>
      <c r="AD430">
        <f t="shared" si="52"/>
        <v>74.02630508955103</v>
      </c>
      <c r="AE430">
        <f t="shared" si="53"/>
        <v>0.59874113140421803</v>
      </c>
      <c r="AF430" s="1" t="s">
        <v>13</v>
      </c>
      <c r="AG430" s="1" t="s">
        <v>6</v>
      </c>
      <c r="AH430">
        <f t="shared" si="56"/>
        <v>100</v>
      </c>
    </row>
    <row r="431" spans="1:34" x14ac:dyDescent="0.45">
      <c r="A431" t="str">
        <f>MID('Stand condition - SCT output'!$I431,9,4)</f>
        <v>2007</v>
      </c>
      <c r="B431">
        <f t="shared" si="54"/>
        <v>2008</v>
      </c>
      <c r="C431" t="str">
        <f>MID('Stand condition - SCT output'!$I431,18,4)</f>
        <v>2009</v>
      </c>
      <c r="D431">
        <f>SUM('Stand condition - SCT output'!$B431:$C431)</f>
        <v>103017.65411376866</v>
      </c>
      <c r="E431" s="1">
        <f>'Stand condition - SCT output'!$D431</f>
        <v>1067636.3537329501</v>
      </c>
      <c r="F431" s="1">
        <f>'Stand condition - SCT output'!$E431</f>
        <v>15009571.7207301</v>
      </c>
      <c r="G431" s="1">
        <f>'Stand condition - SCT output'!$F431</f>
        <v>119443383.525157</v>
      </c>
      <c r="H431" s="1">
        <f>'Stand condition - SCT output'!$G431</f>
        <v>1256303.5405768801</v>
      </c>
      <c r="I431" s="1" t="str">
        <f>'Stand condition - SCT output'!$H431</f>
        <v>Lower Darling</v>
      </c>
      <c r="J431" s="1" t="str">
        <f>'Stand condition - SCT output'!$J431</f>
        <v>River Red Gum</v>
      </c>
      <c r="K431" s="1"/>
      <c r="L431" t="s">
        <v>94</v>
      </c>
      <c r="M431">
        <v>2008</v>
      </c>
      <c r="N431" t="s">
        <v>96</v>
      </c>
      <c r="O431">
        <v>103017.65411376866</v>
      </c>
      <c r="P431" s="1">
        <v>1067636.3537329501</v>
      </c>
      <c r="Q431" s="1">
        <v>15009571.7207301</v>
      </c>
      <c r="R431" s="1">
        <v>119443383.525157</v>
      </c>
      <c r="S431" s="1">
        <v>1256303.5405768801</v>
      </c>
      <c r="T431" s="1" t="s">
        <v>14</v>
      </c>
      <c r="U431" s="1" t="s">
        <v>6</v>
      </c>
      <c r="V431">
        <f t="shared" si="55"/>
        <v>136879912.79431069</v>
      </c>
      <c r="X431" t="s">
        <v>94</v>
      </c>
      <c r="Y431">
        <v>2008</v>
      </c>
      <c r="Z431" t="s">
        <v>96</v>
      </c>
      <c r="AA431">
        <f t="shared" si="49"/>
        <v>7.5261338212987597E-2</v>
      </c>
      <c r="AB431">
        <f t="shared" si="50"/>
        <v>0.77998029947409897</v>
      </c>
      <c r="AC431">
        <f t="shared" si="51"/>
        <v>10.965503567557768</v>
      </c>
      <c r="AD431">
        <f t="shared" si="52"/>
        <v>87.261440401883121</v>
      </c>
      <c r="AE431">
        <f t="shared" si="53"/>
        <v>0.9178143928720397</v>
      </c>
      <c r="AF431" s="1" t="s">
        <v>14</v>
      </c>
      <c r="AG431" s="1" t="s">
        <v>6</v>
      </c>
      <c r="AH431">
        <f t="shared" si="56"/>
        <v>100.00000000000001</v>
      </c>
    </row>
    <row r="432" spans="1:34" x14ac:dyDescent="0.45">
      <c r="A432" t="str">
        <f>MID('Stand condition - SCT output'!$I432,9,4)</f>
        <v>2007</v>
      </c>
      <c r="B432">
        <f t="shared" si="54"/>
        <v>2008</v>
      </c>
      <c r="C432" t="str">
        <f>MID('Stand condition - SCT output'!$I432,18,4)</f>
        <v>2009</v>
      </c>
      <c r="D432">
        <f>SUM('Stand condition - SCT output'!$B432:$C432)</f>
        <v>245196.65179443266</v>
      </c>
      <c r="E432" s="1">
        <f>'Stand condition - SCT output'!$D432</f>
        <v>6781892.3831176702</v>
      </c>
      <c r="F432" s="1">
        <f>'Stand condition - SCT output'!$E432</f>
        <v>283432749.317846</v>
      </c>
      <c r="G432" s="1">
        <f>'Stand condition - SCT output'!$F432</f>
        <v>563188046.03202796</v>
      </c>
      <c r="H432" s="1">
        <f>'Stand condition - SCT output'!$G432</f>
        <v>11552286.457643701</v>
      </c>
      <c r="I432" s="1" t="str">
        <f>'Stand condition - SCT output'!$H432</f>
        <v>Macquarie-Castlereagh</v>
      </c>
      <c r="J432" s="1" t="str">
        <f>'Stand condition - SCT output'!$J432</f>
        <v>River Red Gum</v>
      </c>
      <c r="K432" s="1"/>
      <c r="L432" t="s">
        <v>94</v>
      </c>
      <c r="M432">
        <v>2008</v>
      </c>
      <c r="N432" t="s">
        <v>96</v>
      </c>
      <c r="O432">
        <v>245196.65179443266</v>
      </c>
      <c r="P432" s="1">
        <v>6781892.3831176702</v>
      </c>
      <c r="Q432" s="1">
        <v>283432749.317846</v>
      </c>
      <c r="R432" s="1">
        <v>563188046.03202796</v>
      </c>
      <c r="S432" s="1">
        <v>11552286.457643701</v>
      </c>
      <c r="T432" s="1" t="s">
        <v>15</v>
      </c>
      <c r="U432" s="1" t="s">
        <v>6</v>
      </c>
      <c r="V432">
        <f t="shared" si="55"/>
        <v>865200170.84242988</v>
      </c>
      <c r="X432" t="s">
        <v>94</v>
      </c>
      <c r="Y432">
        <v>2008</v>
      </c>
      <c r="Z432" t="s">
        <v>96</v>
      </c>
      <c r="AA432">
        <f t="shared" si="49"/>
        <v>2.833987556378879E-2</v>
      </c>
      <c r="AB432">
        <f t="shared" si="50"/>
        <v>0.78385240914992693</v>
      </c>
      <c r="AC432">
        <f t="shared" si="51"/>
        <v>32.759210974481498</v>
      </c>
      <c r="AD432">
        <f t="shared" si="52"/>
        <v>65.093381278885076</v>
      </c>
      <c r="AE432">
        <f t="shared" si="53"/>
        <v>1.3352154619196903</v>
      </c>
      <c r="AF432" s="1" t="s">
        <v>15</v>
      </c>
      <c r="AG432" s="1" t="s">
        <v>6</v>
      </c>
      <c r="AH432">
        <f t="shared" si="56"/>
        <v>99.999999999999972</v>
      </c>
    </row>
    <row r="433" spans="1:34" x14ac:dyDescent="0.45">
      <c r="A433" t="str">
        <f>MID('Stand condition - SCT output'!$I433,9,4)</f>
        <v>2007</v>
      </c>
      <c r="B433">
        <f t="shared" si="54"/>
        <v>2008</v>
      </c>
      <c r="C433" t="str">
        <f>MID('Stand condition - SCT output'!$I433,18,4)</f>
        <v>2009</v>
      </c>
      <c r="D433">
        <f>SUM('Stand condition - SCT output'!$B433:$C433)</f>
        <v>0</v>
      </c>
      <c r="E433" s="1">
        <f>'Stand condition - SCT output'!$D433</f>
        <v>10886.473449707</v>
      </c>
      <c r="F433" s="1">
        <f>'Stand condition - SCT output'!$E433</f>
        <v>399887.50561523403</v>
      </c>
      <c r="G433" s="1">
        <f>'Stand condition - SCT output'!$F433</f>
        <v>21892100.106017999</v>
      </c>
      <c r="H433" s="1">
        <f>'Stand condition - SCT output'!$G433</f>
        <v>43567.158020019502</v>
      </c>
      <c r="I433" s="1" t="str">
        <f>'Stand condition - SCT output'!$H433</f>
        <v>Moonie</v>
      </c>
      <c r="J433" s="1" t="str">
        <f>'Stand condition - SCT output'!$J433</f>
        <v>River Red Gum</v>
      </c>
      <c r="K433" s="1"/>
      <c r="L433" t="s">
        <v>94</v>
      </c>
      <c r="M433">
        <v>2008</v>
      </c>
      <c r="N433" t="s">
        <v>96</v>
      </c>
      <c r="O433">
        <v>0</v>
      </c>
      <c r="P433" s="1">
        <v>10886.473449707</v>
      </c>
      <c r="Q433" s="1">
        <v>399887.50561523403</v>
      </c>
      <c r="R433" s="1">
        <v>21892100.106017999</v>
      </c>
      <c r="S433" s="1">
        <v>43567.158020019502</v>
      </c>
      <c r="T433" s="1" t="s">
        <v>16</v>
      </c>
      <c r="U433" s="1" t="s">
        <v>6</v>
      </c>
      <c r="V433">
        <f t="shared" si="55"/>
        <v>22346441.24310296</v>
      </c>
      <c r="X433" t="s">
        <v>94</v>
      </c>
      <c r="Y433">
        <v>2008</v>
      </c>
      <c r="Z433" t="s">
        <v>96</v>
      </c>
      <c r="AA433">
        <f t="shared" si="49"/>
        <v>0</v>
      </c>
      <c r="AB433">
        <f t="shared" si="50"/>
        <v>4.8716810570752597E-2</v>
      </c>
      <c r="AC433">
        <f t="shared" si="51"/>
        <v>1.7894907796052579</v>
      </c>
      <c r="AD433">
        <f t="shared" si="52"/>
        <v>97.966830010459987</v>
      </c>
      <c r="AE433">
        <f t="shared" si="53"/>
        <v>0.19496239936399778</v>
      </c>
      <c r="AF433" s="1" t="s">
        <v>16</v>
      </c>
      <c r="AG433" s="1" t="s">
        <v>6</v>
      </c>
      <c r="AH433">
        <f t="shared" si="56"/>
        <v>100</v>
      </c>
    </row>
    <row r="434" spans="1:34" x14ac:dyDescent="0.45">
      <c r="A434" t="str">
        <f>MID('Stand condition - SCT output'!$I434,9,4)</f>
        <v>2007</v>
      </c>
      <c r="B434">
        <f t="shared" si="54"/>
        <v>2008</v>
      </c>
      <c r="C434" t="str">
        <f>MID('Stand condition - SCT output'!$I434,18,4)</f>
        <v>2009</v>
      </c>
      <c r="D434">
        <f>SUM('Stand condition - SCT output'!$B434:$C434)</f>
        <v>3824845.8448632262</v>
      </c>
      <c r="E434" s="1">
        <f>'Stand condition - SCT output'!$D434</f>
        <v>34757029.452010997</v>
      </c>
      <c r="F434" s="1">
        <f>'Stand condition - SCT output'!$E434</f>
        <v>425613909.24696201</v>
      </c>
      <c r="G434" s="1">
        <f>'Stand condition - SCT output'!$F434</f>
        <v>1650379125.4117</v>
      </c>
      <c r="H434" s="1">
        <f>'Stand condition - SCT output'!$G434</f>
        <v>43044818.214650497</v>
      </c>
      <c r="I434" s="1" t="str">
        <f>'Stand condition - SCT output'!$H434</f>
        <v>Murray</v>
      </c>
      <c r="J434" s="1" t="str">
        <f>'Stand condition - SCT output'!$J434</f>
        <v>River Red Gum</v>
      </c>
      <c r="K434" s="1"/>
      <c r="L434" t="s">
        <v>94</v>
      </c>
      <c r="M434">
        <v>2008</v>
      </c>
      <c r="N434" t="s">
        <v>96</v>
      </c>
      <c r="O434">
        <v>3824845.8448632262</v>
      </c>
      <c r="P434" s="1">
        <v>34757029.452010997</v>
      </c>
      <c r="Q434" s="1">
        <v>425613909.24696201</v>
      </c>
      <c r="R434" s="1">
        <v>1650379125.4117</v>
      </c>
      <c r="S434" s="1">
        <v>43044818.214650497</v>
      </c>
      <c r="T434" s="1" t="s">
        <v>17</v>
      </c>
      <c r="U434" s="1" t="s">
        <v>6</v>
      </c>
      <c r="V434">
        <f t="shared" si="55"/>
        <v>2157619728.170187</v>
      </c>
      <c r="X434" t="s">
        <v>94</v>
      </c>
      <c r="Y434">
        <v>2008</v>
      </c>
      <c r="Z434" t="s">
        <v>96</v>
      </c>
      <c r="AA434">
        <f t="shared" si="49"/>
        <v>0.17727154581159507</v>
      </c>
      <c r="AB434">
        <f t="shared" si="50"/>
        <v>1.6108969063555696</v>
      </c>
      <c r="AC434">
        <f t="shared" si="51"/>
        <v>19.726085356473472</v>
      </c>
      <c r="AD434">
        <f t="shared" si="52"/>
        <v>76.490732072205205</v>
      </c>
      <c r="AE434">
        <f t="shared" si="53"/>
        <v>1.9950141191541444</v>
      </c>
      <c r="AF434" s="1" t="s">
        <v>17</v>
      </c>
      <c r="AG434" s="1" t="s">
        <v>6</v>
      </c>
      <c r="AH434">
        <f t="shared" si="56"/>
        <v>99.999999999999986</v>
      </c>
    </row>
    <row r="435" spans="1:34" x14ac:dyDescent="0.45">
      <c r="A435" t="str">
        <f>MID('Stand condition - SCT output'!$I435,9,4)</f>
        <v>2007</v>
      </c>
      <c r="B435">
        <f t="shared" si="54"/>
        <v>2008</v>
      </c>
      <c r="C435" t="str">
        <f>MID('Stand condition - SCT output'!$I435,18,4)</f>
        <v>2009</v>
      </c>
      <c r="D435">
        <f>SUM('Stand condition - SCT output'!$B435:$C435)</f>
        <v>0</v>
      </c>
      <c r="E435" s="1">
        <f>'Stand condition - SCT output'!$D435</f>
        <v>1327.06848144531</v>
      </c>
      <c r="F435" s="1">
        <f>'Stand condition - SCT output'!$E435</f>
        <v>558795.534036075</v>
      </c>
      <c r="G435" s="1">
        <f>'Stand condition - SCT output'!$F435</f>
        <v>81274995.614445403</v>
      </c>
      <c r="H435" s="1">
        <f>'Stand condition - SCT output'!$G435</f>
        <v>534809.29309560696</v>
      </c>
      <c r="I435" s="1" t="str">
        <f>'Stand condition - SCT output'!$H435</f>
        <v>Barwon-Darling</v>
      </c>
      <c r="J435" s="1" t="str">
        <f>'Stand condition - SCT output'!$J435</f>
        <v>River Red Gum</v>
      </c>
      <c r="K435" s="1"/>
      <c r="L435" t="s">
        <v>94</v>
      </c>
      <c r="M435">
        <v>2008</v>
      </c>
      <c r="N435" t="s">
        <v>96</v>
      </c>
      <c r="O435">
        <v>0</v>
      </c>
      <c r="P435" s="1">
        <v>1327.06848144531</v>
      </c>
      <c r="Q435" s="1">
        <v>558795.534036075</v>
      </c>
      <c r="R435" s="1">
        <v>81274995.614445403</v>
      </c>
      <c r="S435" s="1">
        <v>534809.29309560696</v>
      </c>
      <c r="T435" s="1" t="s">
        <v>18</v>
      </c>
      <c r="U435" s="1" t="s">
        <v>6</v>
      </c>
      <c r="V435">
        <f t="shared" si="55"/>
        <v>82369927.510058522</v>
      </c>
      <c r="X435" t="s">
        <v>94</v>
      </c>
      <c r="Y435">
        <v>2008</v>
      </c>
      <c r="Z435" t="s">
        <v>96</v>
      </c>
      <c r="AA435">
        <f t="shared" si="49"/>
        <v>0</v>
      </c>
      <c r="AB435">
        <f t="shared" si="50"/>
        <v>1.6111079875398171E-3</v>
      </c>
      <c r="AC435">
        <f t="shared" si="51"/>
        <v>0.67839750613819372</v>
      </c>
      <c r="AD435">
        <f t="shared" si="52"/>
        <v>98.670714023052383</v>
      </c>
      <c r="AE435">
        <f t="shared" si="53"/>
        <v>0.64927736282188575</v>
      </c>
      <c r="AF435" s="1" t="s">
        <v>18</v>
      </c>
      <c r="AG435" s="1" t="s">
        <v>6</v>
      </c>
      <c r="AH435">
        <f t="shared" si="56"/>
        <v>100.00000000000001</v>
      </c>
    </row>
    <row r="436" spans="1:34" x14ac:dyDescent="0.45">
      <c r="A436" t="str">
        <f>MID('Stand condition - SCT output'!$I436,9,4)</f>
        <v>2007</v>
      </c>
      <c r="B436">
        <f t="shared" si="54"/>
        <v>2008</v>
      </c>
      <c r="C436" t="str">
        <f>MID('Stand condition - SCT output'!$I436,18,4)</f>
        <v>2009</v>
      </c>
      <c r="D436">
        <f>SUM('Stand condition - SCT output'!$B436:$C436)</f>
        <v>4740.5248413085901</v>
      </c>
      <c r="E436" s="1">
        <f>'Stand condition - SCT output'!$D436</f>
        <v>119122.63928222599</v>
      </c>
      <c r="F436" s="1">
        <f>'Stand condition - SCT output'!$E436</f>
        <v>4292592.6537149996</v>
      </c>
      <c r="G436" s="1">
        <f>'Stand condition - SCT output'!$F436</f>
        <v>115697462.789799</v>
      </c>
      <c r="H436" s="1">
        <f>'Stand condition - SCT output'!$G436</f>
        <v>2622133.63494873</v>
      </c>
      <c r="I436" s="1" t="str">
        <f>'Stand condition - SCT output'!$H436</f>
        <v>Border Rivers</v>
      </c>
      <c r="J436" s="1" t="str">
        <f>'Stand condition - SCT output'!$J436</f>
        <v>River Red Gum</v>
      </c>
      <c r="K436" s="1"/>
      <c r="L436" t="s">
        <v>94</v>
      </c>
      <c r="M436">
        <v>2008</v>
      </c>
      <c r="N436" t="s">
        <v>96</v>
      </c>
      <c r="O436">
        <v>4740.5248413085901</v>
      </c>
      <c r="P436" s="1">
        <v>119122.63928222599</v>
      </c>
      <c r="Q436" s="1">
        <v>4292592.6537149996</v>
      </c>
      <c r="R436" s="1">
        <v>115697462.789799</v>
      </c>
      <c r="S436" s="1">
        <v>2622133.63494873</v>
      </c>
      <c r="T436" s="1" t="s">
        <v>19</v>
      </c>
      <c r="U436" s="1" t="s">
        <v>6</v>
      </c>
      <c r="V436">
        <f t="shared" si="55"/>
        <v>122736052.24258627</v>
      </c>
      <c r="X436" t="s">
        <v>94</v>
      </c>
      <c r="Y436">
        <v>2008</v>
      </c>
      <c r="Z436" t="s">
        <v>96</v>
      </c>
      <c r="AA436">
        <f t="shared" si="49"/>
        <v>3.8623735688834131E-3</v>
      </c>
      <c r="AB436">
        <f t="shared" si="50"/>
        <v>9.70559481958745E-2</v>
      </c>
      <c r="AC436">
        <f t="shared" si="51"/>
        <v>3.4974178941577359</v>
      </c>
      <c r="AD436">
        <f t="shared" si="52"/>
        <v>94.265263283134132</v>
      </c>
      <c r="AE436">
        <f t="shared" si="53"/>
        <v>2.1364005009433704</v>
      </c>
      <c r="AF436" s="1" t="s">
        <v>19</v>
      </c>
      <c r="AG436" s="1" t="s">
        <v>6</v>
      </c>
      <c r="AH436">
        <f t="shared" si="56"/>
        <v>99.999999999999986</v>
      </c>
    </row>
    <row r="437" spans="1:34" x14ac:dyDescent="0.45">
      <c r="A437" t="str">
        <f>MID('Stand condition - SCT output'!$I437,9,4)</f>
        <v>2007</v>
      </c>
      <c r="B437">
        <f t="shared" si="54"/>
        <v>2008</v>
      </c>
      <c r="C437" t="str">
        <f>MID('Stand condition - SCT output'!$I437,18,4)</f>
        <v>2009</v>
      </c>
      <c r="D437">
        <f>SUM('Stand condition - SCT output'!$B437:$C437)</f>
        <v>57833.241516113216</v>
      </c>
      <c r="E437" s="1">
        <f>'Stand condition - SCT output'!$D437</f>
        <v>364887.46508788998</v>
      </c>
      <c r="F437" s="1">
        <f>'Stand condition - SCT output'!$E437</f>
        <v>2399956.8841519202</v>
      </c>
      <c r="G437" s="1">
        <f>'Stand condition - SCT output'!$F437</f>
        <v>19749972.194896702</v>
      </c>
      <c r="H437" s="1">
        <f>'Stand condition - SCT output'!$G437</f>
        <v>83297.948974609302</v>
      </c>
      <c r="I437" s="1" t="str">
        <f>'Stand condition - SCT output'!$H437</f>
        <v>Campaspe</v>
      </c>
      <c r="J437" s="1" t="str">
        <f>'Stand condition - SCT output'!$J437</f>
        <v>River Red Gum</v>
      </c>
      <c r="K437" s="1"/>
      <c r="L437" t="s">
        <v>94</v>
      </c>
      <c r="M437">
        <v>2008</v>
      </c>
      <c r="N437" t="s">
        <v>96</v>
      </c>
      <c r="O437">
        <v>57833.241516113216</v>
      </c>
      <c r="P437" s="1">
        <v>364887.46508788998</v>
      </c>
      <c r="Q437" s="1">
        <v>2399956.8841519202</v>
      </c>
      <c r="R437" s="1">
        <v>19749972.194896702</v>
      </c>
      <c r="S437" s="1">
        <v>83297.948974609302</v>
      </c>
      <c r="T437" s="1" t="s">
        <v>20</v>
      </c>
      <c r="U437" s="1" t="s">
        <v>6</v>
      </c>
      <c r="V437">
        <f t="shared" si="55"/>
        <v>22655947.734627236</v>
      </c>
      <c r="X437" t="s">
        <v>94</v>
      </c>
      <c r="Y437">
        <v>2008</v>
      </c>
      <c r="Z437" t="s">
        <v>96</v>
      </c>
      <c r="AA437">
        <f t="shared" si="49"/>
        <v>0.25526736816982143</v>
      </c>
      <c r="AB437">
        <f t="shared" si="50"/>
        <v>1.6105592640037647</v>
      </c>
      <c r="AC437">
        <f t="shared" si="51"/>
        <v>10.593054469682759</v>
      </c>
      <c r="AD437">
        <f t="shared" si="52"/>
        <v>87.173454080276429</v>
      </c>
      <c r="AE437">
        <f t="shared" si="53"/>
        <v>0.36766481786721789</v>
      </c>
      <c r="AF437" s="1" t="s">
        <v>20</v>
      </c>
      <c r="AG437" s="1" t="s">
        <v>6</v>
      </c>
      <c r="AH437">
        <f t="shared" si="56"/>
        <v>100</v>
      </c>
    </row>
    <row r="438" spans="1:34" x14ac:dyDescent="0.45">
      <c r="A438" t="str">
        <f>MID('Stand condition - SCT output'!$I438,9,4)</f>
        <v>2007</v>
      </c>
      <c r="B438">
        <f t="shared" si="54"/>
        <v>2008</v>
      </c>
      <c r="C438" t="str">
        <f>MID('Stand condition - SCT output'!$I438,18,4)</f>
        <v>2009</v>
      </c>
      <c r="D438">
        <f>SUM('Stand condition - SCT output'!$B438:$C438)</f>
        <v>484195.27569580066</v>
      </c>
      <c r="E438" s="1">
        <f>'Stand condition - SCT output'!$D438</f>
        <v>2256379.2739408598</v>
      </c>
      <c r="F438" s="1">
        <f>'Stand condition - SCT output'!$E438</f>
        <v>33571112.383620299</v>
      </c>
      <c r="G438" s="1">
        <f>'Stand condition - SCT output'!$F438</f>
        <v>311585935.81291199</v>
      </c>
      <c r="H438" s="1">
        <f>'Stand condition - SCT output'!$G438</f>
        <v>16011705.0623066</v>
      </c>
      <c r="I438" s="1" t="str">
        <f>'Stand condition - SCT output'!$H438</f>
        <v>Goulburn-Broken</v>
      </c>
      <c r="J438" s="1" t="str">
        <f>'Stand condition - SCT output'!$J438</f>
        <v>River Red Gum</v>
      </c>
      <c r="K438" s="1"/>
      <c r="L438" t="s">
        <v>94</v>
      </c>
      <c r="M438">
        <v>2008</v>
      </c>
      <c r="N438" t="s">
        <v>96</v>
      </c>
      <c r="O438">
        <v>484195.27569580066</v>
      </c>
      <c r="P438" s="1">
        <v>2256379.2739408598</v>
      </c>
      <c r="Q438" s="1">
        <v>33571112.383620299</v>
      </c>
      <c r="R438" s="1">
        <v>311585935.81291199</v>
      </c>
      <c r="S438" s="1">
        <v>16011705.0623066</v>
      </c>
      <c r="T438" s="1" t="s">
        <v>21</v>
      </c>
      <c r="U438" s="1" t="s">
        <v>6</v>
      </c>
      <c r="V438">
        <f t="shared" si="55"/>
        <v>363909327.80847555</v>
      </c>
      <c r="X438" t="s">
        <v>94</v>
      </c>
      <c r="Y438">
        <v>2008</v>
      </c>
      <c r="Z438" t="s">
        <v>96</v>
      </c>
      <c r="AA438">
        <f t="shared" si="49"/>
        <v>0.13305382376750488</v>
      </c>
      <c r="AB438">
        <f t="shared" si="50"/>
        <v>0.62003886724453128</v>
      </c>
      <c r="AC438">
        <f t="shared" si="51"/>
        <v>9.2251310472834813</v>
      </c>
      <c r="AD438">
        <f t="shared" si="52"/>
        <v>85.621860173064533</v>
      </c>
      <c r="AE438">
        <f t="shared" si="53"/>
        <v>4.3999160886399471</v>
      </c>
      <c r="AF438" s="1" t="s">
        <v>21</v>
      </c>
      <c r="AG438" s="1" t="s">
        <v>6</v>
      </c>
      <c r="AH438">
        <f t="shared" si="56"/>
        <v>99.999999999999986</v>
      </c>
    </row>
    <row r="439" spans="1:34" x14ac:dyDescent="0.45">
      <c r="A439" t="str">
        <f>MID('Stand condition - SCT output'!$I439,9,4)</f>
        <v>2007</v>
      </c>
      <c r="B439">
        <f t="shared" si="54"/>
        <v>2008</v>
      </c>
      <c r="C439" t="str">
        <f>MID('Stand condition - SCT output'!$I439,18,4)</f>
        <v>2009</v>
      </c>
      <c r="D439">
        <f>SUM('Stand condition - SCT output'!$B439:$C439)</f>
        <v>27577.247192382758</v>
      </c>
      <c r="E439" s="1">
        <f>'Stand condition - SCT output'!$D439</f>
        <v>210376.52508544899</v>
      </c>
      <c r="F439" s="1">
        <f>'Stand condition - SCT output'!$E439</f>
        <v>4735792.2996163098</v>
      </c>
      <c r="G439" s="1">
        <f>'Stand condition - SCT output'!$F439</f>
        <v>114834330.086384</v>
      </c>
      <c r="H439" s="1">
        <f>'Stand condition - SCT output'!$G439</f>
        <v>4871621.7900390597</v>
      </c>
      <c r="I439" s="1" t="str">
        <f>'Stand condition - SCT output'!$H439</f>
        <v>Gwydir</v>
      </c>
      <c r="J439" s="1" t="str">
        <f>'Stand condition - SCT output'!$J439</f>
        <v>River Red Gum</v>
      </c>
      <c r="K439" s="1"/>
      <c r="L439" t="s">
        <v>94</v>
      </c>
      <c r="M439">
        <v>2008</v>
      </c>
      <c r="N439" t="s">
        <v>96</v>
      </c>
      <c r="O439">
        <v>27577.247192382758</v>
      </c>
      <c r="P439" s="1">
        <v>210376.52508544899</v>
      </c>
      <c r="Q439" s="1">
        <v>4735792.2996163098</v>
      </c>
      <c r="R439" s="1">
        <v>114834330.086384</v>
      </c>
      <c r="S439" s="1">
        <v>4871621.7900390597</v>
      </c>
      <c r="T439" s="1" t="s">
        <v>22</v>
      </c>
      <c r="U439" s="1" t="s">
        <v>6</v>
      </c>
      <c r="V439">
        <f t="shared" si="55"/>
        <v>124679697.9483172</v>
      </c>
      <c r="X439" t="s">
        <v>94</v>
      </c>
      <c r="Y439">
        <v>2008</v>
      </c>
      <c r="Z439" t="s">
        <v>96</v>
      </c>
      <c r="AA439">
        <f t="shared" si="49"/>
        <v>2.2118474495995494E-2</v>
      </c>
      <c r="AB439">
        <f t="shared" si="50"/>
        <v>0.16873358577805925</v>
      </c>
      <c r="AC439">
        <f t="shared" si="51"/>
        <v>3.7983668372210948</v>
      </c>
      <c r="AD439">
        <f t="shared" si="52"/>
        <v>92.103471516257315</v>
      </c>
      <c r="AE439">
        <f t="shared" si="53"/>
        <v>3.9073095862475276</v>
      </c>
      <c r="AF439" s="1" t="s">
        <v>22</v>
      </c>
      <c r="AG439" s="1" t="s">
        <v>6</v>
      </c>
      <c r="AH439">
        <f t="shared" si="56"/>
        <v>99.999999999999986</v>
      </c>
    </row>
    <row r="440" spans="1:34" x14ac:dyDescent="0.45">
      <c r="A440" t="str">
        <f>MID('Stand condition - SCT output'!$I440,9,4)</f>
        <v>2007</v>
      </c>
      <c r="B440">
        <f t="shared" si="54"/>
        <v>2008</v>
      </c>
      <c r="C440" t="str">
        <f>MID('Stand condition - SCT output'!$I440,18,4)</f>
        <v>2009</v>
      </c>
      <c r="D440">
        <f>SUM('Stand condition - SCT output'!$B440:$C440)</f>
        <v>1360.51696777343</v>
      </c>
      <c r="E440" s="1">
        <f>'Stand condition - SCT output'!$D440</f>
        <v>26410.6542358398</v>
      </c>
      <c r="F440" s="1">
        <f>'Stand condition - SCT output'!$E440</f>
        <v>379354.61528775003</v>
      </c>
      <c r="G440" s="1">
        <f>'Stand condition - SCT output'!$F440</f>
        <v>73533018.004487395</v>
      </c>
      <c r="H440" s="1">
        <f>'Stand condition - SCT output'!$G440</f>
        <v>175030.15181453899</v>
      </c>
      <c r="I440" s="1" t="str">
        <f>'Stand condition - SCT output'!$H440</f>
        <v>Warrego</v>
      </c>
      <c r="J440" s="1" t="str">
        <f>'Stand condition - SCT output'!$J440</f>
        <v>River Red Gum</v>
      </c>
      <c r="K440" s="1"/>
      <c r="L440" t="s">
        <v>94</v>
      </c>
      <c r="M440">
        <v>2008</v>
      </c>
      <c r="N440" t="s">
        <v>96</v>
      </c>
      <c r="O440">
        <v>1360.51696777343</v>
      </c>
      <c r="P440" s="1">
        <v>26410.6542358398</v>
      </c>
      <c r="Q440" s="1">
        <v>379354.61528775003</v>
      </c>
      <c r="R440" s="1">
        <v>73533018.004487395</v>
      </c>
      <c r="S440" s="1">
        <v>175030.15181453899</v>
      </c>
      <c r="T440" s="1" t="s">
        <v>23</v>
      </c>
      <c r="U440" s="1" t="s">
        <v>6</v>
      </c>
      <c r="V440">
        <f t="shared" si="55"/>
        <v>74115173.942793295</v>
      </c>
      <c r="X440" t="s">
        <v>94</v>
      </c>
      <c r="Y440">
        <v>2008</v>
      </c>
      <c r="Z440" t="s">
        <v>96</v>
      </c>
      <c r="AA440">
        <f t="shared" si="49"/>
        <v>1.8356793830418068E-3</v>
      </c>
      <c r="AB440">
        <f t="shared" si="50"/>
        <v>3.5634611417393672E-2</v>
      </c>
      <c r="AC440">
        <f t="shared" si="51"/>
        <v>0.51184473449466572</v>
      </c>
      <c r="AD440">
        <f t="shared" si="52"/>
        <v>99.214525302530831</v>
      </c>
      <c r="AE440">
        <f t="shared" si="53"/>
        <v>0.23615967217406539</v>
      </c>
      <c r="AF440" s="1" t="s">
        <v>23</v>
      </c>
      <c r="AG440" s="1" t="s">
        <v>6</v>
      </c>
      <c r="AH440">
        <f t="shared" si="56"/>
        <v>100</v>
      </c>
    </row>
    <row r="441" spans="1:34" x14ac:dyDescent="0.45">
      <c r="A441" t="str">
        <f>MID('Stand condition - SCT output'!$I441,9,4)</f>
        <v>2007</v>
      </c>
      <c r="B441">
        <f t="shared" si="54"/>
        <v>2008</v>
      </c>
      <c r="C441" t="str">
        <f>MID('Stand condition - SCT output'!$I441,18,4)</f>
        <v>2009</v>
      </c>
      <c r="D441">
        <f>SUM('Stand condition - SCT output'!$B441:$C441)</f>
        <v>12661.030639648407</v>
      </c>
      <c r="E441" s="1">
        <f>'Stand condition - SCT output'!$D441</f>
        <v>51290.3496495863</v>
      </c>
      <c r="F441" s="1">
        <f>'Stand condition - SCT output'!$E441</f>
        <v>643026.79255442903</v>
      </c>
      <c r="G441" s="1">
        <f>'Stand condition - SCT output'!$F441</f>
        <v>2733492.7243132899</v>
      </c>
      <c r="H441" s="1">
        <f>'Stand condition - SCT output'!$G441</f>
        <v>48609.361574659102</v>
      </c>
      <c r="I441" s="1" t="str">
        <f>'Stand condition - SCT output'!$H441</f>
        <v>Eastern Mt Lofty Ranges</v>
      </c>
      <c r="J441" s="1" t="str">
        <f>'Stand condition - SCT output'!$J441</f>
        <v>River Red Gum</v>
      </c>
      <c r="K441" s="1"/>
      <c r="L441" t="s">
        <v>94</v>
      </c>
      <c r="M441">
        <v>2008</v>
      </c>
      <c r="N441" t="s">
        <v>96</v>
      </c>
      <c r="O441">
        <v>12661.030639648407</v>
      </c>
      <c r="P441" s="1">
        <v>51290.3496495863</v>
      </c>
      <c r="Q441" s="1">
        <v>643026.79255442903</v>
      </c>
      <c r="R441" s="1">
        <v>2733492.7243132899</v>
      </c>
      <c r="S441" s="1">
        <v>48609.361574659102</v>
      </c>
      <c r="T441" s="1" t="s">
        <v>24</v>
      </c>
      <c r="U441" s="1" t="s">
        <v>6</v>
      </c>
      <c r="V441">
        <f t="shared" si="55"/>
        <v>3489080.2587316129</v>
      </c>
      <c r="X441" t="s">
        <v>94</v>
      </c>
      <c r="Y441">
        <v>2008</v>
      </c>
      <c r="Z441" t="s">
        <v>96</v>
      </c>
      <c r="AA441">
        <f t="shared" si="49"/>
        <v>0.36287587847724306</v>
      </c>
      <c r="AB441">
        <f t="shared" si="50"/>
        <v>1.4700249305308875</v>
      </c>
      <c r="AC441">
        <f t="shared" si="51"/>
        <v>18.429693353863659</v>
      </c>
      <c r="AD441">
        <f t="shared" si="52"/>
        <v>78.344220299105345</v>
      </c>
      <c r="AE441">
        <f t="shared" si="53"/>
        <v>1.3931855380228511</v>
      </c>
      <c r="AF441" s="1" t="s">
        <v>24</v>
      </c>
      <c r="AG441" s="1" t="s">
        <v>6</v>
      </c>
      <c r="AH441">
        <f t="shared" si="56"/>
        <v>99.999999999999986</v>
      </c>
    </row>
    <row r="442" spans="1:34" x14ac:dyDescent="0.45">
      <c r="A442" t="str">
        <f>MID('Stand condition - SCT output'!$I442,9,4)</f>
        <v>2007</v>
      </c>
      <c r="B442">
        <f t="shared" si="54"/>
        <v>2008</v>
      </c>
      <c r="C442" t="str">
        <f>MID('Stand condition - SCT output'!$I442,18,4)</f>
        <v>2009</v>
      </c>
      <c r="D442">
        <f>SUM('Stand condition - SCT output'!$B442:$C442)</f>
        <v>0</v>
      </c>
      <c r="E442" s="1">
        <f>'Stand condition - SCT output'!$D442</f>
        <v>21748.666015625</v>
      </c>
      <c r="F442" s="1">
        <f>'Stand condition - SCT output'!$E442</f>
        <v>1417426.8585204999</v>
      </c>
      <c r="G442" s="1">
        <f>'Stand condition - SCT output'!$F442</f>
        <v>111774368.859231</v>
      </c>
      <c r="H442" s="1">
        <f>'Stand condition - SCT output'!$G442</f>
        <v>1235172.0526733301</v>
      </c>
      <c r="I442" s="1" t="str">
        <f>'Stand condition - SCT output'!$H442</f>
        <v>Condamine-Balonne</v>
      </c>
      <c r="J442" s="1" t="str">
        <f>'Stand condition - SCT output'!$J442</f>
        <v>River Red Gum</v>
      </c>
      <c r="K442" s="1"/>
      <c r="L442" t="s">
        <v>94</v>
      </c>
      <c r="M442">
        <v>2008</v>
      </c>
      <c r="N442" t="s">
        <v>96</v>
      </c>
      <c r="O442">
        <v>0</v>
      </c>
      <c r="P442" s="1">
        <v>21748.666015625</v>
      </c>
      <c r="Q442" s="1">
        <v>1417426.8585204999</v>
      </c>
      <c r="R442" s="1">
        <v>111774368.859231</v>
      </c>
      <c r="S442" s="1">
        <v>1235172.0526733301</v>
      </c>
      <c r="T442" s="1" t="s">
        <v>25</v>
      </c>
      <c r="U442" s="1" t="s">
        <v>6</v>
      </c>
      <c r="V442">
        <f t="shared" si="55"/>
        <v>114448716.43644044</v>
      </c>
      <c r="X442" t="s">
        <v>94</v>
      </c>
      <c r="Y442">
        <v>2008</v>
      </c>
      <c r="Z442" t="s">
        <v>96</v>
      </c>
      <c r="AA442">
        <f t="shared" si="49"/>
        <v>0</v>
      </c>
      <c r="AB442">
        <f t="shared" si="50"/>
        <v>1.9002979406678808E-2</v>
      </c>
      <c r="AC442">
        <f t="shared" si="51"/>
        <v>1.2384820928137483</v>
      </c>
      <c r="AD442">
        <f t="shared" si="52"/>
        <v>97.663278662723442</v>
      </c>
      <c r="AE442">
        <f t="shared" si="53"/>
        <v>1.0792362650561378</v>
      </c>
      <c r="AF442" s="1" t="s">
        <v>25</v>
      </c>
      <c r="AG442" s="1" t="s">
        <v>6</v>
      </c>
      <c r="AH442">
        <f t="shared" si="56"/>
        <v>100.00000000000001</v>
      </c>
    </row>
    <row r="443" spans="1:34" x14ac:dyDescent="0.45">
      <c r="A443" t="str">
        <f>MID('Stand condition - SCT output'!$I443,9,4)</f>
        <v>2008</v>
      </c>
      <c r="B443">
        <f t="shared" si="54"/>
        <v>2009</v>
      </c>
      <c r="C443" t="str">
        <f>MID('Stand condition - SCT output'!$I443,18,4)</f>
        <v>2010</v>
      </c>
      <c r="D443">
        <f>SUM('Stand condition - SCT output'!$B443:$C443)</f>
        <v>10048468.76078766</v>
      </c>
      <c r="E443" s="1">
        <f>'Stand condition - SCT output'!$D443</f>
        <v>62561318.270315997</v>
      </c>
      <c r="F443" s="1">
        <f>'Stand condition - SCT output'!$E443</f>
        <v>289820268.42141801</v>
      </c>
      <c r="G443" s="1">
        <f>'Stand condition - SCT output'!$F443</f>
        <v>715024040.37566304</v>
      </c>
      <c r="H443" s="1">
        <f>'Stand condition - SCT output'!$G443</f>
        <v>12452592.2884447</v>
      </c>
      <c r="I443" s="1" t="str">
        <f>'Stand condition - SCT output'!$H443</f>
        <v>Murrumbidgee</v>
      </c>
      <c r="J443" s="1" t="str">
        <f>'Stand condition - SCT output'!$J443</f>
        <v>River Red Gum</v>
      </c>
      <c r="K443" s="1"/>
      <c r="L443" t="s">
        <v>95</v>
      </c>
      <c r="M443">
        <v>2009</v>
      </c>
      <c r="N443" t="s">
        <v>97</v>
      </c>
      <c r="O443">
        <v>10048468.76078766</v>
      </c>
      <c r="P443" s="1">
        <v>62561318.270315997</v>
      </c>
      <c r="Q443" s="1">
        <v>289820268.42141801</v>
      </c>
      <c r="R443" s="1">
        <v>715024040.37566304</v>
      </c>
      <c r="S443" s="1">
        <v>12452592.2884447</v>
      </c>
      <c r="T443" s="1" t="s">
        <v>4</v>
      </c>
      <c r="U443" s="1" t="s">
        <v>6</v>
      </c>
      <c r="V443">
        <f t="shared" si="55"/>
        <v>1089906688.1166294</v>
      </c>
      <c r="X443" t="s">
        <v>95</v>
      </c>
      <c r="Y443">
        <v>2009</v>
      </c>
      <c r="Z443" t="s">
        <v>97</v>
      </c>
      <c r="AA443">
        <f t="shared" si="49"/>
        <v>0.9219567941317548</v>
      </c>
      <c r="AB443">
        <f t="shared" si="50"/>
        <v>5.7400618743263827</v>
      </c>
      <c r="AC443">
        <f t="shared" si="51"/>
        <v>26.591291858409509</v>
      </c>
      <c r="AD443">
        <f t="shared" si="52"/>
        <v>65.604152004171326</v>
      </c>
      <c r="AE443">
        <f t="shared" si="53"/>
        <v>1.1425374689610277</v>
      </c>
      <c r="AF443" s="1" t="s">
        <v>4</v>
      </c>
      <c r="AG443" s="1" t="s">
        <v>6</v>
      </c>
      <c r="AH443">
        <f t="shared" si="56"/>
        <v>100</v>
      </c>
    </row>
    <row r="444" spans="1:34" x14ac:dyDescent="0.45">
      <c r="A444" t="str">
        <f>MID('Stand condition - SCT output'!$I444,9,4)</f>
        <v>2008</v>
      </c>
      <c r="B444">
        <f t="shared" si="54"/>
        <v>2009</v>
      </c>
      <c r="C444" t="str">
        <f>MID('Stand condition - SCT output'!$I444,18,4)</f>
        <v>2010</v>
      </c>
      <c r="D444">
        <f>SUM('Stand condition - SCT output'!$B444:$C444)</f>
        <v>4658.0787353515598</v>
      </c>
      <c r="E444" s="1">
        <f>'Stand condition - SCT output'!$D444</f>
        <v>126515.3046875</v>
      </c>
      <c r="F444" s="1">
        <f>'Stand condition - SCT output'!$E444</f>
        <v>5667100.1512534898</v>
      </c>
      <c r="G444" s="1">
        <f>'Stand condition - SCT output'!$F444</f>
        <v>114776142.051321</v>
      </c>
      <c r="H444" s="1">
        <f>'Stand condition - SCT output'!$G444</f>
        <v>4442049.7807006799</v>
      </c>
      <c r="I444" s="1" t="str">
        <f>'Stand condition - SCT output'!$H444</f>
        <v>Namoi</v>
      </c>
      <c r="J444" s="1" t="str">
        <f>'Stand condition - SCT output'!$J444</f>
        <v>River Red Gum</v>
      </c>
      <c r="K444" s="1"/>
      <c r="L444" t="s">
        <v>95</v>
      </c>
      <c r="M444">
        <v>2009</v>
      </c>
      <c r="N444" t="s">
        <v>97</v>
      </c>
      <c r="O444">
        <v>4658.0787353515598</v>
      </c>
      <c r="P444" s="1">
        <v>126515.3046875</v>
      </c>
      <c r="Q444" s="1">
        <v>5667100.1512534898</v>
      </c>
      <c r="R444" s="1">
        <v>114776142.051321</v>
      </c>
      <c r="S444" s="1">
        <v>4442049.7807006799</v>
      </c>
      <c r="T444" s="1" t="s">
        <v>7</v>
      </c>
      <c r="U444" s="1" t="s">
        <v>6</v>
      </c>
      <c r="V444">
        <f t="shared" si="55"/>
        <v>125016465.36669803</v>
      </c>
      <c r="X444" t="s">
        <v>95</v>
      </c>
      <c r="Y444">
        <v>2009</v>
      </c>
      <c r="Z444" t="s">
        <v>97</v>
      </c>
      <c r="AA444">
        <f t="shared" si="49"/>
        <v>3.7259721922936256E-3</v>
      </c>
      <c r="AB444">
        <f t="shared" si="50"/>
        <v>0.10119891353223399</v>
      </c>
      <c r="AC444">
        <f t="shared" si="51"/>
        <v>4.5330830100105324</v>
      </c>
      <c r="AD444">
        <f t="shared" si="52"/>
        <v>91.808820313916144</v>
      </c>
      <c r="AE444">
        <f t="shared" si="53"/>
        <v>3.5531717903487907</v>
      </c>
      <c r="AF444" s="1" t="s">
        <v>7</v>
      </c>
      <c r="AG444" s="1" t="s">
        <v>6</v>
      </c>
      <c r="AH444">
        <f t="shared" si="56"/>
        <v>99.999999999999986</v>
      </c>
    </row>
    <row r="445" spans="1:34" x14ac:dyDescent="0.45">
      <c r="A445" t="str">
        <f>MID('Stand condition - SCT output'!$I445,9,4)</f>
        <v>2008</v>
      </c>
      <c r="B445">
        <f t="shared" si="54"/>
        <v>2009</v>
      </c>
      <c r="C445" t="str">
        <f>MID('Stand condition - SCT output'!$I445,18,4)</f>
        <v>2010</v>
      </c>
      <c r="D445">
        <f>SUM('Stand condition - SCT output'!$B445:$C445)</f>
        <v>685.78765869140602</v>
      </c>
      <c r="E445" s="1">
        <f>'Stand condition - SCT output'!$D445</f>
        <v>8193.705078125</v>
      </c>
      <c r="F445" s="1">
        <f>'Stand condition - SCT output'!$E445</f>
        <v>669218.70263671805</v>
      </c>
      <c r="G445" s="1">
        <f>'Stand condition - SCT output'!$F445</f>
        <v>1313220.75537109</v>
      </c>
      <c r="H445" s="1">
        <f>'Stand condition - SCT output'!$G445</f>
        <v>687.2724609375</v>
      </c>
      <c r="I445" s="1" t="str">
        <f>'Stand condition - SCT output'!$H445</f>
        <v>Nebine</v>
      </c>
      <c r="J445" s="1" t="str">
        <f>'Stand condition - SCT output'!$J445</f>
        <v>River Red Gum</v>
      </c>
      <c r="K445" s="1"/>
      <c r="L445" t="s">
        <v>95</v>
      </c>
      <c r="M445">
        <v>2009</v>
      </c>
      <c r="N445" t="s">
        <v>97</v>
      </c>
      <c r="O445">
        <v>685.78765869140602</v>
      </c>
      <c r="P445" s="1">
        <v>8193.705078125</v>
      </c>
      <c r="Q445" s="1">
        <v>669218.70263671805</v>
      </c>
      <c r="R445" s="1">
        <v>1313220.75537109</v>
      </c>
      <c r="S445" s="1">
        <v>687.2724609375</v>
      </c>
      <c r="T445" s="1" t="s">
        <v>8</v>
      </c>
      <c r="U445" s="1" t="s">
        <v>6</v>
      </c>
      <c r="V445">
        <f t="shared" si="55"/>
        <v>1992006.223205562</v>
      </c>
      <c r="X445" t="s">
        <v>95</v>
      </c>
      <c r="Y445">
        <v>2009</v>
      </c>
      <c r="Z445" t="s">
        <v>97</v>
      </c>
      <c r="AA445">
        <f t="shared" si="49"/>
        <v>3.4426983746457765E-2</v>
      </c>
      <c r="AB445">
        <f t="shared" si="50"/>
        <v>0.41132929117759404</v>
      </c>
      <c r="AC445">
        <f t="shared" si="51"/>
        <v>33.595211442653159</v>
      </c>
      <c r="AD445">
        <f t="shared" si="52"/>
        <v>65.924530760643833</v>
      </c>
      <c r="AE445">
        <f t="shared" si="53"/>
        <v>3.4501521778959723E-2</v>
      </c>
      <c r="AF445" s="1" t="s">
        <v>8</v>
      </c>
      <c r="AG445" s="1" t="s">
        <v>6</v>
      </c>
      <c r="AH445">
        <f t="shared" si="56"/>
        <v>100</v>
      </c>
    </row>
    <row r="446" spans="1:34" x14ac:dyDescent="0.45">
      <c r="A446" t="str">
        <f>MID('Stand condition - SCT output'!$I446,9,4)</f>
        <v>2008</v>
      </c>
      <c r="B446">
        <f t="shared" si="54"/>
        <v>2009</v>
      </c>
      <c r="C446" t="str">
        <f>MID('Stand condition - SCT output'!$I446,18,4)</f>
        <v>2010</v>
      </c>
      <c r="D446">
        <f>SUM('Stand condition - SCT output'!$B446:$C446)</f>
        <v>14970.993713378901</v>
      </c>
      <c r="E446" s="1">
        <f>'Stand condition - SCT output'!$D446</f>
        <v>312678.96934192098</v>
      </c>
      <c r="F446" s="1">
        <f>'Stand condition - SCT output'!$E446</f>
        <v>7581651.2752520395</v>
      </c>
      <c r="G446" s="1">
        <f>'Stand condition - SCT output'!$F446</f>
        <v>100622961.865674</v>
      </c>
      <c r="H446" s="1">
        <f>'Stand condition - SCT output'!$G446</f>
        <v>18320442.640524901</v>
      </c>
      <c r="I446" s="1" t="str">
        <f>'Stand condition - SCT output'!$H446</f>
        <v>Ovens</v>
      </c>
      <c r="J446" s="1" t="str">
        <f>'Stand condition - SCT output'!$J446</f>
        <v>River Red Gum</v>
      </c>
      <c r="K446" s="1"/>
      <c r="L446" t="s">
        <v>95</v>
      </c>
      <c r="M446">
        <v>2009</v>
      </c>
      <c r="N446" t="s">
        <v>97</v>
      </c>
      <c r="O446">
        <v>14970.993713378901</v>
      </c>
      <c r="P446" s="1">
        <v>312678.96934192098</v>
      </c>
      <c r="Q446" s="1">
        <v>7581651.2752520395</v>
      </c>
      <c r="R446" s="1">
        <v>100622961.865674</v>
      </c>
      <c r="S446" s="1">
        <v>18320442.640524901</v>
      </c>
      <c r="T446" s="1" t="s">
        <v>9</v>
      </c>
      <c r="U446" s="1" t="s">
        <v>6</v>
      </c>
      <c r="V446">
        <f t="shared" si="55"/>
        <v>126852705.74450624</v>
      </c>
      <c r="X446" t="s">
        <v>95</v>
      </c>
      <c r="Y446">
        <v>2009</v>
      </c>
      <c r="Z446" t="s">
        <v>97</v>
      </c>
      <c r="AA446">
        <f t="shared" si="49"/>
        <v>1.1801871805187937E-2</v>
      </c>
      <c r="AB446">
        <f t="shared" si="50"/>
        <v>0.24648979105868427</v>
      </c>
      <c r="AC446">
        <f t="shared" si="51"/>
        <v>5.9767359558906277</v>
      </c>
      <c r="AD446">
        <f t="shared" si="52"/>
        <v>79.322676859836548</v>
      </c>
      <c r="AE446">
        <f t="shared" si="53"/>
        <v>14.442295521408951</v>
      </c>
      <c r="AF446" s="1" t="s">
        <v>9</v>
      </c>
      <c r="AG446" s="1" t="s">
        <v>6</v>
      </c>
      <c r="AH446">
        <f t="shared" si="56"/>
        <v>100</v>
      </c>
    </row>
    <row r="447" spans="1:34" x14ac:dyDescent="0.45">
      <c r="A447" t="str">
        <f>MID('Stand condition - SCT output'!$I447,9,4)</f>
        <v>2008</v>
      </c>
      <c r="B447">
        <f t="shared" si="54"/>
        <v>2009</v>
      </c>
      <c r="C447" t="str">
        <f>MID('Stand condition - SCT output'!$I447,18,4)</f>
        <v>2010</v>
      </c>
      <c r="D447">
        <f>SUM('Stand condition - SCT output'!$B447:$C447)</f>
        <v>660.28887939453102</v>
      </c>
      <c r="E447" s="1">
        <f>'Stand condition - SCT output'!$D447</f>
        <v>22139.584106445302</v>
      </c>
      <c r="F447" s="1">
        <f>'Stand condition - SCT output'!$E447</f>
        <v>350030.33850935299</v>
      </c>
      <c r="G447" s="1">
        <f>'Stand condition - SCT output'!$F447</f>
        <v>27713677.574091099</v>
      </c>
      <c r="H447" s="1">
        <f>'Stand condition - SCT output'!$G447</f>
        <v>53680.005207615199</v>
      </c>
      <c r="I447" s="1" t="str">
        <f>'Stand condition - SCT output'!$H447</f>
        <v>Paroo</v>
      </c>
      <c r="J447" s="1" t="str">
        <f>'Stand condition - SCT output'!$J447</f>
        <v>River Red Gum</v>
      </c>
      <c r="K447" s="1"/>
      <c r="L447" t="s">
        <v>95</v>
      </c>
      <c r="M447">
        <v>2009</v>
      </c>
      <c r="N447" t="s">
        <v>97</v>
      </c>
      <c r="O447">
        <v>660.28887939453102</v>
      </c>
      <c r="P447" s="1">
        <v>22139.584106445302</v>
      </c>
      <c r="Q447" s="1">
        <v>350030.33850935299</v>
      </c>
      <c r="R447" s="1">
        <v>27713677.574091099</v>
      </c>
      <c r="S447" s="1">
        <v>53680.005207615199</v>
      </c>
      <c r="T447" s="1" t="s">
        <v>10</v>
      </c>
      <c r="U447" s="1" t="s">
        <v>6</v>
      </c>
      <c r="V447">
        <f t="shared" si="55"/>
        <v>28140187.790793911</v>
      </c>
      <c r="X447" t="s">
        <v>95</v>
      </c>
      <c r="Y447">
        <v>2009</v>
      </c>
      <c r="Z447" t="s">
        <v>97</v>
      </c>
      <c r="AA447">
        <f t="shared" si="49"/>
        <v>2.3464266987249642E-3</v>
      </c>
      <c r="AB447">
        <f t="shared" si="50"/>
        <v>7.8676035394789678E-2</v>
      </c>
      <c r="AC447">
        <f t="shared" si="51"/>
        <v>1.2438806063116101</v>
      </c>
      <c r="AD447">
        <f t="shared" si="52"/>
        <v>98.484337702812539</v>
      </c>
      <c r="AE447">
        <f t="shared" si="53"/>
        <v>0.1907592287823206</v>
      </c>
      <c r="AF447" s="1" t="s">
        <v>10</v>
      </c>
      <c r="AG447" s="1" t="s">
        <v>6</v>
      </c>
      <c r="AH447">
        <f t="shared" si="56"/>
        <v>99.999999999999986</v>
      </c>
    </row>
    <row r="448" spans="1:34" x14ac:dyDescent="0.45">
      <c r="A448" t="str">
        <f>MID('Stand condition - SCT output'!$I448,9,4)</f>
        <v>2008</v>
      </c>
      <c r="B448">
        <f t="shared" si="54"/>
        <v>2009</v>
      </c>
      <c r="C448" t="str">
        <f>MID('Stand condition - SCT output'!$I448,18,4)</f>
        <v>2010</v>
      </c>
      <c r="D448">
        <f>SUM('Stand condition - SCT output'!$B448:$C448)</f>
        <v>1332443.9372412583</v>
      </c>
      <c r="E448" s="1">
        <f>'Stand condition - SCT output'!$D448</f>
        <v>6240722.1883207401</v>
      </c>
      <c r="F448" s="1">
        <f>'Stand condition - SCT output'!$E448</f>
        <v>37734764.478215903</v>
      </c>
      <c r="G448" s="1">
        <f>'Stand condition - SCT output'!$F448</f>
        <v>81789291.8390605</v>
      </c>
      <c r="H448" s="1">
        <f>'Stand condition - SCT output'!$G448</f>
        <v>104439.900634765</v>
      </c>
      <c r="I448" s="1" t="str">
        <f>'Stand condition - SCT output'!$H448</f>
        <v>Wimmera-Avoca</v>
      </c>
      <c r="J448" s="1" t="str">
        <f>'Stand condition - SCT output'!$J448</f>
        <v>River Red Gum</v>
      </c>
      <c r="K448" s="1"/>
      <c r="L448" t="s">
        <v>95</v>
      </c>
      <c r="M448">
        <v>2009</v>
      </c>
      <c r="N448" t="s">
        <v>97</v>
      </c>
      <c r="O448">
        <v>1332443.9372412583</v>
      </c>
      <c r="P448" s="1">
        <v>6240722.1883207401</v>
      </c>
      <c r="Q448" s="1">
        <v>37734764.478215903</v>
      </c>
      <c r="R448" s="1">
        <v>81789291.8390605</v>
      </c>
      <c r="S448" s="1">
        <v>104439.900634765</v>
      </c>
      <c r="T448" s="1" t="s">
        <v>11</v>
      </c>
      <c r="U448" s="1" t="s">
        <v>6</v>
      </c>
      <c r="V448">
        <f t="shared" si="55"/>
        <v>127201662.34347317</v>
      </c>
      <c r="X448" t="s">
        <v>95</v>
      </c>
      <c r="Y448">
        <v>2009</v>
      </c>
      <c r="Z448" t="s">
        <v>97</v>
      </c>
      <c r="AA448">
        <f t="shared" si="49"/>
        <v>1.0475051290158137</v>
      </c>
      <c r="AB448">
        <f t="shared" si="50"/>
        <v>4.9061640181001591</v>
      </c>
      <c r="AC448">
        <f t="shared" si="51"/>
        <v>29.665307656376012</v>
      </c>
      <c r="AD448">
        <f t="shared" si="52"/>
        <v>64.298917429405108</v>
      </c>
      <c r="AE448">
        <f t="shared" si="53"/>
        <v>8.2105767102912314E-2</v>
      </c>
      <c r="AF448" s="1" t="s">
        <v>11</v>
      </c>
      <c r="AG448" s="1" t="s">
        <v>6</v>
      </c>
      <c r="AH448">
        <f t="shared" si="56"/>
        <v>100</v>
      </c>
    </row>
    <row r="449" spans="1:34" x14ac:dyDescent="0.45">
      <c r="A449" t="str">
        <f>MID('Stand condition - SCT output'!$I449,9,4)</f>
        <v>2008</v>
      </c>
      <c r="B449">
        <f t="shared" si="54"/>
        <v>2009</v>
      </c>
      <c r="C449" t="str">
        <f>MID('Stand condition - SCT output'!$I449,18,4)</f>
        <v>2010</v>
      </c>
      <c r="D449">
        <f>SUM('Stand condition - SCT output'!$B449:$C449)</f>
        <v>6328614.7158152768</v>
      </c>
      <c r="E449" s="1">
        <f>'Stand condition - SCT output'!$D449</f>
        <v>35150086.348925501</v>
      </c>
      <c r="F449" s="1">
        <f>'Stand condition - SCT output'!$E449</f>
        <v>160710384.45224401</v>
      </c>
      <c r="G449" s="1">
        <f>'Stand condition - SCT output'!$F449</f>
        <v>339163992.88807303</v>
      </c>
      <c r="H449" s="1">
        <f>'Stand condition - SCT output'!$G449</f>
        <v>3068620.92614746</v>
      </c>
      <c r="I449" s="1" t="str">
        <f>'Stand condition - SCT output'!$H449</f>
        <v>Lachlan</v>
      </c>
      <c r="J449" s="1" t="str">
        <f>'Stand condition - SCT output'!$J449</f>
        <v>River Red Gum</v>
      </c>
      <c r="K449" s="1"/>
      <c r="L449" t="s">
        <v>95</v>
      </c>
      <c r="M449">
        <v>2009</v>
      </c>
      <c r="N449" t="s">
        <v>97</v>
      </c>
      <c r="O449">
        <v>6328614.7158152768</v>
      </c>
      <c r="P449" s="1">
        <v>35150086.348925501</v>
      </c>
      <c r="Q449" s="1">
        <v>160710384.45224401</v>
      </c>
      <c r="R449" s="1">
        <v>339163992.88807303</v>
      </c>
      <c r="S449" s="1">
        <v>3068620.92614746</v>
      </c>
      <c r="T449" s="1" t="s">
        <v>12</v>
      </c>
      <c r="U449" s="1" t="s">
        <v>6</v>
      </c>
      <c r="V449">
        <f t="shared" si="55"/>
        <v>544421699.33120525</v>
      </c>
      <c r="X449" t="s">
        <v>95</v>
      </c>
      <c r="Y449">
        <v>2009</v>
      </c>
      <c r="Z449" t="s">
        <v>97</v>
      </c>
      <c r="AA449">
        <f t="shared" si="49"/>
        <v>1.1624471845243609</v>
      </c>
      <c r="AB449">
        <f t="shared" si="50"/>
        <v>6.4564080366571757</v>
      </c>
      <c r="AC449">
        <f t="shared" si="51"/>
        <v>29.519467106044573</v>
      </c>
      <c r="AD449">
        <f t="shared" si="52"/>
        <v>62.298029873665762</v>
      </c>
      <c r="AE449">
        <f t="shared" si="53"/>
        <v>0.56364779910813745</v>
      </c>
      <c r="AF449" s="1" t="s">
        <v>12</v>
      </c>
      <c r="AG449" s="1" t="s">
        <v>6</v>
      </c>
      <c r="AH449">
        <f t="shared" si="56"/>
        <v>100</v>
      </c>
    </row>
    <row r="450" spans="1:34" x14ac:dyDescent="0.45">
      <c r="A450" t="str">
        <f>MID('Stand condition - SCT output'!$I450,9,4)</f>
        <v>2008</v>
      </c>
      <c r="B450">
        <f t="shared" si="54"/>
        <v>2009</v>
      </c>
      <c r="C450" t="str">
        <f>MID('Stand condition - SCT output'!$I450,18,4)</f>
        <v>2010</v>
      </c>
      <c r="D450">
        <f>SUM('Stand condition - SCT output'!$B450:$C450)</f>
        <v>843526.60076904204</v>
      </c>
      <c r="E450" s="1">
        <f>'Stand condition - SCT output'!$D450</f>
        <v>2347004.7321777302</v>
      </c>
      <c r="F450" s="1">
        <f>'Stand condition - SCT output'!$E450</f>
        <v>11339597.0755447</v>
      </c>
      <c r="G450" s="1">
        <f>'Stand condition - SCT output'!$F450</f>
        <v>41396549.485834301</v>
      </c>
      <c r="H450" s="1">
        <f>'Stand condition - SCT output'!$G450</f>
        <v>350454.706176757</v>
      </c>
      <c r="I450" s="1" t="str">
        <f>'Stand condition - SCT output'!$H450</f>
        <v>Loddon</v>
      </c>
      <c r="J450" s="1" t="str">
        <f>'Stand condition - SCT output'!$J450</f>
        <v>River Red Gum</v>
      </c>
      <c r="K450" s="1"/>
      <c r="L450" t="s">
        <v>95</v>
      </c>
      <c r="M450">
        <v>2009</v>
      </c>
      <c r="N450" t="s">
        <v>97</v>
      </c>
      <c r="O450">
        <v>843526.60076904204</v>
      </c>
      <c r="P450" s="1">
        <v>2347004.7321777302</v>
      </c>
      <c r="Q450" s="1">
        <v>11339597.0755447</v>
      </c>
      <c r="R450" s="1">
        <v>41396549.485834301</v>
      </c>
      <c r="S450" s="1">
        <v>350454.706176757</v>
      </c>
      <c r="T450" s="1" t="s">
        <v>13</v>
      </c>
      <c r="U450" s="1" t="s">
        <v>6</v>
      </c>
      <c r="V450">
        <f t="shared" si="55"/>
        <v>56277132.600502528</v>
      </c>
      <c r="X450" t="s">
        <v>95</v>
      </c>
      <c r="Y450">
        <v>2009</v>
      </c>
      <c r="Z450" t="s">
        <v>97</v>
      </c>
      <c r="AA450">
        <f t="shared" si="49"/>
        <v>1.498879850110753</v>
      </c>
      <c r="AB450">
        <f t="shared" si="50"/>
        <v>4.1704412142646596</v>
      </c>
      <c r="AC450">
        <f t="shared" si="51"/>
        <v>20.149564399525648</v>
      </c>
      <c r="AD450">
        <f t="shared" si="52"/>
        <v>73.558384325829437</v>
      </c>
      <c r="AE450">
        <f t="shared" si="53"/>
        <v>0.62273021026950404</v>
      </c>
      <c r="AF450" s="1" t="s">
        <v>13</v>
      </c>
      <c r="AG450" s="1" t="s">
        <v>6</v>
      </c>
      <c r="AH450">
        <f t="shared" si="56"/>
        <v>100</v>
      </c>
    </row>
    <row r="451" spans="1:34" x14ac:dyDescent="0.45">
      <c r="A451" t="str">
        <f>MID('Stand condition - SCT output'!$I451,9,4)</f>
        <v>2008</v>
      </c>
      <c r="B451">
        <f t="shared" si="54"/>
        <v>2009</v>
      </c>
      <c r="C451" t="str">
        <f>MID('Stand condition - SCT output'!$I451,18,4)</f>
        <v>2010</v>
      </c>
      <c r="D451">
        <f>SUM('Stand condition - SCT output'!$B451:$C451)</f>
        <v>108727.31146240166</v>
      </c>
      <c r="E451" s="1">
        <f>'Stand condition - SCT output'!$D451</f>
        <v>1154291.1212921699</v>
      </c>
      <c r="F451" s="1">
        <f>'Stand condition - SCT output'!$E451</f>
        <v>15564171.561692599</v>
      </c>
      <c r="G451" s="1">
        <f>'Stand condition - SCT output'!$F451</f>
        <v>118431195.430049</v>
      </c>
      <c r="H451" s="1">
        <f>'Stand condition - SCT output'!$G451</f>
        <v>1621527.3698146399</v>
      </c>
      <c r="I451" s="1" t="str">
        <f>'Stand condition - SCT output'!$H451</f>
        <v>Lower Darling</v>
      </c>
      <c r="J451" s="1" t="str">
        <f>'Stand condition - SCT output'!$J451</f>
        <v>River Red Gum</v>
      </c>
      <c r="K451" s="1"/>
      <c r="L451" t="s">
        <v>95</v>
      </c>
      <c r="M451">
        <v>2009</v>
      </c>
      <c r="N451" t="s">
        <v>97</v>
      </c>
      <c r="O451">
        <v>108727.31146240166</v>
      </c>
      <c r="P451" s="1">
        <v>1154291.1212921699</v>
      </c>
      <c r="Q451" s="1">
        <v>15564171.561692599</v>
      </c>
      <c r="R451" s="1">
        <v>118431195.430049</v>
      </c>
      <c r="S451" s="1">
        <v>1621527.3698146399</v>
      </c>
      <c r="T451" s="1" t="s">
        <v>14</v>
      </c>
      <c r="U451" s="1" t="s">
        <v>6</v>
      </c>
      <c r="V451">
        <f t="shared" si="55"/>
        <v>136879912.79431081</v>
      </c>
      <c r="X451" t="s">
        <v>95</v>
      </c>
      <c r="Y451">
        <v>2009</v>
      </c>
      <c r="Z451" t="s">
        <v>97</v>
      </c>
      <c r="AA451">
        <f t="shared" ref="AA451:AA514" si="57">O451/$V451*100</f>
        <v>7.9432627653544752E-2</v>
      </c>
      <c r="AB451">
        <f t="shared" ref="AB451:AB514" si="58">P451/$V451*100</f>
        <v>0.84328744643980091</v>
      </c>
      <c r="AC451">
        <f t="shared" ref="AC451:AC514" si="59">Q451/$V451*100</f>
        <v>11.370676123297105</v>
      </c>
      <c r="AD451">
        <f t="shared" ref="AD451:AD514" si="60">R451/$V451*100</f>
        <v>86.521968791735972</v>
      </c>
      <c r="AE451">
        <f t="shared" ref="AE451:AE514" si="61">S451/$V451*100</f>
        <v>1.1846350108735868</v>
      </c>
      <c r="AF451" s="1" t="s">
        <v>14</v>
      </c>
      <c r="AG451" s="1" t="s">
        <v>6</v>
      </c>
      <c r="AH451">
        <f t="shared" si="56"/>
        <v>100.00000000000001</v>
      </c>
    </row>
    <row r="452" spans="1:34" x14ac:dyDescent="0.45">
      <c r="A452" t="str">
        <f>MID('Stand condition - SCT output'!$I452,9,4)</f>
        <v>2008</v>
      </c>
      <c r="B452">
        <f t="shared" ref="B452:B515" si="62">A452+1</f>
        <v>2009</v>
      </c>
      <c r="C452" t="str">
        <f>MID('Stand condition - SCT output'!$I452,18,4)</f>
        <v>2010</v>
      </c>
      <c r="D452">
        <f>SUM('Stand condition - SCT output'!$B452:$C452)</f>
        <v>552284.02947997989</v>
      </c>
      <c r="E452" s="1">
        <f>'Stand condition - SCT output'!$D452</f>
        <v>16857819.307739198</v>
      </c>
      <c r="F452" s="1">
        <f>'Stand condition - SCT output'!$E452</f>
        <v>296231532.67829001</v>
      </c>
      <c r="G452" s="1">
        <f>'Stand condition - SCT output'!$F452</f>
        <v>542935905.74189794</v>
      </c>
      <c r="H452" s="1">
        <f>'Stand condition - SCT output'!$G452</f>
        <v>8622629.0850219708</v>
      </c>
      <c r="I452" s="1" t="str">
        <f>'Stand condition - SCT output'!$H452</f>
        <v>Macquarie-Castlereagh</v>
      </c>
      <c r="J452" s="1" t="str">
        <f>'Stand condition - SCT output'!$J452</f>
        <v>River Red Gum</v>
      </c>
      <c r="K452" s="1"/>
      <c r="L452" t="s">
        <v>95</v>
      </c>
      <c r="M452">
        <v>2009</v>
      </c>
      <c r="N452" t="s">
        <v>97</v>
      </c>
      <c r="O452">
        <v>552284.02947997989</v>
      </c>
      <c r="P452" s="1">
        <v>16857819.307739198</v>
      </c>
      <c r="Q452" s="1">
        <v>296231532.67829001</v>
      </c>
      <c r="R452" s="1">
        <v>542935905.74189794</v>
      </c>
      <c r="S452" s="1">
        <v>8622629.0850219708</v>
      </c>
      <c r="T452" s="1" t="s">
        <v>15</v>
      </c>
      <c r="U452" s="1" t="s">
        <v>6</v>
      </c>
      <c r="V452">
        <f t="shared" ref="V452:V515" si="63">SUM(O452:S452)</f>
        <v>865200170.84242916</v>
      </c>
      <c r="X452" t="s">
        <v>95</v>
      </c>
      <c r="Y452">
        <v>2009</v>
      </c>
      <c r="Z452" t="s">
        <v>97</v>
      </c>
      <c r="AA452">
        <f t="shared" si="57"/>
        <v>6.383309297572505E-2</v>
      </c>
      <c r="AB452">
        <f t="shared" si="58"/>
        <v>1.9484299559632607</v>
      </c>
      <c r="AC452">
        <f t="shared" si="59"/>
        <v>34.238496785068243</v>
      </c>
      <c r="AD452">
        <f t="shared" si="60"/>
        <v>62.752635059381859</v>
      </c>
      <c r="AE452">
        <f t="shared" si="61"/>
        <v>0.9966051066109104</v>
      </c>
      <c r="AF452" s="1" t="s">
        <v>15</v>
      </c>
      <c r="AG452" s="1" t="s">
        <v>6</v>
      </c>
      <c r="AH452">
        <f t="shared" ref="AH452:AH515" si="64">SUM(AA452:AE452)</f>
        <v>100</v>
      </c>
    </row>
    <row r="453" spans="1:34" x14ac:dyDescent="0.45">
      <c r="A453" t="str">
        <f>MID('Stand condition - SCT output'!$I453,9,4)</f>
        <v>2008</v>
      </c>
      <c r="B453">
        <f t="shared" si="62"/>
        <v>2009</v>
      </c>
      <c r="C453" t="str">
        <f>MID('Stand condition - SCT output'!$I453,18,4)</f>
        <v>2010</v>
      </c>
      <c r="D453">
        <f>SUM('Stand condition - SCT output'!$B453:$C453)</f>
        <v>1360.3345336914001</v>
      </c>
      <c r="E453" s="1">
        <f>'Stand condition - SCT output'!$D453</f>
        <v>15636.3292236328</v>
      </c>
      <c r="F453" s="1">
        <f>'Stand condition - SCT output'!$E453</f>
        <v>429883.14971923799</v>
      </c>
      <c r="G453" s="1">
        <f>'Stand condition - SCT output'!$F453</f>
        <v>21832057.470336899</v>
      </c>
      <c r="H453" s="1">
        <f>'Stand condition - SCT output'!$G453</f>
        <v>67503.959289550694</v>
      </c>
      <c r="I453" s="1" t="str">
        <f>'Stand condition - SCT output'!$H453</f>
        <v>Moonie</v>
      </c>
      <c r="J453" s="1" t="str">
        <f>'Stand condition - SCT output'!$J453</f>
        <v>River Red Gum</v>
      </c>
      <c r="K453" s="1"/>
      <c r="L453" t="s">
        <v>95</v>
      </c>
      <c r="M453">
        <v>2009</v>
      </c>
      <c r="N453" t="s">
        <v>97</v>
      </c>
      <c r="O453">
        <v>1360.3345336914001</v>
      </c>
      <c r="P453" s="1">
        <v>15636.3292236328</v>
      </c>
      <c r="Q453" s="1">
        <v>429883.14971923799</v>
      </c>
      <c r="R453" s="1">
        <v>21832057.470336899</v>
      </c>
      <c r="S453" s="1">
        <v>67503.959289550694</v>
      </c>
      <c r="T453" s="1" t="s">
        <v>16</v>
      </c>
      <c r="U453" s="1" t="s">
        <v>6</v>
      </c>
      <c r="V453">
        <f t="shared" si="63"/>
        <v>22346441.243103012</v>
      </c>
      <c r="X453" t="s">
        <v>95</v>
      </c>
      <c r="Y453">
        <v>2009</v>
      </c>
      <c r="Z453" t="s">
        <v>97</v>
      </c>
      <c r="AA453">
        <f t="shared" si="57"/>
        <v>6.0874772805770703E-3</v>
      </c>
      <c r="AB453">
        <f t="shared" si="58"/>
        <v>6.9972346171490646E-2</v>
      </c>
      <c r="AC453">
        <f t="shared" si="59"/>
        <v>1.9237208513096768</v>
      </c>
      <c r="AD453">
        <f t="shared" si="60"/>
        <v>97.698140087854597</v>
      </c>
      <c r="AE453">
        <f t="shared" si="61"/>
        <v>0.30207923738364856</v>
      </c>
      <c r="AF453" s="1" t="s">
        <v>16</v>
      </c>
      <c r="AG453" s="1" t="s">
        <v>6</v>
      </c>
      <c r="AH453">
        <f t="shared" si="64"/>
        <v>100</v>
      </c>
    </row>
    <row r="454" spans="1:34" x14ac:dyDescent="0.45">
      <c r="A454" t="str">
        <f>MID('Stand condition - SCT output'!$I454,9,4)</f>
        <v>2008</v>
      </c>
      <c r="B454">
        <f t="shared" si="62"/>
        <v>2009</v>
      </c>
      <c r="C454" t="str">
        <f>MID('Stand condition - SCT output'!$I454,18,4)</f>
        <v>2010</v>
      </c>
      <c r="D454">
        <f>SUM('Stand condition - SCT output'!$B454:$C454)</f>
        <v>3124092.3681532852</v>
      </c>
      <c r="E454" s="1">
        <f>'Stand condition - SCT output'!$D454</f>
        <v>30526250.306994598</v>
      </c>
      <c r="F454" s="1">
        <f>'Stand condition - SCT output'!$E454</f>
        <v>423574795.94744003</v>
      </c>
      <c r="G454" s="1">
        <f>'Stand condition - SCT output'!$F454</f>
        <v>1656992106.99665</v>
      </c>
      <c r="H454" s="1">
        <f>'Stand condition - SCT output'!$G454</f>
        <v>43402482.550955698</v>
      </c>
      <c r="I454" s="1" t="str">
        <f>'Stand condition - SCT output'!$H454</f>
        <v>Murray</v>
      </c>
      <c r="J454" s="1" t="str">
        <f>'Stand condition - SCT output'!$J454</f>
        <v>River Red Gum</v>
      </c>
      <c r="K454" s="1"/>
      <c r="L454" t="s">
        <v>95</v>
      </c>
      <c r="M454">
        <v>2009</v>
      </c>
      <c r="N454" t="s">
        <v>97</v>
      </c>
      <c r="O454">
        <v>3124092.3681532852</v>
      </c>
      <c r="P454" s="1">
        <v>30526250.306994598</v>
      </c>
      <c r="Q454" s="1">
        <v>423574795.94744003</v>
      </c>
      <c r="R454" s="1">
        <v>1656992106.99665</v>
      </c>
      <c r="S454" s="1">
        <v>43402482.550955698</v>
      </c>
      <c r="T454" s="1" t="s">
        <v>17</v>
      </c>
      <c r="U454" s="1" t="s">
        <v>6</v>
      </c>
      <c r="V454">
        <f t="shared" si="63"/>
        <v>2157619728.1701937</v>
      </c>
      <c r="X454" t="s">
        <v>95</v>
      </c>
      <c r="Y454">
        <v>2009</v>
      </c>
      <c r="Z454" t="s">
        <v>97</v>
      </c>
      <c r="AA454">
        <f t="shared" si="57"/>
        <v>0.14479346510252411</v>
      </c>
      <c r="AB454">
        <f t="shared" si="58"/>
        <v>1.4148114196602617</v>
      </c>
      <c r="AC454">
        <f t="shared" si="59"/>
        <v>19.631577817776993</v>
      </c>
      <c r="AD454">
        <f t="shared" si="60"/>
        <v>76.797226376952466</v>
      </c>
      <c r="AE454">
        <f t="shared" si="61"/>
        <v>2.011590920507754</v>
      </c>
      <c r="AF454" s="1" t="s">
        <v>17</v>
      </c>
      <c r="AG454" s="1" t="s">
        <v>6</v>
      </c>
      <c r="AH454">
        <f t="shared" si="64"/>
        <v>100</v>
      </c>
    </row>
    <row r="455" spans="1:34" x14ac:dyDescent="0.45">
      <c r="A455" t="str">
        <f>MID('Stand condition - SCT output'!$I455,9,4)</f>
        <v>2008</v>
      </c>
      <c r="B455">
        <f t="shared" si="62"/>
        <v>2009</v>
      </c>
      <c r="C455" t="str">
        <f>MID('Stand condition - SCT output'!$I455,18,4)</f>
        <v>2010</v>
      </c>
      <c r="D455">
        <f>SUM('Stand condition - SCT output'!$B455:$C455)</f>
        <v>0</v>
      </c>
      <c r="E455" s="1">
        <f>'Stand condition - SCT output'!$D455</f>
        <v>5990.5784301757803</v>
      </c>
      <c r="F455" s="1">
        <f>'Stand condition - SCT output'!$E455</f>
        <v>736147.87736241904</v>
      </c>
      <c r="G455" s="1">
        <f>'Stand condition - SCT output'!$F455</f>
        <v>81216750.930948406</v>
      </c>
      <c r="H455" s="1">
        <f>'Stand condition - SCT output'!$G455</f>
        <v>411038.123317583</v>
      </c>
      <c r="I455" s="1" t="str">
        <f>'Stand condition - SCT output'!$H455</f>
        <v>Barwon-Darling</v>
      </c>
      <c r="J455" s="1" t="str">
        <f>'Stand condition - SCT output'!$J455</f>
        <v>River Red Gum</v>
      </c>
      <c r="K455" s="1"/>
      <c r="L455" t="s">
        <v>95</v>
      </c>
      <c r="M455">
        <v>2009</v>
      </c>
      <c r="N455" t="s">
        <v>97</v>
      </c>
      <c r="O455">
        <v>0</v>
      </c>
      <c r="P455" s="1">
        <v>5990.5784301757803</v>
      </c>
      <c r="Q455" s="1">
        <v>736147.87736241904</v>
      </c>
      <c r="R455" s="1">
        <v>81216750.930948406</v>
      </c>
      <c r="S455" s="1">
        <v>411038.123317583</v>
      </c>
      <c r="T455" s="1" t="s">
        <v>18</v>
      </c>
      <c r="U455" s="1" t="s">
        <v>6</v>
      </c>
      <c r="V455">
        <f t="shared" si="63"/>
        <v>82369927.510058582</v>
      </c>
      <c r="X455" t="s">
        <v>95</v>
      </c>
      <c r="Y455">
        <v>2009</v>
      </c>
      <c r="Z455" t="s">
        <v>97</v>
      </c>
      <c r="AA455">
        <f t="shared" si="57"/>
        <v>0</v>
      </c>
      <c r="AB455">
        <f t="shared" si="58"/>
        <v>7.2727737066956176E-3</v>
      </c>
      <c r="AC455">
        <f t="shared" si="59"/>
        <v>0.89370951221551631</v>
      </c>
      <c r="AD455">
        <f t="shared" si="60"/>
        <v>98.600002921006151</v>
      </c>
      <c r="AE455">
        <f t="shared" si="61"/>
        <v>0.4990147930716452</v>
      </c>
      <c r="AF455" s="1" t="s">
        <v>18</v>
      </c>
      <c r="AG455" s="1" t="s">
        <v>6</v>
      </c>
      <c r="AH455">
        <f t="shared" si="64"/>
        <v>100.00000000000001</v>
      </c>
    </row>
    <row r="456" spans="1:34" x14ac:dyDescent="0.45">
      <c r="A456" t="str">
        <f>MID('Stand condition - SCT output'!$I456,9,4)</f>
        <v>2008</v>
      </c>
      <c r="B456">
        <f t="shared" si="62"/>
        <v>2009</v>
      </c>
      <c r="C456" t="str">
        <f>MID('Stand condition - SCT output'!$I456,18,4)</f>
        <v>2010</v>
      </c>
      <c r="D456">
        <f>SUM('Stand condition - SCT output'!$B456:$C456)</f>
        <v>2707.21484375</v>
      </c>
      <c r="E456" s="1">
        <f>'Stand condition - SCT output'!$D456</f>
        <v>119150.958374023</v>
      </c>
      <c r="F456" s="1">
        <f>'Stand condition - SCT output'!$E456</f>
        <v>4582305.9858664097</v>
      </c>
      <c r="G456" s="1">
        <f>'Stand condition - SCT output'!$F456</f>
        <v>114095266.67841101</v>
      </c>
      <c r="H456" s="1">
        <f>'Stand condition - SCT output'!$G456</f>
        <v>3936621.4050903302</v>
      </c>
      <c r="I456" s="1" t="str">
        <f>'Stand condition - SCT output'!$H456</f>
        <v>Border Rivers</v>
      </c>
      <c r="J456" s="1" t="str">
        <f>'Stand condition - SCT output'!$J456</f>
        <v>River Red Gum</v>
      </c>
      <c r="K456" s="1"/>
      <c r="L456" t="s">
        <v>95</v>
      </c>
      <c r="M456">
        <v>2009</v>
      </c>
      <c r="N456" t="s">
        <v>97</v>
      </c>
      <c r="O456">
        <v>2707.21484375</v>
      </c>
      <c r="P456" s="1">
        <v>119150.958374023</v>
      </c>
      <c r="Q456" s="1">
        <v>4582305.9858664097</v>
      </c>
      <c r="R456" s="1">
        <v>114095266.67841101</v>
      </c>
      <c r="S456" s="1">
        <v>3936621.4050903302</v>
      </c>
      <c r="T456" s="1" t="s">
        <v>19</v>
      </c>
      <c r="U456" s="1" t="s">
        <v>6</v>
      </c>
      <c r="V456">
        <f t="shared" si="63"/>
        <v>122736052.24258552</v>
      </c>
      <c r="X456" t="s">
        <v>95</v>
      </c>
      <c r="Y456">
        <v>2009</v>
      </c>
      <c r="Z456" t="s">
        <v>97</v>
      </c>
      <c r="AA456">
        <f t="shared" si="57"/>
        <v>2.2057209713729755E-3</v>
      </c>
      <c r="AB456">
        <f t="shared" si="58"/>
        <v>9.7079021360833198E-2</v>
      </c>
      <c r="AC456">
        <f t="shared" si="59"/>
        <v>3.7334637232828434</v>
      </c>
      <c r="AD456">
        <f t="shared" si="60"/>
        <v>92.959863539446289</v>
      </c>
      <c r="AE456">
        <f t="shared" si="61"/>
        <v>3.2073879949386606</v>
      </c>
      <c r="AF456" s="1" t="s">
        <v>19</v>
      </c>
      <c r="AG456" s="1" t="s">
        <v>6</v>
      </c>
      <c r="AH456">
        <f t="shared" si="64"/>
        <v>100</v>
      </c>
    </row>
    <row r="457" spans="1:34" x14ac:dyDescent="0.45">
      <c r="A457" t="str">
        <f>MID('Stand condition - SCT output'!$I457,9,4)</f>
        <v>2008</v>
      </c>
      <c r="B457">
        <f t="shared" si="62"/>
        <v>2009</v>
      </c>
      <c r="C457" t="str">
        <f>MID('Stand condition - SCT output'!$I457,18,4)</f>
        <v>2010</v>
      </c>
      <c r="D457">
        <f>SUM('Stand condition - SCT output'!$B457:$C457)</f>
        <v>97576.008178710879</v>
      </c>
      <c r="E457" s="1">
        <f>'Stand condition - SCT output'!$D457</f>
        <v>520960.85546875</v>
      </c>
      <c r="F457" s="1">
        <f>'Stand condition - SCT output'!$E457</f>
        <v>2580864.7605880401</v>
      </c>
      <c r="G457" s="1">
        <f>'Stand condition - SCT output'!$F457</f>
        <v>19380100.341043599</v>
      </c>
      <c r="H457" s="1">
        <f>'Stand condition - SCT output'!$G457</f>
        <v>76445.769348144502</v>
      </c>
      <c r="I457" s="1" t="str">
        <f>'Stand condition - SCT output'!$H457</f>
        <v>Campaspe</v>
      </c>
      <c r="J457" s="1" t="str">
        <f>'Stand condition - SCT output'!$J457</f>
        <v>River Red Gum</v>
      </c>
      <c r="K457" s="1"/>
      <c r="L457" t="s">
        <v>95</v>
      </c>
      <c r="M457">
        <v>2009</v>
      </c>
      <c r="N457" t="s">
        <v>97</v>
      </c>
      <c r="O457">
        <v>97576.008178710879</v>
      </c>
      <c r="P457" s="1">
        <v>520960.85546875</v>
      </c>
      <c r="Q457" s="1">
        <v>2580864.7605880401</v>
      </c>
      <c r="R457" s="1">
        <v>19380100.341043599</v>
      </c>
      <c r="S457" s="1">
        <v>76445.769348144502</v>
      </c>
      <c r="T457" s="1" t="s">
        <v>20</v>
      </c>
      <c r="U457" s="1" t="s">
        <v>6</v>
      </c>
      <c r="V457">
        <f t="shared" si="63"/>
        <v>22655947.734627243</v>
      </c>
      <c r="X457" t="s">
        <v>95</v>
      </c>
      <c r="Y457">
        <v>2009</v>
      </c>
      <c r="Z457" t="s">
        <v>97</v>
      </c>
      <c r="AA457">
        <f t="shared" si="57"/>
        <v>0.43068605790247377</v>
      </c>
      <c r="AB457">
        <f t="shared" si="58"/>
        <v>2.29944410876494</v>
      </c>
      <c r="AC457">
        <f t="shared" si="59"/>
        <v>11.391555060146342</v>
      </c>
      <c r="AD457">
        <f t="shared" si="60"/>
        <v>85.54089446200102</v>
      </c>
      <c r="AE457">
        <f t="shared" si="61"/>
        <v>0.33742031118523969</v>
      </c>
      <c r="AF457" s="1" t="s">
        <v>20</v>
      </c>
      <c r="AG457" s="1" t="s">
        <v>6</v>
      </c>
      <c r="AH457">
        <f t="shared" si="64"/>
        <v>100.00000000000001</v>
      </c>
    </row>
    <row r="458" spans="1:34" x14ac:dyDescent="0.45">
      <c r="A458" t="str">
        <f>MID('Stand condition - SCT output'!$I458,9,4)</f>
        <v>2008</v>
      </c>
      <c r="B458">
        <f t="shared" si="62"/>
        <v>2009</v>
      </c>
      <c r="C458" t="str">
        <f>MID('Stand condition - SCT output'!$I458,18,4)</f>
        <v>2010</v>
      </c>
      <c r="D458">
        <f>SUM('Stand condition - SCT output'!$B458:$C458)</f>
        <v>697285.47219333937</v>
      </c>
      <c r="E458" s="1">
        <f>'Stand condition - SCT output'!$D458</f>
        <v>3127821.1862579901</v>
      </c>
      <c r="F458" s="1">
        <f>'Stand condition - SCT output'!$E458</f>
        <v>32698518.7270617</v>
      </c>
      <c r="G458" s="1">
        <f>'Stand condition - SCT output'!$F458</f>
        <v>313837450.80766398</v>
      </c>
      <c r="H458" s="1">
        <f>'Stand condition - SCT output'!$G458</f>
        <v>13548251.6152985</v>
      </c>
      <c r="I458" s="1" t="str">
        <f>'Stand condition - SCT output'!$H458</f>
        <v>Goulburn-Broken</v>
      </c>
      <c r="J458" s="1" t="str">
        <f>'Stand condition - SCT output'!$J458</f>
        <v>River Red Gum</v>
      </c>
      <c r="K458" s="1"/>
      <c r="L458" t="s">
        <v>95</v>
      </c>
      <c r="M458">
        <v>2009</v>
      </c>
      <c r="N458" t="s">
        <v>97</v>
      </c>
      <c r="O458">
        <v>697285.47219333937</v>
      </c>
      <c r="P458" s="1">
        <v>3127821.1862579901</v>
      </c>
      <c r="Q458" s="1">
        <v>32698518.7270617</v>
      </c>
      <c r="R458" s="1">
        <v>313837450.80766398</v>
      </c>
      <c r="S458" s="1">
        <v>13548251.6152985</v>
      </c>
      <c r="T458" s="1" t="s">
        <v>21</v>
      </c>
      <c r="U458" s="1" t="s">
        <v>6</v>
      </c>
      <c r="V458">
        <f t="shared" si="63"/>
        <v>363909327.80847549</v>
      </c>
      <c r="X458" t="s">
        <v>95</v>
      </c>
      <c r="Y458">
        <v>2009</v>
      </c>
      <c r="Z458" t="s">
        <v>97</v>
      </c>
      <c r="AA458">
        <f t="shared" si="57"/>
        <v>0.19160967277000354</v>
      </c>
      <c r="AB458">
        <f t="shared" si="58"/>
        <v>0.85950563704818084</v>
      </c>
      <c r="AC458">
        <f t="shared" si="59"/>
        <v>8.985347785388683</v>
      </c>
      <c r="AD458">
        <f t="shared" si="60"/>
        <v>86.240562366908009</v>
      </c>
      <c r="AE458">
        <f t="shared" si="61"/>
        <v>3.7229745378851375</v>
      </c>
      <c r="AF458" s="1" t="s">
        <v>21</v>
      </c>
      <c r="AG458" s="1" t="s">
        <v>6</v>
      </c>
      <c r="AH458">
        <f t="shared" si="64"/>
        <v>100.00000000000001</v>
      </c>
    </row>
    <row r="459" spans="1:34" x14ac:dyDescent="0.45">
      <c r="A459" t="str">
        <f>MID('Stand condition - SCT output'!$I459,9,4)</f>
        <v>2008</v>
      </c>
      <c r="B459">
        <f t="shared" si="62"/>
        <v>2009</v>
      </c>
      <c r="C459" t="str">
        <f>MID('Stand condition - SCT output'!$I459,18,4)</f>
        <v>2010</v>
      </c>
      <c r="D459">
        <f>SUM('Stand condition - SCT output'!$B459:$C459)</f>
        <v>16815.140319824201</v>
      </c>
      <c r="E459" s="1">
        <f>'Stand condition - SCT output'!$D459</f>
        <v>285620.39355468698</v>
      </c>
      <c r="F459" s="1">
        <f>'Stand condition - SCT output'!$E459</f>
        <v>6269205.3803392602</v>
      </c>
      <c r="G459" s="1">
        <f>'Stand condition - SCT output'!$F459</f>
        <v>113593840.561874</v>
      </c>
      <c r="H459" s="1">
        <f>'Stand condition - SCT output'!$G459</f>
        <v>4514216.4722290002</v>
      </c>
      <c r="I459" s="1" t="str">
        <f>'Stand condition - SCT output'!$H459</f>
        <v>Gwydir</v>
      </c>
      <c r="J459" s="1" t="str">
        <f>'Stand condition - SCT output'!$J459</f>
        <v>River Red Gum</v>
      </c>
      <c r="K459" s="1"/>
      <c r="L459" t="s">
        <v>95</v>
      </c>
      <c r="M459">
        <v>2009</v>
      </c>
      <c r="N459" t="s">
        <v>97</v>
      </c>
      <c r="O459">
        <v>16815.140319824201</v>
      </c>
      <c r="P459" s="1">
        <v>285620.39355468698</v>
      </c>
      <c r="Q459" s="1">
        <v>6269205.3803392602</v>
      </c>
      <c r="R459" s="1">
        <v>113593840.561874</v>
      </c>
      <c r="S459" s="1">
        <v>4514216.4722290002</v>
      </c>
      <c r="T459" s="1" t="s">
        <v>22</v>
      </c>
      <c r="U459" s="1" t="s">
        <v>6</v>
      </c>
      <c r="V459">
        <f t="shared" si="63"/>
        <v>124679697.94831678</v>
      </c>
      <c r="X459" t="s">
        <v>95</v>
      </c>
      <c r="Y459">
        <v>2009</v>
      </c>
      <c r="Z459" t="s">
        <v>97</v>
      </c>
      <c r="AA459">
        <f t="shared" si="57"/>
        <v>1.348667072228114E-2</v>
      </c>
      <c r="AB459">
        <f t="shared" si="58"/>
        <v>0.22908332170734372</v>
      </c>
      <c r="AC459">
        <f t="shared" si="59"/>
        <v>5.028248771454372</v>
      </c>
      <c r="AD459">
        <f t="shared" si="60"/>
        <v>91.108530443313896</v>
      </c>
      <c r="AE459">
        <f t="shared" si="61"/>
        <v>3.6206507928021039</v>
      </c>
      <c r="AF459" s="1" t="s">
        <v>22</v>
      </c>
      <c r="AG459" s="1" t="s">
        <v>6</v>
      </c>
      <c r="AH459">
        <f t="shared" si="64"/>
        <v>100</v>
      </c>
    </row>
    <row r="460" spans="1:34" x14ac:dyDescent="0.45">
      <c r="A460" t="str">
        <f>MID('Stand condition - SCT output'!$I460,9,4)</f>
        <v>2008</v>
      </c>
      <c r="B460">
        <f t="shared" si="62"/>
        <v>2009</v>
      </c>
      <c r="C460" t="str">
        <f>MID('Stand condition - SCT output'!$I460,18,4)</f>
        <v>2010</v>
      </c>
      <c r="D460">
        <f>SUM('Stand condition - SCT output'!$B460:$C460)</f>
        <v>14317.677917480456</v>
      </c>
      <c r="E460" s="1">
        <f>'Stand condition - SCT output'!$D460</f>
        <v>44471.746704101497</v>
      </c>
      <c r="F460" s="1">
        <f>'Stand condition - SCT output'!$E460</f>
        <v>475963.31697974098</v>
      </c>
      <c r="G460" s="1">
        <f>'Stand condition - SCT output'!$F460</f>
        <v>73472442.298955396</v>
      </c>
      <c r="H460" s="1">
        <f>'Stand condition - SCT output'!$G460</f>
        <v>107978.902236519</v>
      </c>
      <c r="I460" s="1" t="str">
        <f>'Stand condition - SCT output'!$H460</f>
        <v>Warrego</v>
      </c>
      <c r="J460" s="1" t="str">
        <f>'Stand condition - SCT output'!$J460</f>
        <v>River Red Gum</v>
      </c>
      <c r="K460" s="1"/>
      <c r="L460" t="s">
        <v>95</v>
      </c>
      <c r="M460">
        <v>2009</v>
      </c>
      <c r="N460" t="s">
        <v>97</v>
      </c>
      <c r="O460">
        <v>14317.677917480456</v>
      </c>
      <c r="P460" s="1">
        <v>44471.746704101497</v>
      </c>
      <c r="Q460" s="1">
        <v>475963.31697974098</v>
      </c>
      <c r="R460" s="1">
        <v>73472442.298955396</v>
      </c>
      <c r="S460" s="1">
        <v>107978.902236519</v>
      </c>
      <c r="T460" s="1" t="s">
        <v>23</v>
      </c>
      <c r="U460" s="1" t="s">
        <v>6</v>
      </c>
      <c r="V460">
        <f t="shared" si="63"/>
        <v>74115173.942793235</v>
      </c>
      <c r="X460" t="s">
        <v>95</v>
      </c>
      <c r="Y460">
        <v>2009</v>
      </c>
      <c r="Z460" t="s">
        <v>97</v>
      </c>
      <c r="AA460">
        <f t="shared" si="57"/>
        <v>1.9318146549223161E-2</v>
      </c>
      <c r="AB460">
        <f t="shared" si="58"/>
        <v>6.0003565178741392E-2</v>
      </c>
      <c r="AC460">
        <f t="shared" si="59"/>
        <v>0.64219415763244314</v>
      </c>
      <c r="AD460">
        <f t="shared" si="60"/>
        <v>99.132793448836892</v>
      </c>
      <c r="AE460">
        <f t="shared" si="61"/>
        <v>0.14569068180270875</v>
      </c>
      <c r="AF460" s="1" t="s">
        <v>23</v>
      </c>
      <c r="AG460" s="1" t="s">
        <v>6</v>
      </c>
      <c r="AH460">
        <f t="shared" si="64"/>
        <v>100</v>
      </c>
    </row>
    <row r="461" spans="1:34" x14ac:dyDescent="0.45">
      <c r="A461" t="str">
        <f>MID('Stand condition - SCT output'!$I461,9,4)</f>
        <v>2008</v>
      </c>
      <c r="B461">
        <f t="shared" si="62"/>
        <v>2009</v>
      </c>
      <c r="C461" t="str">
        <f>MID('Stand condition - SCT output'!$I461,18,4)</f>
        <v>2010</v>
      </c>
      <c r="D461">
        <f>SUM('Stand condition - SCT output'!$B461:$C461)</f>
        <v>8863.4471435546802</v>
      </c>
      <c r="E461" s="1">
        <f>'Stand condition - SCT output'!$D461</f>
        <v>53192.226297535599</v>
      </c>
      <c r="F461" s="1">
        <f>'Stand condition - SCT output'!$E461</f>
        <v>612892.55829336098</v>
      </c>
      <c r="G461" s="1">
        <f>'Stand condition - SCT output'!$F461</f>
        <v>2793175.6495239199</v>
      </c>
      <c r="H461" s="1">
        <f>'Stand condition - SCT output'!$G461</f>
        <v>20956.377473240202</v>
      </c>
      <c r="I461" s="1" t="str">
        <f>'Stand condition - SCT output'!$H461</f>
        <v>Eastern Mt Lofty Ranges</v>
      </c>
      <c r="J461" s="1" t="str">
        <f>'Stand condition - SCT output'!$J461</f>
        <v>River Red Gum</v>
      </c>
      <c r="K461" s="1"/>
      <c r="L461" t="s">
        <v>95</v>
      </c>
      <c r="M461">
        <v>2009</v>
      </c>
      <c r="N461" t="s">
        <v>97</v>
      </c>
      <c r="O461">
        <v>8863.4471435546802</v>
      </c>
      <c r="P461" s="1">
        <v>53192.226297535599</v>
      </c>
      <c r="Q461" s="1">
        <v>612892.55829336098</v>
      </c>
      <c r="R461" s="1">
        <v>2793175.6495239199</v>
      </c>
      <c r="S461" s="1">
        <v>20956.377473240202</v>
      </c>
      <c r="T461" s="1" t="s">
        <v>24</v>
      </c>
      <c r="U461" s="1" t="s">
        <v>6</v>
      </c>
      <c r="V461">
        <f t="shared" si="63"/>
        <v>3489080.2587316115</v>
      </c>
      <c r="X461" t="s">
        <v>95</v>
      </c>
      <c r="Y461">
        <v>2009</v>
      </c>
      <c r="Z461" t="s">
        <v>97</v>
      </c>
      <c r="AA461">
        <f t="shared" si="57"/>
        <v>0.25403391399132841</v>
      </c>
      <c r="AB461">
        <f t="shared" si="58"/>
        <v>1.5245343286219679</v>
      </c>
      <c r="AC461">
        <f t="shared" si="59"/>
        <v>17.56602063708808</v>
      </c>
      <c r="AD461">
        <f t="shared" si="60"/>
        <v>80.054783564632743</v>
      </c>
      <c r="AE461">
        <f t="shared" si="61"/>
        <v>0.60062755566587311</v>
      </c>
      <c r="AF461" s="1" t="s">
        <v>24</v>
      </c>
      <c r="AG461" s="1" t="s">
        <v>6</v>
      </c>
      <c r="AH461">
        <f t="shared" si="64"/>
        <v>99.999999999999986</v>
      </c>
    </row>
    <row r="462" spans="1:34" x14ac:dyDescent="0.45">
      <c r="A462" t="str">
        <f>MID('Stand condition - SCT output'!$I462,9,4)</f>
        <v>2008</v>
      </c>
      <c r="B462">
        <f t="shared" si="62"/>
        <v>2009</v>
      </c>
      <c r="C462" t="str">
        <f>MID('Stand condition - SCT output'!$I462,18,4)</f>
        <v>2010</v>
      </c>
      <c r="D462">
        <f>SUM('Stand condition - SCT output'!$B462:$C462)</f>
        <v>2711.7169799804601</v>
      </c>
      <c r="E462" s="1">
        <f>'Stand condition - SCT output'!$D462</f>
        <v>57749.303955078103</v>
      </c>
      <c r="F462" s="1">
        <f>'Stand condition - SCT output'!$E462</f>
        <v>2011514.25219726</v>
      </c>
      <c r="G462" s="1">
        <f>'Stand condition - SCT output'!$F462</f>
        <v>111190533.194253</v>
      </c>
      <c r="H462" s="1">
        <f>'Stand condition - SCT output'!$G462</f>
        <v>1186207.96905517</v>
      </c>
      <c r="I462" s="1" t="str">
        <f>'Stand condition - SCT output'!$H462</f>
        <v>Condamine-Balonne</v>
      </c>
      <c r="J462" s="1" t="str">
        <f>'Stand condition - SCT output'!$J462</f>
        <v>River Red Gum</v>
      </c>
      <c r="K462" s="1"/>
      <c r="L462" t="s">
        <v>95</v>
      </c>
      <c r="M462">
        <v>2009</v>
      </c>
      <c r="N462" t="s">
        <v>97</v>
      </c>
      <c r="O462">
        <v>2711.7169799804601</v>
      </c>
      <c r="P462" s="1">
        <v>57749.303955078103</v>
      </c>
      <c r="Q462" s="1">
        <v>2011514.25219726</v>
      </c>
      <c r="R462" s="1">
        <v>111190533.194253</v>
      </c>
      <c r="S462" s="1">
        <v>1186207.96905517</v>
      </c>
      <c r="T462" s="1" t="s">
        <v>25</v>
      </c>
      <c r="U462" s="1" t="s">
        <v>6</v>
      </c>
      <c r="V462">
        <f t="shared" si="63"/>
        <v>114448716.4364405</v>
      </c>
      <c r="X462" t="s">
        <v>95</v>
      </c>
      <c r="Y462">
        <v>2009</v>
      </c>
      <c r="Z462" t="s">
        <v>97</v>
      </c>
      <c r="AA462">
        <f t="shared" si="57"/>
        <v>2.3693729946603829E-3</v>
      </c>
      <c r="AB462">
        <f t="shared" si="58"/>
        <v>5.0458673328284451E-2</v>
      </c>
      <c r="AC462">
        <f t="shared" si="59"/>
        <v>1.7575682059434556</v>
      </c>
      <c r="AD462">
        <f t="shared" si="60"/>
        <v>97.153150036420939</v>
      </c>
      <c r="AE462">
        <f t="shared" si="61"/>
        <v>1.0364537113126426</v>
      </c>
      <c r="AF462" s="1" t="s">
        <v>25</v>
      </c>
      <c r="AG462" s="1" t="s">
        <v>6</v>
      </c>
      <c r="AH462">
        <f t="shared" si="64"/>
        <v>99.999999999999986</v>
      </c>
    </row>
    <row r="463" spans="1:34" x14ac:dyDescent="0.45">
      <c r="A463" t="str">
        <f>MID('Stand condition - SCT output'!$I463,9,4)</f>
        <v>2009</v>
      </c>
      <c r="B463">
        <f t="shared" si="62"/>
        <v>2010</v>
      </c>
      <c r="C463" t="str">
        <f>MID('Stand condition - SCT output'!$I463,18,4)</f>
        <v>2011</v>
      </c>
      <c r="D463">
        <f>SUM('Stand condition - SCT output'!$B463:$C463)</f>
        <v>4905609.5231033536</v>
      </c>
      <c r="E463" s="1">
        <f>'Stand condition - SCT output'!$D463</f>
        <v>38618221.810597301</v>
      </c>
      <c r="F463" s="1">
        <f>'Stand condition - SCT output'!$E463</f>
        <v>313603088.05528998</v>
      </c>
      <c r="G463" s="1">
        <f>'Stand condition - SCT output'!$F463</f>
        <v>708877479.47115004</v>
      </c>
      <c r="H463" s="1">
        <f>'Stand condition - SCT output'!$G463</f>
        <v>23902289.256489102</v>
      </c>
      <c r="I463" s="1" t="str">
        <f>'Stand condition - SCT output'!$H463</f>
        <v>Murrumbidgee</v>
      </c>
      <c r="J463" s="1" t="str">
        <f>'Stand condition - SCT output'!$J463</f>
        <v>River Red Gum</v>
      </c>
      <c r="K463" s="1"/>
      <c r="L463" t="s">
        <v>96</v>
      </c>
      <c r="M463">
        <v>2010</v>
      </c>
      <c r="N463" t="s">
        <v>98</v>
      </c>
      <c r="O463">
        <v>4905609.5231033536</v>
      </c>
      <c r="P463" s="1">
        <v>38618221.810597301</v>
      </c>
      <c r="Q463" s="1">
        <v>313603088.05528998</v>
      </c>
      <c r="R463" s="1">
        <v>708877479.47115004</v>
      </c>
      <c r="S463" s="1">
        <v>23902289.256489102</v>
      </c>
      <c r="T463" s="1" t="s">
        <v>4</v>
      </c>
      <c r="U463" s="1" t="s">
        <v>6</v>
      </c>
      <c r="V463">
        <f t="shared" si="63"/>
        <v>1089906688.1166298</v>
      </c>
      <c r="X463" t="s">
        <v>96</v>
      </c>
      <c r="Y463">
        <v>2010</v>
      </c>
      <c r="Z463" t="s">
        <v>98</v>
      </c>
      <c r="AA463">
        <f t="shared" si="57"/>
        <v>0.4500944508910481</v>
      </c>
      <c r="AB463">
        <f t="shared" si="58"/>
        <v>3.5432594580486509</v>
      </c>
      <c r="AC463">
        <f t="shared" si="59"/>
        <v>28.773388719836134</v>
      </c>
      <c r="AD463">
        <f t="shared" si="60"/>
        <v>65.040199055581326</v>
      </c>
      <c r="AE463">
        <f t="shared" si="61"/>
        <v>2.1930583156428285</v>
      </c>
      <c r="AF463" s="1" t="s">
        <v>4</v>
      </c>
      <c r="AG463" s="1" t="s">
        <v>6</v>
      </c>
      <c r="AH463">
        <f t="shared" si="64"/>
        <v>99.999999999999986</v>
      </c>
    </row>
    <row r="464" spans="1:34" x14ac:dyDescent="0.45">
      <c r="A464" t="str">
        <f>MID('Stand condition - SCT output'!$I464,9,4)</f>
        <v>2009</v>
      </c>
      <c r="B464">
        <f t="shared" si="62"/>
        <v>2010</v>
      </c>
      <c r="C464" t="str">
        <f>MID('Stand condition - SCT output'!$I464,18,4)</f>
        <v>2011</v>
      </c>
      <c r="D464">
        <f>SUM('Stand condition - SCT output'!$B464:$C464)</f>
        <v>2001.384765625</v>
      </c>
      <c r="E464" s="1">
        <f>'Stand condition - SCT output'!$D464</f>
        <v>78594.1786499023</v>
      </c>
      <c r="F464" s="1">
        <f>'Stand condition - SCT output'!$E464</f>
        <v>5646407.42423095</v>
      </c>
      <c r="G464" s="1">
        <f>'Stand condition - SCT output'!$F464</f>
        <v>115663103.06765001</v>
      </c>
      <c r="H464" s="1">
        <f>'Stand condition - SCT output'!$G464</f>
        <v>3626359.3114013602</v>
      </c>
      <c r="I464" s="1" t="str">
        <f>'Stand condition - SCT output'!$H464</f>
        <v>Namoi</v>
      </c>
      <c r="J464" s="1" t="str">
        <f>'Stand condition - SCT output'!$J464</f>
        <v>River Red Gum</v>
      </c>
      <c r="K464" s="1"/>
      <c r="L464" t="s">
        <v>96</v>
      </c>
      <c r="M464">
        <v>2010</v>
      </c>
      <c r="N464" t="s">
        <v>98</v>
      </c>
      <c r="O464">
        <v>2001.384765625</v>
      </c>
      <c r="P464" s="1">
        <v>78594.1786499023</v>
      </c>
      <c r="Q464" s="1">
        <v>5646407.42423095</v>
      </c>
      <c r="R464" s="1">
        <v>115663103.06765001</v>
      </c>
      <c r="S464" s="1">
        <v>3626359.3114013602</v>
      </c>
      <c r="T464" s="1" t="s">
        <v>7</v>
      </c>
      <c r="U464" s="1" t="s">
        <v>6</v>
      </c>
      <c r="V464">
        <f t="shared" si="63"/>
        <v>125016465.36669785</v>
      </c>
      <c r="X464" t="s">
        <v>96</v>
      </c>
      <c r="Y464">
        <v>2010</v>
      </c>
      <c r="Z464" t="s">
        <v>98</v>
      </c>
      <c r="AA464">
        <f t="shared" si="57"/>
        <v>1.600896937659008E-3</v>
      </c>
      <c r="AB464">
        <f t="shared" si="58"/>
        <v>6.2867061886104469E-2</v>
      </c>
      <c r="AC464">
        <f t="shared" si="59"/>
        <v>4.5165310086706798</v>
      </c>
      <c r="AD464">
        <f t="shared" si="60"/>
        <v>92.518295672803902</v>
      </c>
      <c r="AE464">
        <f t="shared" si="61"/>
        <v>2.9007053597016488</v>
      </c>
      <c r="AF464" s="1" t="s">
        <v>7</v>
      </c>
      <c r="AG464" s="1" t="s">
        <v>6</v>
      </c>
      <c r="AH464">
        <f t="shared" si="64"/>
        <v>99.999999999999986</v>
      </c>
    </row>
    <row r="465" spans="1:34" x14ac:dyDescent="0.45">
      <c r="A465" t="str">
        <f>MID('Stand condition - SCT output'!$I465,9,4)</f>
        <v>2009</v>
      </c>
      <c r="B465">
        <f t="shared" si="62"/>
        <v>2010</v>
      </c>
      <c r="C465" t="str">
        <f>MID('Stand condition - SCT output'!$I465,18,4)</f>
        <v>2011</v>
      </c>
      <c r="D465">
        <f>SUM('Stand condition - SCT output'!$B465:$C465)</f>
        <v>1372.3869018554601</v>
      </c>
      <c r="E465" s="1">
        <f>'Stand condition - SCT output'!$D465</f>
        <v>4787.5677490234302</v>
      </c>
      <c r="F465" s="1">
        <f>'Stand condition - SCT output'!$E465</f>
        <v>671539.28582763602</v>
      </c>
      <c r="G465" s="1">
        <f>'Stand condition - SCT output'!$F465</f>
        <v>1314306.9827270501</v>
      </c>
      <c r="H465" s="1">
        <f>'Stand condition - SCT output'!$G465</f>
        <v>0</v>
      </c>
      <c r="I465" s="1" t="str">
        <f>'Stand condition - SCT output'!$H465</f>
        <v>Nebine</v>
      </c>
      <c r="J465" s="1" t="str">
        <f>'Stand condition - SCT output'!$J465</f>
        <v>River Red Gum</v>
      </c>
      <c r="K465" s="1"/>
      <c r="L465" t="s">
        <v>96</v>
      </c>
      <c r="M465">
        <v>2010</v>
      </c>
      <c r="N465" t="s">
        <v>98</v>
      </c>
      <c r="O465">
        <v>1372.3869018554601</v>
      </c>
      <c r="P465" s="1">
        <v>4787.5677490234302</v>
      </c>
      <c r="Q465" s="1">
        <v>671539.28582763602</v>
      </c>
      <c r="R465" s="1">
        <v>1314306.9827270501</v>
      </c>
      <c r="S465" s="1">
        <v>0</v>
      </c>
      <c r="T465" s="1" t="s">
        <v>8</v>
      </c>
      <c r="U465" s="1" t="s">
        <v>6</v>
      </c>
      <c r="V465">
        <f t="shared" si="63"/>
        <v>1992006.223205565</v>
      </c>
      <c r="X465" t="s">
        <v>96</v>
      </c>
      <c r="Y465">
        <v>2010</v>
      </c>
      <c r="Z465" t="s">
        <v>98</v>
      </c>
      <c r="AA465">
        <f t="shared" si="57"/>
        <v>6.8894709558035186E-2</v>
      </c>
      <c r="AB465">
        <f t="shared" si="58"/>
        <v>0.24033899559406033</v>
      </c>
      <c r="AC465">
        <f t="shared" si="59"/>
        <v>33.7117062188182</v>
      </c>
      <c r="AD465">
        <f t="shared" si="60"/>
        <v>65.979060076029711</v>
      </c>
      <c r="AE465">
        <f t="shared" si="61"/>
        <v>0</v>
      </c>
      <c r="AF465" s="1" t="s">
        <v>8</v>
      </c>
      <c r="AG465" s="1" t="s">
        <v>6</v>
      </c>
      <c r="AH465">
        <f t="shared" si="64"/>
        <v>100</v>
      </c>
    </row>
    <row r="466" spans="1:34" x14ac:dyDescent="0.45">
      <c r="A466" t="str">
        <f>MID('Stand condition - SCT output'!$I466,9,4)</f>
        <v>2009</v>
      </c>
      <c r="B466">
        <f t="shared" si="62"/>
        <v>2010</v>
      </c>
      <c r="C466" t="str">
        <f>MID('Stand condition - SCT output'!$I466,18,4)</f>
        <v>2011</v>
      </c>
      <c r="D466">
        <f>SUM('Stand condition - SCT output'!$B466:$C466)</f>
        <v>4992.9514770507803</v>
      </c>
      <c r="E466" s="1">
        <f>'Stand condition - SCT output'!$D466</f>
        <v>167817.947998046</v>
      </c>
      <c r="F466" s="1">
        <f>'Stand condition - SCT output'!$E466</f>
        <v>5538598.4048294304</v>
      </c>
      <c r="G466" s="1">
        <f>'Stand condition - SCT output'!$F466</f>
        <v>95967845.1457275</v>
      </c>
      <c r="H466" s="1">
        <f>'Stand condition - SCT output'!$G466</f>
        <v>25173451.294475</v>
      </c>
      <c r="I466" s="1" t="str">
        <f>'Stand condition - SCT output'!$H466</f>
        <v>Ovens</v>
      </c>
      <c r="J466" s="1" t="str">
        <f>'Stand condition - SCT output'!$J466</f>
        <v>River Red Gum</v>
      </c>
      <c r="K466" s="1"/>
      <c r="L466" t="s">
        <v>96</v>
      </c>
      <c r="M466">
        <v>2010</v>
      </c>
      <c r="N466" t="s">
        <v>98</v>
      </c>
      <c r="O466">
        <v>4992.9514770507803</v>
      </c>
      <c r="P466" s="1">
        <v>167817.947998046</v>
      </c>
      <c r="Q466" s="1">
        <v>5538598.4048294304</v>
      </c>
      <c r="R466" s="1">
        <v>95967845.1457275</v>
      </c>
      <c r="S466" s="1">
        <v>25173451.294475</v>
      </c>
      <c r="T466" s="1" t="s">
        <v>9</v>
      </c>
      <c r="U466" s="1" t="s">
        <v>6</v>
      </c>
      <c r="V466">
        <f t="shared" si="63"/>
        <v>126852705.74450703</v>
      </c>
      <c r="X466" t="s">
        <v>96</v>
      </c>
      <c r="Y466">
        <v>2010</v>
      </c>
      <c r="Z466" t="s">
        <v>98</v>
      </c>
      <c r="AA466">
        <f t="shared" si="57"/>
        <v>3.9360228445635536E-3</v>
      </c>
      <c r="AB466">
        <f t="shared" si="58"/>
        <v>0.13229355023458997</v>
      </c>
      <c r="AC466">
        <f t="shared" si="59"/>
        <v>4.3661649724560663</v>
      </c>
      <c r="AD466">
        <f t="shared" si="60"/>
        <v>75.652974512830284</v>
      </c>
      <c r="AE466">
        <f t="shared" si="61"/>
        <v>19.844630941634495</v>
      </c>
      <c r="AF466" s="1" t="s">
        <v>9</v>
      </c>
      <c r="AG466" s="1" t="s">
        <v>6</v>
      </c>
      <c r="AH466">
        <f t="shared" si="64"/>
        <v>100</v>
      </c>
    </row>
    <row r="467" spans="1:34" x14ac:dyDescent="0.45">
      <c r="A467" t="str">
        <f>MID('Stand condition - SCT output'!$I467,9,4)</f>
        <v>2009</v>
      </c>
      <c r="B467">
        <f t="shared" si="62"/>
        <v>2010</v>
      </c>
      <c r="C467" t="str">
        <f>MID('Stand condition - SCT output'!$I467,18,4)</f>
        <v>2011</v>
      </c>
      <c r="D467">
        <f>SUM('Stand condition - SCT output'!$B467:$C467)</f>
        <v>0</v>
      </c>
      <c r="E467" s="1">
        <f>'Stand condition - SCT output'!$D467</f>
        <v>4044.5330200195299</v>
      </c>
      <c r="F467" s="1">
        <f>'Stand condition - SCT output'!$E467</f>
        <v>239538.078267654</v>
      </c>
      <c r="G467" s="1">
        <f>'Stand condition - SCT output'!$F467</f>
        <v>27777016.508744501</v>
      </c>
      <c r="H467" s="1">
        <f>'Stand condition - SCT output'!$G467</f>
        <v>119588.670761766</v>
      </c>
      <c r="I467" s="1" t="str">
        <f>'Stand condition - SCT output'!$H467</f>
        <v>Paroo</v>
      </c>
      <c r="J467" s="1" t="str">
        <f>'Stand condition - SCT output'!$J467</f>
        <v>River Red Gum</v>
      </c>
      <c r="K467" s="1"/>
      <c r="L467" t="s">
        <v>96</v>
      </c>
      <c r="M467">
        <v>2010</v>
      </c>
      <c r="N467" t="s">
        <v>98</v>
      </c>
      <c r="O467">
        <v>0</v>
      </c>
      <c r="P467" s="1">
        <v>4044.5330200195299</v>
      </c>
      <c r="Q467" s="1">
        <v>239538.078267654</v>
      </c>
      <c r="R467" s="1">
        <v>27777016.508744501</v>
      </c>
      <c r="S467" s="1">
        <v>119588.670761766</v>
      </c>
      <c r="T467" s="1" t="s">
        <v>10</v>
      </c>
      <c r="U467" s="1" t="s">
        <v>6</v>
      </c>
      <c r="V467">
        <f t="shared" si="63"/>
        <v>28140187.79079394</v>
      </c>
      <c r="X467" t="s">
        <v>96</v>
      </c>
      <c r="Y467">
        <v>2010</v>
      </c>
      <c r="Z467" t="s">
        <v>98</v>
      </c>
      <c r="AA467">
        <f t="shared" si="57"/>
        <v>0</v>
      </c>
      <c r="AB467">
        <f t="shared" si="58"/>
        <v>1.437280038814346E-2</v>
      </c>
      <c r="AC467">
        <f t="shared" si="59"/>
        <v>0.85123127126400644</v>
      </c>
      <c r="AD467">
        <f t="shared" si="60"/>
        <v>98.70942125635618</v>
      </c>
      <c r="AE467">
        <f t="shared" si="61"/>
        <v>0.42497467199166816</v>
      </c>
      <c r="AF467" s="1" t="s">
        <v>10</v>
      </c>
      <c r="AG467" s="1" t="s">
        <v>6</v>
      </c>
      <c r="AH467">
        <f t="shared" si="64"/>
        <v>99.999999999999986</v>
      </c>
    </row>
    <row r="468" spans="1:34" x14ac:dyDescent="0.45">
      <c r="A468" t="str">
        <f>MID('Stand condition - SCT output'!$I468,9,4)</f>
        <v>2009</v>
      </c>
      <c r="B468">
        <f t="shared" si="62"/>
        <v>2010</v>
      </c>
      <c r="C468" t="str">
        <f>MID('Stand condition - SCT output'!$I468,18,4)</f>
        <v>2011</v>
      </c>
      <c r="D468">
        <f>SUM('Stand condition - SCT output'!$B468:$C468)</f>
        <v>434958.06154282473</v>
      </c>
      <c r="E468" s="1">
        <f>'Stand condition - SCT output'!$D468</f>
        <v>3613512.6504305899</v>
      </c>
      <c r="F468" s="1">
        <f>'Stand condition - SCT output'!$E468</f>
        <v>35686400.719395697</v>
      </c>
      <c r="G468" s="1">
        <f>'Stand condition - SCT output'!$F468</f>
        <v>87225894.913935095</v>
      </c>
      <c r="H468" s="1">
        <f>'Stand condition - SCT output'!$G468</f>
        <v>240895.99816894499</v>
      </c>
      <c r="I468" s="1" t="str">
        <f>'Stand condition - SCT output'!$H468</f>
        <v>Wimmera-Avoca</v>
      </c>
      <c r="J468" s="1" t="str">
        <f>'Stand condition - SCT output'!$J468</f>
        <v>River Red Gum</v>
      </c>
      <c r="K468" s="1"/>
      <c r="L468" t="s">
        <v>96</v>
      </c>
      <c r="M468">
        <v>2010</v>
      </c>
      <c r="N468" t="s">
        <v>98</v>
      </c>
      <c r="O468">
        <v>434958.06154282473</v>
      </c>
      <c r="P468" s="1">
        <v>3613512.6504305899</v>
      </c>
      <c r="Q468" s="1">
        <v>35686400.719395697</v>
      </c>
      <c r="R468" s="1">
        <v>87225894.913935095</v>
      </c>
      <c r="S468" s="1">
        <v>240895.99816894499</v>
      </c>
      <c r="T468" s="1" t="s">
        <v>11</v>
      </c>
      <c r="U468" s="1" t="s">
        <v>6</v>
      </c>
      <c r="V468">
        <f t="shared" si="63"/>
        <v>127201662.34347315</v>
      </c>
      <c r="X468" t="s">
        <v>96</v>
      </c>
      <c r="Y468">
        <v>2010</v>
      </c>
      <c r="Z468" t="s">
        <v>98</v>
      </c>
      <c r="AA468">
        <f t="shared" si="57"/>
        <v>0.34194369281774006</v>
      </c>
      <c r="AB468">
        <f t="shared" si="58"/>
        <v>2.8407747067591709</v>
      </c>
      <c r="AC468">
        <f t="shared" si="59"/>
        <v>28.054979834331391</v>
      </c>
      <c r="AD468">
        <f t="shared" si="60"/>
        <v>68.57292059470538</v>
      </c>
      <c r="AE468">
        <f t="shared" si="61"/>
        <v>0.18938117138632318</v>
      </c>
      <c r="AF468" s="1" t="s">
        <v>11</v>
      </c>
      <c r="AG468" s="1" t="s">
        <v>6</v>
      </c>
      <c r="AH468">
        <f t="shared" si="64"/>
        <v>100.00000000000001</v>
      </c>
    </row>
    <row r="469" spans="1:34" x14ac:dyDescent="0.45">
      <c r="A469" t="str">
        <f>MID('Stand condition - SCT output'!$I469,9,4)</f>
        <v>2009</v>
      </c>
      <c r="B469">
        <f t="shared" si="62"/>
        <v>2010</v>
      </c>
      <c r="C469" t="str">
        <f>MID('Stand condition - SCT output'!$I469,18,4)</f>
        <v>2011</v>
      </c>
      <c r="D469">
        <f>SUM('Stand condition - SCT output'!$B469:$C469)</f>
        <v>1536372.8520002754</v>
      </c>
      <c r="E469" s="1">
        <f>'Stand condition - SCT output'!$D469</f>
        <v>17227369.519373901</v>
      </c>
      <c r="F469" s="1">
        <f>'Stand condition - SCT output'!$E469</f>
        <v>159307681.49952501</v>
      </c>
      <c r="G469" s="1">
        <f>'Stand condition - SCT output'!$F469</f>
        <v>362098097.95816898</v>
      </c>
      <c r="H469" s="1">
        <f>'Stand condition - SCT output'!$G469</f>
        <v>4252177.5021362295</v>
      </c>
      <c r="I469" s="1" t="str">
        <f>'Stand condition - SCT output'!$H469</f>
        <v>Lachlan</v>
      </c>
      <c r="J469" s="1" t="str">
        <f>'Stand condition - SCT output'!$J469</f>
        <v>River Red Gum</v>
      </c>
      <c r="K469" s="1"/>
      <c r="L469" t="s">
        <v>96</v>
      </c>
      <c r="M469">
        <v>2010</v>
      </c>
      <c r="N469" t="s">
        <v>98</v>
      </c>
      <c r="O469">
        <v>1536372.8520002754</v>
      </c>
      <c r="P469" s="1">
        <v>17227369.519373901</v>
      </c>
      <c r="Q469" s="1">
        <v>159307681.49952501</v>
      </c>
      <c r="R469" s="1">
        <v>362098097.95816898</v>
      </c>
      <c r="S469" s="1">
        <v>4252177.5021362295</v>
      </c>
      <c r="T469" s="1" t="s">
        <v>12</v>
      </c>
      <c r="U469" s="1" t="s">
        <v>6</v>
      </c>
      <c r="V469">
        <f t="shared" si="63"/>
        <v>544421699.33120441</v>
      </c>
      <c r="X469" t="s">
        <v>96</v>
      </c>
      <c r="Y469">
        <v>2010</v>
      </c>
      <c r="Z469" t="s">
        <v>98</v>
      </c>
      <c r="AA469">
        <f t="shared" si="57"/>
        <v>0.28220272150938047</v>
      </c>
      <c r="AB469">
        <f t="shared" si="58"/>
        <v>3.1643429239754566</v>
      </c>
      <c r="AC469">
        <f t="shared" si="59"/>
        <v>29.261817024418157</v>
      </c>
      <c r="AD469">
        <f t="shared" si="60"/>
        <v>66.510592506321643</v>
      </c>
      <c r="AE469">
        <f t="shared" si="61"/>
        <v>0.78104482377536066</v>
      </c>
      <c r="AF469" s="1" t="s">
        <v>12</v>
      </c>
      <c r="AG469" s="1" t="s">
        <v>6</v>
      </c>
      <c r="AH469">
        <f t="shared" si="64"/>
        <v>100</v>
      </c>
    </row>
    <row r="470" spans="1:34" x14ac:dyDescent="0.45">
      <c r="A470" t="str">
        <f>MID('Stand condition - SCT output'!$I470,9,4)</f>
        <v>2009</v>
      </c>
      <c r="B470">
        <f t="shared" si="62"/>
        <v>2010</v>
      </c>
      <c r="C470" t="str">
        <f>MID('Stand condition - SCT output'!$I470,18,4)</f>
        <v>2011</v>
      </c>
      <c r="D470">
        <f>SUM('Stand condition - SCT output'!$B470:$C470)</f>
        <v>58749.472290039019</v>
      </c>
      <c r="E470" s="1">
        <f>'Stand condition - SCT output'!$D470</f>
        <v>1072067.2671508701</v>
      </c>
      <c r="F470" s="1">
        <f>'Stand condition - SCT output'!$E470</f>
        <v>10796582.3510218</v>
      </c>
      <c r="G470" s="1">
        <f>'Stand condition - SCT output'!$F470</f>
        <v>43553510.701568201</v>
      </c>
      <c r="H470" s="1">
        <f>'Stand condition - SCT output'!$G470</f>
        <v>796222.80847167899</v>
      </c>
      <c r="I470" s="1" t="str">
        <f>'Stand condition - SCT output'!$H470</f>
        <v>Loddon</v>
      </c>
      <c r="J470" s="1" t="str">
        <f>'Stand condition - SCT output'!$J470</f>
        <v>River Red Gum</v>
      </c>
      <c r="K470" s="1"/>
      <c r="L470" t="s">
        <v>96</v>
      </c>
      <c r="M470">
        <v>2010</v>
      </c>
      <c r="N470" t="s">
        <v>98</v>
      </c>
      <c r="O470">
        <v>58749.472290039019</v>
      </c>
      <c r="P470" s="1">
        <v>1072067.2671508701</v>
      </c>
      <c r="Q470" s="1">
        <v>10796582.3510218</v>
      </c>
      <c r="R470" s="1">
        <v>43553510.701568201</v>
      </c>
      <c r="S470" s="1">
        <v>796222.80847167899</v>
      </c>
      <c r="T470" s="1" t="s">
        <v>13</v>
      </c>
      <c r="U470" s="1" t="s">
        <v>6</v>
      </c>
      <c r="V470">
        <f t="shared" si="63"/>
        <v>56277132.600502588</v>
      </c>
      <c r="X470" t="s">
        <v>96</v>
      </c>
      <c r="Y470">
        <v>2010</v>
      </c>
      <c r="Z470" t="s">
        <v>98</v>
      </c>
      <c r="AA470">
        <f t="shared" si="57"/>
        <v>0.10439315149029885</v>
      </c>
      <c r="AB470">
        <f t="shared" si="58"/>
        <v>1.9049784834654064</v>
      </c>
      <c r="AC470">
        <f t="shared" si="59"/>
        <v>19.184670313009835</v>
      </c>
      <c r="AD470">
        <f t="shared" si="60"/>
        <v>77.391133288086607</v>
      </c>
      <c r="AE470">
        <f t="shared" si="61"/>
        <v>1.4148247639478495</v>
      </c>
      <c r="AF470" s="1" t="s">
        <v>13</v>
      </c>
      <c r="AG470" s="1" t="s">
        <v>6</v>
      </c>
      <c r="AH470">
        <f t="shared" si="64"/>
        <v>100</v>
      </c>
    </row>
    <row r="471" spans="1:34" x14ac:dyDescent="0.45">
      <c r="A471" t="str">
        <f>MID('Stand condition - SCT output'!$I471,9,4)</f>
        <v>2009</v>
      </c>
      <c r="B471">
        <f t="shared" si="62"/>
        <v>2010</v>
      </c>
      <c r="C471" t="str">
        <f>MID('Stand condition - SCT output'!$I471,18,4)</f>
        <v>2011</v>
      </c>
      <c r="D471">
        <f>SUM('Stand condition - SCT output'!$B471:$C471)</f>
        <v>50238.853027343699</v>
      </c>
      <c r="E471" s="1">
        <f>'Stand condition - SCT output'!$D471</f>
        <v>824871.27991488599</v>
      </c>
      <c r="F471" s="1">
        <f>'Stand condition - SCT output'!$E471</f>
        <v>13913899.3238192</v>
      </c>
      <c r="G471" s="1">
        <f>'Stand condition - SCT output'!$F471</f>
        <v>120280695.237639</v>
      </c>
      <c r="H471" s="1">
        <f>'Stand condition - SCT output'!$G471</f>
        <v>1810208.0999102399</v>
      </c>
      <c r="I471" s="1" t="str">
        <f>'Stand condition - SCT output'!$H471</f>
        <v>Lower Darling</v>
      </c>
      <c r="J471" s="1" t="str">
        <f>'Stand condition - SCT output'!$J471</f>
        <v>River Red Gum</v>
      </c>
      <c r="K471" s="1"/>
      <c r="L471" t="s">
        <v>96</v>
      </c>
      <c r="M471">
        <v>2010</v>
      </c>
      <c r="N471" t="s">
        <v>98</v>
      </c>
      <c r="O471">
        <v>50238.853027343699</v>
      </c>
      <c r="P471" s="1">
        <v>824871.27991488599</v>
      </c>
      <c r="Q471" s="1">
        <v>13913899.3238192</v>
      </c>
      <c r="R471" s="1">
        <v>120280695.237639</v>
      </c>
      <c r="S471" s="1">
        <v>1810208.0999102399</v>
      </c>
      <c r="T471" s="1" t="s">
        <v>14</v>
      </c>
      <c r="U471" s="1" t="s">
        <v>6</v>
      </c>
      <c r="V471">
        <f t="shared" si="63"/>
        <v>136879912.79431066</v>
      </c>
      <c r="X471" t="s">
        <v>96</v>
      </c>
      <c r="Y471">
        <v>2010</v>
      </c>
      <c r="Z471" t="s">
        <v>98</v>
      </c>
      <c r="AA471">
        <f t="shared" si="57"/>
        <v>3.6702867500242771E-2</v>
      </c>
      <c r="AB471">
        <f t="shared" si="58"/>
        <v>0.6026240542353497</v>
      </c>
      <c r="AC471">
        <f t="shared" si="59"/>
        <v>10.165041049322996</v>
      </c>
      <c r="AD471">
        <f t="shared" si="60"/>
        <v>87.873153030411927</v>
      </c>
      <c r="AE471">
        <f t="shared" si="61"/>
        <v>1.3224789985294907</v>
      </c>
      <c r="AF471" s="1" t="s">
        <v>14</v>
      </c>
      <c r="AG471" s="1" t="s">
        <v>6</v>
      </c>
      <c r="AH471">
        <f t="shared" si="64"/>
        <v>100.00000000000001</v>
      </c>
    </row>
    <row r="472" spans="1:34" x14ac:dyDescent="0.45">
      <c r="A472" t="str">
        <f>MID('Stand condition - SCT output'!$I472,9,4)</f>
        <v>2009</v>
      </c>
      <c r="B472">
        <f t="shared" si="62"/>
        <v>2010</v>
      </c>
      <c r="C472" t="str">
        <f>MID('Stand condition - SCT output'!$I472,18,4)</f>
        <v>2011</v>
      </c>
      <c r="D472">
        <f>SUM('Stand condition - SCT output'!$B472:$C472)</f>
        <v>94022.133850097656</v>
      </c>
      <c r="E472" s="1">
        <f>'Stand condition - SCT output'!$D472</f>
        <v>6896445.1412963802</v>
      </c>
      <c r="F472" s="1">
        <f>'Stand condition - SCT output'!$E472</f>
        <v>269841840.78932297</v>
      </c>
      <c r="G472" s="1">
        <f>'Stand condition - SCT output'!$F472</f>
        <v>577635967.76392198</v>
      </c>
      <c r="H472" s="1">
        <f>'Stand condition - SCT output'!$G472</f>
        <v>10731895.014038</v>
      </c>
      <c r="I472" s="1" t="str">
        <f>'Stand condition - SCT output'!$H472</f>
        <v>Macquarie-Castlereagh</v>
      </c>
      <c r="J472" s="1" t="str">
        <f>'Stand condition - SCT output'!$J472</f>
        <v>River Red Gum</v>
      </c>
      <c r="K472" s="1"/>
      <c r="L472" t="s">
        <v>96</v>
      </c>
      <c r="M472">
        <v>2010</v>
      </c>
      <c r="N472" t="s">
        <v>98</v>
      </c>
      <c r="O472">
        <v>94022.133850097656</v>
      </c>
      <c r="P472" s="1">
        <v>6896445.1412963802</v>
      </c>
      <c r="Q472" s="1">
        <v>269841840.78932297</v>
      </c>
      <c r="R472" s="1">
        <v>577635967.76392198</v>
      </c>
      <c r="S472" s="1">
        <v>10731895.014038</v>
      </c>
      <c r="T472" s="1" t="s">
        <v>15</v>
      </c>
      <c r="U472" s="1" t="s">
        <v>6</v>
      </c>
      <c r="V472">
        <f t="shared" si="63"/>
        <v>865200170.8424294</v>
      </c>
      <c r="X472" t="s">
        <v>96</v>
      </c>
      <c r="Y472">
        <v>2010</v>
      </c>
      <c r="Z472" t="s">
        <v>98</v>
      </c>
      <c r="AA472">
        <f t="shared" si="57"/>
        <v>1.0867096080037761E-2</v>
      </c>
      <c r="AB472">
        <f t="shared" si="58"/>
        <v>0.79709243868750501</v>
      </c>
      <c r="AC472">
        <f t="shared" si="59"/>
        <v>31.188371186587144</v>
      </c>
      <c r="AD472">
        <f t="shared" si="60"/>
        <v>66.763274815524881</v>
      </c>
      <c r="AE472">
        <f t="shared" si="61"/>
        <v>1.2403944631204307</v>
      </c>
      <c r="AF472" s="1" t="s">
        <v>15</v>
      </c>
      <c r="AG472" s="1" t="s">
        <v>6</v>
      </c>
      <c r="AH472">
        <f t="shared" si="64"/>
        <v>100</v>
      </c>
    </row>
    <row r="473" spans="1:34" x14ac:dyDescent="0.45">
      <c r="A473" t="str">
        <f>MID('Stand condition - SCT output'!$I473,9,4)</f>
        <v>2009</v>
      </c>
      <c r="B473">
        <f t="shared" si="62"/>
        <v>2010</v>
      </c>
      <c r="C473" t="str">
        <f>MID('Stand condition - SCT output'!$I473,18,4)</f>
        <v>2011</v>
      </c>
      <c r="D473">
        <f>SUM('Stand condition - SCT output'!$B473:$C473)</f>
        <v>0</v>
      </c>
      <c r="E473" s="1">
        <f>'Stand condition - SCT output'!$D473</f>
        <v>12242.276794433499</v>
      </c>
      <c r="F473" s="1">
        <f>'Stand condition - SCT output'!$E473</f>
        <v>486724.02246093698</v>
      </c>
      <c r="G473" s="1">
        <f>'Stand condition - SCT output'!$F473</f>
        <v>21760990.813903801</v>
      </c>
      <c r="H473" s="1">
        <f>'Stand condition - SCT output'!$G473</f>
        <v>86484.129943847598</v>
      </c>
      <c r="I473" s="1" t="str">
        <f>'Stand condition - SCT output'!$H473</f>
        <v>Moonie</v>
      </c>
      <c r="J473" s="1" t="str">
        <f>'Stand condition - SCT output'!$J473</f>
        <v>River Red Gum</v>
      </c>
      <c r="K473" s="1"/>
      <c r="L473" t="s">
        <v>96</v>
      </c>
      <c r="M473">
        <v>2010</v>
      </c>
      <c r="N473" t="s">
        <v>98</v>
      </c>
      <c r="O473">
        <v>0</v>
      </c>
      <c r="P473" s="1">
        <v>12242.276794433499</v>
      </c>
      <c r="Q473" s="1">
        <v>486724.02246093698</v>
      </c>
      <c r="R473" s="1">
        <v>21760990.813903801</v>
      </c>
      <c r="S473" s="1">
        <v>86484.129943847598</v>
      </c>
      <c r="T473" s="1" t="s">
        <v>16</v>
      </c>
      <c r="U473" s="1" t="s">
        <v>6</v>
      </c>
      <c r="V473">
        <f t="shared" si="63"/>
        <v>22346441.24310302</v>
      </c>
      <c r="X473" t="s">
        <v>96</v>
      </c>
      <c r="Y473">
        <v>2010</v>
      </c>
      <c r="Z473" t="s">
        <v>98</v>
      </c>
      <c r="AA473">
        <f t="shared" si="57"/>
        <v>0</v>
      </c>
      <c r="AB473">
        <f t="shared" si="58"/>
        <v>5.4784010846523228E-2</v>
      </c>
      <c r="AC473">
        <f t="shared" si="59"/>
        <v>2.1780829312638716</v>
      </c>
      <c r="AD473">
        <f t="shared" si="60"/>
        <v>97.380117832498669</v>
      </c>
      <c r="AE473">
        <f t="shared" si="61"/>
        <v>0.38701522539093314</v>
      </c>
      <c r="AF473" s="1" t="s">
        <v>16</v>
      </c>
      <c r="AG473" s="1" t="s">
        <v>6</v>
      </c>
      <c r="AH473">
        <f t="shared" si="64"/>
        <v>100</v>
      </c>
    </row>
    <row r="474" spans="1:34" x14ac:dyDescent="0.45">
      <c r="A474" t="str">
        <f>MID('Stand condition - SCT output'!$I474,9,4)</f>
        <v>2009</v>
      </c>
      <c r="B474">
        <f t="shared" si="62"/>
        <v>2010</v>
      </c>
      <c r="C474" t="str">
        <f>MID('Stand condition - SCT output'!$I474,18,4)</f>
        <v>2011</v>
      </c>
      <c r="D474">
        <f>SUM('Stand condition - SCT output'!$B474:$C474)</f>
        <v>619812.85782973294</v>
      </c>
      <c r="E474" s="1">
        <f>'Stand condition - SCT output'!$D474</f>
        <v>12522928.218453599</v>
      </c>
      <c r="F474" s="1">
        <f>'Stand condition - SCT output'!$E474</f>
        <v>451289904.64517099</v>
      </c>
      <c r="G474" s="1">
        <f>'Stand condition - SCT output'!$F474</f>
        <v>1627199550.10535</v>
      </c>
      <c r="H474" s="1">
        <f>'Stand condition - SCT output'!$G474</f>
        <v>65987532.343388297</v>
      </c>
      <c r="I474" s="1" t="str">
        <f>'Stand condition - SCT output'!$H474</f>
        <v>Murray</v>
      </c>
      <c r="J474" s="1" t="str">
        <f>'Stand condition - SCT output'!$J474</f>
        <v>River Red Gum</v>
      </c>
      <c r="K474" s="1"/>
      <c r="L474" t="s">
        <v>96</v>
      </c>
      <c r="M474">
        <v>2010</v>
      </c>
      <c r="N474" t="s">
        <v>98</v>
      </c>
      <c r="O474">
        <v>619812.85782973294</v>
      </c>
      <c r="P474" s="1">
        <v>12522928.218453599</v>
      </c>
      <c r="Q474" s="1">
        <v>451289904.64517099</v>
      </c>
      <c r="R474" s="1">
        <v>1627199550.10535</v>
      </c>
      <c r="S474" s="1">
        <v>65987532.343388297</v>
      </c>
      <c r="T474" s="1" t="s">
        <v>17</v>
      </c>
      <c r="U474" s="1" t="s">
        <v>6</v>
      </c>
      <c r="V474">
        <f t="shared" si="63"/>
        <v>2157619728.1701927</v>
      </c>
      <c r="X474" t="s">
        <v>96</v>
      </c>
      <c r="Y474">
        <v>2010</v>
      </c>
      <c r="Z474" t="s">
        <v>98</v>
      </c>
      <c r="AA474">
        <f t="shared" si="57"/>
        <v>2.8726695892578626E-2</v>
      </c>
      <c r="AB474">
        <f t="shared" si="58"/>
        <v>0.58040478843201382</v>
      </c>
      <c r="AC474">
        <f t="shared" si="59"/>
        <v>20.916100216968971</v>
      </c>
      <c r="AD474">
        <f t="shared" si="60"/>
        <v>75.41641971754332</v>
      </c>
      <c r="AE474">
        <f t="shared" si="61"/>
        <v>3.0583485811631035</v>
      </c>
      <c r="AF474" s="1" t="s">
        <v>17</v>
      </c>
      <c r="AG474" s="1" t="s">
        <v>6</v>
      </c>
      <c r="AH474">
        <f t="shared" si="64"/>
        <v>99.999999999999986</v>
      </c>
    </row>
    <row r="475" spans="1:34" x14ac:dyDescent="0.45">
      <c r="A475" t="str">
        <f>MID('Stand condition - SCT output'!$I475,9,4)</f>
        <v>2009</v>
      </c>
      <c r="B475">
        <f t="shared" si="62"/>
        <v>2010</v>
      </c>
      <c r="C475" t="str">
        <f>MID('Stand condition - SCT output'!$I475,18,4)</f>
        <v>2011</v>
      </c>
      <c r="D475">
        <f>SUM('Stand condition - SCT output'!$B475:$C475)</f>
        <v>0</v>
      </c>
      <c r="E475" s="1">
        <f>'Stand condition - SCT output'!$D475</f>
        <v>1993.4158325195301</v>
      </c>
      <c r="F475" s="1">
        <f>'Stand condition - SCT output'!$E475</f>
        <v>720370.94031862705</v>
      </c>
      <c r="G475" s="1">
        <f>'Stand condition - SCT output'!$F475</f>
        <v>80824578.635351494</v>
      </c>
      <c r="H475" s="1">
        <f>'Stand condition - SCT output'!$G475</f>
        <v>822984.51855588402</v>
      </c>
      <c r="I475" s="1" t="str">
        <f>'Stand condition - SCT output'!$H475</f>
        <v>Barwon-Darling</v>
      </c>
      <c r="J475" s="1" t="str">
        <f>'Stand condition - SCT output'!$J475</f>
        <v>River Red Gum</v>
      </c>
      <c r="K475" s="1"/>
      <c r="L475" t="s">
        <v>96</v>
      </c>
      <c r="M475">
        <v>2010</v>
      </c>
      <c r="N475" t="s">
        <v>98</v>
      </c>
      <c r="O475">
        <v>0</v>
      </c>
      <c r="P475" s="1">
        <v>1993.4158325195301</v>
      </c>
      <c r="Q475" s="1">
        <v>720370.94031862705</v>
      </c>
      <c r="R475" s="1">
        <v>80824578.635351494</v>
      </c>
      <c r="S475" s="1">
        <v>822984.51855588402</v>
      </c>
      <c r="T475" s="1" t="s">
        <v>18</v>
      </c>
      <c r="U475" s="1" t="s">
        <v>6</v>
      </c>
      <c r="V475">
        <f t="shared" si="63"/>
        <v>82369927.510058522</v>
      </c>
      <c r="X475" t="s">
        <v>96</v>
      </c>
      <c r="Y475">
        <v>2010</v>
      </c>
      <c r="Z475" t="s">
        <v>98</v>
      </c>
      <c r="AA475">
        <f t="shared" si="57"/>
        <v>0</v>
      </c>
      <c r="AB475">
        <f t="shared" si="58"/>
        <v>2.4200771965910816E-3</v>
      </c>
      <c r="AC475">
        <f t="shared" si="59"/>
        <v>0.87455575365252036</v>
      </c>
      <c r="AD475">
        <f t="shared" si="60"/>
        <v>98.123891908830046</v>
      </c>
      <c r="AE475">
        <f t="shared" si="61"/>
        <v>0.99913226032083868</v>
      </c>
      <c r="AF475" s="1" t="s">
        <v>18</v>
      </c>
      <c r="AG475" s="1" t="s">
        <v>6</v>
      </c>
      <c r="AH475">
        <f t="shared" si="64"/>
        <v>99.999999999999986</v>
      </c>
    </row>
    <row r="476" spans="1:34" x14ac:dyDescent="0.45">
      <c r="A476" t="str">
        <f>MID('Stand condition - SCT output'!$I476,9,4)</f>
        <v>2009</v>
      </c>
      <c r="B476">
        <f t="shared" si="62"/>
        <v>2010</v>
      </c>
      <c r="C476" t="str">
        <f>MID('Stand condition - SCT output'!$I476,18,4)</f>
        <v>2011</v>
      </c>
      <c r="D476">
        <f>SUM('Stand condition - SCT output'!$B476:$C476)</f>
        <v>9475.7869262695294</v>
      </c>
      <c r="E476" s="1">
        <f>'Stand condition - SCT output'!$D476</f>
        <v>123187.01708984299</v>
      </c>
      <c r="F476" s="1">
        <f>'Stand condition - SCT output'!$E476</f>
        <v>4260462.5811616704</v>
      </c>
      <c r="G476" s="1">
        <f>'Stand condition - SCT output'!$F476</f>
        <v>114210871.451524</v>
      </c>
      <c r="H476" s="1">
        <f>'Stand condition - SCT output'!$G476</f>
        <v>4132055.4058837802</v>
      </c>
      <c r="I476" s="1" t="str">
        <f>'Stand condition - SCT output'!$H476</f>
        <v>Border Rivers</v>
      </c>
      <c r="J476" s="1" t="str">
        <f>'Stand condition - SCT output'!$J476</f>
        <v>River Red Gum</v>
      </c>
      <c r="K476" s="1"/>
      <c r="L476" t="s">
        <v>96</v>
      </c>
      <c r="M476">
        <v>2010</v>
      </c>
      <c r="N476" t="s">
        <v>98</v>
      </c>
      <c r="O476">
        <v>9475.7869262695294</v>
      </c>
      <c r="P476" s="1">
        <v>123187.01708984299</v>
      </c>
      <c r="Q476" s="1">
        <v>4260462.5811616704</v>
      </c>
      <c r="R476" s="1">
        <v>114210871.451524</v>
      </c>
      <c r="S476" s="1">
        <v>4132055.4058837802</v>
      </c>
      <c r="T476" s="1" t="s">
        <v>19</v>
      </c>
      <c r="U476" s="1" t="s">
        <v>6</v>
      </c>
      <c r="V476">
        <f t="shared" si="63"/>
        <v>122736052.24258555</v>
      </c>
      <c r="X476" t="s">
        <v>96</v>
      </c>
      <c r="Y476">
        <v>2010</v>
      </c>
      <c r="Z476" t="s">
        <v>98</v>
      </c>
      <c r="AA476">
        <f t="shared" si="57"/>
        <v>7.720459272668157E-3</v>
      </c>
      <c r="AB476">
        <f t="shared" si="58"/>
        <v>0.10036742655398929</v>
      </c>
      <c r="AC476">
        <f t="shared" si="59"/>
        <v>3.4712397077436909</v>
      </c>
      <c r="AD476">
        <f t="shared" si="60"/>
        <v>93.054053283209981</v>
      </c>
      <c r="AE476">
        <f t="shared" si="61"/>
        <v>3.366619123219678</v>
      </c>
      <c r="AF476" s="1" t="s">
        <v>19</v>
      </c>
      <c r="AG476" s="1" t="s">
        <v>6</v>
      </c>
      <c r="AH476">
        <f t="shared" si="64"/>
        <v>100.00000000000001</v>
      </c>
    </row>
    <row r="477" spans="1:34" x14ac:dyDescent="0.45">
      <c r="A477" t="str">
        <f>MID('Stand condition - SCT output'!$I477,9,4)</f>
        <v>2009</v>
      </c>
      <c r="B477">
        <f t="shared" si="62"/>
        <v>2010</v>
      </c>
      <c r="C477" t="str">
        <f>MID('Stand condition - SCT output'!$I477,18,4)</f>
        <v>2011</v>
      </c>
      <c r="D477">
        <f>SUM('Stand condition - SCT output'!$B477:$C477)</f>
        <v>0</v>
      </c>
      <c r="E477" s="1">
        <f>'Stand condition - SCT output'!$D477</f>
        <v>56617.424926757798</v>
      </c>
      <c r="F477" s="1">
        <f>'Stand condition - SCT output'!$E477</f>
        <v>1469496.4800283301</v>
      </c>
      <c r="G477" s="1">
        <f>'Stand condition - SCT output'!$F477</f>
        <v>20578167.5455295</v>
      </c>
      <c r="H477" s="1">
        <f>'Stand condition - SCT output'!$G477</f>
        <v>551666.28414258698</v>
      </c>
      <c r="I477" s="1" t="str">
        <f>'Stand condition - SCT output'!$H477</f>
        <v>Campaspe</v>
      </c>
      <c r="J477" s="1" t="str">
        <f>'Stand condition - SCT output'!$J477</f>
        <v>River Red Gum</v>
      </c>
      <c r="K477" s="1"/>
      <c r="L477" t="s">
        <v>96</v>
      </c>
      <c r="M477">
        <v>2010</v>
      </c>
      <c r="N477" t="s">
        <v>98</v>
      </c>
      <c r="O477">
        <v>0</v>
      </c>
      <c r="P477" s="1">
        <v>56617.424926757798</v>
      </c>
      <c r="Q477" s="1">
        <v>1469496.4800283301</v>
      </c>
      <c r="R477" s="1">
        <v>20578167.5455295</v>
      </c>
      <c r="S477" s="1">
        <v>551666.28414258698</v>
      </c>
      <c r="T477" s="1" t="s">
        <v>20</v>
      </c>
      <c r="U477" s="1" t="s">
        <v>6</v>
      </c>
      <c r="V477">
        <f t="shared" si="63"/>
        <v>22655947.734627176</v>
      </c>
      <c r="X477" t="s">
        <v>96</v>
      </c>
      <c r="Y477">
        <v>2010</v>
      </c>
      <c r="Z477" t="s">
        <v>98</v>
      </c>
      <c r="AA477">
        <f t="shared" si="57"/>
        <v>0</v>
      </c>
      <c r="AB477">
        <f t="shared" si="58"/>
        <v>0.24990093369708899</v>
      </c>
      <c r="AC477">
        <f t="shared" si="59"/>
        <v>6.4861399630718743</v>
      </c>
      <c r="AD477">
        <f t="shared" si="60"/>
        <v>90.82898577700189</v>
      </c>
      <c r="AE477">
        <f t="shared" si="61"/>
        <v>2.4349733262291404</v>
      </c>
      <c r="AF477" s="1" t="s">
        <v>20</v>
      </c>
      <c r="AG477" s="1" t="s">
        <v>6</v>
      </c>
      <c r="AH477">
        <f t="shared" si="64"/>
        <v>100</v>
      </c>
    </row>
    <row r="478" spans="1:34" x14ac:dyDescent="0.45">
      <c r="A478" t="str">
        <f>MID('Stand condition - SCT output'!$I478,9,4)</f>
        <v>2009</v>
      </c>
      <c r="B478">
        <f t="shared" si="62"/>
        <v>2010</v>
      </c>
      <c r="C478" t="str">
        <f>MID('Stand condition - SCT output'!$I478,18,4)</f>
        <v>2011</v>
      </c>
      <c r="D478">
        <f>SUM('Stand condition - SCT output'!$B478:$C478)</f>
        <v>100255.969299316</v>
      </c>
      <c r="E478" s="1">
        <f>'Stand condition - SCT output'!$D478</f>
        <v>1643997.35877494</v>
      </c>
      <c r="F478" s="1">
        <f>'Stand condition - SCT output'!$E478</f>
        <v>41857520.9884298</v>
      </c>
      <c r="G478" s="1">
        <f>'Stand condition - SCT output'!$F478</f>
        <v>299476700.89175302</v>
      </c>
      <c r="H478" s="1">
        <f>'Stand condition - SCT output'!$G478</f>
        <v>20830852.600219201</v>
      </c>
      <c r="I478" s="1" t="str">
        <f>'Stand condition - SCT output'!$H478</f>
        <v>Goulburn-Broken</v>
      </c>
      <c r="J478" s="1" t="str">
        <f>'Stand condition - SCT output'!$J478</f>
        <v>River Red Gum</v>
      </c>
      <c r="K478" s="1"/>
      <c r="L478" t="s">
        <v>96</v>
      </c>
      <c r="M478">
        <v>2010</v>
      </c>
      <c r="N478" t="s">
        <v>98</v>
      </c>
      <c r="O478">
        <v>100255.969299316</v>
      </c>
      <c r="P478" s="1">
        <v>1643997.35877494</v>
      </c>
      <c r="Q478" s="1">
        <v>41857520.9884298</v>
      </c>
      <c r="R478" s="1">
        <v>299476700.89175302</v>
      </c>
      <c r="S478" s="1">
        <v>20830852.600219201</v>
      </c>
      <c r="T478" s="1" t="s">
        <v>21</v>
      </c>
      <c r="U478" s="1" t="s">
        <v>6</v>
      </c>
      <c r="V478">
        <f t="shared" si="63"/>
        <v>363909327.80847627</v>
      </c>
      <c r="X478" t="s">
        <v>96</v>
      </c>
      <c r="Y478">
        <v>2010</v>
      </c>
      <c r="Z478" t="s">
        <v>98</v>
      </c>
      <c r="AA478">
        <f t="shared" si="57"/>
        <v>2.7549711325915844E-2</v>
      </c>
      <c r="AB478">
        <f t="shared" si="58"/>
        <v>0.45176015923399682</v>
      </c>
      <c r="AC478">
        <f t="shared" si="59"/>
        <v>11.502184140346964</v>
      </c>
      <c r="AD478">
        <f t="shared" si="60"/>
        <v>82.294318393884694</v>
      </c>
      <c r="AE478">
        <f t="shared" si="61"/>
        <v>5.724187595208436</v>
      </c>
      <c r="AF478" s="1" t="s">
        <v>21</v>
      </c>
      <c r="AG478" s="1" t="s">
        <v>6</v>
      </c>
      <c r="AH478">
        <f t="shared" si="64"/>
        <v>100</v>
      </c>
    </row>
    <row r="479" spans="1:34" x14ac:dyDescent="0.45">
      <c r="A479" t="str">
        <f>MID('Stand condition - SCT output'!$I479,9,4)</f>
        <v>2009</v>
      </c>
      <c r="B479">
        <f t="shared" si="62"/>
        <v>2010</v>
      </c>
      <c r="C479" t="str">
        <f>MID('Stand condition - SCT output'!$I479,18,4)</f>
        <v>2011</v>
      </c>
      <c r="D479">
        <f>SUM('Stand condition - SCT output'!$B479:$C479)</f>
        <v>54463.186279296853</v>
      </c>
      <c r="E479" s="1">
        <f>'Stand condition - SCT output'!$D479</f>
        <v>460401.09423828102</v>
      </c>
      <c r="F479" s="1">
        <f>'Stand condition - SCT output'!$E479</f>
        <v>6697130.0584814902</v>
      </c>
      <c r="G479" s="1">
        <f>'Stand condition - SCT output'!$F479</f>
        <v>113923107.046574</v>
      </c>
      <c r="H479" s="1">
        <f>'Stand condition - SCT output'!$G479</f>
        <v>3544596.5627441402</v>
      </c>
      <c r="I479" s="1" t="str">
        <f>'Stand condition - SCT output'!$H479</f>
        <v>Gwydir</v>
      </c>
      <c r="J479" s="1" t="str">
        <f>'Stand condition - SCT output'!$J479</f>
        <v>River Red Gum</v>
      </c>
      <c r="K479" s="1"/>
      <c r="L479" t="s">
        <v>96</v>
      </c>
      <c r="M479">
        <v>2010</v>
      </c>
      <c r="N479" t="s">
        <v>98</v>
      </c>
      <c r="O479">
        <v>54463.186279296853</v>
      </c>
      <c r="P479" s="1">
        <v>460401.09423828102</v>
      </c>
      <c r="Q479" s="1">
        <v>6697130.0584814902</v>
      </c>
      <c r="R479" s="1">
        <v>113923107.046574</v>
      </c>
      <c r="S479" s="1">
        <v>3544596.5627441402</v>
      </c>
      <c r="T479" s="1" t="s">
        <v>22</v>
      </c>
      <c r="U479" s="1" t="s">
        <v>6</v>
      </c>
      <c r="V479">
        <f t="shared" si="63"/>
        <v>124679697.9483172</v>
      </c>
      <c r="X479" t="s">
        <v>96</v>
      </c>
      <c r="Y479">
        <v>2010</v>
      </c>
      <c r="Z479" t="s">
        <v>98</v>
      </c>
      <c r="AA479">
        <f t="shared" si="57"/>
        <v>4.3682481731607326E-2</v>
      </c>
      <c r="AB479">
        <f t="shared" si="58"/>
        <v>0.36926709144669939</v>
      </c>
      <c r="AC479">
        <f t="shared" si="59"/>
        <v>5.3714679845130968</v>
      </c>
      <c r="AD479">
        <f t="shared" si="60"/>
        <v>91.372620339357837</v>
      </c>
      <c r="AE479">
        <f t="shared" si="61"/>
        <v>2.8429621029507648</v>
      </c>
      <c r="AF479" s="1" t="s">
        <v>22</v>
      </c>
      <c r="AG479" s="1" t="s">
        <v>6</v>
      </c>
      <c r="AH479">
        <f t="shared" si="64"/>
        <v>100</v>
      </c>
    </row>
    <row r="480" spans="1:34" x14ac:dyDescent="0.45">
      <c r="A480" t="str">
        <f>MID('Stand condition - SCT output'!$I480,9,4)</f>
        <v>2009</v>
      </c>
      <c r="B480">
        <f t="shared" si="62"/>
        <v>2010</v>
      </c>
      <c r="C480" t="str">
        <f>MID('Stand condition - SCT output'!$I480,18,4)</f>
        <v>2011</v>
      </c>
      <c r="D480">
        <f>SUM('Stand condition - SCT output'!$B480:$C480)</f>
        <v>1346.8185424804601</v>
      </c>
      <c r="E480" s="1">
        <f>'Stand condition - SCT output'!$D480</f>
        <v>27075.107727050701</v>
      </c>
      <c r="F480" s="1">
        <f>'Stand condition - SCT output'!$E480</f>
        <v>499389.983502316</v>
      </c>
      <c r="G480" s="1">
        <f>'Stand condition - SCT output'!$F480</f>
        <v>73320754.096119106</v>
      </c>
      <c r="H480" s="1">
        <f>'Stand condition - SCT output'!$G480</f>
        <v>266607.93690233398</v>
      </c>
      <c r="I480" s="1" t="str">
        <f>'Stand condition - SCT output'!$H480</f>
        <v>Warrego</v>
      </c>
      <c r="J480" s="1" t="str">
        <f>'Stand condition - SCT output'!$J480</f>
        <v>River Red Gum</v>
      </c>
      <c r="K480" s="1"/>
      <c r="L480" t="s">
        <v>96</v>
      </c>
      <c r="M480">
        <v>2010</v>
      </c>
      <c r="N480" t="s">
        <v>98</v>
      </c>
      <c r="O480">
        <v>1346.8185424804601</v>
      </c>
      <c r="P480" s="1">
        <v>27075.107727050701</v>
      </c>
      <c r="Q480" s="1">
        <v>499389.983502316</v>
      </c>
      <c r="R480" s="1">
        <v>73320754.096119106</v>
      </c>
      <c r="S480" s="1">
        <v>266607.93690233398</v>
      </c>
      <c r="T480" s="1" t="s">
        <v>23</v>
      </c>
      <c r="U480" s="1" t="s">
        <v>6</v>
      </c>
      <c r="V480">
        <f t="shared" si="63"/>
        <v>74115173.94279328</v>
      </c>
      <c r="X480" t="s">
        <v>96</v>
      </c>
      <c r="Y480">
        <v>2010</v>
      </c>
      <c r="Z480" t="s">
        <v>98</v>
      </c>
      <c r="AA480">
        <f t="shared" si="57"/>
        <v>1.8171967639447474E-3</v>
      </c>
      <c r="AB480">
        <f t="shared" si="58"/>
        <v>3.6531126200889656E-2</v>
      </c>
      <c r="AC480">
        <f t="shared" si="59"/>
        <v>0.67380261953884957</v>
      </c>
      <c r="AD480">
        <f t="shared" si="60"/>
        <v>98.928127933306399</v>
      </c>
      <c r="AE480">
        <f t="shared" si="61"/>
        <v>0.35972112418992447</v>
      </c>
      <c r="AF480" s="1" t="s">
        <v>23</v>
      </c>
      <c r="AG480" s="1" t="s">
        <v>6</v>
      </c>
      <c r="AH480">
        <f t="shared" si="64"/>
        <v>100</v>
      </c>
    </row>
    <row r="481" spans="1:34" x14ac:dyDescent="0.45">
      <c r="A481" t="str">
        <f>MID('Stand condition - SCT output'!$I481,9,4)</f>
        <v>2009</v>
      </c>
      <c r="B481">
        <f t="shared" si="62"/>
        <v>2010</v>
      </c>
      <c r="C481" t="str">
        <f>MID('Stand condition - SCT output'!$I481,18,4)</f>
        <v>2011</v>
      </c>
      <c r="D481">
        <f>SUM('Stand condition - SCT output'!$B481:$C481)</f>
        <v>3798.3609008789049</v>
      </c>
      <c r="E481" s="1">
        <f>'Stand condition - SCT output'!$D481</f>
        <v>22194.198648609799</v>
      </c>
      <c r="F481" s="1">
        <f>'Stand condition - SCT output'!$E481</f>
        <v>553264.12922028103</v>
      </c>
      <c r="G481" s="1">
        <f>'Stand condition - SCT output'!$F481</f>
        <v>2823943.1137259598</v>
      </c>
      <c r="H481" s="1">
        <f>'Stand condition - SCT output'!$G481</f>
        <v>85880.456235878097</v>
      </c>
      <c r="I481" s="1" t="str">
        <f>'Stand condition - SCT output'!$H481</f>
        <v>Eastern Mt Lofty Ranges</v>
      </c>
      <c r="J481" s="1" t="str">
        <f>'Stand condition - SCT output'!$J481</f>
        <v>River Red Gum</v>
      </c>
      <c r="K481" s="1"/>
      <c r="L481" t="s">
        <v>96</v>
      </c>
      <c r="M481">
        <v>2010</v>
      </c>
      <c r="N481" t="s">
        <v>98</v>
      </c>
      <c r="O481">
        <v>3798.3609008789049</v>
      </c>
      <c r="P481" s="1">
        <v>22194.198648609799</v>
      </c>
      <c r="Q481" s="1">
        <v>553264.12922028103</v>
      </c>
      <c r="R481" s="1">
        <v>2823943.1137259598</v>
      </c>
      <c r="S481" s="1">
        <v>85880.456235878097</v>
      </c>
      <c r="T481" s="1" t="s">
        <v>24</v>
      </c>
      <c r="U481" s="1" t="s">
        <v>6</v>
      </c>
      <c r="V481">
        <f t="shared" si="63"/>
        <v>3489080.2587316078</v>
      </c>
      <c r="X481" t="s">
        <v>96</v>
      </c>
      <c r="Y481">
        <v>2010</v>
      </c>
      <c r="Z481" t="s">
        <v>98</v>
      </c>
      <c r="AA481">
        <f t="shared" si="57"/>
        <v>0.10886424556653021</v>
      </c>
      <c r="AB481">
        <f t="shared" si="58"/>
        <v>0.63610456059494891</v>
      </c>
      <c r="AC481">
        <f t="shared" si="59"/>
        <v>15.857019277091958</v>
      </c>
      <c r="AD481">
        <f t="shared" si="60"/>
        <v>80.936605188685263</v>
      </c>
      <c r="AE481">
        <f t="shared" si="61"/>
        <v>2.461406728061291</v>
      </c>
      <c r="AF481" s="1" t="s">
        <v>24</v>
      </c>
      <c r="AG481" s="1" t="s">
        <v>6</v>
      </c>
      <c r="AH481">
        <f t="shared" si="64"/>
        <v>100</v>
      </c>
    </row>
    <row r="482" spans="1:34" x14ac:dyDescent="0.45">
      <c r="A482" t="str">
        <f>MID('Stand condition - SCT output'!$I482,9,4)</f>
        <v>2009</v>
      </c>
      <c r="B482">
        <f t="shared" si="62"/>
        <v>2010</v>
      </c>
      <c r="C482" t="str">
        <f>MID('Stand condition - SCT output'!$I482,18,4)</f>
        <v>2011</v>
      </c>
      <c r="D482">
        <f>SUM('Stand condition - SCT output'!$B482:$C482)</f>
        <v>2025.0283813476501</v>
      </c>
      <c r="E482" s="1">
        <f>'Stand condition - SCT output'!$D482</f>
        <v>35422.9052124023</v>
      </c>
      <c r="F482" s="1">
        <f>'Stand condition - SCT output'!$E482</f>
        <v>1668830.19635009</v>
      </c>
      <c r="G482" s="1">
        <f>'Stand condition - SCT output'!$F482</f>
        <v>111562000.665078</v>
      </c>
      <c r="H482" s="1">
        <f>'Stand condition - SCT output'!$G482</f>
        <v>1180437.64141845</v>
      </c>
      <c r="I482" s="1" t="str">
        <f>'Stand condition - SCT output'!$H482</f>
        <v>Condamine-Balonne</v>
      </c>
      <c r="J482" s="1" t="str">
        <f>'Stand condition - SCT output'!$J482</f>
        <v>River Red Gum</v>
      </c>
      <c r="K482" s="1"/>
      <c r="L482" t="s">
        <v>96</v>
      </c>
      <c r="M482">
        <v>2010</v>
      </c>
      <c r="N482" t="s">
        <v>98</v>
      </c>
      <c r="O482">
        <v>2025.0283813476501</v>
      </c>
      <c r="P482" s="1">
        <v>35422.9052124023</v>
      </c>
      <c r="Q482" s="1">
        <v>1668830.19635009</v>
      </c>
      <c r="R482" s="1">
        <v>111562000.665078</v>
      </c>
      <c r="S482" s="1">
        <v>1180437.64141845</v>
      </c>
      <c r="T482" s="1" t="s">
        <v>25</v>
      </c>
      <c r="U482" s="1" t="s">
        <v>6</v>
      </c>
      <c r="V482">
        <f t="shared" si="63"/>
        <v>114448716.43644029</v>
      </c>
      <c r="X482" t="s">
        <v>96</v>
      </c>
      <c r="Y482">
        <v>2010</v>
      </c>
      <c r="Z482" t="s">
        <v>98</v>
      </c>
      <c r="AA482">
        <f t="shared" si="57"/>
        <v>1.7693762275370389E-3</v>
      </c>
      <c r="AB482">
        <f t="shared" si="58"/>
        <v>3.0950897760460772E-2</v>
      </c>
      <c r="AC482">
        <f t="shared" si="59"/>
        <v>1.4581467126168111</v>
      </c>
      <c r="AD482">
        <f t="shared" si="60"/>
        <v>97.477721147737427</v>
      </c>
      <c r="AE482">
        <f t="shared" si="61"/>
        <v>1.0314118656577616</v>
      </c>
      <c r="AF482" s="1" t="s">
        <v>25</v>
      </c>
      <c r="AG482" s="1" t="s">
        <v>6</v>
      </c>
      <c r="AH482">
        <f t="shared" si="64"/>
        <v>100</v>
      </c>
    </row>
    <row r="483" spans="1:34" x14ac:dyDescent="0.45">
      <c r="A483" t="str">
        <f>MID('Stand condition - SCT output'!$I483,9,4)</f>
        <v>2010</v>
      </c>
      <c r="B483">
        <f t="shared" si="62"/>
        <v>2011</v>
      </c>
      <c r="C483" t="str">
        <f>MID('Stand condition - SCT output'!$I483,18,4)</f>
        <v>2012</v>
      </c>
      <c r="D483">
        <f>SUM('Stand condition - SCT output'!$B483:$C483)</f>
        <v>492397.35681152326</v>
      </c>
      <c r="E483" s="1">
        <f>'Stand condition - SCT output'!$D483</f>
        <v>13595720.1487156</v>
      </c>
      <c r="F483" s="1">
        <f>'Stand condition - SCT output'!$E483</f>
        <v>208467913.36514401</v>
      </c>
      <c r="G483" s="1">
        <f>'Stand condition - SCT output'!$F483</f>
        <v>833364244.32357204</v>
      </c>
      <c r="H483" s="1">
        <f>'Stand condition - SCT output'!$G483</f>
        <v>33986412.922386698</v>
      </c>
      <c r="I483" s="1" t="str">
        <f>'Stand condition - SCT output'!$H483</f>
        <v>Murrumbidgee</v>
      </c>
      <c r="J483" s="1" t="str">
        <f>'Stand condition - SCT output'!$J483</f>
        <v>River Red Gum</v>
      </c>
      <c r="K483" s="1"/>
      <c r="L483" t="s">
        <v>97</v>
      </c>
      <c r="M483">
        <v>2011</v>
      </c>
      <c r="N483" t="s">
        <v>99</v>
      </c>
      <c r="O483">
        <v>492397.35681152326</v>
      </c>
      <c r="P483" s="1">
        <v>13595720.1487156</v>
      </c>
      <c r="Q483" s="1">
        <v>208467913.36514401</v>
      </c>
      <c r="R483" s="1">
        <v>833364244.32357204</v>
      </c>
      <c r="S483" s="1">
        <v>33986412.922386698</v>
      </c>
      <c r="T483" s="1" t="s">
        <v>4</v>
      </c>
      <c r="U483" s="1" t="s">
        <v>6</v>
      </c>
      <c r="V483">
        <f t="shared" si="63"/>
        <v>1089906688.1166298</v>
      </c>
      <c r="X483" t="s">
        <v>97</v>
      </c>
      <c r="Y483">
        <v>2011</v>
      </c>
      <c r="Z483" t="s">
        <v>99</v>
      </c>
      <c r="AA483">
        <f t="shared" si="57"/>
        <v>4.5177936990403372E-2</v>
      </c>
      <c r="AB483">
        <f t="shared" si="58"/>
        <v>1.2474205633336508</v>
      </c>
      <c r="AC483">
        <f t="shared" si="59"/>
        <v>19.12713406001561</v>
      </c>
      <c r="AD483">
        <f t="shared" si="60"/>
        <v>76.46198095762071</v>
      </c>
      <c r="AE483">
        <f t="shared" si="61"/>
        <v>3.1182864820396299</v>
      </c>
      <c r="AF483" s="1" t="s">
        <v>4</v>
      </c>
      <c r="AG483" s="1" t="s">
        <v>6</v>
      </c>
      <c r="AH483">
        <f t="shared" si="64"/>
        <v>100.00000000000001</v>
      </c>
    </row>
    <row r="484" spans="1:34" x14ac:dyDescent="0.45">
      <c r="A484" t="str">
        <f>MID('Stand condition - SCT output'!$I484,9,4)</f>
        <v>2010</v>
      </c>
      <c r="B484">
        <f t="shared" si="62"/>
        <v>2011</v>
      </c>
      <c r="C484" t="str">
        <f>MID('Stand condition - SCT output'!$I484,18,4)</f>
        <v>2012</v>
      </c>
      <c r="D484">
        <f>SUM('Stand condition - SCT output'!$B484:$C484)</f>
        <v>3332.2295532226499</v>
      </c>
      <c r="E484" s="1">
        <f>'Stand condition - SCT output'!$D484</f>
        <v>123479.003975662</v>
      </c>
      <c r="F484" s="1">
        <f>'Stand condition - SCT output'!$E484</f>
        <v>6523894.2929354804</v>
      </c>
      <c r="G484" s="1">
        <f>'Stand condition - SCT output'!$F484</f>
        <v>114112710.94887599</v>
      </c>
      <c r="H484" s="1">
        <f>'Stand condition - SCT output'!$G484</f>
        <v>4253048.89135742</v>
      </c>
      <c r="I484" s="1" t="str">
        <f>'Stand condition - SCT output'!$H484</f>
        <v>Namoi</v>
      </c>
      <c r="J484" s="1" t="str">
        <f>'Stand condition - SCT output'!$J484</f>
        <v>River Red Gum</v>
      </c>
      <c r="K484" s="1"/>
      <c r="L484" t="s">
        <v>97</v>
      </c>
      <c r="M484">
        <v>2011</v>
      </c>
      <c r="N484" t="s">
        <v>99</v>
      </c>
      <c r="O484">
        <v>3332.2295532226499</v>
      </c>
      <c r="P484" s="1">
        <v>123479.003975662</v>
      </c>
      <c r="Q484" s="1">
        <v>6523894.2929354804</v>
      </c>
      <c r="R484" s="1">
        <v>114112710.94887599</v>
      </c>
      <c r="S484" s="1">
        <v>4253048.89135742</v>
      </c>
      <c r="T484" s="1" t="s">
        <v>7</v>
      </c>
      <c r="U484" s="1" t="s">
        <v>6</v>
      </c>
      <c r="V484">
        <f t="shared" si="63"/>
        <v>125016465.36669779</v>
      </c>
      <c r="X484" t="s">
        <v>97</v>
      </c>
      <c r="Y484">
        <v>2011</v>
      </c>
      <c r="Z484" t="s">
        <v>99</v>
      </c>
      <c r="AA484">
        <f t="shared" si="57"/>
        <v>2.6654325439841604E-3</v>
      </c>
      <c r="AB484">
        <f t="shared" si="58"/>
        <v>9.8770192880972829E-2</v>
      </c>
      <c r="AC484">
        <f t="shared" si="59"/>
        <v>5.2184280476972535</v>
      </c>
      <c r="AD484">
        <f t="shared" si="60"/>
        <v>91.278145334025439</v>
      </c>
      <c r="AE484">
        <f t="shared" si="61"/>
        <v>3.4019909928523369</v>
      </c>
      <c r="AF484" s="1" t="s">
        <v>7</v>
      </c>
      <c r="AG484" s="1" t="s">
        <v>6</v>
      </c>
      <c r="AH484">
        <f t="shared" si="64"/>
        <v>99.999999999999986</v>
      </c>
    </row>
    <row r="485" spans="1:34" x14ac:dyDescent="0.45">
      <c r="A485" t="str">
        <f>MID('Stand condition - SCT output'!$I485,9,4)</f>
        <v>2010</v>
      </c>
      <c r="B485">
        <f t="shared" si="62"/>
        <v>2011</v>
      </c>
      <c r="C485" t="str">
        <f>MID('Stand condition - SCT output'!$I485,18,4)</f>
        <v>2012</v>
      </c>
      <c r="D485">
        <f>SUM('Stand condition - SCT output'!$B485:$C485)</f>
        <v>1372.3869018554601</v>
      </c>
      <c r="E485" s="1">
        <f>'Stand condition - SCT output'!$D485</f>
        <v>8865.3820800781195</v>
      </c>
      <c r="F485" s="1">
        <f>'Stand condition - SCT output'!$E485</f>
        <v>695148.29919433501</v>
      </c>
      <c r="G485" s="1">
        <f>'Stand condition - SCT output'!$F485</f>
        <v>1281137.22302246</v>
      </c>
      <c r="H485" s="1">
        <f>'Stand condition - SCT output'!$G485</f>
        <v>5482.9320068359302</v>
      </c>
      <c r="I485" s="1" t="str">
        <f>'Stand condition - SCT output'!$H485</f>
        <v>Nebine</v>
      </c>
      <c r="J485" s="1" t="str">
        <f>'Stand condition - SCT output'!$J485</f>
        <v>River Red Gum</v>
      </c>
      <c r="K485" s="1"/>
      <c r="L485" t="s">
        <v>97</v>
      </c>
      <c r="M485">
        <v>2011</v>
      </c>
      <c r="N485" t="s">
        <v>99</v>
      </c>
      <c r="O485">
        <v>1372.3869018554601</v>
      </c>
      <c r="P485" s="1">
        <v>8865.3820800781195</v>
      </c>
      <c r="Q485" s="1">
        <v>695148.29919433501</v>
      </c>
      <c r="R485" s="1">
        <v>1281137.22302246</v>
      </c>
      <c r="S485" s="1">
        <v>5482.9320068359302</v>
      </c>
      <c r="T485" s="1" t="s">
        <v>8</v>
      </c>
      <c r="U485" s="1" t="s">
        <v>6</v>
      </c>
      <c r="V485">
        <f t="shared" si="63"/>
        <v>1992006.2232055645</v>
      </c>
      <c r="X485" t="s">
        <v>97</v>
      </c>
      <c r="Y485">
        <v>2011</v>
      </c>
      <c r="Z485" t="s">
        <v>99</v>
      </c>
      <c r="AA485">
        <f t="shared" si="57"/>
        <v>6.88947095580352E-2</v>
      </c>
      <c r="AB485">
        <f t="shared" si="58"/>
        <v>0.44504791083492812</v>
      </c>
      <c r="AC485">
        <f t="shared" si="59"/>
        <v>34.896893950245421</v>
      </c>
      <c r="AD485">
        <f t="shared" si="60"/>
        <v>64.31391669855509</v>
      </c>
      <c r="AE485">
        <f t="shared" si="61"/>
        <v>0.27524673080652923</v>
      </c>
      <c r="AF485" s="1" t="s">
        <v>8</v>
      </c>
      <c r="AG485" s="1" t="s">
        <v>6</v>
      </c>
      <c r="AH485">
        <f t="shared" si="64"/>
        <v>100</v>
      </c>
    </row>
    <row r="486" spans="1:34" x14ac:dyDescent="0.45">
      <c r="A486" t="str">
        <f>MID('Stand condition - SCT output'!$I486,9,4)</f>
        <v>2010</v>
      </c>
      <c r="B486">
        <f t="shared" si="62"/>
        <v>2011</v>
      </c>
      <c r="C486" t="str">
        <f>MID('Stand condition - SCT output'!$I486,18,4)</f>
        <v>2012</v>
      </c>
      <c r="D486">
        <f>SUM('Stand condition - SCT output'!$B486:$C486)</f>
        <v>622.91668701171795</v>
      </c>
      <c r="E486" s="1">
        <f>'Stand condition - SCT output'!$D486</f>
        <v>91043.187622070298</v>
      </c>
      <c r="F486" s="1">
        <f>'Stand condition - SCT output'!$E486</f>
        <v>3472936.0052030599</v>
      </c>
      <c r="G486" s="1">
        <f>'Stand condition - SCT output'!$F486</f>
        <v>95946464.966682196</v>
      </c>
      <c r="H486" s="1">
        <f>'Stand condition - SCT output'!$G486</f>
        <v>27341638.668312699</v>
      </c>
      <c r="I486" s="1" t="str">
        <f>'Stand condition - SCT output'!$H486</f>
        <v>Ovens</v>
      </c>
      <c r="J486" s="1" t="str">
        <f>'Stand condition - SCT output'!$J486</f>
        <v>River Red Gum</v>
      </c>
      <c r="K486" s="1"/>
      <c r="L486" t="s">
        <v>97</v>
      </c>
      <c r="M486">
        <v>2011</v>
      </c>
      <c r="N486" t="s">
        <v>99</v>
      </c>
      <c r="O486">
        <v>622.91668701171795</v>
      </c>
      <c r="P486" s="1">
        <v>91043.187622070298</v>
      </c>
      <c r="Q486" s="1">
        <v>3472936.0052030599</v>
      </c>
      <c r="R486" s="1">
        <v>95946464.966682196</v>
      </c>
      <c r="S486" s="1">
        <v>27341638.668312699</v>
      </c>
      <c r="T486" s="1" t="s">
        <v>9</v>
      </c>
      <c r="U486" s="1" t="s">
        <v>6</v>
      </c>
      <c r="V486">
        <f t="shared" si="63"/>
        <v>126852705.74450703</v>
      </c>
      <c r="X486" t="s">
        <v>97</v>
      </c>
      <c r="Y486">
        <v>2011</v>
      </c>
      <c r="Z486" t="s">
        <v>99</v>
      </c>
      <c r="AA486">
        <f t="shared" si="57"/>
        <v>4.9105510470255891E-4</v>
      </c>
      <c r="AB486">
        <f t="shared" si="58"/>
        <v>7.1770788874964658E-2</v>
      </c>
      <c r="AC486">
        <f t="shared" si="59"/>
        <v>2.7377705385314135</v>
      </c>
      <c r="AD486">
        <f t="shared" si="60"/>
        <v>75.636120178569271</v>
      </c>
      <c r="AE486">
        <f t="shared" si="61"/>
        <v>21.553847438919643</v>
      </c>
      <c r="AF486" s="1" t="s">
        <v>9</v>
      </c>
      <c r="AG486" s="1" t="s">
        <v>6</v>
      </c>
      <c r="AH486">
        <f t="shared" si="64"/>
        <v>100</v>
      </c>
    </row>
    <row r="487" spans="1:34" x14ac:dyDescent="0.45">
      <c r="A487" t="str">
        <f>MID('Stand condition - SCT output'!$I487,9,4)</f>
        <v>2010</v>
      </c>
      <c r="B487">
        <f t="shared" si="62"/>
        <v>2011</v>
      </c>
      <c r="C487" t="str">
        <f>MID('Stand condition - SCT output'!$I487,18,4)</f>
        <v>2012</v>
      </c>
      <c r="D487">
        <f>SUM('Stand condition - SCT output'!$B487:$C487)</f>
        <v>0</v>
      </c>
      <c r="E487" s="1">
        <f>'Stand condition - SCT output'!$D487</f>
        <v>4122.4617919921802</v>
      </c>
      <c r="F487" s="1">
        <f>'Stand condition - SCT output'!$E487</f>
        <v>174788.687715418</v>
      </c>
      <c r="G487" s="1">
        <f>'Stand condition - SCT output'!$F487</f>
        <v>27550283.149484899</v>
      </c>
      <c r="H487" s="1">
        <f>'Stand condition - SCT output'!$G487</f>
        <v>410993.49180166202</v>
      </c>
      <c r="I487" s="1" t="str">
        <f>'Stand condition - SCT output'!$H487</f>
        <v>Paroo</v>
      </c>
      <c r="J487" s="1" t="str">
        <f>'Stand condition - SCT output'!$J487</f>
        <v>River Red Gum</v>
      </c>
      <c r="K487" s="1"/>
      <c r="L487" t="s">
        <v>97</v>
      </c>
      <c r="M487">
        <v>2011</v>
      </c>
      <c r="N487" t="s">
        <v>99</v>
      </c>
      <c r="O487">
        <v>0</v>
      </c>
      <c r="P487" s="1">
        <v>4122.4617919921802</v>
      </c>
      <c r="Q487" s="1">
        <v>174788.687715418</v>
      </c>
      <c r="R487" s="1">
        <v>27550283.149484899</v>
      </c>
      <c r="S487" s="1">
        <v>410993.49180166202</v>
      </c>
      <c r="T487" s="1" t="s">
        <v>10</v>
      </c>
      <c r="U487" s="1" t="s">
        <v>6</v>
      </c>
      <c r="V487">
        <f t="shared" si="63"/>
        <v>28140187.79079397</v>
      </c>
      <c r="X487" t="s">
        <v>97</v>
      </c>
      <c r="Y487">
        <v>2011</v>
      </c>
      <c r="Z487" t="s">
        <v>99</v>
      </c>
      <c r="AA487">
        <f t="shared" si="57"/>
        <v>0</v>
      </c>
      <c r="AB487">
        <f t="shared" si="58"/>
        <v>1.4649730920917444E-2</v>
      </c>
      <c r="AC487">
        <f t="shared" si="59"/>
        <v>0.62113547007884551</v>
      </c>
      <c r="AD487">
        <f t="shared" si="60"/>
        <v>97.903693302636526</v>
      </c>
      <c r="AE487">
        <f t="shared" si="61"/>
        <v>1.4605214963637096</v>
      </c>
      <c r="AF487" s="1" t="s">
        <v>10</v>
      </c>
      <c r="AG487" s="1" t="s">
        <v>6</v>
      </c>
      <c r="AH487">
        <f t="shared" si="64"/>
        <v>100</v>
      </c>
    </row>
    <row r="488" spans="1:34" x14ac:dyDescent="0.45">
      <c r="A488" t="str">
        <f>MID('Stand condition - SCT output'!$I488,9,4)</f>
        <v>2010</v>
      </c>
      <c r="B488">
        <f t="shared" si="62"/>
        <v>2011</v>
      </c>
      <c r="C488" t="str">
        <f>MID('Stand condition - SCT output'!$I488,18,4)</f>
        <v>2012</v>
      </c>
      <c r="D488">
        <f>SUM('Stand condition - SCT output'!$B488:$C488)</f>
        <v>202400.43212890535</v>
      </c>
      <c r="E488" s="1">
        <f>'Stand condition - SCT output'!$D488</f>
        <v>3319406.3510737401</v>
      </c>
      <c r="F488" s="1">
        <f>'Stand condition - SCT output'!$E488</f>
        <v>34087272.425414301</v>
      </c>
      <c r="G488" s="1">
        <f>'Stand condition - SCT output'!$F488</f>
        <v>89323374.914961696</v>
      </c>
      <c r="H488" s="1">
        <f>'Stand condition - SCT output'!$G488</f>
        <v>269208.21989458799</v>
      </c>
      <c r="I488" s="1" t="str">
        <f>'Stand condition - SCT output'!$H488</f>
        <v>Wimmera-Avoca</v>
      </c>
      <c r="J488" s="1" t="str">
        <f>'Stand condition - SCT output'!$J488</f>
        <v>River Red Gum</v>
      </c>
      <c r="K488" s="1"/>
      <c r="L488" t="s">
        <v>97</v>
      </c>
      <c r="M488">
        <v>2011</v>
      </c>
      <c r="N488" t="s">
        <v>99</v>
      </c>
      <c r="O488">
        <v>202400.43212890535</v>
      </c>
      <c r="P488" s="1">
        <v>3319406.3510737401</v>
      </c>
      <c r="Q488" s="1">
        <v>34087272.425414301</v>
      </c>
      <c r="R488" s="1">
        <v>89323374.914961696</v>
      </c>
      <c r="S488" s="1">
        <v>269208.21989458799</v>
      </c>
      <c r="T488" s="1" t="s">
        <v>11</v>
      </c>
      <c r="U488" s="1" t="s">
        <v>6</v>
      </c>
      <c r="V488">
        <f t="shared" si="63"/>
        <v>127201662.34347323</v>
      </c>
      <c r="X488" t="s">
        <v>97</v>
      </c>
      <c r="Y488">
        <v>2011</v>
      </c>
      <c r="Z488" t="s">
        <v>99</v>
      </c>
      <c r="AA488">
        <f t="shared" si="57"/>
        <v>0.15911775711104975</v>
      </c>
      <c r="AB488">
        <f t="shared" si="58"/>
        <v>2.6095620842678873</v>
      </c>
      <c r="AC488">
        <f t="shared" si="59"/>
        <v>26.797819932078376</v>
      </c>
      <c r="AD488">
        <f t="shared" si="60"/>
        <v>70.221861310089167</v>
      </c>
      <c r="AE488">
        <f t="shared" si="61"/>
        <v>0.2116389164535169</v>
      </c>
      <c r="AF488" s="1" t="s">
        <v>11</v>
      </c>
      <c r="AG488" s="1" t="s">
        <v>6</v>
      </c>
      <c r="AH488">
        <f t="shared" si="64"/>
        <v>100</v>
      </c>
    </row>
    <row r="489" spans="1:34" x14ac:dyDescent="0.45">
      <c r="A489" t="str">
        <f>MID('Stand condition - SCT output'!$I489,9,4)</f>
        <v>2010</v>
      </c>
      <c r="B489">
        <f t="shared" si="62"/>
        <v>2011</v>
      </c>
      <c r="C489" t="str">
        <f>MID('Stand condition - SCT output'!$I489,18,4)</f>
        <v>2012</v>
      </c>
      <c r="D489">
        <f>SUM('Stand condition - SCT output'!$B489:$C489)</f>
        <v>380489.41320800711</v>
      </c>
      <c r="E489" s="1">
        <f>'Stand condition - SCT output'!$D489</f>
        <v>10672553.549825501</v>
      </c>
      <c r="F489" s="1">
        <f>'Stand condition - SCT output'!$E489</f>
        <v>127747740.526703</v>
      </c>
      <c r="G489" s="1">
        <f>'Stand condition - SCT output'!$F489</f>
        <v>396283660.54172498</v>
      </c>
      <c r="H489" s="1">
        <f>'Stand condition - SCT output'!$G489</f>
        <v>9337255.2997436505</v>
      </c>
      <c r="I489" s="1" t="str">
        <f>'Stand condition - SCT output'!$H489</f>
        <v>Lachlan</v>
      </c>
      <c r="J489" s="1" t="str">
        <f>'Stand condition - SCT output'!$J489</f>
        <v>River Red Gum</v>
      </c>
      <c r="K489" s="1"/>
      <c r="L489" t="s">
        <v>97</v>
      </c>
      <c r="M489">
        <v>2011</v>
      </c>
      <c r="N489" t="s">
        <v>99</v>
      </c>
      <c r="O489">
        <v>380489.41320800711</v>
      </c>
      <c r="P489" s="1">
        <v>10672553.549825501</v>
      </c>
      <c r="Q489" s="1">
        <v>127747740.526703</v>
      </c>
      <c r="R489" s="1">
        <v>396283660.54172498</v>
      </c>
      <c r="S489" s="1">
        <v>9337255.2997436505</v>
      </c>
      <c r="T489" s="1" t="s">
        <v>12</v>
      </c>
      <c r="U489" s="1" t="s">
        <v>6</v>
      </c>
      <c r="V489">
        <f t="shared" si="63"/>
        <v>544421699.33120513</v>
      </c>
      <c r="X489" t="s">
        <v>97</v>
      </c>
      <c r="Y489">
        <v>2011</v>
      </c>
      <c r="Z489" t="s">
        <v>99</v>
      </c>
      <c r="AA489">
        <f t="shared" si="57"/>
        <v>6.9888730312443345E-2</v>
      </c>
      <c r="AB489">
        <f t="shared" si="58"/>
        <v>1.9603468346203319</v>
      </c>
      <c r="AC489">
        <f t="shared" si="59"/>
        <v>23.464850993932593</v>
      </c>
      <c r="AD489">
        <f t="shared" si="60"/>
        <v>72.789835715317679</v>
      </c>
      <c r="AE489">
        <f t="shared" si="61"/>
        <v>1.7150777258169543</v>
      </c>
      <c r="AF489" s="1" t="s">
        <v>12</v>
      </c>
      <c r="AG489" s="1" t="s">
        <v>6</v>
      </c>
      <c r="AH489">
        <f t="shared" si="64"/>
        <v>100</v>
      </c>
    </row>
    <row r="490" spans="1:34" x14ac:dyDescent="0.45">
      <c r="A490" t="str">
        <f>MID('Stand condition - SCT output'!$I490,9,4)</f>
        <v>2010</v>
      </c>
      <c r="B490">
        <f t="shared" si="62"/>
        <v>2011</v>
      </c>
      <c r="C490" t="str">
        <f>MID('Stand condition - SCT output'!$I490,18,4)</f>
        <v>2012</v>
      </c>
      <c r="D490">
        <f>SUM('Stand condition - SCT output'!$B490:$C490)</f>
        <v>17413.261413574171</v>
      </c>
      <c r="E490" s="1">
        <f>'Stand condition - SCT output'!$D490</f>
        <v>832556.655395507</v>
      </c>
      <c r="F490" s="1">
        <f>'Stand condition - SCT output'!$E490</f>
        <v>8284672.9737778604</v>
      </c>
      <c r="G490" s="1">
        <f>'Stand condition - SCT output'!$F490</f>
        <v>46199367.144363903</v>
      </c>
      <c r="H490" s="1">
        <f>'Stand condition - SCT output'!$G490</f>
        <v>943122.565551757</v>
      </c>
      <c r="I490" s="1" t="str">
        <f>'Stand condition - SCT output'!$H490</f>
        <v>Loddon</v>
      </c>
      <c r="J490" s="1" t="str">
        <f>'Stand condition - SCT output'!$J490</f>
        <v>River Red Gum</v>
      </c>
      <c r="K490" s="1"/>
      <c r="L490" t="s">
        <v>97</v>
      </c>
      <c r="M490">
        <v>2011</v>
      </c>
      <c r="N490" t="s">
        <v>99</v>
      </c>
      <c r="O490">
        <v>17413.261413574171</v>
      </c>
      <c r="P490" s="1">
        <v>832556.655395507</v>
      </c>
      <c r="Q490" s="1">
        <v>8284672.9737778604</v>
      </c>
      <c r="R490" s="1">
        <v>46199367.144363903</v>
      </c>
      <c r="S490" s="1">
        <v>943122.565551757</v>
      </c>
      <c r="T490" s="1" t="s">
        <v>13</v>
      </c>
      <c r="U490" s="1" t="s">
        <v>6</v>
      </c>
      <c r="V490">
        <f t="shared" si="63"/>
        <v>56277132.600502603</v>
      </c>
      <c r="X490" t="s">
        <v>97</v>
      </c>
      <c r="Y490">
        <v>2011</v>
      </c>
      <c r="Z490" t="s">
        <v>99</v>
      </c>
      <c r="AA490">
        <f t="shared" si="57"/>
        <v>3.0941984086478948E-2</v>
      </c>
      <c r="AB490">
        <f t="shared" si="58"/>
        <v>1.4793871274601358</v>
      </c>
      <c r="AC490">
        <f t="shared" si="59"/>
        <v>14.721206626834912</v>
      </c>
      <c r="AD490">
        <f t="shared" si="60"/>
        <v>82.092610283330785</v>
      </c>
      <c r="AE490">
        <f t="shared" si="61"/>
        <v>1.6758539782876822</v>
      </c>
      <c r="AF490" s="1" t="s">
        <v>13</v>
      </c>
      <c r="AG490" s="1" t="s">
        <v>6</v>
      </c>
      <c r="AH490">
        <f t="shared" si="64"/>
        <v>99.999999999999986</v>
      </c>
    </row>
    <row r="491" spans="1:34" x14ac:dyDescent="0.45">
      <c r="A491" t="str">
        <f>MID('Stand condition - SCT output'!$I491,9,4)</f>
        <v>2010</v>
      </c>
      <c r="B491">
        <f t="shared" si="62"/>
        <v>2011</v>
      </c>
      <c r="C491" t="str">
        <f>MID('Stand condition - SCT output'!$I491,18,4)</f>
        <v>2012</v>
      </c>
      <c r="D491">
        <f>SUM('Stand condition - SCT output'!$B491:$C491)</f>
        <v>9544.96728515625</v>
      </c>
      <c r="E491" s="1">
        <f>'Stand condition - SCT output'!$D491</f>
        <v>289847.10152085201</v>
      </c>
      <c r="F491" s="1">
        <f>'Stand condition - SCT output'!$E491</f>
        <v>8758290.1213981993</v>
      </c>
      <c r="G491" s="1">
        <f>'Stand condition - SCT output'!$F491</f>
        <v>123165958.978136</v>
      </c>
      <c r="H491" s="1">
        <f>'Stand condition - SCT output'!$G491</f>
        <v>4656271.6259708097</v>
      </c>
      <c r="I491" s="1" t="str">
        <f>'Stand condition - SCT output'!$H491</f>
        <v>Lower Darling</v>
      </c>
      <c r="J491" s="1" t="str">
        <f>'Stand condition - SCT output'!$J491</f>
        <v>River Red Gum</v>
      </c>
      <c r="K491" s="1"/>
      <c r="L491" t="s">
        <v>97</v>
      </c>
      <c r="M491">
        <v>2011</v>
      </c>
      <c r="N491" t="s">
        <v>99</v>
      </c>
      <c r="O491">
        <v>9544.96728515625</v>
      </c>
      <c r="P491" s="1">
        <v>289847.10152085201</v>
      </c>
      <c r="Q491" s="1">
        <v>8758290.1213981993</v>
      </c>
      <c r="R491" s="1">
        <v>123165958.978136</v>
      </c>
      <c r="S491" s="1">
        <v>4656271.6259708097</v>
      </c>
      <c r="T491" s="1" t="s">
        <v>14</v>
      </c>
      <c r="U491" s="1" t="s">
        <v>6</v>
      </c>
      <c r="V491">
        <f t="shared" si="63"/>
        <v>136879912.79431102</v>
      </c>
      <c r="X491" t="s">
        <v>97</v>
      </c>
      <c r="Y491">
        <v>2011</v>
      </c>
      <c r="Z491" t="s">
        <v>99</v>
      </c>
      <c r="AA491">
        <f t="shared" si="57"/>
        <v>6.9732417929718E-3</v>
      </c>
      <c r="AB491">
        <f t="shared" si="58"/>
        <v>0.21175283911555692</v>
      </c>
      <c r="AC491">
        <f t="shared" si="59"/>
        <v>6.3985211143137208</v>
      </c>
      <c r="AD491">
        <f t="shared" si="60"/>
        <v>89.981032617413391</v>
      </c>
      <c r="AE491">
        <f t="shared" si="61"/>
        <v>3.4017201873643605</v>
      </c>
      <c r="AF491" s="1" t="s">
        <v>14</v>
      </c>
      <c r="AG491" s="1" t="s">
        <v>6</v>
      </c>
      <c r="AH491">
        <f t="shared" si="64"/>
        <v>100</v>
      </c>
    </row>
    <row r="492" spans="1:34" x14ac:dyDescent="0.45">
      <c r="A492" t="str">
        <f>MID('Stand condition - SCT output'!$I492,9,4)</f>
        <v>2010</v>
      </c>
      <c r="B492">
        <f t="shared" si="62"/>
        <v>2011</v>
      </c>
      <c r="C492" t="str">
        <f>MID('Stand condition - SCT output'!$I492,18,4)</f>
        <v>2012</v>
      </c>
      <c r="D492">
        <f>SUM('Stand condition - SCT output'!$B492:$C492)</f>
        <v>620286.95263671817</v>
      </c>
      <c r="E492" s="1">
        <f>'Stand condition - SCT output'!$D492</f>
        <v>17053383.847534101</v>
      </c>
      <c r="F492" s="1">
        <f>'Stand condition - SCT output'!$E492</f>
        <v>244720544.47549999</v>
      </c>
      <c r="G492" s="1">
        <f>'Stand condition - SCT output'!$F492</f>
        <v>586262980.91215706</v>
      </c>
      <c r="H492" s="1">
        <f>'Stand condition - SCT output'!$G492</f>
        <v>16542974.654602</v>
      </c>
      <c r="I492" s="1" t="str">
        <f>'Stand condition - SCT output'!$H492</f>
        <v>Macquarie-Castlereagh</v>
      </c>
      <c r="J492" s="1" t="str">
        <f>'Stand condition - SCT output'!$J492</f>
        <v>River Red Gum</v>
      </c>
      <c r="K492" s="1"/>
      <c r="L492" t="s">
        <v>97</v>
      </c>
      <c r="M492">
        <v>2011</v>
      </c>
      <c r="N492" t="s">
        <v>99</v>
      </c>
      <c r="O492">
        <v>620286.95263671817</v>
      </c>
      <c r="P492" s="1">
        <v>17053383.847534101</v>
      </c>
      <c r="Q492" s="1">
        <v>244720544.47549999</v>
      </c>
      <c r="R492" s="1">
        <v>586262980.91215706</v>
      </c>
      <c r="S492" s="1">
        <v>16542974.654602</v>
      </c>
      <c r="T492" s="1" t="s">
        <v>15</v>
      </c>
      <c r="U492" s="1" t="s">
        <v>6</v>
      </c>
      <c r="V492">
        <f t="shared" si="63"/>
        <v>865200170.84242988</v>
      </c>
      <c r="X492" t="s">
        <v>97</v>
      </c>
      <c r="Y492">
        <v>2011</v>
      </c>
      <c r="Z492" t="s">
        <v>99</v>
      </c>
      <c r="AA492">
        <f t="shared" si="57"/>
        <v>7.1692883744204072E-2</v>
      </c>
      <c r="AB492">
        <f t="shared" si="58"/>
        <v>1.971033342599728</v>
      </c>
      <c r="AC492">
        <f t="shared" si="59"/>
        <v>28.284846989479899</v>
      </c>
      <c r="AD492">
        <f t="shared" si="60"/>
        <v>67.760386632994226</v>
      </c>
      <c r="AE492">
        <f t="shared" si="61"/>
        <v>1.91204015118194</v>
      </c>
      <c r="AF492" s="1" t="s">
        <v>15</v>
      </c>
      <c r="AG492" s="1" t="s">
        <v>6</v>
      </c>
      <c r="AH492">
        <f t="shared" si="64"/>
        <v>100</v>
      </c>
    </row>
    <row r="493" spans="1:34" x14ac:dyDescent="0.45">
      <c r="A493" t="str">
        <f>MID('Stand condition - SCT output'!$I493,9,4)</f>
        <v>2010</v>
      </c>
      <c r="B493">
        <f t="shared" si="62"/>
        <v>2011</v>
      </c>
      <c r="C493" t="str">
        <f>MID('Stand condition - SCT output'!$I493,18,4)</f>
        <v>2012</v>
      </c>
      <c r="D493">
        <f>SUM('Stand condition - SCT output'!$B493:$C493)</f>
        <v>1350.69006347656</v>
      </c>
      <c r="E493" s="1">
        <f>'Stand condition - SCT output'!$D493</f>
        <v>4067.8187866210901</v>
      </c>
      <c r="F493" s="1">
        <f>'Stand condition - SCT output'!$E493</f>
        <v>246799.741760253</v>
      </c>
      <c r="G493" s="1">
        <f>'Stand condition - SCT output'!$F493</f>
        <v>21789918.611511201</v>
      </c>
      <c r="H493" s="1">
        <f>'Stand condition - SCT output'!$G493</f>
        <v>304304.38098144502</v>
      </c>
      <c r="I493" s="1" t="str">
        <f>'Stand condition - SCT output'!$H493</f>
        <v>Moonie</v>
      </c>
      <c r="J493" s="1" t="str">
        <f>'Stand condition - SCT output'!$J493</f>
        <v>River Red Gum</v>
      </c>
      <c r="K493" s="1"/>
      <c r="L493" t="s">
        <v>97</v>
      </c>
      <c r="M493">
        <v>2011</v>
      </c>
      <c r="N493" t="s">
        <v>99</v>
      </c>
      <c r="O493">
        <v>1350.69006347656</v>
      </c>
      <c r="P493" s="1">
        <v>4067.8187866210901</v>
      </c>
      <c r="Q493" s="1">
        <v>246799.741760253</v>
      </c>
      <c r="R493" s="1">
        <v>21789918.611511201</v>
      </c>
      <c r="S493" s="1">
        <v>304304.38098144502</v>
      </c>
      <c r="T493" s="1" t="s">
        <v>16</v>
      </c>
      <c r="U493" s="1" t="s">
        <v>6</v>
      </c>
      <c r="V493">
        <f t="shared" si="63"/>
        <v>22346441.243102998</v>
      </c>
      <c r="X493" t="s">
        <v>97</v>
      </c>
      <c r="Y493">
        <v>2011</v>
      </c>
      <c r="Z493" t="s">
        <v>99</v>
      </c>
      <c r="AA493">
        <f t="shared" si="57"/>
        <v>6.0443184164433198E-3</v>
      </c>
      <c r="AB493">
        <f t="shared" si="58"/>
        <v>1.8203429988551671E-2</v>
      </c>
      <c r="AC493">
        <f t="shared" si="59"/>
        <v>1.1044252598226363</v>
      </c>
      <c r="AD493">
        <f t="shared" si="60"/>
        <v>97.509569306640444</v>
      </c>
      <c r="AE493">
        <f t="shared" si="61"/>
        <v>1.3617576851319246</v>
      </c>
      <c r="AF493" s="1" t="s">
        <v>16</v>
      </c>
      <c r="AG493" s="1" t="s">
        <v>6</v>
      </c>
      <c r="AH493">
        <f t="shared" si="64"/>
        <v>100</v>
      </c>
    </row>
    <row r="494" spans="1:34" x14ac:dyDescent="0.45">
      <c r="A494" t="str">
        <f>MID('Stand condition - SCT output'!$I494,9,4)</f>
        <v>2010</v>
      </c>
      <c r="B494">
        <f t="shared" si="62"/>
        <v>2011</v>
      </c>
      <c r="C494" t="str">
        <f>MID('Stand condition - SCT output'!$I494,18,4)</f>
        <v>2012</v>
      </c>
      <c r="D494">
        <f>SUM('Stand condition - SCT output'!$B494:$C494)</f>
        <v>172576.99737548828</v>
      </c>
      <c r="E494" s="1">
        <f>'Stand condition - SCT output'!$D494</f>
        <v>9428011.4947629403</v>
      </c>
      <c r="F494" s="1">
        <f>'Stand condition - SCT output'!$E494</f>
        <v>251442928.90779299</v>
      </c>
      <c r="G494" s="1">
        <f>'Stand condition - SCT output'!$F494</f>
        <v>1782212431.82623</v>
      </c>
      <c r="H494" s="1">
        <f>'Stand condition - SCT output'!$G494</f>
        <v>114363778.944031</v>
      </c>
      <c r="I494" s="1" t="str">
        <f>'Stand condition - SCT output'!$H494</f>
        <v>Murray</v>
      </c>
      <c r="J494" s="1" t="str">
        <f>'Stand condition - SCT output'!$J494</f>
        <v>River Red Gum</v>
      </c>
      <c r="K494" s="1"/>
      <c r="L494" t="s">
        <v>97</v>
      </c>
      <c r="M494">
        <v>2011</v>
      </c>
      <c r="N494" t="s">
        <v>99</v>
      </c>
      <c r="O494">
        <v>172576.99737548828</v>
      </c>
      <c r="P494" s="1">
        <v>9428011.4947629403</v>
      </c>
      <c r="Q494" s="1">
        <v>251442928.90779299</v>
      </c>
      <c r="R494" s="1">
        <v>1782212431.82623</v>
      </c>
      <c r="S494" s="1">
        <v>114363778.944031</v>
      </c>
      <c r="T494" s="1" t="s">
        <v>17</v>
      </c>
      <c r="U494" s="1" t="s">
        <v>6</v>
      </c>
      <c r="V494">
        <f t="shared" si="63"/>
        <v>2157619728.1701927</v>
      </c>
      <c r="X494" t="s">
        <v>97</v>
      </c>
      <c r="Y494">
        <v>2011</v>
      </c>
      <c r="Z494" t="s">
        <v>99</v>
      </c>
      <c r="AA494">
        <f t="shared" si="57"/>
        <v>7.998489961984415E-3</v>
      </c>
      <c r="AB494">
        <f t="shared" si="58"/>
        <v>0.43696353772026975</v>
      </c>
      <c r="AC494">
        <f t="shared" si="59"/>
        <v>11.653718476194763</v>
      </c>
      <c r="AD494">
        <f t="shared" si="60"/>
        <v>82.600859111427695</v>
      </c>
      <c r="AE494">
        <f t="shared" si="61"/>
        <v>5.3004603846952776</v>
      </c>
      <c r="AF494" s="1" t="s">
        <v>17</v>
      </c>
      <c r="AG494" s="1" t="s">
        <v>6</v>
      </c>
      <c r="AH494">
        <f t="shared" si="64"/>
        <v>100</v>
      </c>
    </row>
    <row r="495" spans="1:34" x14ac:dyDescent="0.45">
      <c r="A495" t="str">
        <f>MID('Stand condition - SCT output'!$I495,9,4)</f>
        <v>2010</v>
      </c>
      <c r="B495">
        <f t="shared" si="62"/>
        <v>2011</v>
      </c>
      <c r="C495" t="str">
        <f>MID('Stand condition - SCT output'!$I495,18,4)</f>
        <v>2012</v>
      </c>
      <c r="D495">
        <f>SUM('Stand condition - SCT output'!$B495:$C495)</f>
        <v>0</v>
      </c>
      <c r="E495" s="1">
        <f>'Stand condition - SCT output'!$D495</f>
        <v>2642.5322265625</v>
      </c>
      <c r="F495" s="1">
        <f>'Stand condition - SCT output'!$E495</f>
        <v>514603.84367388499</v>
      </c>
      <c r="G495" s="1">
        <f>'Stand condition - SCT output'!$F495</f>
        <v>80500117.654949799</v>
      </c>
      <c r="H495" s="1">
        <f>'Stand condition - SCT output'!$G495</f>
        <v>1352563.4792083099</v>
      </c>
      <c r="I495" s="1" t="str">
        <f>'Stand condition - SCT output'!$H495</f>
        <v>Barwon-Darling</v>
      </c>
      <c r="J495" s="1" t="str">
        <f>'Stand condition - SCT output'!$J495</f>
        <v>River Red Gum</v>
      </c>
      <c r="K495" s="1"/>
      <c r="L495" t="s">
        <v>97</v>
      </c>
      <c r="M495">
        <v>2011</v>
      </c>
      <c r="N495" t="s">
        <v>99</v>
      </c>
      <c r="O495">
        <v>0</v>
      </c>
      <c r="P495" s="1">
        <v>2642.5322265625</v>
      </c>
      <c r="Q495" s="1">
        <v>514603.84367388499</v>
      </c>
      <c r="R495" s="1">
        <v>80500117.654949799</v>
      </c>
      <c r="S495" s="1">
        <v>1352563.4792083099</v>
      </c>
      <c r="T495" s="1" t="s">
        <v>18</v>
      </c>
      <c r="U495" s="1" t="s">
        <v>6</v>
      </c>
      <c r="V495">
        <f t="shared" si="63"/>
        <v>82369927.510058552</v>
      </c>
      <c r="X495" t="s">
        <v>97</v>
      </c>
      <c r="Y495">
        <v>2011</v>
      </c>
      <c r="Z495" t="s">
        <v>99</v>
      </c>
      <c r="AA495">
        <f t="shared" si="57"/>
        <v>0</v>
      </c>
      <c r="AB495">
        <f t="shared" si="58"/>
        <v>3.2081274154815895E-3</v>
      </c>
      <c r="AC495">
        <f t="shared" si="59"/>
        <v>0.62474723388708142</v>
      </c>
      <c r="AD495">
        <f t="shared" si="60"/>
        <v>97.72998482379333</v>
      </c>
      <c r="AE495">
        <f t="shared" si="61"/>
        <v>1.6420598149041015</v>
      </c>
      <c r="AF495" s="1" t="s">
        <v>18</v>
      </c>
      <c r="AG495" s="1" t="s">
        <v>6</v>
      </c>
      <c r="AH495">
        <f t="shared" si="64"/>
        <v>100</v>
      </c>
    </row>
    <row r="496" spans="1:34" x14ac:dyDescent="0.45">
      <c r="A496" t="str">
        <f>MID('Stand condition - SCT output'!$I496,9,4)</f>
        <v>2010</v>
      </c>
      <c r="B496">
        <f t="shared" si="62"/>
        <v>2011</v>
      </c>
      <c r="C496" t="str">
        <f>MID('Stand condition - SCT output'!$I496,18,4)</f>
        <v>2012</v>
      </c>
      <c r="D496">
        <f>SUM('Stand condition - SCT output'!$B496:$C496)</f>
        <v>6767.2360229492097</v>
      </c>
      <c r="E496" s="1">
        <f>'Stand condition - SCT output'!$D496</f>
        <v>101542.526489257</v>
      </c>
      <c r="F496" s="1">
        <f>'Stand condition - SCT output'!$E496</f>
        <v>3329942.2788696201</v>
      </c>
      <c r="G496" s="1">
        <f>'Stand condition - SCT output'!$F496</f>
        <v>114889173.166963</v>
      </c>
      <c r="H496" s="1">
        <f>'Stand condition - SCT output'!$G496</f>
        <v>4408627.0342407199</v>
      </c>
      <c r="I496" s="1" t="str">
        <f>'Stand condition - SCT output'!$H496</f>
        <v>Border Rivers</v>
      </c>
      <c r="J496" s="1" t="str">
        <f>'Stand condition - SCT output'!$J496</f>
        <v>River Red Gum</v>
      </c>
      <c r="K496" s="1"/>
      <c r="L496" t="s">
        <v>97</v>
      </c>
      <c r="M496">
        <v>2011</v>
      </c>
      <c r="N496" t="s">
        <v>99</v>
      </c>
      <c r="O496">
        <v>6767.2360229492097</v>
      </c>
      <c r="P496" s="1">
        <v>101542.526489257</v>
      </c>
      <c r="Q496" s="1">
        <v>3329942.2788696201</v>
      </c>
      <c r="R496" s="1">
        <v>114889173.166963</v>
      </c>
      <c r="S496" s="1">
        <v>4408627.0342407199</v>
      </c>
      <c r="T496" s="1" t="s">
        <v>19</v>
      </c>
      <c r="U496" s="1" t="s">
        <v>6</v>
      </c>
      <c r="V496">
        <f t="shared" si="63"/>
        <v>122736052.24258554</v>
      </c>
      <c r="X496" t="s">
        <v>97</v>
      </c>
      <c r="Y496">
        <v>2011</v>
      </c>
      <c r="Z496" t="s">
        <v>99</v>
      </c>
      <c r="AA496">
        <f t="shared" si="57"/>
        <v>5.5136497380361329E-3</v>
      </c>
      <c r="AB496">
        <f t="shared" si="58"/>
        <v>8.2732436504117046E-2</v>
      </c>
      <c r="AC496">
        <f t="shared" si="59"/>
        <v>2.7130922153892083</v>
      </c>
      <c r="AD496">
        <f t="shared" si="60"/>
        <v>93.606704035002423</v>
      </c>
      <c r="AE496">
        <f t="shared" si="61"/>
        <v>3.5919576633662209</v>
      </c>
      <c r="AF496" s="1" t="s">
        <v>19</v>
      </c>
      <c r="AG496" s="1" t="s">
        <v>6</v>
      </c>
      <c r="AH496">
        <f t="shared" si="64"/>
        <v>100</v>
      </c>
    </row>
    <row r="497" spans="1:34" x14ac:dyDescent="0.45">
      <c r="A497" t="str">
        <f>MID('Stand condition - SCT output'!$I497,9,4)</f>
        <v>2010</v>
      </c>
      <c r="B497">
        <f t="shared" si="62"/>
        <v>2011</v>
      </c>
      <c r="C497" t="str">
        <f>MID('Stand condition - SCT output'!$I497,18,4)</f>
        <v>2012</v>
      </c>
      <c r="D497">
        <f>SUM('Stand condition - SCT output'!$B497:$C497)</f>
        <v>3106.8102416992101</v>
      </c>
      <c r="E497" s="1">
        <f>'Stand condition - SCT output'!$D497</f>
        <v>124320.19567871001</v>
      </c>
      <c r="F497" s="1">
        <f>'Stand condition - SCT output'!$E497</f>
        <v>1948795.10998583</v>
      </c>
      <c r="G497" s="1">
        <f>'Stand condition - SCT output'!$F497</f>
        <v>20053266.852363601</v>
      </c>
      <c r="H497" s="1">
        <f>'Stand condition - SCT output'!$G497</f>
        <v>526458.76635742094</v>
      </c>
      <c r="I497" s="1" t="str">
        <f>'Stand condition - SCT output'!$H497</f>
        <v>Campaspe</v>
      </c>
      <c r="J497" s="1" t="str">
        <f>'Stand condition - SCT output'!$J497</f>
        <v>River Red Gum</v>
      </c>
      <c r="K497" s="1"/>
      <c r="L497" t="s">
        <v>97</v>
      </c>
      <c r="M497">
        <v>2011</v>
      </c>
      <c r="N497" t="s">
        <v>99</v>
      </c>
      <c r="O497">
        <v>3106.8102416992101</v>
      </c>
      <c r="P497" s="1">
        <v>124320.19567871001</v>
      </c>
      <c r="Q497" s="1">
        <v>1948795.10998583</v>
      </c>
      <c r="R497" s="1">
        <v>20053266.852363601</v>
      </c>
      <c r="S497" s="1">
        <v>526458.76635742094</v>
      </c>
      <c r="T497" s="1" t="s">
        <v>20</v>
      </c>
      <c r="U497" s="1" t="s">
        <v>6</v>
      </c>
      <c r="V497">
        <f t="shared" si="63"/>
        <v>22655947.734627262</v>
      </c>
      <c r="X497" t="s">
        <v>97</v>
      </c>
      <c r="Y497">
        <v>2011</v>
      </c>
      <c r="Z497" t="s">
        <v>99</v>
      </c>
      <c r="AA497">
        <f t="shared" si="57"/>
        <v>1.3713000568723828E-2</v>
      </c>
      <c r="AB497">
        <f t="shared" si="58"/>
        <v>0.5487309431275722</v>
      </c>
      <c r="AC497">
        <f t="shared" si="59"/>
        <v>8.6016931748447636</v>
      </c>
      <c r="AD497">
        <f t="shared" si="60"/>
        <v>88.512151807775695</v>
      </c>
      <c r="AE497">
        <f t="shared" si="61"/>
        <v>2.3237110736832407</v>
      </c>
      <c r="AF497" s="1" t="s">
        <v>20</v>
      </c>
      <c r="AG497" s="1" t="s">
        <v>6</v>
      </c>
      <c r="AH497">
        <f t="shared" si="64"/>
        <v>100</v>
      </c>
    </row>
    <row r="498" spans="1:34" x14ac:dyDescent="0.45">
      <c r="A498" t="str">
        <f>MID('Stand condition - SCT output'!$I498,9,4)</f>
        <v>2010</v>
      </c>
      <c r="B498">
        <f t="shared" si="62"/>
        <v>2011</v>
      </c>
      <c r="C498" t="str">
        <f>MID('Stand condition - SCT output'!$I498,18,4)</f>
        <v>2012</v>
      </c>
      <c r="D498">
        <f>SUM('Stand condition - SCT output'!$B498:$C498)</f>
        <v>23024.370727539001</v>
      </c>
      <c r="E498" s="1">
        <f>'Stand condition - SCT output'!$D498</f>
        <v>1805903.2643037599</v>
      </c>
      <c r="F498" s="1">
        <f>'Stand condition - SCT output'!$E498</f>
        <v>26267295.390724</v>
      </c>
      <c r="G498" s="1">
        <f>'Stand condition - SCT output'!$F498</f>
        <v>310745474.23409599</v>
      </c>
      <c r="H498" s="1">
        <f>'Stand condition - SCT output'!$G498</f>
        <v>25067630.5486244</v>
      </c>
      <c r="I498" s="1" t="str">
        <f>'Stand condition - SCT output'!$H498</f>
        <v>Goulburn-Broken</v>
      </c>
      <c r="J498" s="1" t="str">
        <f>'Stand condition - SCT output'!$J498</f>
        <v>River Red Gum</v>
      </c>
      <c r="K498" s="1"/>
      <c r="L498" t="s">
        <v>97</v>
      </c>
      <c r="M498">
        <v>2011</v>
      </c>
      <c r="N498" t="s">
        <v>99</v>
      </c>
      <c r="O498">
        <v>23024.370727539001</v>
      </c>
      <c r="P498" s="1">
        <v>1805903.2643037599</v>
      </c>
      <c r="Q498" s="1">
        <v>26267295.390724</v>
      </c>
      <c r="R498" s="1">
        <v>310745474.23409599</v>
      </c>
      <c r="S498" s="1">
        <v>25067630.5486244</v>
      </c>
      <c r="T498" s="1" t="s">
        <v>21</v>
      </c>
      <c r="U498" s="1" t="s">
        <v>6</v>
      </c>
      <c r="V498">
        <f t="shared" si="63"/>
        <v>363909327.80847567</v>
      </c>
      <c r="X498" t="s">
        <v>97</v>
      </c>
      <c r="Y498">
        <v>2011</v>
      </c>
      <c r="Z498" t="s">
        <v>99</v>
      </c>
      <c r="AA498">
        <f t="shared" si="57"/>
        <v>6.3269526137721462E-3</v>
      </c>
      <c r="AB498">
        <f t="shared" si="58"/>
        <v>0.49625088622465902</v>
      </c>
      <c r="AC498">
        <f t="shared" si="59"/>
        <v>7.2180879640843925</v>
      </c>
      <c r="AD498">
        <f t="shared" si="60"/>
        <v>85.390906604526592</v>
      </c>
      <c r="AE498">
        <f t="shared" si="61"/>
        <v>6.8884275925505865</v>
      </c>
      <c r="AF498" s="1" t="s">
        <v>21</v>
      </c>
      <c r="AG498" s="1" t="s">
        <v>6</v>
      </c>
      <c r="AH498">
        <f t="shared" si="64"/>
        <v>100</v>
      </c>
    </row>
    <row r="499" spans="1:34" x14ac:dyDescent="0.45">
      <c r="A499" t="str">
        <f>MID('Stand condition - SCT output'!$I499,9,4)</f>
        <v>2010</v>
      </c>
      <c r="B499">
        <f t="shared" si="62"/>
        <v>2011</v>
      </c>
      <c r="C499" t="str">
        <f>MID('Stand condition - SCT output'!$I499,18,4)</f>
        <v>2012</v>
      </c>
      <c r="D499">
        <f>SUM('Stand condition - SCT output'!$B499:$C499)</f>
        <v>73277.506713867144</v>
      </c>
      <c r="E499" s="1">
        <f>'Stand condition - SCT output'!$D499</f>
        <v>441917.55724570999</v>
      </c>
      <c r="F499" s="1">
        <f>'Stand condition - SCT output'!$E499</f>
        <v>6354050.8334350502</v>
      </c>
      <c r="G499" s="1">
        <f>'Stand condition - SCT output'!$F499</f>
        <v>113272642.588581</v>
      </c>
      <c r="H499" s="1">
        <f>'Stand condition - SCT output'!$G499</f>
        <v>4537809.4623413002</v>
      </c>
      <c r="I499" s="1" t="str">
        <f>'Stand condition - SCT output'!$H499</f>
        <v>Gwydir</v>
      </c>
      <c r="J499" s="1" t="str">
        <f>'Stand condition - SCT output'!$J499</f>
        <v>River Red Gum</v>
      </c>
      <c r="K499" s="1"/>
      <c r="L499" t="s">
        <v>97</v>
      </c>
      <c r="M499">
        <v>2011</v>
      </c>
      <c r="N499" t="s">
        <v>99</v>
      </c>
      <c r="O499">
        <v>73277.506713867144</v>
      </c>
      <c r="P499" s="1">
        <v>441917.55724570999</v>
      </c>
      <c r="Q499" s="1">
        <v>6354050.8334350502</v>
      </c>
      <c r="R499" s="1">
        <v>113272642.588581</v>
      </c>
      <c r="S499" s="1">
        <v>4537809.4623413002</v>
      </c>
      <c r="T499" s="1" t="s">
        <v>22</v>
      </c>
      <c r="U499" s="1" t="s">
        <v>6</v>
      </c>
      <c r="V499">
        <f t="shared" si="63"/>
        <v>124679697.94831692</v>
      </c>
      <c r="X499" t="s">
        <v>97</v>
      </c>
      <c r="Y499">
        <v>2011</v>
      </c>
      <c r="Z499" t="s">
        <v>99</v>
      </c>
      <c r="AA499">
        <f t="shared" si="57"/>
        <v>5.8772605259472664E-2</v>
      </c>
      <c r="AB499">
        <f t="shared" si="58"/>
        <v>0.35444227449836835</v>
      </c>
      <c r="AC499">
        <f t="shared" si="59"/>
        <v>5.0962995082559273</v>
      </c>
      <c r="AD499">
        <f t="shared" si="60"/>
        <v>90.850911938794994</v>
      </c>
      <c r="AE499">
        <f t="shared" si="61"/>
        <v>3.6395736731912391</v>
      </c>
      <c r="AF499" s="1" t="s">
        <v>22</v>
      </c>
      <c r="AG499" s="1" t="s">
        <v>6</v>
      </c>
      <c r="AH499">
        <f t="shared" si="64"/>
        <v>100</v>
      </c>
    </row>
    <row r="500" spans="1:34" x14ac:dyDescent="0.45">
      <c r="A500" t="str">
        <f>MID('Stand condition - SCT output'!$I500,9,4)</f>
        <v>2010</v>
      </c>
      <c r="B500">
        <f t="shared" si="62"/>
        <v>2011</v>
      </c>
      <c r="C500" t="str">
        <f>MID('Stand condition - SCT output'!$I500,18,4)</f>
        <v>2012</v>
      </c>
      <c r="D500">
        <f>SUM('Stand condition - SCT output'!$B500:$C500)</f>
        <v>6169.7123413085901</v>
      </c>
      <c r="E500" s="1">
        <f>'Stand condition - SCT output'!$D500</f>
        <v>23759.442871093699</v>
      </c>
      <c r="F500" s="1">
        <f>'Stand condition - SCT output'!$E500</f>
        <v>327618.48363420001</v>
      </c>
      <c r="G500" s="1">
        <f>'Stand condition - SCT output'!$F500</f>
        <v>73117891.098352998</v>
      </c>
      <c r="H500" s="1">
        <f>'Stand condition - SCT output'!$G500</f>
        <v>639735.20559369202</v>
      </c>
      <c r="I500" s="1" t="str">
        <f>'Stand condition - SCT output'!$H500</f>
        <v>Warrego</v>
      </c>
      <c r="J500" s="1" t="str">
        <f>'Stand condition - SCT output'!$J500</f>
        <v>River Red Gum</v>
      </c>
      <c r="K500" s="1"/>
      <c r="L500" t="s">
        <v>97</v>
      </c>
      <c r="M500">
        <v>2011</v>
      </c>
      <c r="N500" t="s">
        <v>99</v>
      </c>
      <c r="O500">
        <v>6169.7123413085901</v>
      </c>
      <c r="P500" s="1">
        <v>23759.442871093699</v>
      </c>
      <c r="Q500" s="1">
        <v>327618.48363420001</v>
      </c>
      <c r="R500" s="1">
        <v>73117891.098352998</v>
      </c>
      <c r="S500" s="1">
        <v>639735.20559369202</v>
      </c>
      <c r="T500" s="1" t="s">
        <v>23</v>
      </c>
      <c r="U500" s="1" t="s">
        <v>6</v>
      </c>
      <c r="V500">
        <f t="shared" si="63"/>
        <v>74115173.942793295</v>
      </c>
      <c r="X500" t="s">
        <v>97</v>
      </c>
      <c r="Y500">
        <v>2011</v>
      </c>
      <c r="Z500" t="s">
        <v>99</v>
      </c>
      <c r="AA500">
        <f t="shared" si="57"/>
        <v>8.3244928306729186E-3</v>
      </c>
      <c r="AB500">
        <f t="shared" si="58"/>
        <v>3.2057460850638653E-2</v>
      </c>
      <c r="AC500">
        <f t="shared" si="59"/>
        <v>0.44203968796872328</v>
      </c>
      <c r="AD500">
        <f t="shared" si="60"/>
        <v>98.654414755593692</v>
      </c>
      <c r="AE500">
        <f t="shared" si="61"/>
        <v>0.86316360275627158</v>
      </c>
      <c r="AF500" s="1" t="s">
        <v>23</v>
      </c>
      <c r="AG500" s="1" t="s">
        <v>6</v>
      </c>
      <c r="AH500">
        <f t="shared" si="64"/>
        <v>100</v>
      </c>
    </row>
    <row r="501" spans="1:34" x14ac:dyDescent="0.45">
      <c r="A501" t="str">
        <f>MID('Stand condition - SCT output'!$I501,9,4)</f>
        <v>2010</v>
      </c>
      <c r="B501">
        <f t="shared" si="62"/>
        <v>2011</v>
      </c>
      <c r="C501" t="str">
        <f>MID('Stand condition - SCT output'!$I501,18,4)</f>
        <v>2012</v>
      </c>
      <c r="D501">
        <f>SUM('Stand condition - SCT output'!$B501:$C501)</f>
        <v>1906.69348144531</v>
      </c>
      <c r="E501" s="1">
        <f>'Stand condition - SCT output'!$D501</f>
        <v>13279.3513793945</v>
      </c>
      <c r="F501" s="1">
        <f>'Stand condition - SCT output'!$E501</f>
        <v>498239.86326042598</v>
      </c>
      <c r="G501" s="1">
        <f>'Stand condition - SCT output'!$F501</f>
        <v>2834184.1771967802</v>
      </c>
      <c r="H501" s="1">
        <f>'Stand condition - SCT output'!$G501</f>
        <v>141470.17341356401</v>
      </c>
      <c r="I501" s="1" t="str">
        <f>'Stand condition - SCT output'!$H501</f>
        <v>Eastern Mt Lofty Ranges</v>
      </c>
      <c r="J501" s="1" t="str">
        <f>'Stand condition - SCT output'!$J501</f>
        <v>River Red Gum</v>
      </c>
      <c r="K501" s="1"/>
      <c r="L501" t="s">
        <v>97</v>
      </c>
      <c r="M501">
        <v>2011</v>
      </c>
      <c r="N501" t="s">
        <v>99</v>
      </c>
      <c r="O501">
        <v>1906.69348144531</v>
      </c>
      <c r="P501" s="1">
        <v>13279.3513793945</v>
      </c>
      <c r="Q501" s="1">
        <v>498239.86326042598</v>
      </c>
      <c r="R501" s="1">
        <v>2834184.1771967802</v>
      </c>
      <c r="S501" s="1">
        <v>141470.17341356401</v>
      </c>
      <c r="T501" s="1" t="s">
        <v>24</v>
      </c>
      <c r="U501" s="1" t="s">
        <v>6</v>
      </c>
      <c r="V501">
        <f t="shared" si="63"/>
        <v>3489080.2587316101</v>
      </c>
      <c r="X501" t="s">
        <v>97</v>
      </c>
      <c r="Y501">
        <v>2011</v>
      </c>
      <c r="Z501" t="s">
        <v>99</v>
      </c>
      <c r="AA501">
        <f t="shared" si="57"/>
        <v>5.4647452625192772E-2</v>
      </c>
      <c r="AB501">
        <f t="shared" si="58"/>
        <v>0.38059747539948996</v>
      </c>
      <c r="AC501">
        <f t="shared" si="59"/>
        <v>14.279977137629723</v>
      </c>
      <c r="AD501">
        <f t="shared" si="60"/>
        <v>81.230122755247109</v>
      </c>
      <c r="AE501">
        <f t="shared" si="61"/>
        <v>4.0546551790984839</v>
      </c>
      <c r="AF501" s="1" t="s">
        <v>24</v>
      </c>
      <c r="AG501" s="1" t="s">
        <v>6</v>
      </c>
      <c r="AH501">
        <f t="shared" si="64"/>
        <v>100</v>
      </c>
    </row>
    <row r="502" spans="1:34" x14ac:dyDescent="0.45">
      <c r="A502" t="str">
        <f>MID('Stand condition - SCT output'!$I502,9,4)</f>
        <v>2010</v>
      </c>
      <c r="B502">
        <f t="shared" si="62"/>
        <v>2011</v>
      </c>
      <c r="C502" t="str">
        <f>MID('Stand condition - SCT output'!$I502,18,4)</f>
        <v>2012</v>
      </c>
      <c r="D502">
        <f>SUM('Stand condition - SCT output'!$B502:$C502)</f>
        <v>0</v>
      </c>
      <c r="E502" s="1">
        <f>'Stand condition - SCT output'!$D502</f>
        <v>6155.5915527343705</v>
      </c>
      <c r="F502" s="1">
        <f>'Stand condition - SCT output'!$E502</f>
        <v>857090.77221679594</v>
      </c>
      <c r="G502" s="1">
        <f>'Stand condition - SCT output'!$F502</f>
        <v>110597521.86386999</v>
      </c>
      <c r="H502" s="1">
        <f>'Stand condition - SCT output'!$G502</f>
        <v>2987948.2088012602</v>
      </c>
      <c r="I502" s="1" t="str">
        <f>'Stand condition - SCT output'!$H502</f>
        <v>Condamine-Balonne</v>
      </c>
      <c r="J502" s="1" t="str">
        <f>'Stand condition - SCT output'!$J502</f>
        <v>River Red Gum</v>
      </c>
      <c r="K502" s="1"/>
      <c r="L502" t="s">
        <v>97</v>
      </c>
      <c r="M502">
        <v>2011</v>
      </c>
      <c r="N502" t="s">
        <v>99</v>
      </c>
      <c r="O502">
        <v>0</v>
      </c>
      <c r="P502" s="1">
        <v>6155.5915527343705</v>
      </c>
      <c r="Q502" s="1">
        <v>857090.77221679594</v>
      </c>
      <c r="R502" s="1">
        <v>110597521.86386999</v>
      </c>
      <c r="S502" s="1">
        <v>2987948.2088012602</v>
      </c>
      <c r="T502" s="1" t="s">
        <v>25</v>
      </c>
      <c r="U502" s="1" t="s">
        <v>6</v>
      </c>
      <c r="V502">
        <f t="shared" si="63"/>
        <v>114448716.43644078</v>
      </c>
      <c r="X502" t="s">
        <v>97</v>
      </c>
      <c r="Y502">
        <v>2011</v>
      </c>
      <c r="Z502" t="s">
        <v>99</v>
      </c>
      <c r="AA502">
        <f t="shared" si="57"/>
        <v>0</v>
      </c>
      <c r="AB502">
        <f t="shared" si="58"/>
        <v>5.3784714625024956E-3</v>
      </c>
      <c r="AC502">
        <f t="shared" si="59"/>
        <v>0.7488863124933185</v>
      </c>
      <c r="AD502">
        <f t="shared" si="60"/>
        <v>96.635004137674571</v>
      </c>
      <c r="AE502">
        <f t="shared" si="61"/>
        <v>2.6107310783696036</v>
      </c>
      <c r="AF502" s="1" t="s">
        <v>25</v>
      </c>
      <c r="AG502" s="1" t="s">
        <v>6</v>
      </c>
      <c r="AH502">
        <f t="shared" si="64"/>
        <v>100</v>
      </c>
    </row>
    <row r="503" spans="1:34" x14ac:dyDescent="0.45">
      <c r="A503" t="str">
        <f>MID('Stand condition - SCT output'!$I503,9,4)</f>
        <v>2011</v>
      </c>
      <c r="B503">
        <f t="shared" si="62"/>
        <v>2012</v>
      </c>
      <c r="C503" t="str">
        <f>MID('Stand condition - SCT output'!$I503,18,4)</f>
        <v>2013</v>
      </c>
      <c r="D503">
        <f>SUM('Stand condition - SCT output'!$B503:$C503)</f>
        <v>740222.17572021461</v>
      </c>
      <c r="E503" s="1">
        <f>'Stand condition - SCT output'!$D503</f>
        <v>15209004.1215657</v>
      </c>
      <c r="F503" s="1">
        <f>'Stand condition - SCT output'!$E503</f>
        <v>197604585.44753799</v>
      </c>
      <c r="G503" s="1">
        <f>'Stand condition - SCT output'!$F503</f>
        <v>849238180.53029394</v>
      </c>
      <c r="H503" s="1">
        <f>'Stand condition - SCT output'!$G503</f>
        <v>27114695.841512199</v>
      </c>
      <c r="I503" s="1" t="str">
        <f>'Stand condition - SCT output'!$H503</f>
        <v>Murrumbidgee</v>
      </c>
      <c r="J503" s="1" t="str">
        <f>'Stand condition - SCT output'!$J503</f>
        <v>River Red Gum</v>
      </c>
      <c r="K503" s="1"/>
      <c r="L503" t="s">
        <v>98</v>
      </c>
      <c r="M503">
        <v>2012</v>
      </c>
      <c r="N503" t="s">
        <v>100</v>
      </c>
      <c r="O503">
        <v>740222.17572021461</v>
      </c>
      <c r="P503" s="1">
        <v>15209004.1215657</v>
      </c>
      <c r="Q503" s="1">
        <v>197604585.44753799</v>
      </c>
      <c r="R503" s="1">
        <v>849238180.53029394</v>
      </c>
      <c r="S503" s="1">
        <v>27114695.841512199</v>
      </c>
      <c r="T503" s="1" t="s">
        <v>4</v>
      </c>
      <c r="U503" s="1" t="s">
        <v>6</v>
      </c>
      <c r="V503">
        <f t="shared" si="63"/>
        <v>1089906688.1166301</v>
      </c>
      <c r="X503" t="s">
        <v>98</v>
      </c>
      <c r="Y503">
        <v>2012</v>
      </c>
      <c r="Z503" t="s">
        <v>100</v>
      </c>
      <c r="AA503">
        <f t="shared" si="57"/>
        <v>6.7916105460305604E-2</v>
      </c>
      <c r="AB503">
        <f t="shared" si="58"/>
        <v>1.395440938879549</v>
      </c>
      <c r="AC503">
        <f t="shared" si="59"/>
        <v>18.130413144725331</v>
      </c>
      <c r="AD503">
        <f t="shared" si="60"/>
        <v>77.91843006283284</v>
      </c>
      <c r="AE503">
        <f t="shared" si="61"/>
        <v>2.4877997481019842</v>
      </c>
      <c r="AF503" s="1" t="s">
        <v>4</v>
      </c>
      <c r="AG503" s="1" t="s">
        <v>6</v>
      </c>
      <c r="AH503">
        <f t="shared" si="64"/>
        <v>100</v>
      </c>
    </row>
    <row r="504" spans="1:34" x14ac:dyDescent="0.45">
      <c r="A504" t="str">
        <f>MID('Stand condition - SCT output'!$I504,9,4)</f>
        <v>2011</v>
      </c>
      <c r="B504">
        <f t="shared" si="62"/>
        <v>2012</v>
      </c>
      <c r="C504" t="str">
        <f>MID('Stand condition - SCT output'!$I504,18,4)</f>
        <v>2013</v>
      </c>
      <c r="D504">
        <f>SUM('Stand condition - SCT output'!$B504:$C504)</f>
        <v>13323.6033325195</v>
      </c>
      <c r="E504" s="1">
        <f>'Stand condition - SCT output'!$D504</f>
        <v>198925.08219520701</v>
      </c>
      <c r="F504" s="1">
        <f>'Stand condition - SCT output'!$E504</f>
        <v>6722855.4600317804</v>
      </c>
      <c r="G504" s="1">
        <f>'Stand condition - SCT output'!$F504</f>
        <v>115837935.726753</v>
      </c>
      <c r="H504" s="1">
        <f>'Stand condition - SCT output'!$G504</f>
        <v>2243425.49438476</v>
      </c>
      <c r="I504" s="1" t="str">
        <f>'Stand condition - SCT output'!$H504</f>
        <v>Namoi</v>
      </c>
      <c r="J504" s="1" t="str">
        <f>'Stand condition - SCT output'!$J504</f>
        <v>River Red Gum</v>
      </c>
      <c r="K504" s="1"/>
      <c r="L504" t="s">
        <v>98</v>
      </c>
      <c r="M504">
        <v>2012</v>
      </c>
      <c r="N504" t="s">
        <v>100</v>
      </c>
      <c r="O504">
        <v>13323.6033325195</v>
      </c>
      <c r="P504" s="1">
        <v>198925.08219520701</v>
      </c>
      <c r="Q504" s="1">
        <v>6722855.4600317804</v>
      </c>
      <c r="R504" s="1">
        <v>115837935.726753</v>
      </c>
      <c r="S504" s="1">
        <v>2243425.49438476</v>
      </c>
      <c r="T504" s="1" t="s">
        <v>7</v>
      </c>
      <c r="U504" s="1" t="s">
        <v>6</v>
      </c>
      <c r="V504">
        <f t="shared" si="63"/>
        <v>125016465.36669727</v>
      </c>
      <c r="X504" t="s">
        <v>98</v>
      </c>
      <c r="Y504">
        <v>2012</v>
      </c>
      <c r="Z504" t="s">
        <v>100</v>
      </c>
      <c r="AA504">
        <f t="shared" si="57"/>
        <v>1.0657478831639349E-2</v>
      </c>
      <c r="AB504">
        <f t="shared" si="58"/>
        <v>0.15911910612071906</v>
      </c>
      <c r="AC504">
        <f t="shared" si="59"/>
        <v>5.3775760179368026</v>
      </c>
      <c r="AD504">
        <f t="shared" si="60"/>
        <v>92.658143378936614</v>
      </c>
      <c r="AE504">
        <f t="shared" si="61"/>
        <v>1.7945040181742165</v>
      </c>
      <c r="AF504" s="1" t="s">
        <v>7</v>
      </c>
      <c r="AG504" s="1" t="s">
        <v>6</v>
      </c>
      <c r="AH504">
        <f t="shared" si="64"/>
        <v>100</v>
      </c>
    </row>
    <row r="505" spans="1:34" x14ac:dyDescent="0.45">
      <c r="A505" t="str">
        <f>MID('Stand condition - SCT output'!$I505,9,4)</f>
        <v>2011</v>
      </c>
      <c r="B505">
        <f t="shared" si="62"/>
        <v>2012</v>
      </c>
      <c r="C505" t="str">
        <f>MID('Stand condition - SCT output'!$I505,18,4)</f>
        <v>2013</v>
      </c>
      <c r="D505">
        <f>SUM('Stand condition - SCT output'!$B505:$C505)</f>
        <v>685.78765869140602</v>
      </c>
      <c r="E505" s="1">
        <f>'Stand condition - SCT output'!$D505</f>
        <v>20451.090209960901</v>
      </c>
      <c r="F505" s="1">
        <f>'Stand condition - SCT output'!$E505</f>
        <v>706042.16107177699</v>
      </c>
      <c r="G505" s="1">
        <f>'Stand condition - SCT output'!$F505</f>
        <v>1264141.38458251</v>
      </c>
      <c r="H505" s="1">
        <f>'Stand condition - SCT output'!$G505</f>
        <v>685.79968261718705</v>
      </c>
      <c r="I505" s="1" t="str">
        <f>'Stand condition - SCT output'!$H505</f>
        <v>Nebine</v>
      </c>
      <c r="J505" s="1" t="str">
        <f>'Stand condition - SCT output'!$J505</f>
        <v>River Red Gum</v>
      </c>
      <c r="K505" s="1"/>
      <c r="L505" t="s">
        <v>98</v>
      </c>
      <c r="M505">
        <v>2012</v>
      </c>
      <c r="N505" t="s">
        <v>100</v>
      </c>
      <c r="O505">
        <v>685.78765869140602</v>
      </c>
      <c r="P505" s="1">
        <v>20451.090209960901</v>
      </c>
      <c r="Q505" s="1">
        <v>706042.16107177699</v>
      </c>
      <c r="R505" s="1">
        <v>1264141.38458251</v>
      </c>
      <c r="S505" s="1">
        <v>685.79968261718705</v>
      </c>
      <c r="T505" s="1" t="s">
        <v>8</v>
      </c>
      <c r="U505" s="1" t="s">
        <v>6</v>
      </c>
      <c r="V505">
        <f t="shared" si="63"/>
        <v>1992006.2232055566</v>
      </c>
      <c r="X505" t="s">
        <v>98</v>
      </c>
      <c r="Y505">
        <v>2012</v>
      </c>
      <c r="Z505" t="s">
        <v>100</v>
      </c>
      <c r="AA505">
        <f t="shared" si="57"/>
        <v>3.4426983746457862E-2</v>
      </c>
      <c r="AB505">
        <f t="shared" si="58"/>
        <v>1.0266579477372715</v>
      </c>
      <c r="AC505">
        <f t="shared" si="59"/>
        <v>35.443772858079065</v>
      </c>
      <c r="AD505">
        <f t="shared" si="60"/>
        <v>63.460714623081891</v>
      </c>
      <c r="AE505">
        <f t="shared" si="61"/>
        <v>3.4427587355304108E-2</v>
      </c>
      <c r="AF505" s="1" t="s">
        <v>8</v>
      </c>
      <c r="AG505" s="1" t="s">
        <v>6</v>
      </c>
      <c r="AH505">
        <f t="shared" si="64"/>
        <v>100</v>
      </c>
    </row>
    <row r="506" spans="1:34" x14ac:dyDescent="0.45">
      <c r="A506" t="str">
        <f>MID('Stand condition - SCT output'!$I506,9,4)</f>
        <v>2011</v>
      </c>
      <c r="B506">
        <f t="shared" si="62"/>
        <v>2012</v>
      </c>
      <c r="C506" t="str">
        <f>MID('Stand condition - SCT output'!$I506,18,4)</f>
        <v>2013</v>
      </c>
      <c r="D506">
        <f>SUM('Stand condition - SCT output'!$B506:$C506)</f>
        <v>622.91668701171795</v>
      </c>
      <c r="E506" s="1">
        <f>'Stand condition - SCT output'!$D506</f>
        <v>67344.390258789004</v>
      </c>
      <c r="F506" s="1">
        <f>'Stand condition - SCT output'!$E506</f>
        <v>3416045.6214604299</v>
      </c>
      <c r="G506" s="1">
        <f>'Stand condition - SCT output'!$F506</f>
        <v>96919893.8491541</v>
      </c>
      <c r="H506" s="1">
        <f>'Stand condition - SCT output'!$G506</f>
        <v>26448798.966946699</v>
      </c>
      <c r="I506" s="1" t="str">
        <f>'Stand condition - SCT output'!$H506</f>
        <v>Ovens</v>
      </c>
      <c r="J506" s="1" t="str">
        <f>'Stand condition - SCT output'!$J506</f>
        <v>River Red Gum</v>
      </c>
      <c r="K506" s="1"/>
      <c r="L506" t="s">
        <v>98</v>
      </c>
      <c r="M506">
        <v>2012</v>
      </c>
      <c r="N506" t="s">
        <v>100</v>
      </c>
      <c r="O506">
        <v>622.91668701171795</v>
      </c>
      <c r="P506" s="1">
        <v>67344.390258789004</v>
      </c>
      <c r="Q506" s="1">
        <v>3416045.6214604299</v>
      </c>
      <c r="R506" s="1">
        <v>96919893.8491541</v>
      </c>
      <c r="S506" s="1">
        <v>26448798.966946699</v>
      </c>
      <c r="T506" s="1" t="s">
        <v>9</v>
      </c>
      <c r="U506" s="1" t="s">
        <v>6</v>
      </c>
      <c r="V506">
        <f t="shared" si="63"/>
        <v>126852705.74450701</v>
      </c>
      <c r="X506" t="s">
        <v>98</v>
      </c>
      <c r="Y506">
        <v>2012</v>
      </c>
      <c r="Z506" t="s">
        <v>100</v>
      </c>
      <c r="AA506">
        <f t="shared" si="57"/>
        <v>4.9105510470255902E-4</v>
      </c>
      <c r="AB506">
        <f t="shared" si="58"/>
        <v>5.3088651017367171E-2</v>
      </c>
      <c r="AC506">
        <f t="shared" si="59"/>
        <v>2.6929229466659219</v>
      </c>
      <c r="AD506">
        <f t="shared" si="60"/>
        <v>76.403489606567518</v>
      </c>
      <c r="AE506">
        <f t="shared" si="61"/>
        <v>20.850007740644497</v>
      </c>
      <c r="AF506" s="1" t="s">
        <v>9</v>
      </c>
      <c r="AG506" s="1" t="s">
        <v>6</v>
      </c>
      <c r="AH506">
        <f t="shared" si="64"/>
        <v>100.00000000000001</v>
      </c>
    </row>
    <row r="507" spans="1:34" x14ac:dyDescent="0.45">
      <c r="A507" t="str">
        <f>MID('Stand condition - SCT output'!$I507,9,4)</f>
        <v>2011</v>
      </c>
      <c r="B507">
        <f t="shared" si="62"/>
        <v>2012</v>
      </c>
      <c r="C507" t="str">
        <f>MID('Stand condition - SCT output'!$I507,18,4)</f>
        <v>2013</v>
      </c>
      <c r="D507">
        <f>SUM('Stand condition - SCT output'!$B507:$C507)</f>
        <v>2040.74792480468</v>
      </c>
      <c r="E507" s="1">
        <f>'Stand condition - SCT output'!$D507</f>
        <v>35677.7576904296</v>
      </c>
      <c r="F507" s="1">
        <f>'Stand condition - SCT output'!$E507</f>
        <v>389479.83415479399</v>
      </c>
      <c r="G507" s="1">
        <f>'Stand condition - SCT output'!$F507</f>
        <v>27390777.414916199</v>
      </c>
      <c r="H507" s="1">
        <f>'Stand condition - SCT output'!$G507</f>
        <v>322212.03610768</v>
      </c>
      <c r="I507" s="1" t="str">
        <f>'Stand condition - SCT output'!$H507</f>
        <v>Paroo</v>
      </c>
      <c r="J507" s="1" t="str">
        <f>'Stand condition - SCT output'!$J507</f>
        <v>River Red Gum</v>
      </c>
      <c r="K507" s="1"/>
      <c r="L507" t="s">
        <v>98</v>
      </c>
      <c r="M507">
        <v>2012</v>
      </c>
      <c r="N507" t="s">
        <v>100</v>
      </c>
      <c r="O507">
        <v>2040.74792480468</v>
      </c>
      <c r="P507" s="1">
        <v>35677.7576904296</v>
      </c>
      <c r="Q507" s="1">
        <v>389479.83415479399</v>
      </c>
      <c r="R507" s="1">
        <v>27390777.414916199</v>
      </c>
      <c r="S507" s="1">
        <v>322212.03610768</v>
      </c>
      <c r="T507" s="1" t="s">
        <v>10</v>
      </c>
      <c r="U507" s="1" t="s">
        <v>6</v>
      </c>
      <c r="V507">
        <f t="shared" si="63"/>
        <v>28140187.790793907</v>
      </c>
      <c r="X507" t="s">
        <v>98</v>
      </c>
      <c r="Y507">
        <v>2012</v>
      </c>
      <c r="Z507" t="s">
        <v>100</v>
      </c>
      <c r="AA507">
        <f t="shared" si="57"/>
        <v>7.2520764252764257E-3</v>
      </c>
      <c r="AB507">
        <f t="shared" si="58"/>
        <v>0.12678578393176757</v>
      </c>
      <c r="AC507">
        <f t="shared" si="59"/>
        <v>1.3840697761164649</v>
      </c>
      <c r="AD507">
        <f t="shared" si="60"/>
        <v>97.336867893529558</v>
      </c>
      <c r="AE507">
        <f t="shared" si="61"/>
        <v>1.1450244699969345</v>
      </c>
      <c r="AF507" s="1" t="s">
        <v>10</v>
      </c>
      <c r="AG507" s="1" t="s">
        <v>6</v>
      </c>
      <c r="AH507">
        <f t="shared" si="64"/>
        <v>100</v>
      </c>
    </row>
    <row r="508" spans="1:34" x14ac:dyDescent="0.45">
      <c r="A508" t="str">
        <f>MID('Stand condition - SCT output'!$I508,9,4)</f>
        <v>2011</v>
      </c>
      <c r="B508">
        <f t="shared" si="62"/>
        <v>2012</v>
      </c>
      <c r="C508" t="str">
        <f>MID('Stand condition - SCT output'!$I508,18,4)</f>
        <v>2013</v>
      </c>
      <c r="D508">
        <f>SUM('Stand condition - SCT output'!$B508:$C508)</f>
        <v>174265.64642333903</v>
      </c>
      <c r="E508" s="1">
        <f>'Stand condition - SCT output'!$D508</f>
        <v>3032132.9880588902</v>
      </c>
      <c r="F508" s="1">
        <f>'Stand condition - SCT output'!$E508</f>
        <v>34463467.609692998</v>
      </c>
      <c r="G508" s="1">
        <f>'Stand condition - SCT output'!$F508</f>
        <v>89209888.7163634</v>
      </c>
      <c r="H508" s="1">
        <f>'Stand condition - SCT output'!$G508</f>
        <v>321907.38293457002</v>
      </c>
      <c r="I508" s="1" t="str">
        <f>'Stand condition - SCT output'!$H508</f>
        <v>Wimmera-Avoca</v>
      </c>
      <c r="J508" s="1" t="str">
        <f>'Stand condition - SCT output'!$J508</f>
        <v>River Red Gum</v>
      </c>
      <c r="K508" s="1"/>
      <c r="L508" t="s">
        <v>98</v>
      </c>
      <c r="M508">
        <v>2012</v>
      </c>
      <c r="N508" t="s">
        <v>100</v>
      </c>
      <c r="O508">
        <v>174265.64642333903</v>
      </c>
      <c r="P508" s="1">
        <v>3032132.9880588902</v>
      </c>
      <c r="Q508" s="1">
        <v>34463467.609692998</v>
      </c>
      <c r="R508" s="1">
        <v>89209888.7163634</v>
      </c>
      <c r="S508" s="1">
        <v>321907.38293457002</v>
      </c>
      <c r="T508" s="1" t="s">
        <v>11</v>
      </c>
      <c r="U508" s="1" t="s">
        <v>6</v>
      </c>
      <c r="V508">
        <f t="shared" si="63"/>
        <v>127201662.3434732</v>
      </c>
      <c r="X508" t="s">
        <v>98</v>
      </c>
      <c r="Y508">
        <v>2012</v>
      </c>
      <c r="Z508" t="s">
        <v>100</v>
      </c>
      <c r="AA508">
        <f t="shared" si="57"/>
        <v>0.13699950394734814</v>
      </c>
      <c r="AB508">
        <f t="shared" si="58"/>
        <v>2.3837211968751215</v>
      </c>
      <c r="AC508">
        <f t="shared" si="59"/>
        <v>27.093566998074177</v>
      </c>
      <c r="AD508">
        <f t="shared" si="60"/>
        <v>70.132643766460035</v>
      </c>
      <c r="AE508">
        <f t="shared" si="61"/>
        <v>0.25306853464331897</v>
      </c>
      <c r="AF508" s="1" t="s">
        <v>11</v>
      </c>
      <c r="AG508" s="1" t="s">
        <v>6</v>
      </c>
      <c r="AH508">
        <f t="shared" si="64"/>
        <v>100</v>
      </c>
    </row>
    <row r="509" spans="1:34" x14ac:dyDescent="0.45">
      <c r="A509" t="str">
        <f>MID('Stand condition - SCT output'!$I509,9,4)</f>
        <v>2011</v>
      </c>
      <c r="B509">
        <f t="shared" si="62"/>
        <v>2012</v>
      </c>
      <c r="C509" t="str">
        <f>MID('Stand condition - SCT output'!$I509,18,4)</f>
        <v>2013</v>
      </c>
      <c r="D509">
        <f>SUM('Stand condition - SCT output'!$B509:$C509)</f>
        <v>894005.53460693348</v>
      </c>
      <c r="E509" s="1">
        <f>'Stand condition - SCT output'!$D509</f>
        <v>14425646.4661051</v>
      </c>
      <c r="F509" s="1">
        <f>'Stand condition - SCT output'!$E509</f>
        <v>132830380.153413</v>
      </c>
      <c r="G509" s="1">
        <f>'Stand condition - SCT output'!$F509</f>
        <v>389454620.30207402</v>
      </c>
      <c r="H509" s="1">
        <f>'Stand condition - SCT output'!$G509</f>
        <v>6817046.8750052601</v>
      </c>
      <c r="I509" s="1" t="str">
        <f>'Stand condition - SCT output'!$H509</f>
        <v>Lachlan</v>
      </c>
      <c r="J509" s="1" t="str">
        <f>'Stand condition - SCT output'!$J509</f>
        <v>River Red Gum</v>
      </c>
      <c r="K509" s="1"/>
      <c r="L509" t="s">
        <v>98</v>
      </c>
      <c r="M509">
        <v>2012</v>
      </c>
      <c r="N509" t="s">
        <v>100</v>
      </c>
      <c r="O509">
        <v>894005.53460693348</v>
      </c>
      <c r="P509" s="1">
        <v>14425646.4661051</v>
      </c>
      <c r="Q509" s="1">
        <v>132830380.153413</v>
      </c>
      <c r="R509" s="1">
        <v>389454620.30207402</v>
      </c>
      <c r="S509" s="1">
        <v>6817046.8750052601</v>
      </c>
      <c r="T509" s="1" t="s">
        <v>12</v>
      </c>
      <c r="U509" s="1" t="s">
        <v>6</v>
      </c>
      <c r="V509">
        <f t="shared" si="63"/>
        <v>544421699.3312043</v>
      </c>
      <c r="X509" t="s">
        <v>98</v>
      </c>
      <c r="Y509">
        <v>2012</v>
      </c>
      <c r="Z509" t="s">
        <v>100</v>
      </c>
      <c r="AA509">
        <f t="shared" si="57"/>
        <v>0.16421195843317341</v>
      </c>
      <c r="AB509">
        <f t="shared" si="58"/>
        <v>2.6497192312184303</v>
      </c>
      <c r="AC509">
        <f t="shared" si="59"/>
        <v>24.398436049956988</v>
      </c>
      <c r="AD509">
        <f t="shared" si="60"/>
        <v>71.5354697985955</v>
      </c>
      <c r="AE509">
        <f t="shared" si="61"/>
        <v>1.2521629617959151</v>
      </c>
      <c r="AF509" s="1" t="s">
        <v>12</v>
      </c>
      <c r="AG509" s="1" t="s">
        <v>6</v>
      </c>
      <c r="AH509">
        <f t="shared" si="64"/>
        <v>100.00000000000001</v>
      </c>
    </row>
    <row r="510" spans="1:34" x14ac:dyDescent="0.45">
      <c r="A510" t="str">
        <f>MID('Stand condition - SCT output'!$I510,9,4)</f>
        <v>2011</v>
      </c>
      <c r="B510">
        <f t="shared" si="62"/>
        <v>2012</v>
      </c>
      <c r="C510" t="str">
        <f>MID('Stand condition - SCT output'!$I510,18,4)</f>
        <v>2013</v>
      </c>
      <c r="D510">
        <f>SUM('Stand condition - SCT output'!$B510:$C510)</f>
        <v>36717.175109863267</v>
      </c>
      <c r="E510" s="1">
        <f>'Stand condition - SCT output'!$D510</f>
        <v>773455.48504638602</v>
      </c>
      <c r="F510" s="1">
        <f>'Stand condition - SCT output'!$E510</f>
        <v>8348576.4893837096</v>
      </c>
      <c r="G510" s="1">
        <f>'Stand condition - SCT output'!$F510</f>
        <v>46377624.736057803</v>
      </c>
      <c r="H510" s="1">
        <f>'Stand condition - SCT output'!$G510</f>
        <v>740758.71490478504</v>
      </c>
      <c r="I510" s="1" t="str">
        <f>'Stand condition - SCT output'!$H510</f>
        <v>Loddon</v>
      </c>
      <c r="J510" s="1" t="str">
        <f>'Stand condition - SCT output'!$J510</f>
        <v>River Red Gum</v>
      </c>
      <c r="K510" s="1"/>
      <c r="L510" t="s">
        <v>98</v>
      </c>
      <c r="M510">
        <v>2012</v>
      </c>
      <c r="N510" t="s">
        <v>100</v>
      </c>
      <c r="O510">
        <v>36717.175109863267</v>
      </c>
      <c r="P510" s="1">
        <v>773455.48504638602</v>
      </c>
      <c r="Q510" s="1">
        <v>8348576.4893837096</v>
      </c>
      <c r="R510" s="1">
        <v>46377624.736057803</v>
      </c>
      <c r="S510" s="1">
        <v>740758.71490478504</v>
      </c>
      <c r="T510" s="1" t="s">
        <v>13</v>
      </c>
      <c r="U510" s="1" t="s">
        <v>6</v>
      </c>
      <c r="V510">
        <f t="shared" si="63"/>
        <v>56277132.600502551</v>
      </c>
      <c r="X510" t="s">
        <v>98</v>
      </c>
      <c r="Y510">
        <v>2012</v>
      </c>
      <c r="Z510" t="s">
        <v>100</v>
      </c>
      <c r="AA510">
        <f t="shared" si="57"/>
        <v>6.5243507288314448E-2</v>
      </c>
      <c r="AB510">
        <f t="shared" si="58"/>
        <v>1.3743690364200951</v>
      </c>
      <c r="AC510">
        <f t="shared" si="59"/>
        <v>14.834758104411947</v>
      </c>
      <c r="AD510">
        <f t="shared" si="60"/>
        <v>82.40935988206985</v>
      </c>
      <c r="AE510">
        <f t="shared" si="61"/>
        <v>1.3162694698097859</v>
      </c>
      <c r="AF510" s="1" t="s">
        <v>13</v>
      </c>
      <c r="AG510" s="1" t="s">
        <v>6</v>
      </c>
      <c r="AH510">
        <f t="shared" si="64"/>
        <v>99.999999999999986</v>
      </c>
    </row>
    <row r="511" spans="1:34" x14ac:dyDescent="0.45">
      <c r="A511" t="str">
        <f>MID('Stand condition - SCT output'!$I511,9,4)</f>
        <v>2011</v>
      </c>
      <c r="B511">
        <f t="shared" si="62"/>
        <v>2012</v>
      </c>
      <c r="C511" t="str">
        <f>MID('Stand condition - SCT output'!$I511,18,4)</f>
        <v>2013</v>
      </c>
      <c r="D511">
        <f>SUM('Stand condition - SCT output'!$B511:$C511)</f>
        <v>31847.286437988201</v>
      </c>
      <c r="E511" s="1">
        <f>'Stand condition - SCT output'!$D511</f>
        <v>413665.49153549998</v>
      </c>
      <c r="F511" s="1">
        <f>'Stand condition - SCT output'!$E511</f>
        <v>8257499.5221121898</v>
      </c>
      <c r="G511" s="1">
        <f>'Stand condition - SCT output'!$F511</f>
        <v>126201334.420665</v>
      </c>
      <c r="H511" s="1">
        <f>'Stand condition - SCT output'!$G511</f>
        <v>1975566.0735605201</v>
      </c>
      <c r="I511" s="1" t="str">
        <f>'Stand condition - SCT output'!$H511</f>
        <v>Lower Darling</v>
      </c>
      <c r="J511" s="1" t="str">
        <f>'Stand condition - SCT output'!$J511</f>
        <v>River Red Gum</v>
      </c>
      <c r="K511" s="1"/>
      <c r="L511" t="s">
        <v>98</v>
      </c>
      <c r="M511">
        <v>2012</v>
      </c>
      <c r="N511" t="s">
        <v>100</v>
      </c>
      <c r="O511">
        <v>31847.286437988201</v>
      </c>
      <c r="P511" s="1">
        <v>413665.49153549998</v>
      </c>
      <c r="Q511" s="1">
        <v>8257499.5221121898</v>
      </c>
      <c r="R511" s="1">
        <v>126201334.420665</v>
      </c>
      <c r="S511" s="1">
        <v>1975566.0735605201</v>
      </c>
      <c r="T511" s="1" t="s">
        <v>14</v>
      </c>
      <c r="U511" s="1" t="s">
        <v>6</v>
      </c>
      <c r="V511">
        <f t="shared" si="63"/>
        <v>136879912.7943112</v>
      </c>
      <c r="X511" t="s">
        <v>98</v>
      </c>
      <c r="Y511">
        <v>2012</v>
      </c>
      <c r="Z511" t="s">
        <v>100</v>
      </c>
      <c r="AA511">
        <f t="shared" si="57"/>
        <v>2.3266588784173883E-2</v>
      </c>
      <c r="AB511">
        <f t="shared" si="58"/>
        <v>0.30221051656944958</v>
      </c>
      <c r="AC511">
        <f t="shared" si="59"/>
        <v>6.0326598355747754</v>
      </c>
      <c r="AD511">
        <f t="shared" si="60"/>
        <v>92.19857891808212</v>
      </c>
      <c r="AE511">
        <f t="shared" si="61"/>
        <v>1.4432841409894774</v>
      </c>
      <c r="AF511" s="1" t="s">
        <v>14</v>
      </c>
      <c r="AG511" s="1" t="s">
        <v>6</v>
      </c>
      <c r="AH511">
        <f t="shared" si="64"/>
        <v>100</v>
      </c>
    </row>
    <row r="512" spans="1:34" x14ac:dyDescent="0.45">
      <c r="A512" t="str">
        <f>MID('Stand condition - SCT output'!$I512,9,4)</f>
        <v>2011</v>
      </c>
      <c r="B512">
        <f t="shared" si="62"/>
        <v>2012</v>
      </c>
      <c r="C512" t="str">
        <f>MID('Stand condition - SCT output'!$I512,18,4)</f>
        <v>2013</v>
      </c>
      <c r="D512">
        <f>SUM('Stand condition - SCT output'!$B512:$C512)</f>
        <v>2875815.0977783198</v>
      </c>
      <c r="E512" s="1">
        <f>'Stand condition - SCT output'!$D512</f>
        <v>39527672.308368698</v>
      </c>
      <c r="F512" s="1">
        <f>'Stand condition - SCT output'!$E512</f>
        <v>274673922.17866701</v>
      </c>
      <c r="G512" s="1">
        <f>'Stand condition - SCT output'!$F512</f>
        <v>540691632.86857796</v>
      </c>
      <c r="H512" s="1">
        <f>'Stand condition - SCT output'!$G512</f>
        <v>7431128.3890380803</v>
      </c>
      <c r="I512" s="1" t="str">
        <f>'Stand condition - SCT output'!$H512</f>
        <v>Macquarie-Castlereagh</v>
      </c>
      <c r="J512" s="1" t="str">
        <f>'Stand condition - SCT output'!$J512</f>
        <v>River Red Gum</v>
      </c>
      <c r="K512" s="1"/>
      <c r="L512" t="s">
        <v>98</v>
      </c>
      <c r="M512">
        <v>2012</v>
      </c>
      <c r="N512" t="s">
        <v>100</v>
      </c>
      <c r="O512">
        <v>2875815.0977783198</v>
      </c>
      <c r="P512" s="1">
        <v>39527672.308368698</v>
      </c>
      <c r="Q512" s="1">
        <v>274673922.17866701</v>
      </c>
      <c r="R512" s="1">
        <v>540691632.86857796</v>
      </c>
      <c r="S512" s="1">
        <v>7431128.3890380803</v>
      </c>
      <c r="T512" s="1" t="s">
        <v>15</v>
      </c>
      <c r="U512" s="1" t="s">
        <v>6</v>
      </c>
      <c r="V512">
        <f t="shared" si="63"/>
        <v>865200170.84243011</v>
      </c>
      <c r="X512" t="s">
        <v>98</v>
      </c>
      <c r="Y512">
        <v>2012</v>
      </c>
      <c r="Z512" t="s">
        <v>100</v>
      </c>
      <c r="AA512">
        <f t="shared" si="57"/>
        <v>0.33238725496068605</v>
      </c>
      <c r="AB512">
        <f t="shared" si="58"/>
        <v>4.5686158695370231</v>
      </c>
      <c r="AC512">
        <f t="shared" si="59"/>
        <v>31.746864070914583</v>
      </c>
      <c r="AD512">
        <f t="shared" si="60"/>
        <v>62.493241574619205</v>
      </c>
      <c r="AE512">
        <f t="shared" si="61"/>
        <v>0.85889122996849654</v>
      </c>
      <c r="AF512" s="1" t="s">
        <v>15</v>
      </c>
      <c r="AG512" s="1" t="s">
        <v>6</v>
      </c>
      <c r="AH512">
        <f t="shared" si="64"/>
        <v>99.999999999999986</v>
      </c>
    </row>
    <row r="513" spans="1:34" x14ac:dyDescent="0.45">
      <c r="A513" t="str">
        <f>MID('Stand condition - SCT output'!$I513,9,4)</f>
        <v>2011</v>
      </c>
      <c r="B513">
        <f t="shared" si="62"/>
        <v>2012</v>
      </c>
      <c r="C513" t="str">
        <f>MID('Stand condition - SCT output'!$I513,18,4)</f>
        <v>2013</v>
      </c>
      <c r="D513">
        <f>SUM('Stand condition - SCT output'!$B513:$C513)</f>
        <v>2038.5347290039001</v>
      </c>
      <c r="E513" s="1">
        <f>'Stand condition - SCT output'!$D513</f>
        <v>14963.3564453125</v>
      </c>
      <c r="F513" s="1">
        <f>'Stand condition - SCT output'!$E513</f>
        <v>394456.25201415998</v>
      </c>
      <c r="G513" s="1">
        <f>'Stand condition - SCT output'!$F513</f>
        <v>21907699.0214843</v>
      </c>
      <c r="H513" s="1">
        <f>'Stand condition - SCT output'!$G513</f>
        <v>27284.078430175701</v>
      </c>
      <c r="I513" s="1" t="str">
        <f>'Stand condition - SCT output'!$H513</f>
        <v>Moonie</v>
      </c>
      <c r="J513" s="1" t="str">
        <f>'Stand condition - SCT output'!$J513</f>
        <v>River Red Gum</v>
      </c>
      <c r="K513" s="1"/>
      <c r="L513" t="s">
        <v>98</v>
      </c>
      <c r="M513">
        <v>2012</v>
      </c>
      <c r="N513" t="s">
        <v>100</v>
      </c>
      <c r="O513">
        <v>2038.5347290039001</v>
      </c>
      <c r="P513" s="1">
        <v>14963.3564453125</v>
      </c>
      <c r="Q513" s="1">
        <v>394456.25201415998</v>
      </c>
      <c r="R513" s="1">
        <v>21907699.0214843</v>
      </c>
      <c r="S513" s="1">
        <v>27284.078430175701</v>
      </c>
      <c r="T513" s="1" t="s">
        <v>16</v>
      </c>
      <c r="U513" s="1" t="s">
        <v>6</v>
      </c>
      <c r="V513">
        <f t="shared" si="63"/>
        <v>22346441.243102953</v>
      </c>
      <c r="X513" t="s">
        <v>98</v>
      </c>
      <c r="Y513">
        <v>2012</v>
      </c>
      <c r="Z513" t="s">
        <v>100</v>
      </c>
      <c r="AA513">
        <f t="shared" si="57"/>
        <v>9.1224133043245857E-3</v>
      </c>
      <c r="AB513">
        <f t="shared" si="58"/>
        <v>6.6960802762859692E-2</v>
      </c>
      <c r="AC513">
        <f t="shared" si="59"/>
        <v>1.7651859986247507</v>
      </c>
      <c r="AD513">
        <f t="shared" si="60"/>
        <v>98.036634930610859</v>
      </c>
      <c r="AE513">
        <f t="shared" si="61"/>
        <v>0.12209585469720692</v>
      </c>
      <c r="AF513" s="1" t="s">
        <v>16</v>
      </c>
      <c r="AG513" s="1" t="s">
        <v>6</v>
      </c>
      <c r="AH513">
        <f t="shared" si="64"/>
        <v>100</v>
      </c>
    </row>
    <row r="514" spans="1:34" x14ac:dyDescent="0.45">
      <c r="A514" t="str">
        <f>MID('Stand condition - SCT output'!$I514,9,4)</f>
        <v>2011</v>
      </c>
      <c r="B514">
        <f t="shared" si="62"/>
        <v>2012</v>
      </c>
      <c r="C514" t="str">
        <f>MID('Stand condition - SCT output'!$I514,18,4)</f>
        <v>2013</v>
      </c>
      <c r="D514">
        <f>SUM('Stand condition - SCT output'!$B514:$C514)</f>
        <v>417218.90948486299</v>
      </c>
      <c r="E514" s="1">
        <f>'Stand condition - SCT output'!$D514</f>
        <v>12741609.459246701</v>
      </c>
      <c r="F514" s="1">
        <f>'Stand condition - SCT output'!$E514</f>
        <v>244036533.05518401</v>
      </c>
      <c r="G514" s="1">
        <f>'Stand condition - SCT output'!$F514</f>
        <v>1811468933.27789</v>
      </c>
      <c r="H514" s="1">
        <f>'Stand condition - SCT output'!$G514</f>
        <v>88955433.468383506</v>
      </c>
      <c r="I514" s="1" t="str">
        <f>'Stand condition - SCT output'!$H514</f>
        <v>Murray</v>
      </c>
      <c r="J514" s="1" t="str">
        <f>'Stand condition - SCT output'!$J514</f>
        <v>River Red Gum</v>
      </c>
      <c r="K514" s="1"/>
      <c r="L514" t="s">
        <v>98</v>
      </c>
      <c r="M514">
        <v>2012</v>
      </c>
      <c r="N514" t="s">
        <v>100</v>
      </c>
      <c r="O514">
        <v>417218.90948486299</v>
      </c>
      <c r="P514" s="1">
        <v>12741609.459246701</v>
      </c>
      <c r="Q514" s="1">
        <v>244036533.05518401</v>
      </c>
      <c r="R514" s="1">
        <v>1811468933.27789</v>
      </c>
      <c r="S514" s="1">
        <v>88955433.468383506</v>
      </c>
      <c r="T514" s="1" t="s">
        <v>17</v>
      </c>
      <c r="U514" s="1" t="s">
        <v>6</v>
      </c>
      <c r="V514">
        <f t="shared" si="63"/>
        <v>2157619728.1701889</v>
      </c>
      <c r="X514" t="s">
        <v>98</v>
      </c>
      <c r="Y514">
        <v>2012</v>
      </c>
      <c r="Z514" t="s">
        <v>100</v>
      </c>
      <c r="AA514">
        <f t="shared" si="57"/>
        <v>1.9336999195807943E-2</v>
      </c>
      <c r="AB514">
        <f t="shared" si="58"/>
        <v>0.5905400888252198</v>
      </c>
      <c r="AC514">
        <f t="shared" si="59"/>
        <v>11.310451506769633</v>
      </c>
      <c r="AD514">
        <f t="shared" si="60"/>
        <v>83.956821011000912</v>
      </c>
      <c r="AE514">
        <f t="shared" si="61"/>
        <v>4.1228503942084309</v>
      </c>
      <c r="AF514" s="1" t="s">
        <v>17</v>
      </c>
      <c r="AG514" s="1" t="s">
        <v>6</v>
      </c>
      <c r="AH514">
        <f t="shared" si="64"/>
        <v>100</v>
      </c>
    </row>
    <row r="515" spans="1:34" x14ac:dyDescent="0.45">
      <c r="A515" t="str">
        <f>MID('Stand condition - SCT output'!$I515,9,4)</f>
        <v>2011</v>
      </c>
      <c r="B515">
        <f t="shared" si="62"/>
        <v>2012</v>
      </c>
      <c r="C515" t="str">
        <f>MID('Stand condition - SCT output'!$I515,18,4)</f>
        <v>2013</v>
      </c>
      <c r="D515">
        <f>SUM('Stand condition - SCT output'!$B515:$C515)</f>
        <v>667.806396484375</v>
      </c>
      <c r="E515" s="1">
        <f>'Stand condition - SCT output'!$D515</f>
        <v>10638.4913940429</v>
      </c>
      <c r="F515" s="1">
        <f>'Stand condition - SCT output'!$E515</f>
        <v>539555.42054826301</v>
      </c>
      <c r="G515" s="1">
        <f>'Stand condition - SCT output'!$F515</f>
        <v>80994322.235626295</v>
      </c>
      <c r="H515" s="1">
        <f>'Stand condition - SCT output'!$G515</f>
        <v>824743.55609346204</v>
      </c>
      <c r="I515" s="1" t="str">
        <f>'Stand condition - SCT output'!$H515</f>
        <v>Barwon-Darling</v>
      </c>
      <c r="J515" s="1" t="str">
        <f>'Stand condition - SCT output'!$J515</f>
        <v>River Red Gum</v>
      </c>
      <c r="K515" s="1"/>
      <c r="L515" t="s">
        <v>98</v>
      </c>
      <c r="M515">
        <v>2012</v>
      </c>
      <c r="N515" t="s">
        <v>100</v>
      </c>
      <c r="O515">
        <v>667.806396484375</v>
      </c>
      <c r="P515" s="1">
        <v>10638.4913940429</v>
      </c>
      <c r="Q515" s="1">
        <v>539555.42054826301</v>
      </c>
      <c r="R515" s="1">
        <v>80994322.235626295</v>
      </c>
      <c r="S515" s="1">
        <v>824743.55609346204</v>
      </c>
      <c r="T515" s="1" t="s">
        <v>18</v>
      </c>
      <c r="U515" s="1" t="s">
        <v>6</v>
      </c>
      <c r="V515">
        <f t="shared" si="63"/>
        <v>82369927.510058552</v>
      </c>
      <c r="X515" t="s">
        <v>98</v>
      </c>
      <c r="Y515">
        <v>2012</v>
      </c>
      <c r="Z515" t="s">
        <v>100</v>
      </c>
      <c r="AA515">
        <f t="shared" ref="AA515:AA578" si="65">O515/$V515*100</f>
        <v>8.1074054168959455E-4</v>
      </c>
      <c r="AB515">
        <f t="shared" ref="AB515:AB578" si="66">P515/$V515*100</f>
        <v>1.2915504135588545E-2</v>
      </c>
      <c r="AC515">
        <f t="shared" ref="AC515:AC578" si="67">Q515/$V515*100</f>
        <v>0.65503932910755025</v>
      </c>
      <c r="AD515">
        <f t="shared" ref="AD515:AD578" si="68">R515/$V515*100</f>
        <v>98.329966632222337</v>
      </c>
      <c r="AE515">
        <f t="shared" ref="AE515:AE578" si="69">S515/$V515*100</f>
        <v>1.0012677939928367</v>
      </c>
      <c r="AF515" s="1" t="s">
        <v>18</v>
      </c>
      <c r="AG515" s="1" t="s">
        <v>6</v>
      </c>
      <c r="AH515">
        <f t="shared" si="64"/>
        <v>100</v>
      </c>
    </row>
    <row r="516" spans="1:34" x14ac:dyDescent="0.45">
      <c r="A516" t="str">
        <f>MID('Stand condition - SCT output'!$I516,9,4)</f>
        <v>2011</v>
      </c>
      <c r="B516">
        <f t="shared" ref="B516:B579" si="70">A516+1</f>
        <v>2012</v>
      </c>
      <c r="C516" t="str">
        <f>MID('Stand condition - SCT output'!$I516,18,4)</f>
        <v>2013</v>
      </c>
      <c r="D516">
        <f>SUM('Stand condition - SCT output'!$B516:$C516)</f>
        <v>11507.3962402343</v>
      </c>
      <c r="E516" s="1">
        <f>'Stand condition - SCT output'!$D516</f>
        <v>129267.335693359</v>
      </c>
      <c r="F516" s="1">
        <f>'Stand condition - SCT output'!$E516</f>
        <v>4140557.3345796401</v>
      </c>
      <c r="G516" s="1">
        <f>'Stand condition - SCT output'!$F516</f>
        <v>116299402.60234199</v>
      </c>
      <c r="H516" s="1">
        <f>'Stand condition - SCT output'!$G516</f>
        <v>2155317.5737304599</v>
      </c>
      <c r="I516" s="1" t="str">
        <f>'Stand condition - SCT output'!$H516</f>
        <v>Border Rivers</v>
      </c>
      <c r="J516" s="1" t="str">
        <f>'Stand condition - SCT output'!$J516</f>
        <v>River Red Gum</v>
      </c>
      <c r="K516" s="1"/>
      <c r="L516" t="s">
        <v>98</v>
      </c>
      <c r="M516">
        <v>2012</v>
      </c>
      <c r="N516" t="s">
        <v>100</v>
      </c>
      <c r="O516">
        <v>11507.3962402343</v>
      </c>
      <c r="P516" s="1">
        <v>129267.335693359</v>
      </c>
      <c r="Q516" s="1">
        <v>4140557.3345796401</v>
      </c>
      <c r="R516" s="1">
        <v>116299402.60234199</v>
      </c>
      <c r="S516" s="1">
        <v>2155317.5737304599</v>
      </c>
      <c r="T516" s="1" t="s">
        <v>19</v>
      </c>
      <c r="U516" s="1" t="s">
        <v>6</v>
      </c>
      <c r="V516">
        <f t="shared" ref="V516:V579" si="71">SUM(O516:S516)</f>
        <v>122736052.24258567</v>
      </c>
      <c r="X516" t="s">
        <v>98</v>
      </c>
      <c r="Y516">
        <v>2012</v>
      </c>
      <c r="Z516" t="s">
        <v>100</v>
      </c>
      <c r="AA516">
        <f t="shared" si="65"/>
        <v>9.3757262271155113E-3</v>
      </c>
      <c r="AB516">
        <f t="shared" si="66"/>
        <v>0.10532140583914525</v>
      </c>
      <c r="AC516">
        <f t="shared" si="67"/>
        <v>3.3735461251400691</v>
      </c>
      <c r="AD516">
        <f t="shared" si="68"/>
        <v>94.755697675918611</v>
      </c>
      <c r="AE516">
        <f t="shared" si="69"/>
        <v>1.7560590668750795</v>
      </c>
      <c r="AF516" s="1" t="s">
        <v>19</v>
      </c>
      <c r="AG516" s="1" t="s">
        <v>6</v>
      </c>
      <c r="AH516">
        <f t="shared" ref="AH516:AH579" si="72">SUM(AA516:AE516)</f>
        <v>100.00000000000003</v>
      </c>
    </row>
    <row r="517" spans="1:34" x14ac:dyDescent="0.45">
      <c r="A517" t="str">
        <f>MID('Stand condition - SCT output'!$I517,9,4)</f>
        <v>2011</v>
      </c>
      <c r="B517">
        <f t="shared" si="70"/>
        <v>2012</v>
      </c>
      <c r="C517" t="str">
        <f>MID('Stand condition - SCT output'!$I517,18,4)</f>
        <v>2013</v>
      </c>
      <c r="D517">
        <f>SUM('Stand condition - SCT output'!$B517:$C517)</f>
        <v>2488.38793945312</v>
      </c>
      <c r="E517" s="1">
        <f>'Stand condition - SCT output'!$D517</f>
        <v>111282.02270507799</v>
      </c>
      <c r="F517" s="1">
        <f>'Stand condition - SCT output'!$E517</f>
        <v>1877150.6459324199</v>
      </c>
      <c r="G517" s="1">
        <f>'Stand condition - SCT output'!$F517</f>
        <v>20235602.054088399</v>
      </c>
      <c r="H517" s="1">
        <f>'Stand condition - SCT output'!$G517</f>
        <v>429424.623961923</v>
      </c>
      <c r="I517" s="1" t="str">
        <f>'Stand condition - SCT output'!$H517</f>
        <v>Campaspe</v>
      </c>
      <c r="J517" s="1" t="str">
        <f>'Stand condition - SCT output'!$J517</f>
        <v>River Red Gum</v>
      </c>
      <c r="K517" s="1"/>
      <c r="L517" t="s">
        <v>98</v>
      </c>
      <c r="M517">
        <v>2012</v>
      </c>
      <c r="N517" t="s">
        <v>100</v>
      </c>
      <c r="O517">
        <v>2488.38793945312</v>
      </c>
      <c r="P517" s="1">
        <v>111282.02270507799</v>
      </c>
      <c r="Q517" s="1">
        <v>1877150.6459324199</v>
      </c>
      <c r="R517" s="1">
        <v>20235602.054088399</v>
      </c>
      <c r="S517" s="1">
        <v>429424.623961923</v>
      </c>
      <c r="T517" s="1" t="s">
        <v>20</v>
      </c>
      <c r="U517" s="1" t="s">
        <v>6</v>
      </c>
      <c r="V517">
        <f t="shared" si="71"/>
        <v>22655947.734627273</v>
      </c>
      <c r="X517" t="s">
        <v>98</v>
      </c>
      <c r="Y517">
        <v>2012</v>
      </c>
      <c r="Z517" t="s">
        <v>100</v>
      </c>
      <c r="AA517">
        <f t="shared" si="65"/>
        <v>1.0983376059125862E-2</v>
      </c>
      <c r="AB517">
        <f t="shared" si="66"/>
        <v>0.49118237739838588</v>
      </c>
      <c r="AC517">
        <f t="shared" si="67"/>
        <v>8.2854651145905915</v>
      </c>
      <c r="AD517">
        <f t="shared" si="68"/>
        <v>89.316952400805434</v>
      </c>
      <c r="AE517">
        <f t="shared" si="69"/>
        <v>1.8954167311464611</v>
      </c>
      <c r="AF517" s="1" t="s">
        <v>20</v>
      </c>
      <c r="AG517" s="1" t="s">
        <v>6</v>
      </c>
      <c r="AH517">
        <f t="shared" si="72"/>
        <v>99.999999999999986</v>
      </c>
    </row>
    <row r="518" spans="1:34" x14ac:dyDescent="0.45">
      <c r="A518" t="str">
        <f>MID('Stand condition - SCT output'!$I518,9,4)</f>
        <v>2011</v>
      </c>
      <c r="B518">
        <f t="shared" si="70"/>
        <v>2012</v>
      </c>
      <c r="C518" t="str">
        <f>MID('Stand condition - SCT output'!$I518,18,4)</f>
        <v>2013</v>
      </c>
      <c r="D518">
        <f>SUM('Stand condition - SCT output'!$B518:$C518)</f>
        <v>51088.497680663997</v>
      </c>
      <c r="E518" s="1">
        <f>'Stand condition - SCT output'!$D518</f>
        <v>1733359.3598223501</v>
      </c>
      <c r="F518" s="1">
        <f>'Stand condition - SCT output'!$E518</f>
        <v>25280155.1196873</v>
      </c>
      <c r="G518" s="1">
        <f>'Stand condition - SCT output'!$F518</f>
        <v>313606683.50865698</v>
      </c>
      <c r="H518" s="1">
        <f>'Stand condition - SCT output'!$G518</f>
        <v>23238041.322628401</v>
      </c>
      <c r="I518" s="1" t="str">
        <f>'Stand condition - SCT output'!$H518</f>
        <v>Goulburn-Broken</v>
      </c>
      <c r="J518" s="1" t="str">
        <f>'Stand condition - SCT output'!$J518</f>
        <v>River Red Gum</v>
      </c>
      <c r="K518" s="1"/>
      <c r="L518" t="s">
        <v>98</v>
      </c>
      <c r="M518">
        <v>2012</v>
      </c>
      <c r="N518" t="s">
        <v>100</v>
      </c>
      <c r="O518">
        <v>51088.497680663997</v>
      </c>
      <c r="P518" s="1">
        <v>1733359.3598223501</v>
      </c>
      <c r="Q518" s="1">
        <v>25280155.1196873</v>
      </c>
      <c r="R518" s="1">
        <v>313606683.50865698</v>
      </c>
      <c r="S518" s="1">
        <v>23238041.322628401</v>
      </c>
      <c r="T518" s="1" t="s">
        <v>21</v>
      </c>
      <c r="U518" s="1" t="s">
        <v>6</v>
      </c>
      <c r="V518">
        <f t="shared" si="71"/>
        <v>363909327.80847567</v>
      </c>
      <c r="X518" t="s">
        <v>98</v>
      </c>
      <c r="Y518">
        <v>2012</v>
      </c>
      <c r="Z518" t="s">
        <v>100</v>
      </c>
      <c r="AA518">
        <f t="shared" si="65"/>
        <v>1.4038798617317034E-2</v>
      </c>
      <c r="AB518">
        <f t="shared" si="66"/>
        <v>0.47631627643647861</v>
      </c>
      <c r="AC518">
        <f t="shared" si="67"/>
        <v>6.9468280112325571</v>
      </c>
      <c r="AD518">
        <f t="shared" si="68"/>
        <v>86.177148961047564</v>
      </c>
      <c r="AE518">
        <f t="shared" si="69"/>
        <v>6.3856679526660853</v>
      </c>
      <c r="AF518" s="1" t="s">
        <v>21</v>
      </c>
      <c r="AG518" s="1" t="s">
        <v>6</v>
      </c>
      <c r="AH518">
        <f t="shared" si="72"/>
        <v>100</v>
      </c>
    </row>
    <row r="519" spans="1:34" x14ac:dyDescent="0.45">
      <c r="A519" t="str">
        <f>MID('Stand condition - SCT output'!$I519,9,4)</f>
        <v>2011</v>
      </c>
      <c r="B519">
        <f t="shared" si="70"/>
        <v>2012</v>
      </c>
      <c r="C519" t="str">
        <f>MID('Stand condition - SCT output'!$I519,18,4)</f>
        <v>2013</v>
      </c>
      <c r="D519">
        <f>SUM('Stand condition - SCT output'!$B519:$C519)</f>
        <v>54436.894531249949</v>
      </c>
      <c r="E519" s="1">
        <f>'Stand condition - SCT output'!$D519</f>
        <v>340150.79699707002</v>
      </c>
      <c r="F519" s="1">
        <f>'Stand condition - SCT output'!$E519</f>
        <v>6334629.8772681104</v>
      </c>
      <c r="G519" s="1">
        <f>'Stand condition - SCT output'!$F519</f>
        <v>116342539.001652</v>
      </c>
      <c r="H519" s="1">
        <f>'Stand condition - SCT output'!$G519</f>
        <v>1607941.37786865</v>
      </c>
      <c r="I519" s="1" t="str">
        <f>'Stand condition - SCT output'!$H519</f>
        <v>Gwydir</v>
      </c>
      <c r="J519" s="1" t="str">
        <f>'Stand condition - SCT output'!$J519</f>
        <v>River Red Gum</v>
      </c>
      <c r="K519" s="1"/>
      <c r="L519" t="s">
        <v>98</v>
      </c>
      <c r="M519">
        <v>2012</v>
      </c>
      <c r="N519" t="s">
        <v>100</v>
      </c>
      <c r="O519">
        <v>54436.894531249949</v>
      </c>
      <c r="P519" s="1">
        <v>340150.79699707002</v>
      </c>
      <c r="Q519" s="1">
        <v>6334629.8772681104</v>
      </c>
      <c r="R519" s="1">
        <v>116342539.001652</v>
      </c>
      <c r="S519" s="1">
        <v>1607941.37786865</v>
      </c>
      <c r="T519" s="1" t="s">
        <v>22</v>
      </c>
      <c r="U519" s="1" t="s">
        <v>6</v>
      </c>
      <c r="V519">
        <f t="shared" si="71"/>
        <v>124679697.94831708</v>
      </c>
      <c r="X519" t="s">
        <v>98</v>
      </c>
      <c r="Y519">
        <v>2012</v>
      </c>
      <c r="Z519" t="s">
        <v>100</v>
      </c>
      <c r="AA519">
        <f t="shared" si="65"/>
        <v>4.3661394298384837E-2</v>
      </c>
      <c r="AB519">
        <f t="shared" si="66"/>
        <v>0.27281971531409327</v>
      </c>
      <c r="AC519">
        <f t="shared" si="67"/>
        <v>5.0807228293847615</v>
      </c>
      <c r="AD519">
        <f t="shared" si="68"/>
        <v>93.313138318540808</v>
      </c>
      <c r="AE519">
        <f t="shared" si="69"/>
        <v>1.2896577424619546</v>
      </c>
      <c r="AF519" s="1" t="s">
        <v>22</v>
      </c>
      <c r="AG519" s="1" t="s">
        <v>6</v>
      </c>
      <c r="AH519">
        <f t="shared" si="72"/>
        <v>100</v>
      </c>
    </row>
    <row r="520" spans="1:34" x14ac:dyDescent="0.45">
      <c r="A520" t="str">
        <f>MID('Stand condition - SCT output'!$I520,9,4)</f>
        <v>2011</v>
      </c>
      <c r="B520">
        <f t="shared" si="70"/>
        <v>2012</v>
      </c>
      <c r="C520" t="str">
        <f>MID('Stand condition - SCT output'!$I520,18,4)</f>
        <v>2013</v>
      </c>
      <c r="D520">
        <f>SUM('Stand condition - SCT output'!$B520:$C520)</f>
        <v>14391.584472656201</v>
      </c>
      <c r="E520" s="1">
        <f>'Stand condition - SCT output'!$D520</f>
        <v>50777.934082031199</v>
      </c>
      <c r="F520" s="1">
        <f>'Stand condition - SCT output'!$E520</f>
        <v>528310.08734130801</v>
      </c>
      <c r="G520" s="1">
        <f>'Stand condition - SCT output'!$F520</f>
        <v>73225187.295475394</v>
      </c>
      <c r="H520" s="1">
        <f>'Stand condition - SCT output'!$G520</f>
        <v>296507.04142180702</v>
      </c>
      <c r="I520" s="1" t="str">
        <f>'Stand condition - SCT output'!$H520</f>
        <v>Warrego</v>
      </c>
      <c r="J520" s="1" t="str">
        <f>'Stand condition - SCT output'!$J520</f>
        <v>River Red Gum</v>
      </c>
      <c r="K520" s="1"/>
      <c r="L520" t="s">
        <v>98</v>
      </c>
      <c r="M520">
        <v>2012</v>
      </c>
      <c r="N520" t="s">
        <v>100</v>
      </c>
      <c r="O520">
        <v>14391.584472656201</v>
      </c>
      <c r="P520" s="1">
        <v>50777.934082031199</v>
      </c>
      <c r="Q520" s="1">
        <v>528310.08734130801</v>
      </c>
      <c r="R520" s="1">
        <v>73225187.295475394</v>
      </c>
      <c r="S520" s="1">
        <v>296507.04142180702</v>
      </c>
      <c r="T520" s="1" t="s">
        <v>23</v>
      </c>
      <c r="U520" s="1" t="s">
        <v>6</v>
      </c>
      <c r="V520">
        <f t="shared" si="71"/>
        <v>74115173.94279319</v>
      </c>
      <c r="X520" t="s">
        <v>98</v>
      </c>
      <c r="Y520">
        <v>2012</v>
      </c>
      <c r="Z520" t="s">
        <v>100</v>
      </c>
      <c r="AA520">
        <f t="shared" si="65"/>
        <v>1.9417865070065869E-2</v>
      </c>
      <c r="AB520">
        <f t="shared" si="66"/>
        <v>6.8512197139582842E-2</v>
      </c>
      <c r="AC520">
        <f t="shared" si="67"/>
        <v>0.71282310927191694</v>
      </c>
      <c r="AD520">
        <f t="shared" si="68"/>
        <v>98.799184296585821</v>
      </c>
      <c r="AE520">
        <f t="shared" si="69"/>
        <v>0.40006253193262425</v>
      </c>
      <c r="AF520" s="1" t="s">
        <v>23</v>
      </c>
      <c r="AG520" s="1" t="s">
        <v>6</v>
      </c>
      <c r="AH520">
        <f t="shared" si="72"/>
        <v>100</v>
      </c>
    </row>
    <row r="521" spans="1:34" x14ac:dyDescent="0.45">
      <c r="A521" t="str">
        <f>MID('Stand condition - SCT output'!$I521,9,4)</f>
        <v>2011</v>
      </c>
      <c r="B521">
        <f t="shared" si="70"/>
        <v>2012</v>
      </c>
      <c r="C521" t="str">
        <f>MID('Stand condition - SCT output'!$I521,18,4)</f>
        <v>2013</v>
      </c>
      <c r="D521">
        <f>SUM('Stand condition - SCT output'!$B521:$C521)</f>
        <v>2542.2586059570299</v>
      </c>
      <c r="E521" s="1">
        <f>'Stand condition - SCT output'!$D521</f>
        <v>8860.9253540039008</v>
      </c>
      <c r="F521" s="1">
        <f>'Stand condition - SCT output'!$E521</f>
        <v>462803.52433220297</v>
      </c>
      <c r="G521" s="1">
        <f>'Stand condition - SCT output'!$F521</f>
        <v>2876222.3037095</v>
      </c>
      <c r="H521" s="1">
        <f>'Stand condition - SCT output'!$G521</f>
        <v>138651.246729951</v>
      </c>
      <c r="I521" s="1" t="str">
        <f>'Stand condition - SCT output'!$H521</f>
        <v>Eastern Mt Lofty Ranges</v>
      </c>
      <c r="J521" s="1" t="str">
        <f>'Stand condition - SCT output'!$J521</f>
        <v>River Red Gum</v>
      </c>
      <c r="K521" s="1"/>
      <c r="L521" t="s">
        <v>98</v>
      </c>
      <c r="M521">
        <v>2012</v>
      </c>
      <c r="N521" t="s">
        <v>100</v>
      </c>
      <c r="O521">
        <v>2542.2586059570299</v>
      </c>
      <c r="P521" s="1">
        <v>8860.9253540039008</v>
      </c>
      <c r="Q521" s="1">
        <v>462803.52433220297</v>
      </c>
      <c r="R521" s="1">
        <v>2876222.3037095</v>
      </c>
      <c r="S521" s="1">
        <v>138651.246729951</v>
      </c>
      <c r="T521" s="1" t="s">
        <v>24</v>
      </c>
      <c r="U521" s="1" t="s">
        <v>6</v>
      </c>
      <c r="V521">
        <f t="shared" si="71"/>
        <v>3489080.2587316148</v>
      </c>
      <c r="X521" t="s">
        <v>98</v>
      </c>
      <c r="Y521">
        <v>2012</v>
      </c>
      <c r="Z521" t="s">
        <v>100</v>
      </c>
      <c r="AA521">
        <f t="shared" si="65"/>
        <v>7.2863288243223648E-2</v>
      </c>
      <c r="AB521">
        <f t="shared" si="66"/>
        <v>0.25396163736357019</v>
      </c>
      <c r="AC521">
        <f t="shared" si="67"/>
        <v>13.264341603321157</v>
      </c>
      <c r="AD521">
        <f t="shared" si="68"/>
        <v>82.434971122019789</v>
      </c>
      <c r="AE521">
        <f t="shared" si="69"/>
        <v>3.9738623490522649</v>
      </c>
      <c r="AF521" s="1" t="s">
        <v>24</v>
      </c>
      <c r="AG521" s="1" t="s">
        <v>6</v>
      </c>
      <c r="AH521">
        <f t="shared" si="72"/>
        <v>100</v>
      </c>
    </row>
    <row r="522" spans="1:34" x14ac:dyDescent="0.45">
      <c r="A522" t="str">
        <f>MID('Stand condition - SCT output'!$I522,9,4)</f>
        <v>2011</v>
      </c>
      <c r="B522">
        <f t="shared" si="70"/>
        <v>2012</v>
      </c>
      <c r="C522" t="str">
        <f>MID('Stand condition - SCT output'!$I522,18,4)</f>
        <v>2013</v>
      </c>
      <c r="D522">
        <f>SUM('Stand condition - SCT output'!$B522:$C522)</f>
        <v>2068.5883178710901</v>
      </c>
      <c r="E522" s="1">
        <f>'Stand condition - SCT output'!$D522</f>
        <v>19836.965515136701</v>
      </c>
      <c r="F522" s="1">
        <f>'Stand condition - SCT output'!$E522</f>
        <v>1223667.5069579999</v>
      </c>
      <c r="G522" s="1">
        <f>'Stand condition - SCT output'!$F522</f>
        <v>111824577.034036</v>
      </c>
      <c r="H522" s="1">
        <f>'Stand condition - SCT output'!$G522</f>
        <v>1378566.34161376</v>
      </c>
      <c r="I522" s="1" t="str">
        <f>'Stand condition - SCT output'!$H522</f>
        <v>Condamine-Balonne</v>
      </c>
      <c r="J522" s="1" t="str">
        <f>'Stand condition - SCT output'!$J522</f>
        <v>River Red Gum</v>
      </c>
      <c r="K522" s="1"/>
      <c r="L522" t="s">
        <v>98</v>
      </c>
      <c r="M522">
        <v>2012</v>
      </c>
      <c r="N522" t="s">
        <v>100</v>
      </c>
      <c r="O522">
        <v>2068.5883178710901</v>
      </c>
      <c r="P522" s="1">
        <v>19836.965515136701</v>
      </c>
      <c r="Q522" s="1">
        <v>1223667.5069579999</v>
      </c>
      <c r="R522" s="1">
        <v>111824577.034036</v>
      </c>
      <c r="S522" s="1">
        <v>1378566.34161376</v>
      </c>
      <c r="T522" s="1" t="s">
        <v>25</v>
      </c>
      <c r="U522" s="1" t="s">
        <v>6</v>
      </c>
      <c r="V522">
        <f t="shared" si="71"/>
        <v>114448716.43644075</v>
      </c>
      <c r="X522" t="s">
        <v>98</v>
      </c>
      <c r="Y522">
        <v>2012</v>
      </c>
      <c r="Z522" t="s">
        <v>100</v>
      </c>
      <c r="AA522">
        <f t="shared" si="65"/>
        <v>1.8074368872628497E-3</v>
      </c>
      <c r="AB522">
        <f t="shared" si="66"/>
        <v>1.7332623844805797E-2</v>
      </c>
      <c r="AC522">
        <f t="shared" si="67"/>
        <v>1.0691841246097027</v>
      </c>
      <c r="AD522">
        <f t="shared" si="68"/>
        <v>97.707148245859031</v>
      </c>
      <c r="AE522">
        <f t="shared" si="69"/>
        <v>1.2045275687992085</v>
      </c>
      <c r="AF522" s="1" t="s">
        <v>25</v>
      </c>
      <c r="AG522" s="1" t="s">
        <v>6</v>
      </c>
      <c r="AH522">
        <f t="shared" si="72"/>
        <v>100.00000000000001</v>
      </c>
    </row>
    <row r="523" spans="1:34" x14ac:dyDescent="0.45">
      <c r="A523" t="str">
        <f>MID('Stand condition - SCT output'!$I523,9,4)</f>
        <v>2012</v>
      </c>
      <c r="B523">
        <f t="shared" si="70"/>
        <v>2013</v>
      </c>
      <c r="C523" t="str">
        <f>MID('Stand condition - SCT output'!$I523,18,4)</f>
        <v>2014</v>
      </c>
      <c r="D523">
        <f>SUM('Stand condition - SCT output'!$B523:$C523)</f>
        <v>2190522.0932061821</v>
      </c>
      <c r="E523" s="1">
        <f>'Stand condition - SCT output'!$D523</f>
        <v>38511683.655696601</v>
      </c>
      <c r="F523" s="1">
        <f>'Stand condition - SCT output'!$E523</f>
        <v>241599143.074191</v>
      </c>
      <c r="G523" s="1">
        <f>'Stand condition - SCT output'!$F523</f>
        <v>772567304.37871003</v>
      </c>
      <c r="H523" s="1">
        <f>'Stand condition - SCT output'!$G523</f>
        <v>35038034.914825998</v>
      </c>
      <c r="I523" s="1" t="str">
        <f>'Stand condition - SCT output'!$H523</f>
        <v>Murrumbidgee</v>
      </c>
      <c r="J523" s="1" t="str">
        <f>'Stand condition - SCT output'!$J523</f>
        <v>River Red Gum</v>
      </c>
      <c r="K523" s="1"/>
      <c r="L523" t="s">
        <v>99</v>
      </c>
      <c r="M523">
        <v>2013</v>
      </c>
      <c r="N523" t="s">
        <v>101</v>
      </c>
      <c r="O523">
        <v>2190522.0932061821</v>
      </c>
      <c r="P523" s="1">
        <v>38511683.655696601</v>
      </c>
      <c r="Q523" s="1">
        <v>241599143.074191</v>
      </c>
      <c r="R523" s="1">
        <v>772567304.37871003</v>
      </c>
      <c r="S523" s="1">
        <v>35038034.914825998</v>
      </c>
      <c r="T523" s="1" t="s">
        <v>4</v>
      </c>
      <c r="U523" s="1" t="s">
        <v>6</v>
      </c>
      <c r="V523">
        <f t="shared" si="71"/>
        <v>1089906688.1166298</v>
      </c>
      <c r="X523" t="s">
        <v>99</v>
      </c>
      <c r="Y523">
        <v>2013</v>
      </c>
      <c r="Z523" t="s">
        <v>101</v>
      </c>
      <c r="AA523">
        <f t="shared" si="65"/>
        <v>0.20098253521055343</v>
      </c>
      <c r="AB523">
        <f t="shared" si="66"/>
        <v>3.5334844785882717</v>
      </c>
      <c r="AC523">
        <f t="shared" si="67"/>
        <v>22.166956649442792</v>
      </c>
      <c r="AD523">
        <f t="shared" si="68"/>
        <v>70.883802512829277</v>
      </c>
      <c r="AE523">
        <f t="shared" si="69"/>
        <v>3.2147738239291006</v>
      </c>
      <c r="AF523" s="1" t="s">
        <v>4</v>
      </c>
      <c r="AG523" s="1" t="s">
        <v>6</v>
      </c>
      <c r="AH523">
        <f t="shared" si="72"/>
        <v>100</v>
      </c>
    </row>
    <row r="524" spans="1:34" x14ac:dyDescent="0.45">
      <c r="A524" t="str">
        <f>MID('Stand condition - SCT output'!$I524,9,4)</f>
        <v>2012</v>
      </c>
      <c r="B524">
        <f t="shared" si="70"/>
        <v>2013</v>
      </c>
      <c r="C524" t="str">
        <f>MID('Stand condition - SCT output'!$I524,18,4)</f>
        <v>2014</v>
      </c>
      <c r="D524">
        <f>SUM('Stand condition - SCT output'!$B524:$C524)</f>
        <v>27989.540649414001</v>
      </c>
      <c r="E524" s="1">
        <f>'Stand condition - SCT output'!$D524</f>
        <v>548699.04374305799</v>
      </c>
      <c r="F524" s="1">
        <f>'Stand condition - SCT output'!$E524</f>
        <v>11274447.701336499</v>
      </c>
      <c r="G524" s="1">
        <f>'Stand condition - SCT output'!$F524</f>
        <v>110073579.691655</v>
      </c>
      <c r="H524" s="1">
        <f>'Stand condition - SCT output'!$G524</f>
        <v>3091749.38931358</v>
      </c>
      <c r="I524" s="1" t="str">
        <f>'Stand condition - SCT output'!$H524</f>
        <v>Namoi</v>
      </c>
      <c r="J524" s="1" t="str">
        <f>'Stand condition - SCT output'!$J524</f>
        <v>River Red Gum</v>
      </c>
      <c r="K524" s="1"/>
      <c r="L524" t="s">
        <v>99</v>
      </c>
      <c r="M524">
        <v>2013</v>
      </c>
      <c r="N524" t="s">
        <v>101</v>
      </c>
      <c r="O524">
        <v>27989.540649414001</v>
      </c>
      <c r="P524" s="1">
        <v>548699.04374305799</v>
      </c>
      <c r="Q524" s="1">
        <v>11274447.701336499</v>
      </c>
      <c r="R524" s="1">
        <v>110073579.691655</v>
      </c>
      <c r="S524" s="1">
        <v>3091749.38931358</v>
      </c>
      <c r="T524" s="1" t="s">
        <v>7</v>
      </c>
      <c r="U524" s="1" t="s">
        <v>6</v>
      </c>
      <c r="V524">
        <f t="shared" si="71"/>
        <v>125016465.36669755</v>
      </c>
      <c r="X524" t="s">
        <v>99</v>
      </c>
      <c r="Y524">
        <v>2013</v>
      </c>
      <c r="Z524" t="s">
        <v>101</v>
      </c>
      <c r="AA524">
        <f t="shared" si="65"/>
        <v>2.2388683416472582E-2</v>
      </c>
      <c r="AB524">
        <f t="shared" si="66"/>
        <v>0.43890142161163914</v>
      </c>
      <c r="AC524">
        <f t="shared" si="67"/>
        <v>9.0183702348857455</v>
      </c>
      <c r="AD524">
        <f t="shared" si="68"/>
        <v>88.047265909164707</v>
      </c>
      <c r="AE524">
        <f t="shared" si="69"/>
        <v>2.473073750921432</v>
      </c>
      <c r="AF524" s="1" t="s">
        <v>7</v>
      </c>
      <c r="AG524" s="1" t="s">
        <v>6</v>
      </c>
      <c r="AH524">
        <f t="shared" si="72"/>
        <v>100</v>
      </c>
    </row>
    <row r="525" spans="1:34" x14ac:dyDescent="0.45">
      <c r="A525" t="str">
        <f>MID('Stand condition - SCT output'!$I525,9,4)</f>
        <v>2012</v>
      </c>
      <c r="B525">
        <f t="shared" si="70"/>
        <v>2013</v>
      </c>
      <c r="C525" t="str">
        <f>MID('Stand condition - SCT output'!$I525,18,4)</f>
        <v>2014</v>
      </c>
      <c r="D525">
        <f>SUM('Stand condition - SCT output'!$B525:$C525)</f>
        <v>1372.3869018554601</v>
      </c>
      <c r="E525" s="1">
        <f>'Stand condition - SCT output'!$D525</f>
        <v>15664.831359863199</v>
      </c>
      <c r="F525" s="1">
        <f>'Stand condition - SCT output'!$E525</f>
        <v>756434.57250976504</v>
      </c>
      <c r="G525" s="1">
        <f>'Stand condition - SCT output'!$F525</f>
        <v>1218534.4324340799</v>
      </c>
      <c r="H525" s="1">
        <f>'Stand condition - SCT output'!$G525</f>
        <v>0</v>
      </c>
      <c r="I525" s="1" t="str">
        <f>'Stand condition - SCT output'!$H525</f>
        <v>Nebine</v>
      </c>
      <c r="J525" s="1" t="str">
        <f>'Stand condition - SCT output'!$J525</f>
        <v>River Red Gum</v>
      </c>
      <c r="K525" s="1"/>
      <c r="L525" t="s">
        <v>99</v>
      </c>
      <c r="M525">
        <v>2013</v>
      </c>
      <c r="N525" t="s">
        <v>101</v>
      </c>
      <c r="O525">
        <v>1372.3869018554601</v>
      </c>
      <c r="P525" s="1">
        <v>15664.831359863199</v>
      </c>
      <c r="Q525" s="1">
        <v>756434.57250976504</v>
      </c>
      <c r="R525" s="1">
        <v>1218534.4324340799</v>
      </c>
      <c r="S525" s="1">
        <v>0</v>
      </c>
      <c r="T525" s="1" t="s">
        <v>8</v>
      </c>
      <c r="U525" s="1" t="s">
        <v>6</v>
      </c>
      <c r="V525">
        <f t="shared" si="71"/>
        <v>1992006.2232055636</v>
      </c>
      <c r="X525" t="s">
        <v>99</v>
      </c>
      <c r="Y525">
        <v>2013</v>
      </c>
      <c r="Z525" t="s">
        <v>101</v>
      </c>
      <c r="AA525">
        <f t="shared" si="65"/>
        <v>6.8894709558035228E-2</v>
      </c>
      <c r="AB525">
        <f t="shared" si="66"/>
        <v>0.78638465971532656</v>
      </c>
      <c r="AC525">
        <f t="shared" si="67"/>
        <v>37.973504484965929</v>
      </c>
      <c r="AD525">
        <f t="shared" si="68"/>
        <v>61.17121614576071</v>
      </c>
      <c r="AE525">
        <f t="shared" si="69"/>
        <v>0</v>
      </c>
      <c r="AF525" s="1" t="s">
        <v>8</v>
      </c>
      <c r="AG525" s="1" t="s">
        <v>6</v>
      </c>
      <c r="AH525">
        <f t="shared" si="72"/>
        <v>100</v>
      </c>
    </row>
    <row r="526" spans="1:34" x14ac:dyDescent="0.45">
      <c r="A526" t="str">
        <f>MID('Stand condition - SCT output'!$I526,9,4)</f>
        <v>2012</v>
      </c>
      <c r="B526">
        <f t="shared" si="70"/>
        <v>2013</v>
      </c>
      <c r="C526" t="str">
        <f>MID('Stand condition - SCT output'!$I526,18,4)</f>
        <v>2014</v>
      </c>
      <c r="D526">
        <f>SUM('Stand condition - SCT output'!$B526:$C526)</f>
        <v>1247.9978637695301</v>
      </c>
      <c r="E526" s="1">
        <f>'Stand condition - SCT output'!$D526</f>
        <v>126616.242980957</v>
      </c>
      <c r="F526" s="1">
        <f>'Stand condition - SCT output'!$E526</f>
        <v>3495930.8087201202</v>
      </c>
      <c r="G526" s="1">
        <f>'Stand condition - SCT output'!$F526</f>
        <v>91784811.349107906</v>
      </c>
      <c r="H526" s="1">
        <f>'Stand condition - SCT output'!$G526</f>
        <v>31444099.345834199</v>
      </c>
      <c r="I526" s="1" t="str">
        <f>'Stand condition - SCT output'!$H526</f>
        <v>Ovens</v>
      </c>
      <c r="J526" s="1" t="str">
        <f>'Stand condition - SCT output'!$J526</f>
        <v>River Red Gum</v>
      </c>
      <c r="K526" s="1"/>
      <c r="L526" t="s">
        <v>99</v>
      </c>
      <c r="M526">
        <v>2013</v>
      </c>
      <c r="N526" t="s">
        <v>101</v>
      </c>
      <c r="O526">
        <v>1247.9978637695301</v>
      </c>
      <c r="P526" s="1">
        <v>126616.242980957</v>
      </c>
      <c r="Q526" s="1">
        <v>3495930.8087201202</v>
      </c>
      <c r="R526" s="1">
        <v>91784811.349107906</v>
      </c>
      <c r="S526" s="1">
        <v>31444099.345834199</v>
      </c>
      <c r="T526" s="1" t="s">
        <v>9</v>
      </c>
      <c r="U526" s="1" t="s">
        <v>6</v>
      </c>
      <c r="V526">
        <f t="shared" si="71"/>
        <v>126852705.74450696</v>
      </c>
      <c r="X526" t="s">
        <v>99</v>
      </c>
      <c r="Y526">
        <v>2013</v>
      </c>
      <c r="Z526" t="s">
        <v>101</v>
      </c>
      <c r="AA526">
        <f t="shared" si="65"/>
        <v>9.8381651100380371E-4</v>
      </c>
      <c r="AB526">
        <f t="shared" si="66"/>
        <v>9.9813592652862909E-2</v>
      </c>
      <c r="AC526">
        <f t="shared" si="67"/>
        <v>2.7558977068737085</v>
      </c>
      <c r="AD526">
        <f t="shared" si="68"/>
        <v>72.355422622179603</v>
      </c>
      <c r="AE526">
        <f t="shared" si="69"/>
        <v>24.787882261782823</v>
      </c>
      <c r="AF526" s="1" t="s">
        <v>9</v>
      </c>
      <c r="AG526" s="1" t="s">
        <v>6</v>
      </c>
      <c r="AH526">
        <f t="shared" si="72"/>
        <v>100</v>
      </c>
    </row>
    <row r="527" spans="1:34" x14ac:dyDescent="0.45">
      <c r="A527" t="str">
        <f>MID('Stand condition - SCT output'!$I527,9,4)</f>
        <v>2012</v>
      </c>
      <c r="B527">
        <f t="shared" si="70"/>
        <v>2013</v>
      </c>
      <c r="C527" t="str">
        <f>MID('Stand condition - SCT output'!$I527,18,4)</f>
        <v>2014</v>
      </c>
      <c r="D527">
        <f>SUM('Stand condition - SCT output'!$B527:$C527)</f>
        <v>682.33740234375</v>
      </c>
      <c r="E527" s="1">
        <f>'Stand condition - SCT output'!$D527</f>
        <v>90577.391052246094</v>
      </c>
      <c r="F527" s="1">
        <f>'Stand condition - SCT output'!$E527</f>
        <v>1010874.33232014</v>
      </c>
      <c r="G527" s="1">
        <f>'Stand condition - SCT output'!$F527</f>
        <v>25830161.999796499</v>
      </c>
      <c r="H527" s="1">
        <f>'Stand condition - SCT output'!$G527</f>
        <v>1207891.7302226899</v>
      </c>
      <c r="I527" s="1" t="str">
        <f>'Stand condition - SCT output'!$H527</f>
        <v>Paroo</v>
      </c>
      <c r="J527" s="1" t="str">
        <f>'Stand condition - SCT output'!$J527</f>
        <v>River Red Gum</v>
      </c>
      <c r="K527" s="1"/>
      <c r="L527" t="s">
        <v>99</v>
      </c>
      <c r="M527">
        <v>2013</v>
      </c>
      <c r="N527" t="s">
        <v>101</v>
      </c>
      <c r="O527">
        <v>682.33740234375</v>
      </c>
      <c r="P527" s="1">
        <v>90577.391052246094</v>
      </c>
      <c r="Q527" s="1">
        <v>1010874.33232014</v>
      </c>
      <c r="R527" s="1">
        <v>25830161.999796499</v>
      </c>
      <c r="S527" s="1">
        <v>1207891.7302226899</v>
      </c>
      <c r="T527" s="1" t="s">
        <v>10</v>
      </c>
      <c r="U527" s="1" t="s">
        <v>6</v>
      </c>
      <c r="V527">
        <f t="shared" si="71"/>
        <v>28140187.790793918</v>
      </c>
      <c r="X527" t="s">
        <v>99</v>
      </c>
      <c r="Y527">
        <v>2013</v>
      </c>
      <c r="Z527" t="s">
        <v>101</v>
      </c>
      <c r="AA527">
        <f t="shared" si="65"/>
        <v>2.4247791358626867E-3</v>
      </c>
      <c r="AB527">
        <f t="shared" si="66"/>
        <v>0.32187912790645468</v>
      </c>
      <c r="AC527">
        <f t="shared" si="67"/>
        <v>3.5922799799184295</v>
      </c>
      <c r="AD527">
        <f t="shared" si="68"/>
        <v>91.791007905948845</v>
      </c>
      <c r="AE527">
        <f t="shared" si="69"/>
        <v>4.2924082070904035</v>
      </c>
      <c r="AF527" s="1" t="s">
        <v>10</v>
      </c>
      <c r="AG527" s="1" t="s">
        <v>6</v>
      </c>
      <c r="AH527">
        <f t="shared" si="72"/>
        <v>100</v>
      </c>
    </row>
    <row r="528" spans="1:34" x14ac:dyDescent="0.45">
      <c r="A528" t="str">
        <f>MID('Stand condition - SCT output'!$I528,9,4)</f>
        <v>2012</v>
      </c>
      <c r="B528">
        <f t="shared" si="70"/>
        <v>2013</v>
      </c>
      <c r="C528" t="str">
        <f>MID('Stand condition - SCT output'!$I528,18,4)</f>
        <v>2014</v>
      </c>
      <c r="D528">
        <f>SUM('Stand condition - SCT output'!$B528:$C528)</f>
        <v>84241.803181008698</v>
      </c>
      <c r="E528" s="1">
        <f>'Stand condition - SCT output'!$D528</f>
        <v>2398440.9246400101</v>
      </c>
      <c r="F528" s="1">
        <f>'Stand condition - SCT output'!$E528</f>
        <v>33018962.9917937</v>
      </c>
      <c r="G528" s="1">
        <f>'Stand condition - SCT output'!$F528</f>
        <v>90340260.471236601</v>
      </c>
      <c r="H528" s="1">
        <f>'Stand condition - SCT output'!$G528</f>
        <v>1359756.1526218699</v>
      </c>
      <c r="I528" s="1" t="str">
        <f>'Stand condition - SCT output'!$H528</f>
        <v>Wimmera-Avoca</v>
      </c>
      <c r="J528" s="1" t="str">
        <f>'Stand condition - SCT output'!$J528</f>
        <v>River Red Gum</v>
      </c>
      <c r="K528" s="1"/>
      <c r="L528" t="s">
        <v>99</v>
      </c>
      <c r="M528">
        <v>2013</v>
      </c>
      <c r="N528" t="s">
        <v>101</v>
      </c>
      <c r="O528">
        <v>84241.803181008698</v>
      </c>
      <c r="P528" s="1">
        <v>2398440.9246400101</v>
      </c>
      <c r="Q528" s="1">
        <v>33018962.9917937</v>
      </c>
      <c r="R528" s="1">
        <v>90340260.471236601</v>
      </c>
      <c r="S528" s="1">
        <v>1359756.1526218699</v>
      </c>
      <c r="T528" s="1" t="s">
        <v>11</v>
      </c>
      <c r="U528" s="1" t="s">
        <v>6</v>
      </c>
      <c r="V528">
        <f t="shared" si="71"/>
        <v>127201662.3434732</v>
      </c>
      <c r="X528" t="s">
        <v>99</v>
      </c>
      <c r="Y528">
        <v>2013</v>
      </c>
      <c r="Z528" t="s">
        <v>101</v>
      </c>
      <c r="AA528">
        <f t="shared" si="65"/>
        <v>6.6226967186589755E-2</v>
      </c>
      <c r="AB528">
        <f t="shared" si="66"/>
        <v>1.8855421229981086</v>
      </c>
      <c r="AC528">
        <f t="shared" si="67"/>
        <v>25.957965000987997</v>
      </c>
      <c r="AD528">
        <f t="shared" si="68"/>
        <v>71.021289192980447</v>
      </c>
      <c r="AE528">
        <f t="shared" si="69"/>
        <v>1.0689767158468584</v>
      </c>
      <c r="AF528" s="1" t="s">
        <v>11</v>
      </c>
      <c r="AG528" s="1" t="s">
        <v>6</v>
      </c>
      <c r="AH528">
        <f t="shared" si="72"/>
        <v>100</v>
      </c>
    </row>
    <row r="529" spans="1:34" x14ac:dyDescent="0.45">
      <c r="A529" t="str">
        <f>MID('Stand condition - SCT output'!$I529,9,4)</f>
        <v>2012</v>
      </c>
      <c r="B529">
        <f t="shared" si="70"/>
        <v>2013</v>
      </c>
      <c r="C529" t="str">
        <f>MID('Stand condition - SCT output'!$I529,18,4)</f>
        <v>2014</v>
      </c>
      <c r="D529">
        <f>SUM('Stand condition - SCT output'!$B529:$C529)</f>
        <v>439187.14114128542</v>
      </c>
      <c r="E529" s="1">
        <f>'Stand condition - SCT output'!$D529</f>
        <v>12215633.8671456</v>
      </c>
      <c r="F529" s="1">
        <f>'Stand condition - SCT output'!$E529</f>
        <v>117500915.266376</v>
      </c>
      <c r="G529" s="1">
        <f>'Stand condition - SCT output'!$F529</f>
        <v>401703476.866458</v>
      </c>
      <c r="H529" s="1">
        <f>'Stand condition - SCT output'!$G529</f>
        <v>12562486.1900831</v>
      </c>
      <c r="I529" s="1" t="str">
        <f>'Stand condition - SCT output'!$H529</f>
        <v>Lachlan</v>
      </c>
      <c r="J529" s="1" t="str">
        <f>'Stand condition - SCT output'!$J529</f>
        <v>River Red Gum</v>
      </c>
      <c r="K529" s="1"/>
      <c r="L529" t="s">
        <v>99</v>
      </c>
      <c r="M529">
        <v>2013</v>
      </c>
      <c r="N529" t="s">
        <v>101</v>
      </c>
      <c r="O529">
        <v>439187.14114128542</v>
      </c>
      <c r="P529" s="1">
        <v>12215633.8671456</v>
      </c>
      <c r="Q529" s="1">
        <v>117500915.266376</v>
      </c>
      <c r="R529" s="1">
        <v>401703476.866458</v>
      </c>
      <c r="S529" s="1">
        <v>12562486.1900831</v>
      </c>
      <c r="T529" s="1" t="s">
        <v>12</v>
      </c>
      <c r="U529" s="1" t="s">
        <v>6</v>
      </c>
      <c r="V529">
        <f t="shared" si="71"/>
        <v>544421699.33120406</v>
      </c>
      <c r="X529" t="s">
        <v>99</v>
      </c>
      <c r="Y529">
        <v>2013</v>
      </c>
      <c r="Z529" t="s">
        <v>101</v>
      </c>
      <c r="AA529">
        <f t="shared" si="65"/>
        <v>8.0670396069959335E-2</v>
      </c>
      <c r="AB529">
        <f t="shared" si="66"/>
        <v>2.2437815910262064</v>
      </c>
      <c r="AC529">
        <f t="shared" si="67"/>
        <v>21.582702418129227</v>
      </c>
      <c r="AD529">
        <f t="shared" si="68"/>
        <v>73.78535377262358</v>
      </c>
      <c r="AE529">
        <f t="shared" si="69"/>
        <v>2.307491822151011</v>
      </c>
      <c r="AF529" s="1" t="s">
        <v>12</v>
      </c>
      <c r="AG529" s="1" t="s">
        <v>6</v>
      </c>
      <c r="AH529">
        <f t="shared" si="72"/>
        <v>99.999999999999972</v>
      </c>
    </row>
    <row r="530" spans="1:34" x14ac:dyDescent="0.45">
      <c r="A530" t="str">
        <f>MID('Stand condition - SCT output'!$I530,9,4)</f>
        <v>2012</v>
      </c>
      <c r="B530">
        <f t="shared" si="70"/>
        <v>2013</v>
      </c>
      <c r="C530" t="str">
        <f>MID('Stand condition - SCT output'!$I530,18,4)</f>
        <v>2014</v>
      </c>
      <c r="D530">
        <f>SUM('Stand condition - SCT output'!$B530:$C530)</f>
        <v>64909.919677734302</v>
      </c>
      <c r="E530" s="1">
        <f>'Stand condition - SCT output'!$D530</f>
        <v>1249267.49389648</v>
      </c>
      <c r="F530" s="1">
        <f>'Stand condition - SCT output'!$E530</f>
        <v>9541377.7443431094</v>
      </c>
      <c r="G530" s="1">
        <f>'Stand condition - SCT output'!$F530</f>
        <v>43905689.769733697</v>
      </c>
      <c r="H530" s="1">
        <f>'Stand condition - SCT output'!$G530</f>
        <v>1515887.6728515599</v>
      </c>
      <c r="I530" s="1" t="str">
        <f>'Stand condition - SCT output'!$H530</f>
        <v>Loddon</v>
      </c>
      <c r="J530" s="1" t="str">
        <f>'Stand condition - SCT output'!$J530</f>
        <v>River Red Gum</v>
      </c>
      <c r="K530" s="1"/>
      <c r="L530" t="s">
        <v>99</v>
      </c>
      <c r="M530">
        <v>2013</v>
      </c>
      <c r="N530" t="s">
        <v>101</v>
      </c>
      <c r="O530">
        <v>64909.919677734302</v>
      </c>
      <c r="P530" s="1">
        <v>1249267.49389648</v>
      </c>
      <c r="Q530" s="1">
        <v>9541377.7443431094</v>
      </c>
      <c r="R530" s="1">
        <v>43905689.769733697</v>
      </c>
      <c r="S530" s="1">
        <v>1515887.6728515599</v>
      </c>
      <c r="T530" s="1" t="s">
        <v>13</v>
      </c>
      <c r="U530" s="1" t="s">
        <v>6</v>
      </c>
      <c r="V530">
        <f t="shared" si="71"/>
        <v>56277132.60050258</v>
      </c>
      <c r="X530" t="s">
        <v>99</v>
      </c>
      <c r="Y530">
        <v>2013</v>
      </c>
      <c r="Z530" t="s">
        <v>101</v>
      </c>
      <c r="AA530">
        <f t="shared" si="65"/>
        <v>0.11533977777175275</v>
      </c>
      <c r="AB530">
        <f t="shared" si="66"/>
        <v>2.2198492285751663</v>
      </c>
      <c r="AC530">
        <f t="shared" si="67"/>
        <v>16.954271306029369</v>
      </c>
      <c r="AD530">
        <f t="shared" si="68"/>
        <v>78.016927552811381</v>
      </c>
      <c r="AE530">
        <f t="shared" si="69"/>
        <v>2.6936121348123239</v>
      </c>
      <c r="AF530" s="1" t="s">
        <v>13</v>
      </c>
      <c r="AG530" s="1" t="s">
        <v>6</v>
      </c>
      <c r="AH530">
        <f t="shared" si="72"/>
        <v>100</v>
      </c>
    </row>
    <row r="531" spans="1:34" x14ac:dyDescent="0.45">
      <c r="A531" t="str">
        <f>MID('Stand condition - SCT output'!$I531,9,4)</f>
        <v>2012</v>
      </c>
      <c r="B531">
        <f t="shared" si="70"/>
        <v>2013</v>
      </c>
      <c r="C531" t="str">
        <f>MID('Stand condition - SCT output'!$I531,18,4)</f>
        <v>2014</v>
      </c>
      <c r="D531">
        <f>SUM('Stand condition - SCT output'!$B531:$C531)</f>
        <v>18615.3123779296</v>
      </c>
      <c r="E531" s="1">
        <f>'Stand condition - SCT output'!$D531</f>
        <v>465771.84571652801</v>
      </c>
      <c r="F531" s="1">
        <f>'Stand condition - SCT output'!$E531</f>
        <v>10335040.893871101</v>
      </c>
      <c r="G531" s="1">
        <f>'Stand condition - SCT output'!$F531</f>
        <v>117934654.752005</v>
      </c>
      <c r="H531" s="1">
        <f>'Stand condition - SCT output'!$G531</f>
        <v>8125829.9903406398</v>
      </c>
      <c r="I531" s="1" t="str">
        <f>'Stand condition - SCT output'!$H531</f>
        <v>Lower Darling</v>
      </c>
      <c r="J531" s="1" t="str">
        <f>'Stand condition - SCT output'!$J531</f>
        <v>River Red Gum</v>
      </c>
      <c r="K531" s="1"/>
      <c r="L531" t="s">
        <v>99</v>
      </c>
      <c r="M531">
        <v>2013</v>
      </c>
      <c r="N531" t="s">
        <v>101</v>
      </c>
      <c r="O531">
        <v>18615.3123779296</v>
      </c>
      <c r="P531" s="1">
        <v>465771.84571652801</v>
      </c>
      <c r="Q531" s="1">
        <v>10335040.893871101</v>
      </c>
      <c r="R531" s="1">
        <v>117934654.752005</v>
      </c>
      <c r="S531" s="1">
        <v>8125829.9903406398</v>
      </c>
      <c r="T531" s="1" t="s">
        <v>14</v>
      </c>
      <c r="U531" s="1" t="s">
        <v>6</v>
      </c>
      <c r="V531">
        <f t="shared" si="71"/>
        <v>136879912.7943112</v>
      </c>
      <c r="X531" t="s">
        <v>99</v>
      </c>
      <c r="Y531">
        <v>2013</v>
      </c>
      <c r="Z531" t="s">
        <v>101</v>
      </c>
      <c r="AA531">
        <f t="shared" si="65"/>
        <v>1.3599740091815185E-2</v>
      </c>
      <c r="AB531">
        <f t="shared" si="66"/>
        <v>0.34027771950471736</v>
      </c>
      <c r="AC531">
        <f t="shared" si="67"/>
        <v>7.5504438035415165</v>
      </c>
      <c r="AD531">
        <f t="shared" si="68"/>
        <v>86.159212366846589</v>
      </c>
      <c r="AE531">
        <f t="shared" si="69"/>
        <v>5.9364663700153626</v>
      </c>
      <c r="AF531" s="1" t="s">
        <v>14</v>
      </c>
      <c r="AG531" s="1" t="s">
        <v>6</v>
      </c>
      <c r="AH531">
        <f t="shared" si="72"/>
        <v>100</v>
      </c>
    </row>
    <row r="532" spans="1:34" x14ac:dyDescent="0.45">
      <c r="A532" t="str">
        <f>MID('Stand condition - SCT output'!$I532,9,4)</f>
        <v>2012</v>
      </c>
      <c r="B532">
        <f t="shared" si="70"/>
        <v>2013</v>
      </c>
      <c r="C532" t="str">
        <f>MID('Stand condition - SCT output'!$I532,18,4)</f>
        <v>2014</v>
      </c>
      <c r="D532">
        <f>SUM('Stand condition - SCT output'!$B532:$C532)</f>
        <v>715705.8123168943</v>
      </c>
      <c r="E532" s="1">
        <f>'Stand condition - SCT output'!$D532</f>
        <v>45641846.493549399</v>
      </c>
      <c r="F532" s="1">
        <f>'Stand condition - SCT output'!$E532</f>
        <v>278983546.83818698</v>
      </c>
      <c r="G532" s="1">
        <f>'Stand condition - SCT output'!$F532</f>
        <v>523196059.905761</v>
      </c>
      <c r="H532" s="1">
        <f>'Stand condition - SCT output'!$G532</f>
        <v>16663011.792616099</v>
      </c>
      <c r="I532" s="1" t="str">
        <f>'Stand condition - SCT output'!$H532</f>
        <v>Macquarie-Castlereagh</v>
      </c>
      <c r="J532" s="1" t="str">
        <f>'Stand condition - SCT output'!$J532</f>
        <v>River Red Gum</v>
      </c>
      <c r="K532" s="1"/>
      <c r="L532" t="s">
        <v>99</v>
      </c>
      <c r="M532">
        <v>2013</v>
      </c>
      <c r="N532" t="s">
        <v>101</v>
      </c>
      <c r="O532">
        <v>715705.8123168943</v>
      </c>
      <c r="P532" s="1">
        <v>45641846.493549399</v>
      </c>
      <c r="Q532" s="1">
        <v>278983546.83818698</v>
      </c>
      <c r="R532" s="1">
        <v>523196059.905761</v>
      </c>
      <c r="S532" s="1">
        <v>16663011.792616099</v>
      </c>
      <c r="T532" s="1" t="s">
        <v>15</v>
      </c>
      <c r="U532" s="1" t="s">
        <v>6</v>
      </c>
      <c r="V532">
        <f t="shared" si="71"/>
        <v>865200170.84243035</v>
      </c>
      <c r="X532" t="s">
        <v>99</v>
      </c>
      <c r="Y532">
        <v>2013</v>
      </c>
      <c r="Z532" t="s">
        <v>101</v>
      </c>
      <c r="AA532">
        <f t="shared" si="65"/>
        <v>8.2721413660843832E-2</v>
      </c>
      <c r="AB532">
        <f t="shared" si="66"/>
        <v>5.2752932826063503</v>
      </c>
      <c r="AC532">
        <f t="shared" si="67"/>
        <v>32.244971307223111</v>
      </c>
      <c r="AD532">
        <f t="shared" si="68"/>
        <v>60.471099930127622</v>
      </c>
      <c r="AE532">
        <f t="shared" si="69"/>
        <v>1.9259140663820735</v>
      </c>
      <c r="AF532" s="1" t="s">
        <v>15</v>
      </c>
      <c r="AG532" s="1" t="s">
        <v>6</v>
      </c>
      <c r="AH532">
        <f t="shared" si="72"/>
        <v>100</v>
      </c>
    </row>
    <row r="533" spans="1:34" x14ac:dyDescent="0.45">
      <c r="A533" t="str">
        <f>MID('Stand condition - SCT output'!$I533,9,4)</f>
        <v>2012</v>
      </c>
      <c r="B533">
        <f t="shared" si="70"/>
        <v>2013</v>
      </c>
      <c r="C533" t="str">
        <f>MID('Stand condition - SCT output'!$I533,18,4)</f>
        <v>2014</v>
      </c>
      <c r="D533">
        <f>SUM('Stand condition - SCT output'!$B533:$C533)</f>
        <v>2714.2155151367101</v>
      </c>
      <c r="E533" s="1">
        <f>'Stand condition - SCT output'!$D533</f>
        <v>28534.906860351501</v>
      </c>
      <c r="F533" s="1">
        <f>'Stand condition - SCT output'!$E533</f>
        <v>466182.23248290998</v>
      </c>
      <c r="G533" s="1">
        <f>'Stand condition - SCT output'!$F533</f>
        <v>21647954.2698364</v>
      </c>
      <c r="H533" s="1">
        <f>'Stand condition - SCT output'!$G533</f>
        <v>201055.61840820301</v>
      </c>
      <c r="I533" s="1" t="str">
        <f>'Stand condition - SCT output'!$H533</f>
        <v>Moonie</v>
      </c>
      <c r="J533" s="1" t="str">
        <f>'Stand condition - SCT output'!$J533</f>
        <v>River Red Gum</v>
      </c>
      <c r="K533" s="1"/>
      <c r="L533" t="s">
        <v>99</v>
      </c>
      <c r="M533">
        <v>2013</v>
      </c>
      <c r="N533" t="s">
        <v>101</v>
      </c>
      <c r="O533">
        <v>2714.2155151367101</v>
      </c>
      <c r="P533" s="1">
        <v>28534.906860351501</v>
      </c>
      <c r="Q533" s="1">
        <v>466182.23248290998</v>
      </c>
      <c r="R533" s="1">
        <v>21647954.2698364</v>
      </c>
      <c r="S533" s="1">
        <v>201055.61840820301</v>
      </c>
      <c r="T533" s="1" t="s">
        <v>16</v>
      </c>
      <c r="U533" s="1" t="s">
        <v>6</v>
      </c>
      <c r="V533">
        <f t="shared" si="71"/>
        <v>22346441.243103001</v>
      </c>
      <c r="X533" t="s">
        <v>99</v>
      </c>
      <c r="Y533">
        <v>2013</v>
      </c>
      <c r="Z533" t="s">
        <v>101</v>
      </c>
      <c r="AA533">
        <f t="shared" si="65"/>
        <v>1.2146075008585203E-2</v>
      </c>
      <c r="AB533">
        <f t="shared" si="66"/>
        <v>0.1276932937550336</v>
      </c>
      <c r="AC533">
        <f t="shared" si="67"/>
        <v>2.0861587194640774</v>
      </c>
      <c r="AD533">
        <f t="shared" si="68"/>
        <v>96.874280939555945</v>
      </c>
      <c r="AE533">
        <f t="shared" si="69"/>
        <v>0.89972097221635572</v>
      </c>
      <c r="AF533" s="1" t="s">
        <v>16</v>
      </c>
      <c r="AG533" s="1" t="s">
        <v>6</v>
      </c>
      <c r="AH533">
        <f t="shared" si="72"/>
        <v>100</v>
      </c>
    </row>
    <row r="534" spans="1:34" x14ac:dyDescent="0.45">
      <c r="A534" t="str">
        <f>MID('Stand condition - SCT output'!$I534,9,4)</f>
        <v>2012</v>
      </c>
      <c r="B534">
        <f t="shared" si="70"/>
        <v>2013</v>
      </c>
      <c r="C534" t="str">
        <f>MID('Stand condition - SCT output'!$I534,18,4)</f>
        <v>2014</v>
      </c>
      <c r="D534">
        <f>SUM('Stand condition - SCT output'!$B534:$C534)</f>
        <v>664136.74979750696</v>
      </c>
      <c r="E534" s="1">
        <f>'Stand condition - SCT output'!$D534</f>
        <v>21793107.4656238</v>
      </c>
      <c r="F534" s="1">
        <f>'Stand condition - SCT output'!$E534</f>
        <v>335524623.99803698</v>
      </c>
      <c r="G534" s="1">
        <f>'Stand condition - SCT output'!$F534</f>
        <v>1690722514.24104</v>
      </c>
      <c r="H534" s="1">
        <f>'Stand condition - SCT output'!$G534</f>
        <v>108915345.71568801</v>
      </c>
      <c r="I534" s="1" t="str">
        <f>'Stand condition - SCT output'!$H534</f>
        <v>Murray</v>
      </c>
      <c r="J534" s="1" t="str">
        <f>'Stand condition - SCT output'!$J534</f>
        <v>River Red Gum</v>
      </c>
      <c r="K534" s="1"/>
      <c r="L534" t="s">
        <v>99</v>
      </c>
      <c r="M534">
        <v>2013</v>
      </c>
      <c r="N534" t="s">
        <v>101</v>
      </c>
      <c r="O534">
        <v>664136.74979750696</v>
      </c>
      <c r="P534" s="1">
        <v>21793107.4656238</v>
      </c>
      <c r="Q534" s="1">
        <v>335524623.99803698</v>
      </c>
      <c r="R534" s="1">
        <v>1690722514.24104</v>
      </c>
      <c r="S534" s="1">
        <v>108915345.71568801</v>
      </c>
      <c r="T534" s="1" t="s">
        <v>17</v>
      </c>
      <c r="U534" s="1" t="s">
        <v>6</v>
      </c>
      <c r="V534">
        <f t="shared" si="71"/>
        <v>2157619728.1701865</v>
      </c>
      <c r="X534" t="s">
        <v>99</v>
      </c>
      <c r="Y534">
        <v>2013</v>
      </c>
      <c r="Z534" t="s">
        <v>101</v>
      </c>
      <c r="AA534">
        <f t="shared" si="65"/>
        <v>3.0780991716308676E-2</v>
      </c>
      <c r="AB534">
        <f t="shared" si="66"/>
        <v>1.0100532165649918</v>
      </c>
      <c r="AC534">
        <f t="shared" si="67"/>
        <v>15.550683914193975</v>
      </c>
      <c r="AD534">
        <f t="shared" si="68"/>
        <v>78.360542043935226</v>
      </c>
      <c r="AE534">
        <f t="shared" si="69"/>
        <v>5.0479398335894849</v>
      </c>
      <c r="AF534" s="1" t="s">
        <v>17</v>
      </c>
      <c r="AG534" s="1" t="s">
        <v>6</v>
      </c>
      <c r="AH534">
        <f t="shared" si="72"/>
        <v>99.999999999999986</v>
      </c>
    </row>
    <row r="535" spans="1:34" x14ac:dyDescent="0.45">
      <c r="A535" t="str">
        <f>MID('Stand condition - SCT output'!$I535,9,4)</f>
        <v>2012</v>
      </c>
      <c r="B535">
        <f t="shared" si="70"/>
        <v>2013</v>
      </c>
      <c r="C535" t="str">
        <f>MID('Stand condition - SCT output'!$I535,18,4)</f>
        <v>2014</v>
      </c>
      <c r="D535">
        <f>SUM('Stand condition - SCT output'!$B535:$C535)</f>
        <v>0</v>
      </c>
      <c r="E535" s="1">
        <f>'Stand condition - SCT output'!$D535</f>
        <v>7992.4539794921802</v>
      </c>
      <c r="F535" s="1">
        <f>'Stand condition - SCT output'!$E535</f>
        <v>757406.90963110805</v>
      </c>
      <c r="G535" s="1">
        <f>'Stand condition - SCT output'!$F535</f>
        <v>76402092.445991993</v>
      </c>
      <c r="H535" s="1">
        <f>'Stand condition - SCT output'!$G535</f>
        <v>5202435.7004559599</v>
      </c>
      <c r="I535" s="1" t="str">
        <f>'Stand condition - SCT output'!$H535</f>
        <v>Barwon-Darling</v>
      </c>
      <c r="J535" s="1" t="str">
        <f>'Stand condition - SCT output'!$J535</f>
        <v>River Red Gum</v>
      </c>
      <c r="K535" s="1"/>
      <c r="L535" t="s">
        <v>99</v>
      </c>
      <c r="M535">
        <v>2013</v>
      </c>
      <c r="N535" t="s">
        <v>101</v>
      </c>
      <c r="O535">
        <v>0</v>
      </c>
      <c r="P535" s="1">
        <v>7992.4539794921802</v>
      </c>
      <c r="Q535" s="1">
        <v>757406.90963110805</v>
      </c>
      <c r="R535" s="1">
        <v>76402092.445991993</v>
      </c>
      <c r="S535" s="1">
        <v>5202435.7004559599</v>
      </c>
      <c r="T535" s="1" t="s">
        <v>18</v>
      </c>
      <c r="U535" s="1" t="s">
        <v>6</v>
      </c>
      <c r="V535">
        <f t="shared" si="71"/>
        <v>82369927.510058552</v>
      </c>
      <c r="X535" t="s">
        <v>99</v>
      </c>
      <c r="Y535">
        <v>2013</v>
      </c>
      <c r="Z535" t="s">
        <v>101</v>
      </c>
      <c r="AA535">
        <f t="shared" si="65"/>
        <v>0</v>
      </c>
      <c r="AB535">
        <f t="shared" si="66"/>
        <v>9.7031212981414684E-3</v>
      </c>
      <c r="AC535">
        <f t="shared" si="67"/>
        <v>0.91951872792241773</v>
      </c>
      <c r="AD535">
        <f t="shared" si="68"/>
        <v>92.754837542696876</v>
      </c>
      <c r="AE535">
        <f t="shared" si="69"/>
        <v>6.3159406080825651</v>
      </c>
      <c r="AF535" s="1" t="s">
        <v>18</v>
      </c>
      <c r="AG535" s="1" t="s">
        <v>6</v>
      </c>
      <c r="AH535">
        <f t="shared" si="72"/>
        <v>100</v>
      </c>
    </row>
    <row r="536" spans="1:34" x14ac:dyDescent="0.45">
      <c r="A536" t="str">
        <f>MID('Stand condition - SCT output'!$I536,9,4)</f>
        <v>2012</v>
      </c>
      <c r="B536">
        <f t="shared" si="70"/>
        <v>2013</v>
      </c>
      <c r="C536" t="str">
        <f>MID('Stand condition - SCT output'!$I536,18,4)</f>
        <v>2014</v>
      </c>
      <c r="D536">
        <f>SUM('Stand condition - SCT output'!$B536:$C536)</f>
        <v>13538.2069091796</v>
      </c>
      <c r="E536" s="1">
        <f>'Stand condition - SCT output'!$D536</f>
        <v>256641.677734375</v>
      </c>
      <c r="F536" s="1">
        <f>'Stand condition - SCT output'!$E536</f>
        <v>5217885.3948019501</v>
      </c>
      <c r="G536" s="1">
        <f>'Stand condition - SCT output'!$F536</f>
        <v>113218327.792665</v>
      </c>
      <c r="H536" s="1">
        <f>'Stand condition - SCT output'!$G536</f>
        <v>4029659.1704754899</v>
      </c>
      <c r="I536" s="1" t="str">
        <f>'Stand condition - SCT output'!$H536</f>
        <v>Border Rivers</v>
      </c>
      <c r="J536" s="1" t="str">
        <f>'Stand condition - SCT output'!$J536</f>
        <v>River Red Gum</v>
      </c>
      <c r="K536" s="1"/>
      <c r="L536" t="s">
        <v>99</v>
      </c>
      <c r="M536">
        <v>2013</v>
      </c>
      <c r="N536" t="s">
        <v>101</v>
      </c>
      <c r="O536">
        <v>13538.2069091796</v>
      </c>
      <c r="P536" s="1">
        <v>256641.677734375</v>
      </c>
      <c r="Q536" s="1">
        <v>5217885.3948019501</v>
      </c>
      <c r="R536" s="1">
        <v>113218327.792665</v>
      </c>
      <c r="S536" s="1">
        <v>4029659.1704754899</v>
      </c>
      <c r="T536" s="1" t="s">
        <v>19</v>
      </c>
      <c r="U536" s="1" t="s">
        <v>6</v>
      </c>
      <c r="V536">
        <f t="shared" si="71"/>
        <v>122736052.24258599</v>
      </c>
      <c r="X536" t="s">
        <v>99</v>
      </c>
      <c r="Y536">
        <v>2013</v>
      </c>
      <c r="Z536" t="s">
        <v>101</v>
      </c>
      <c r="AA536">
        <f t="shared" si="65"/>
        <v>1.1030342480318282E-2</v>
      </c>
      <c r="AB536">
        <f t="shared" si="66"/>
        <v>0.20910048273927412</v>
      </c>
      <c r="AC536">
        <f t="shared" si="67"/>
        <v>4.251306196885718</v>
      </c>
      <c r="AD536">
        <f t="shared" si="68"/>
        <v>92.245371856095431</v>
      </c>
      <c r="AE536">
        <f t="shared" si="69"/>
        <v>3.2831911217992644</v>
      </c>
      <c r="AF536" s="1" t="s">
        <v>19</v>
      </c>
      <c r="AG536" s="1" t="s">
        <v>6</v>
      </c>
      <c r="AH536">
        <f t="shared" si="72"/>
        <v>100</v>
      </c>
    </row>
    <row r="537" spans="1:34" x14ac:dyDescent="0.45">
      <c r="A537" t="str">
        <f>MID('Stand condition - SCT output'!$I537,9,4)</f>
        <v>2012</v>
      </c>
      <c r="B537">
        <f t="shared" si="70"/>
        <v>2013</v>
      </c>
      <c r="C537" t="str">
        <f>MID('Stand condition - SCT output'!$I537,18,4)</f>
        <v>2014</v>
      </c>
      <c r="D537">
        <f>SUM('Stand condition - SCT output'!$B537:$C537)</f>
        <v>11803.5134277343</v>
      </c>
      <c r="E537" s="1">
        <f>'Stand condition - SCT output'!$D537</f>
        <v>138141.48215906401</v>
      </c>
      <c r="F537" s="1">
        <f>'Stand condition - SCT output'!$E537</f>
        <v>1664927.48984901</v>
      </c>
      <c r="G537" s="1">
        <f>'Stand condition - SCT output'!$F537</f>
        <v>20055993.018844701</v>
      </c>
      <c r="H537" s="1">
        <f>'Stand condition - SCT output'!$G537</f>
        <v>785082.23034667899</v>
      </c>
      <c r="I537" s="1" t="str">
        <f>'Stand condition - SCT output'!$H537</f>
        <v>Campaspe</v>
      </c>
      <c r="J537" s="1" t="str">
        <f>'Stand condition - SCT output'!$J537</f>
        <v>River Red Gum</v>
      </c>
      <c r="K537" s="1"/>
      <c r="L537" t="s">
        <v>99</v>
      </c>
      <c r="M537">
        <v>2013</v>
      </c>
      <c r="N537" t="s">
        <v>101</v>
      </c>
      <c r="O537">
        <v>11803.5134277343</v>
      </c>
      <c r="P537" s="1">
        <v>138141.48215906401</v>
      </c>
      <c r="Q537" s="1">
        <v>1664927.48984901</v>
      </c>
      <c r="R537" s="1">
        <v>20055993.018844701</v>
      </c>
      <c r="S537" s="1">
        <v>785082.23034667899</v>
      </c>
      <c r="T537" s="1" t="s">
        <v>20</v>
      </c>
      <c r="U537" s="1" t="s">
        <v>6</v>
      </c>
      <c r="V537">
        <f t="shared" si="71"/>
        <v>22655947.734627191</v>
      </c>
      <c r="X537" t="s">
        <v>99</v>
      </c>
      <c r="Y537">
        <v>2013</v>
      </c>
      <c r="Z537" t="s">
        <v>101</v>
      </c>
      <c r="AA537">
        <f t="shared" si="65"/>
        <v>5.2098961235216366E-2</v>
      </c>
      <c r="AB537">
        <f t="shared" si="66"/>
        <v>0.60973605596701452</v>
      </c>
      <c r="AC537">
        <f t="shared" si="67"/>
        <v>7.3487435147298941</v>
      </c>
      <c r="AD537">
        <f t="shared" si="68"/>
        <v>88.524184703124405</v>
      </c>
      <c r="AE537">
        <f t="shared" si="69"/>
        <v>3.4652367649434717</v>
      </c>
      <c r="AF537" s="1" t="s">
        <v>20</v>
      </c>
      <c r="AG537" s="1" t="s">
        <v>6</v>
      </c>
      <c r="AH537">
        <f t="shared" si="72"/>
        <v>100</v>
      </c>
    </row>
    <row r="538" spans="1:34" x14ac:dyDescent="0.45">
      <c r="A538" t="str">
        <f>MID('Stand condition - SCT output'!$I538,9,4)</f>
        <v>2012</v>
      </c>
      <c r="B538">
        <f t="shared" si="70"/>
        <v>2013</v>
      </c>
      <c r="C538" t="str">
        <f>MID('Stand condition - SCT output'!$I538,18,4)</f>
        <v>2014</v>
      </c>
      <c r="D538">
        <f>SUM('Stand condition - SCT output'!$B538:$C538)</f>
        <v>211867.09173583984</v>
      </c>
      <c r="E538" s="1">
        <f>'Stand condition - SCT output'!$D538</f>
        <v>2088430.00923641</v>
      </c>
      <c r="F538" s="1">
        <f>'Stand condition - SCT output'!$E538</f>
        <v>29388651.3227484</v>
      </c>
      <c r="G538" s="1">
        <f>'Stand condition - SCT output'!$F538</f>
        <v>306996104.00096899</v>
      </c>
      <c r="H538" s="1">
        <f>'Stand condition - SCT output'!$G538</f>
        <v>25224275.3837859</v>
      </c>
      <c r="I538" s="1" t="str">
        <f>'Stand condition - SCT output'!$H538</f>
        <v>Goulburn-Broken</v>
      </c>
      <c r="J538" s="1" t="str">
        <f>'Stand condition - SCT output'!$J538</f>
        <v>River Red Gum</v>
      </c>
      <c r="K538" s="1"/>
      <c r="L538" t="s">
        <v>99</v>
      </c>
      <c r="M538">
        <v>2013</v>
      </c>
      <c r="N538" t="s">
        <v>101</v>
      </c>
      <c r="O538">
        <v>211867.09173583984</v>
      </c>
      <c r="P538" s="1">
        <v>2088430.00923641</v>
      </c>
      <c r="Q538" s="1">
        <v>29388651.3227484</v>
      </c>
      <c r="R538" s="1">
        <v>306996104.00096899</v>
      </c>
      <c r="S538" s="1">
        <v>25224275.3837859</v>
      </c>
      <c r="T538" s="1" t="s">
        <v>21</v>
      </c>
      <c r="U538" s="1" t="s">
        <v>6</v>
      </c>
      <c r="V538">
        <f t="shared" si="71"/>
        <v>363909327.80847555</v>
      </c>
      <c r="X538" t="s">
        <v>99</v>
      </c>
      <c r="Y538">
        <v>2013</v>
      </c>
      <c r="Z538" t="s">
        <v>101</v>
      </c>
      <c r="AA538">
        <f t="shared" si="65"/>
        <v>5.821974748812838E-2</v>
      </c>
      <c r="AB538">
        <f t="shared" si="66"/>
        <v>0.5738874630703461</v>
      </c>
      <c r="AC538">
        <f t="shared" si="67"/>
        <v>8.0758169898342267</v>
      </c>
      <c r="AD538">
        <f t="shared" si="68"/>
        <v>84.36060318919337</v>
      </c>
      <c r="AE538">
        <f t="shared" si="69"/>
        <v>6.9314726104139233</v>
      </c>
      <c r="AF538" s="1" t="s">
        <v>21</v>
      </c>
      <c r="AG538" s="1" t="s">
        <v>6</v>
      </c>
      <c r="AH538">
        <f t="shared" si="72"/>
        <v>99.999999999999986</v>
      </c>
    </row>
    <row r="539" spans="1:34" x14ac:dyDescent="0.45">
      <c r="A539" t="str">
        <f>MID('Stand condition - SCT output'!$I539,9,4)</f>
        <v>2012</v>
      </c>
      <c r="B539">
        <f t="shared" si="70"/>
        <v>2013</v>
      </c>
      <c r="C539" t="str">
        <f>MID('Stand condition - SCT output'!$I539,18,4)</f>
        <v>2014</v>
      </c>
      <c r="D539">
        <f>SUM('Stand condition - SCT output'!$B539:$C539)</f>
        <v>68576.209716796846</v>
      </c>
      <c r="E539" s="1">
        <f>'Stand condition - SCT output'!$D539</f>
        <v>1227177.0883789</v>
      </c>
      <c r="F539" s="1">
        <f>'Stand condition - SCT output'!$E539</f>
        <v>8348606.4976488296</v>
      </c>
      <c r="G539" s="1">
        <f>'Stand condition - SCT output'!$F539</f>
        <v>110962618.05943701</v>
      </c>
      <c r="H539" s="1">
        <f>'Stand condition - SCT output'!$G539</f>
        <v>4072720.0931353401</v>
      </c>
      <c r="I539" s="1" t="str">
        <f>'Stand condition - SCT output'!$H539</f>
        <v>Gwydir</v>
      </c>
      <c r="J539" s="1" t="str">
        <f>'Stand condition - SCT output'!$J539</f>
        <v>River Red Gum</v>
      </c>
      <c r="K539" s="1"/>
      <c r="L539" t="s">
        <v>99</v>
      </c>
      <c r="M539">
        <v>2013</v>
      </c>
      <c r="N539" t="s">
        <v>101</v>
      </c>
      <c r="O539">
        <v>68576.209716796846</v>
      </c>
      <c r="P539" s="1">
        <v>1227177.0883789</v>
      </c>
      <c r="Q539" s="1">
        <v>8348606.4976488296</v>
      </c>
      <c r="R539" s="1">
        <v>110962618.05943701</v>
      </c>
      <c r="S539" s="1">
        <v>4072720.0931353401</v>
      </c>
      <c r="T539" s="1" t="s">
        <v>22</v>
      </c>
      <c r="U539" s="1" t="s">
        <v>6</v>
      </c>
      <c r="V539">
        <f t="shared" si="71"/>
        <v>124679697.94831687</v>
      </c>
      <c r="X539" t="s">
        <v>99</v>
      </c>
      <c r="Y539">
        <v>2013</v>
      </c>
      <c r="Z539" t="s">
        <v>101</v>
      </c>
      <c r="AA539">
        <f t="shared" si="65"/>
        <v>5.5001905559013742E-2</v>
      </c>
      <c r="AB539">
        <f t="shared" si="66"/>
        <v>0.98426376432801299</v>
      </c>
      <c r="AC539">
        <f t="shared" si="67"/>
        <v>6.6960432492462045</v>
      </c>
      <c r="AD539">
        <f t="shared" si="68"/>
        <v>88.998144754436311</v>
      </c>
      <c r="AE539">
        <f t="shared" si="69"/>
        <v>3.2665463264304613</v>
      </c>
      <c r="AF539" s="1" t="s">
        <v>22</v>
      </c>
      <c r="AG539" s="1" t="s">
        <v>6</v>
      </c>
      <c r="AH539">
        <f t="shared" si="72"/>
        <v>100</v>
      </c>
    </row>
    <row r="540" spans="1:34" x14ac:dyDescent="0.45">
      <c r="A540" t="str">
        <f>MID('Stand condition - SCT output'!$I540,9,4)</f>
        <v>2012</v>
      </c>
      <c r="B540">
        <f t="shared" si="70"/>
        <v>2013</v>
      </c>
      <c r="C540" t="str">
        <f>MID('Stand condition - SCT output'!$I540,18,4)</f>
        <v>2014</v>
      </c>
      <c r="D540">
        <f>SUM('Stand condition - SCT output'!$B540:$C540)</f>
        <v>14301.006530761641</v>
      </c>
      <c r="E540" s="1">
        <f>'Stand condition - SCT output'!$D540</f>
        <v>91490.814025878906</v>
      </c>
      <c r="F540" s="1">
        <f>'Stand condition - SCT output'!$E540</f>
        <v>1808007.61761474</v>
      </c>
      <c r="G540" s="1">
        <f>'Stand condition - SCT output'!$F540</f>
        <v>71431095.767748997</v>
      </c>
      <c r="H540" s="1">
        <f>'Stand condition - SCT output'!$G540</f>
        <v>770278.73687289294</v>
      </c>
      <c r="I540" s="1" t="str">
        <f>'Stand condition - SCT output'!$H540</f>
        <v>Warrego</v>
      </c>
      <c r="J540" s="1" t="str">
        <f>'Stand condition - SCT output'!$J540</f>
        <v>River Red Gum</v>
      </c>
      <c r="K540" s="1"/>
      <c r="L540" t="s">
        <v>99</v>
      </c>
      <c r="M540">
        <v>2013</v>
      </c>
      <c r="N540" t="s">
        <v>101</v>
      </c>
      <c r="O540">
        <v>14301.006530761641</v>
      </c>
      <c r="P540" s="1">
        <v>91490.814025878906</v>
      </c>
      <c r="Q540" s="1">
        <v>1808007.61761474</v>
      </c>
      <c r="R540" s="1">
        <v>71431095.767748997</v>
      </c>
      <c r="S540" s="1">
        <v>770278.73687289294</v>
      </c>
      <c r="T540" s="1" t="s">
        <v>23</v>
      </c>
      <c r="U540" s="1" t="s">
        <v>6</v>
      </c>
      <c r="V540">
        <f t="shared" si="71"/>
        <v>74115173.94279328</v>
      </c>
      <c r="X540" t="s">
        <v>99</v>
      </c>
      <c r="Y540">
        <v>2013</v>
      </c>
      <c r="Z540" t="s">
        <v>101</v>
      </c>
      <c r="AA540">
        <f t="shared" si="65"/>
        <v>1.9295652657848515E-2</v>
      </c>
      <c r="AB540">
        <f t="shared" si="66"/>
        <v>0.12344410619139506</v>
      </c>
      <c r="AC540">
        <f t="shared" si="67"/>
        <v>2.4394567555225239</v>
      </c>
      <c r="AD540">
        <f t="shared" si="68"/>
        <v>96.3785038444138</v>
      </c>
      <c r="AE540">
        <f t="shared" si="69"/>
        <v>1.0392996412144189</v>
      </c>
      <c r="AF540" s="1" t="s">
        <v>23</v>
      </c>
      <c r="AG540" s="1" t="s">
        <v>6</v>
      </c>
      <c r="AH540">
        <f t="shared" si="72"/>
        <v>99.999999999999986</v>
      </c>
    </row>
    <row r="541" spans="1:34" x14ac:dyDescent="0.45">
      <c r="A541" t="str">
        <f>MID('Stand condition - SCT output'!$I541,9,4)</f>
        <v>2012</v>
      </c>
      <c r="B541">
        <f t="shared" si="70"/>
        <v>2013</v>
      </c>
      <c r="C541" t="str">
        <f>MID('Stand condition - SCT output'!$I541,18,4)</f>
        <v>2014</v>
      </c>
      <c r="D541">
        <f>SUM('Stand condition - SCT output'!$B541:$C541)</f>
        <v>1906.693481445305</v>
      </c>
      <c r="E541" s="1">
        <f>'Stand condition - SCT output'!$D541</f>
        <v>10132.000488281201</v>
      </c>
      <c r="F541" s="1">
        <f>'Stand condition - SCT output'!$E541</f>
        <v>440688.14981641498</v>
      </c>
      <c r="G541" s="1">
        <f>'Stand condition - SCT output'!$F541</f>
        <v>2837257.2773351301</v>
      </c>
      <c r="H541" s="1">
        <f>'Stand condition - SCT output'!$G541</f>
        <v>199096.137610342</v>
      </c>
      <c r="I541" s="1" t="str">
        <f>'Stand condition - SCT output'!$H541</f>
        <v>Eastern Mt Lofty Ranges</v>
      </c>
      <c r="J541" s="1" t="str">
        <f>'Stand condition - SCT output'!$J541</f>
        <v>River Red Gum</v>
      </c>
      <c r="K541" s="1"/>
      <c r="L541" t="s">
        <v>99</v>
      </c>
      <c r="M541">
        <v>2013</v>
      </c>
      <c r="N541" t="s">
        <v>101</v>
      </c>
      <c r="O541">
        <v>1906.693481445305</v>
      </c>
      <c r="P541" s="1">
        <v>10132.000488281201</v>
      </c>
      <c r="Q541" s="1">
        <v>440688.14981641498</v>
      </c>
      <c r="R541" s="1">
        <v>2837257.2773351301</v>
      </c>
      <c r="S541" s="1">
        <v>199096.137610342</v>
      </c>
      <c r="T541" s="1" t="s">
        <v>24</v>
      </c>
      <c r="U541" s="1" t="s">
        <v>6</v>
      </c>
      <c r="V541">
        <f t="shared" si="71"/>
        <v>3489080.2587316134</v>
      </c>
      <c r="X541" t="s">
        <v>99</v>
      </c>
      <c r="Y541">
        <v>2013</v>
      </c>
      <c r="Z541" t="s">
        <v>101</v>
      </c>
      <c r="AA541">
        <f t="shared" si="65"/>
        <v>5.4647452625192577E-2</v>
      </c>
      <c r="AB541">
        <f t="shared" si="66"/>
        <v>0.29039172896425408</v>
      </c>
      <c r="AC541">
        <f t="shared" si="67"/>
        <v>12.63049620923935</v>
      </c>
      <c r="AD541">
        <f t="shared" si="68"/>
        <v>81.3182004121212</v>
      </c>
      <c r="AE541">
        <f t="shared" si="69"/>
        <v>5.7062641970500128</v>
      </c>
      <c r="AF541" s="1" t="s">
        <v>24</v>
      </c>
      <c r="AG541" s="1" t="s">
        <v>6</v>
      </c>
      <c r="AH541">
        <f t="shared" si="72"/>
        <v>100.00000000000001</v>
      </c>
    </row>
    <row r="542" spans="1:34" x14ac:dyDescent="0.45">
      <c r="A542" t="str">
        <f>MID('Stand condition - SCT output'!$I542,9,4)</f>
        <v>2012</v>
      </c>
      <c r="B542">
        <f t="shared" si="70"/>
        <v>2013</v>
      </c>
      <c r="C542" t="str">
        <f>MID('Stand condition - SCT output'!$I542,18,4)</f>
        <v>2014</v>
      </c>
      <c r="D542">
        <f>SUM('Stand condition - SCT output'!$B542:$C542)</f>
        <v>2017.62622070312</v>
      </c>
      <c r="E542" s="1">
        <f>'Stand condition - SCT output'!$D542</f>
        <v>56544.557800292903</v>
      </c>
      <c r="F542" s="1">
        <f>'Stand condition - SCT output'!$E542</f>
        <v>1834016.71777343</v>
      </c>
      <c r="G542" s="1">
        <f>'Stand condition - SCT output'!$F542</f>
        <v>109371364.02885599</v>
      </c>
      <c r="H542" s="1">
        <f>'Stand condition - SCT output'!$G542</f>
        <v>3184773.50578972</v>
      </c>
      <c r="I542" s="1" t="str">
        <f>'Stand condition - SCT output'!$H542</f>
        <v>Condamine-Balonne</v>
      </c>
      <c r="J542" s="1" t="str">
        <f>'Stand condition - SCT output'!$J542</f>
        <v>River Red Gum</v>
      </c>
      <c r="K542" s="1"/>
      <c r="L542" t="s">
        <v>99</v>
      </c>
      <c r="M542">
        <v>2013</v>
      </c>
      <c r="N542" t="s">
        <v>101</v>
      </c>
      <c r="O542">
        <v>2017.62622070312</v>
      </c>
      <c r="P542" s="1">
        <v>56544.557800292903</v>
      </c>
      <c r="Q542" s="1">
        <v>1834016.71777343</v>
      </c>
      <c r="R542" s="1">
        <v>109371364.02885599</v>
      </c>
      <c r="S542" s="1">
        <v>3184773.50578972</v>
      </c>
      <c r="T542" s="1" t="s">
        <v>25</v>
      </c>
      <c r="U542" s="1" t="s">
        <v>6</v>
      </c>
      <c r="V542">
        <f t="shared" si="71"/>
        <v>114448716.43644014</v>
      </c>
      <c r="X542" t="s">
        <v>99</v>
      </c>
      <c r="Y542">
        <v>2013</v>
      </c>
      <c r="Z542" t="s">
        <v>101</v>
      </c>
      <c r="AA542">
        <f t="shared" si="65"/>
        <v>1.7629085616033293E-3</v>
      </c>
      <c r="AB542">
        <f t="shared" si="66"/>
        <v>4.9406021806889647E-2</v>
      </c>
      <c r="AC542">
        <f t="shared" si="67"/>
        <v>1.6024790621325695</v>
      </c>
      <c r="AD542">
        <f t="shared" si="68"/>
        <v>95.563644079482629</v>
      </c>
      <c r="AE542">
        <f t="shared" si="69"/>
        <v>2.7827079280163054</v>
      </c>
      <c r="AF542" s="1" t="s">
        <v>25</v>
      </c>
      <c r="AG542" s="1" t="s">
        <v>6</v>
      </c>
      <c r="AH542">
        <f t="shared" si="72"/>
        <v>100</v>
      </c>
    </row>
    <row r="543" spans="1:34" x14ac:dyDescent="0.45">
      <c r="A543" t="str">
        <f>MID('Stand condition - SCT output'!$I543,9,4)</f>
        <v>2013</v>
      </c>
      <c r="B543">
        <f t="shared" si="70"/>
        <v>2014</v>
      </c>
      <c r="C543" t="str">
        <f>MID('Stand condition - SCT output'!$I543,18,4)</f>
        <v>2015</v>
      </c>
      <c r="D543">
        <f>SUM('Stand condition - SCT output'!$B543:$C543)</f>
        <v>2825091.0622098977</v>
      </c>
      <c r="E543" s="1">
        <f>'Stand condition - SCT output'!$D543</f>
        <v>43859136.8011939</v>
      </c>
      <c r="F543" s="1">
        <f>'Stand condition - SCT output'!$E543</f>
        <v>278515404.24583399</v>
      </c>
      <c r="G543" s="1">
        <f>'Stand condition - SCT output'!$F543</f>
        <v>732396318.27626896</v>
      </c>
      <c r="H543" s="1">
        <f>'Stand condition - SCT output'!$G543</f>
        <v>32310737.7311229</v>
      </c>
      <c r="I543" s="1" t="str">
        <f>'Stand condition - SCT output'!$H543</f>
        <v>Murrumbidgee</v>
      </c>
      <c r="J543" s="1" t="str">
        <f>'Stand condition - SCT output'!$J543</f>
        <v>River Red Gum</v>
      </c>
      <c r="K543" s="1"/>
      <c r="L543" t="s">
        <v>100</v>
      </c>
      <c r="M543">
        <v>2014</v>
      </c>
      <c r="N543" t="s">
        <v>102</v>
      </c>
      <c r="O543">
        <v>2825091.0622098977</v>
      </c>
      <c r="P543" s="1">
        <v>43859136.8011939</v>
      </c>
      <c r="Q543" s="1">
        <v>278515404.24583399</v>
      </c>
      <c r="R543" s="1">
        <v>732396318.27626896</v>
      </c>
      <c r="S543" s="1">
        <v>32310737.7311229</v>
      </c>
      <c r="T543" s="1" t="s">
        <v>4</v>
      </c>
      <c r="U543" s="1" t="s">
        <v>6</v>
      </c>
      <c r="V543">
        <f t="shared" si="71"/>
        <v>1089906688.1166296</v>
      </c>
      <c r="X543" t="s">
        <v>100</v>
      </c>
      <c r="Y543">
        <v>2014</v>
      </c>
      <c r="Z543" t="s">
        <v>102</v>
      </c>
      <c r="AA543">
        <f t="shared" si="65"/>
        <v>0.25920485606815435</v>
      </c>
      <c r="AB543">
        <f t="shared" si="66"/>
        <v>4.0241185121070275</v>
      </c>
      <c r="AC543">
        <f t="shared" si="67"/>
        <v>25.554059561475999</v>
      </c>
      <c r="AD543">
        <f t="shared" si="68"/>
        <v>67.198075418901922</v>
      </c>
      <c r="AE543">
        <f t="shared" si="69"/>
        <v>2.9645416514468956</v>
      </c>
      <c r="AF543" s="1" t="s">
        <v>4</v>
      </c>
      <c r="AG543" s="1" t="s">
        <v>6</v>
      </c>
      <c r="AH543">
        <f t="shared" si="72"/>
        <v>100</v>
      </c>
    </row>
    <row r="544" spans="1:34" x14ac:dyDescent="0.45">
      <c r="A544" t="str">
        <f>MID('Stand condition - SCT output'!$I544,9,4)</f>
        <v>2013</v>
      </c>
      <c r="B544">
        <f t="shared" si="70"/>
        <v>2014</v>
      </c>
      <c r="C544" t="str">
        <f>MID('Stand condition - SCT output'!$I544,18,4)</f>
        <v>2015</v>
      </c>
      <c r="D544">
        <f>SUM('Stand condition - SCT output'!$B544:$C544)</f>
        <v>7323.0545043945303</v>
      </c>
      <c r="E544" s="1">
        <f>'Stand condition - SCT output'!$D544</f>
        <v>219161.28397743299</v>
      </c>
      <c r="F544" s="1">
        <f>'Stand condition - SCT output'!$E544</f>
        <v>10797834.618171399</v>
      </c>
      <c r="G544" s="1">
        <f>'Stand condition - SCT output'!$F544</f>
        <v>110133646.847422</v>
      </c>
      <c r="H544" s="1">
        <f>'Stand condition - SCT output'!$G544</f>
        <v>3858499.5626220698</v>
      </c>
      <c r="I544" s="1" t="str">
        <f>'Stand condition - SCT output'!$H544</f>
        <v>Namoi</v>
      </c>
      <c r="J544" s="1" t="str">
        <f>'Stand condition - SCT output'!$J544</f>
        <v>River Red Gum</v>
      </c>
      <c r="K544" s="1"/>
      <c r="L544" t="s">
        <v>100</v>
      </c>
      <c r="M544">
        <v>2014</v>
      </c>
      <c r="N544" t="s">
        <v>102</v>
      </c>
      <c r="O544">
        <v>7323.0545043945303</v>
      </c>
      <c r="P544" s="1">
        <v>219161.28397743299</v>
      </c>
      <c r="Q544" s="1">
        <v>10797834.618171399</v>
      </c>
      <c r="R544" s="1">
        <v>110133646.847422</v>
      </c>
      <c r="S544" s="1">
        <v>3858499.5626220698</v>
      </c>
      <c r="T544" s="1" t="s">
        <v>7</v>
      </c>
      <c r="U544" s="1" t="s">
        <v>6</v>
      </c>
      <c r="V544">
        <f t="shared" si="71"/>
        <v>125016465.3666973</v>
      </c>
      <c r="X544" t="s">
        <v>100</v>
      </c>
      <c r="Y544">
        <v>2014</v>
      </c>
      <c r="Z544" t="s">
        <v>102</v>
      </c>
      <c r="AA544">
        <f t="shared" si="65"/>
        <v>5.8576720137740301E-3</v>
      </c>
      <c r="AB544">
        <f t="shared" si="66"/>
        <v>0.17530593536986577</v>
      </c>
      <c r="AC544">
        <f t="shared" si="67"/>
        <v>8.6371299864376088</v>
      </c>
      <c r="AD544">
        <f t="shared" si="68"/>
        <v>88.09531330483459</v>
      </c>
      <c r="AE544">
        <f t="shared" si="69"/>
        <v>3.0863931013441706</v>
      </c>
      <c r="AF544" s="1" t="s">
        <v>7</v>
      </c>
      <c r="AG544" s="1" t="s">
        <v>6</v>
      </c>
      <c r="AH544">
        <f t="shared" si="72"/>
        <v>100.00000000000001</v>
      </c>
    </row>
    <row r="545" spans="1:34" x14ac:dyDescent="0.45">
      <c r="A545" t="str">
        <f>MID('Stand condition - SCT output'!$I545,9,4)</f>
        <v>2013</v>
      </c>
      <c r="B545">
        <f t="shared" si="70"/>
        <v>2014</v>
      </c>
      <c r="C545" t="str">
        <f>MID('Stand condition - SCT output'!$I545,18,4)</f>
        <v>2015</v>
      </c>
      <c r="D545">
        <f>SUM('Stand condition - SCT output'!$B545:$C545)</f>
        <v>1372.3869018554601</v>
      </c>
      <c r="E545" s="1">
        <f>'Stand condition - SCT output'!$D545</f>
        <v>15679.222229003901</v>
      </c>
      <c r="F545" s="1">
        <f>'Stand condition - SCT output'!$E545</f>
        <v>835990.53875732399</v>
      </c>
      <c r="G545" s="1">
        <f>'Stand condition - SCT output'!$F545</f>
        <v>1138964.07531738</v>
      </c>
      <c r="H545" s="1">
        <f>'Stand condition - SCT output'!$G545</f>
        <v>0</v>
      </c>
      <c r="I545" s="1" t="str">
        <f>'Stand condition - SCT output'!$H545</f>
        <v>Nebine</v>
      </c>
      <c r="J545" s="1" t="str">
        <f>'Stand condition - SCT output'!$J545</f>
        <v>River Red Gum</v>
      </c>
      <c r="K545" s="1"/>
      <c r="L545" t="s">
        <v>100</v>
      </c>
      <c r="M545">
        <v>2014</v>
      </c>
      <c r="N545" t="s">
        <v>102</v>
      </c>
      <c r="O545">
        <v>1372.3869018554601</v>
      </c>
      <c r="P545" s="1">
        <v>15679.222229003901</v>
      </c>
      <c r="Q545" s="1">
        <v>835990.53875732399</v>
      </c>
      <c r="R545" s="1">
        <v>1138964.07531738</v>
      </c>
      <c r="S545" s="1">
        <v>0</v>
      </c>
      <c r="T545" s="1" t="s">
        <v>8</v>
      </c>
      <c r="U545" s="1" t="s">
        <v>6</v>
      </c>
      <c r="V545">
        <f t="shared" si="71"/>
        <v>1992006.2232055634</v>
      </c>
      <c r="X545" t="s">
        <v>100</v>
      </c>
      <c r="Y545">
        <v>2014</v>
      </c>
      <c r="Z545" t="s">
        <v>102</v>
      </c>
      <c r="AA545">
        <f t="shared" si="65"/>
        <v>6.8894709558035241E-2</v>
      </c>
      <c r="AB545">
        <f t="shared" si="66"/>
        <v>0.78710709064817497</v>
      </c>
      <c r="AC545">
        <f t="shared" si="67"/>
        <v>41.967265414062652</v>
      </c>
      <c r="AD545">
        <f t="shared" si="68"/>
        <v>57.176732785731147</v>
      </c>
      <c r="AE545">
        <f t="shared" si="69"/>
        <v>0</v>
      </c>
      <c r="AF545" s="1" t="s">
        <v>8</v>
      </c>
      <c r="AG545" s="1" t="s">
        <v>6</v>
      </c>
      <c r="AH545">
        <f t="shared" si="72"/>
        <v>100</v>
      </c>
    </row>
    <row r="546" spans="1:34" x14ac:dyDescent="0.45">
      <c r="A546" t="str">
        <f>MID('Stand condition - SCT output'!$I546,9,4)</f>
        <v>2013</v>
      </c>
      <c r="B546">
        <f t="shared" si="70"/>
        <v>2014</v>
      </c>
      <c r="C546" t="str">
        <f>MID('Stand condition - SCT output'!$I546,18,4)</f>
        <v>2015</v>
      </c>
      <c r="D546">
        <f>SUM('Stand condition - SCT output'!$B546:$C546)</f>
        <v>0</v>
      </c>
      <c r="E546" s="1">
        <f>'Stand condition - SCT output'!$D546</f>
        <v>140301.68231201099</v>
      </c>
      <c r="F546" s="1">
        <f>'Stand condition - SCT output'!$E546</f>
        <v>4070984.0391216199</v>
      </c>
      <c r="G546" s="1">
        <f>'Stand condition - SCT output'!$F546</f>
        <v>92351663.630118996</v>
      </c>
      <c r="H546" s="1">
        <f>'Stand condition - SCT output'!$G546</f>
        <v>30289756.392954301</v>
      </c>
      <c r="I546" s="1" t="str">
        <f>'Stand condition - SCT output'!$H546</f>
        <v>Ovens</v>
      </c>
      <c r="J546" s="1" t="str">
        <f>'Stand condition - SCT output'!$J546</f>
        <v>River Red Gum</v>
      </c>
      <c r="K546" s="1"/>
      <c r="L546" t="s">
        <v>100</v>
      </c>
      <c r="M546">
        <v>2014</v>
      </c>
      <c r="N546" t="s">
        <v>102</v>
      </c>
      <c r="O546">
        <v>0</v>
      </c>
      <c r="P546" s="1">
        <v>140301.68231201099</v>
      </c>
      <c r="Q546" s="1">
        <v>4070984.0391216199</v>
      </c>
      <c r="R546" s="1">
        <v>92351663.630118996</v>
      </c>
      <c r="S546" s="1">
        <v>30289756.392954301</v>
      </c>
      <c r="T546" s="1" t="s">
        <v>9</v>
      </c>
      <c r="U546" s="1" t="s">
        <v>6</v>
      </c>
      <c r="V546">
        <f t="shared" si="71"/>
        <v>126852705.74450693</v>
      </c>
      <c r="X546" t="s">
        <v>100</v>
      </c>
      <c r="Y546">
        <v>2014</v>
      </c>
      <c r="Z546" t="s">
        <v>102</v>
      </c>
      <c r="AA546">
        <f t="shared" si="65"/>
        <v>0</v>
      </c>
      <c r="AB546">
        <f t="shared" si="66"/>
        <v>0.11060204154777081</v>
      </c>
      <c r="AC546">
        <f t="shared" si="67"/>
        <v>3.2092212895489656</v>
      </c>
      <c r="AD546">
        <f t="shared" si="68"/>
        <v>72.802281266371864</v>
      </c>
      <c r="AE546">
        <f t="shared" si="69"/>
        <v>23.877895402531397</v>
      </c>
      <c r="AF546" s="1" t="s">
        <v>9</v>
      </c>
      <c r="AG546" s="1" t="s">
        <v>6</v>
      </c>
      <c r="AH546">
        <f t="shared" si="72"/>
        <v>100</v>
      </c>
    </row>
    <row r="547" spans="1:34" x14ac:dyDescent="0.45">
      <c r="A547" t="str">
        <f>MID('Stand condition - SCT output'!$I547,9,4)</f>
        <v>2013</v>
      </c>
      <c r="B547">
        <f t="shared" si="70"/>
        <v>2014</v>
      </c>
      <c r="C547" t="str">
        <f>MID('Stand condition - SCT output'!$I547,18,4)</f>
        <v>2015</v>
      </c>
      <c r="D547">
        <f>SUM('Stand condition - SCT output'!$B547:$C547)</f>
        <v>1319.7219848632801</v>
      </c>
      <c r="E547" s="1">
        <f>'Stand condition - SCT output'!$D547</f>
        <v>26173.865356445302</v>
      </c>
      <c r="F547" s="1">
        <f>'Stand condition - SCT output'!$E547</f>
        <v>1121996.2817220001</v>
      </c>
      <c r="G547" s="1">
        <f>'Stand condition - SCT output'!$F547</f>
        <v>26561881.331695899</v>
      </c>
      <c r="H547" s="1">
        <f>'Stand condition - SCT output'!$G547</f>
        <v>428816.59003475402</v>
      </c>
      <c r="I547" s="1" t="str">
        <f>'Stand condition - SCT output'!$H547</f>
        <v>Paroo</v>
      </c>
      <c r="J547" s="1" t="str">
        <f>'Stand condition - SCT output'!$J547</f>
        <v>River Red Gum</v>
      </c>
      <c r="K547" s="1"/>
      <c r="L547" t="s">
        <v>100</v>
      </c>
      <c r="M547">
        <v>2014</v>
      </c>
      <c r="N547" t="s">
        <v>102</v>
      </c>
      <c r="O547">
        <v>1319.7219848632801</v>
      </c>
      <c r="P547" s="1">
        <v>26173.865356445302</v>
      </c>
      <c r="Q547" s="1">
        <v>1121996.2817220001</v>
      </c>
      <c r="R547" s="1">
        <v>26561881.331695899</v>
      </c>
      <c r="S547" s="1">
        <v>428816.59003475402</v>
      </c>
      <c r="T547" s="1" t="s">
        <v>10</v>
      </c>
      <c r="U547" s="1" t="s">
        <v>6</v>
      </c>
      <c r="V547">
        <f t="shared" si="71"/>
        <v>28140187.790793963</v>
      </c>
      <c r="X547" t="s">
        <v>100</v>
      </c>
      <c r="Y547">
        <v>2014</v>
      </c>
      <c r="Z547" t="s">
        <v>102</v>
      </c>
      <c r="AA547">
        <f t="shared" si="65"/>
        <v>4.6898122879443825E-3</v>
      </c>
      <c r="AB547">
        <f t="shared" si="66"/>
        <v>9.3012404718237379E-2</v>
      </c>
      <c r="AC547">
        <f t="shared" si="67"/>
        <v>3.9871670013839076</v>
      </c>
      <c r="AD547">
        <f t="shared" si="68"/>
        <v>94.391272471840409</v>
      </c>
      <c r="AE547">
        <f t="shared" si="69"/>
        <v>1.5238583097694927</v>
      </c>
      <c r="AF547" s="1" t="s">
        <v>10</v>
      </c>
      <c r="AG547" s="1" t="s">
        <v>6</v>
      </c>
      <c r="AH547">
        <f t="shared" si="72"/>
        <v>99.999999999999986</v>
      </c>
    </row>
    <row r="548" spans="1:34" x14ac:dyDescent="0.45">
      <c r="A548" t="str">
        <f>MID('Stand condition - SCT output'!$I548,9,4)</f>
        <v>2013</v>
      </c>
      <c r="B548">
        <f t="shared" si="70"/>
        <v>2014</v>
      </c>
      <c r="C548" t="str">
        <f>MID('Stand condition - SCT output'!$I548,18,4)</f>
        <v>2015</v>
      </c>
      <c r="D548">
        <f>SUM('Stand condition - SCT output'!$B548:$C548)</f>
        <v>331945.26525878871</v>
      </c>
      <c r="E548" s="1">
        <f>'Stand condition - SCT output'!$D548</f>
        <v>3786315.4172181301</v>
      </c>
      <c r="F548" s="1">
        <f>'Stand condition - SCT output'!$E548</f>
        <v>39794078.813941099</v>
      </c>
      <c r="G548" s="1">
        <f>'Stand condition - SCT output'!$F548</f>
        <v>82938037.819657296</v>
      </c>
      <c r="H548" s="1">
        <f>'Stand condition - SCT output'!$G548</f>
        <v>351285.02739784302</v>
      </c>
      <c r="I548" s="1" t="str">
        <f>'Stand condition - SCT output'!$H548</f>
        <v>Wimmera-Avoca</v>
      </c>
      <c r="J548" s="1" t="str">
        <f>'Stand condition - SCT output'!$J548</f>
        <v>River Red Gum</v>
      </c>
      <c r="K548" s="1"/>
      <c r="L548" t="s">
        <v>100</v>
      </c>
      <c r="M548">
        <v>2014</v>
      </c>
      <c r="N548" t="s">
        <v>102</v>
      </c>
      <c r="O548">
        <v>331945.26525878871</v>
      </c>
      <c r="P548" s="1">
        <v>3786315.4172181301</v>
      </c>
      <c r="Q548" s="1">
        <v>39794078.813941099</v>
      </c>
      <c r="R548" s="1">
        <v>82938037.819657296</v>
      </c>
      <c r="S548" s="1">
        <v>351285.02739784302</v>
      </c>
      <c r="T548" s="1" t="s">
        <v>11</v>
      </c>
      <c r="U548" s="1" t="s">
        <v>6</v>
      </c>
      <c r="V548">
        <f t="shared" si="71"/>
        <v>127201662.34347315</v>
      </c>
      <c r="X548" t="s">
        <v>100</v>
      </c>
      <c r="Y548">
        <v>2014</v>
      </c>
      <c r="Z548" t="s">
        <v>102</v>
      </c>
      <c r="AA548">
        <f t="shared" si="65"/>
        <v>0.26095984843536219</v>
      </c>
      <c r="AB548">
        <f t="shared" si="66"/>
        <v>2.9766241631294292</v>
      </c>
      <c r="AC548">
        <f t="shared" si="67"/>
        <v>31.284244310021762</v>
      </c>
      <c r="AD548">
        <f t="shared" si="68"/>
        <v>65.202007813157266</v>
      </c>
      <c r="AE548">
        <f t="shared" si="69"/>
        <v>0.27616386525617431</v>
      </c>
      <c r="AF548" s="1" t="s">
        <v>11</v>
      </c>
      <c r="AG548" s="1" t="s">
        <v>6</v>
      </c>
      <c r="AH548">
        <f t="shared" si="72"/>
        <v>100</v>
      </c>
    </row>
    <row r="549" spans="1:34" x14ac:dyDescent="0.45">
      <c r="A549" t="str">
        <f>MID('Stand condition - SCT output'!$I549,9,4)</f>
        <v>2013</v>
      </c>
      <c r="B549">
        <f t="shared" si="70"/>
        <v>2014</v>
      </c>
      <c r="C549" t="str">
        <f>MID('Stand condition - SCT output'!$I549,18,4)</f>
        <v>2015</v>
      </c>
      <c r="D549">
        <f>SUM('Stand condition - SCT output'!$B549:$C549)</f>
        <v>1033146.4485782367</v>
      </c>
      <c r="E549" s="1">
        <f>'Stand condition - SCT output'!$D549</f>
        <v>20965388.306279399</v>
      </c>
      <c r="F549" s="1">
        <f>'Stand condition - SCT output'!$E549</f>
        <v>151910103.58471701</v>
      </c>
      <c r="G549" s="1">
        <f>'Stand condition - SCT output'!$F549</f>
        <v>361214642.52737701</v>
      </c>
      <c r="H549" s="1">
        <f>'Stand condition - SCT output'!$G549</f>
        <v>9298418.4642530195</v>
      </c>
      <c r="I549" s="1" t="str">
        <f>'Stand condition - SCT output'!$H549</f>
        <v>Lachlan</v>
      </c>
      <c r="J549" s="1" t="str">
        <f>'Stand condition - SCT output'!$J549</f>
        <v>River Red Gum</v>
      </c>
      <c r="K549" s="1"/>
      <c r="L549" t="s">
        <v>100</v>
      </c>
      <c r="M549">
        <v>2014</v>
      </c>
      <c r="N549" t="s">
        <v>102</v>
      </c>
      <c r="O549">
        <v>1033146.4485782367</v>
      </c>
      <c r="P549" s="1">
        <v>20965388.306279399</v>
      </c>
      <c r="Q549" s="1">
        <v>151910103.58471701</v>
      </c>
      <c r="R549" s="1">
        <v>361214642.52737701</v>
      </c>
      <c r="S549" s="1">
        <v>9298418.4642530195</v>
      </c>
      <c r="T549" s="1" t="s">
        <v>12</v>
      </c>
      <c r="U549" s="1" t="s">
        <v>6</v>
      </c>
      <c r="V549">
        <f t="shared" si="71"/>
        <v>544421699.33120465</v>
      </c>
      <c r="X549" t="s">
        <v>100</v>
      </c>
      <c r="Y549">
        <v>2014</v>
      </c>
      <c r="Z549" t="s">
        <v>102</v>
      </c>
      <c r="AA549">
        <f t="shared" si="65"/>
        <v>0.18976952054765756</v>
      </c>
      <c r="AB549">
        <f t="shared" si="66"/>
        <v>3.850946487260583</v>
      </c>
      <c r="AC549">
        <f t="shared" si="67"/>
        <v>27.903021457691917</v>
      </c>
      <c r="AD549">
        <f t="shared" si="68"/>
        <v>66.34831840301581</v>
      </c>
      <c r="AE549">
        <f t="shared" si="69"/>
        <v>1.7079441314840447</v>
      </c>
      <c r="AF549" s="1" t="s">
        <v>12</v>
      </c>
      <c r="AG549" s="1" t="s">
        <v>6</v>
      </c>
      <c r="AH549">
        <f t="shared" si="72"/>
        <v>100.00000000000001</v>
      </c>
    </row>
    <row r="550" spans="1:34" x14ac:dyDescent="0.45">
      <c r="A550" t="str">
        <f>MID('Stand condition - SCT output'!$I550,9,4)</f>
        <v>2013</v>
      </c>
      <c r="B550">
        <f t="shared" si="70"/>
        <v>2014</v>
      </c>
      <c r="C550" t="str">
        <f>MID('Stand condition - SCT output'!$I550,18,4)</f>
        <v>2015</v>
      </c>
      <c r="D550">
        <f>SUM('Stand condition - SCT output'!$B550:$C550)</f>
        <v>38048.781494140618</v>
      </c>
      <c r="E550" s="1">
        <f>'Stand condition - SCT output'!$D550</f>
        <v>1326938.9490966699</v>
      </c>
      <c r="F550" s="1">
        <f>'Stand condition - SCT output'!$E550</f>
        <v>12233380.561217001</v>
      </c>
      <c r="G550" s="1">
        <f>'Stand condition - SCT output'!$F550</f>
        <v>41851141.428567797</v>
      </c>
      <c r="H550" s="1">
        <f>'Stand condition - SCT output'!$G550</f>
        <v>827622.88012695301</v>
      </c>
      <c r="I550" s="1" t="str">
        <f>'Stand condition - SCT output'!$H550</f>
        <v>Loddon</v>
      </c>
      <c r="J550" s="1" t="str">
        <f>'Stand condition - SCT output'!$J550</f>
        <v>River Red Gum</v>
      </c>
      <c r="K550" s="1"/>
      <c r="L550" t="s">
        <v>100</v>
      </c>
      <c r="M550">
        <v>2014</v>
      </c>
      <c r="N550" t="s">
        <v>102</v>
      </c>
      <c r="O550">
        <v>38048.781494140618</v>
      </c>
      <c r="P550" s="1">
        <v>1326938.9490966699</v>
      </c>
      <c r="Q550" s="1">
        <v>12233380.561217001</v>
      </c>
      <c r="R550" s="1">
        <v>41851141.428567797</v>
      </c>
      <c r="S550" s="1">
        <v>827622.88012695301</v>
      </c>
      <c r="T550" s="1" t="s">
        <v>13</v>
      </c>
      <c r="U550" s="1" t="s">
        <v>6</v>
      </c>
      <c r="V550">
        <f t="shared" si="71"/>
        <v>56277132.600502566</v>
      </c>
      <c r="X550" t="s">
        <v>100</v>
      </c>
      <c r="Y550">
        <v>2014</v>
      </c>
      <c r="Z550" t="s">
        <v>102</v>
      </c>
      <c r="AA550">
        <f t="shared" si="65"/>
        <v>6.7609666192909118E-2</v>
      </c>
      <c r="AB550">
        <f t="shared" si="66"/>
        <v>2.3578652425600306</v>
      </c>
      <c r="AC550">
        <f t="shared" si="67"/>
        <v>21.737746747082408</v>
      </c>
      <c r="AD550">
        <f t="shared" si="68"/>
        <v>74.366158143945768</v>
      </c>
      <c r="AE550">
        <f t="shared" si="69"/>
        <v>1.4706202002188757</v>
      </c>
      <c r="AF550" s="1" t="s">
        <v>13</v>
      </c>
      <c r="AG550" s="1" t="s">
        <v>6</v>
      </c>
      <c r="AH550">
        <f t="shared" si="72"/>
        <v>99.999999999999986</v>
      </c>
    </row>
    <row r="551" spans="1:34" x14ac:dyDescent="0.45">
      <c r="A551" t="str">
        <f>MID('Stand condition - SCT output'!$I551,9,4)</f>
        <v>2013</v>
      </c>
      <c r="B551">
        <f t="shared" si="70"/>
        <v>2014</v>
      </c>
      <c r="C551" t="str">
        <f>MID('Stand condition - SCT output'!$I551,18,4)</f>
        <v>2015</v>
      </c>
      <c r="D551">
        <f>SUM('Stand condition - SCT output'!$B551:$C551)</f>
        <v>36492.440734863201</v>
      </c>
      <c r="E551" s="1">
        <f>'Stand condition - SCT output'!$D551</f>
        <v>618612.715644866</v>
      </c>
      <c r="F551" s="1">
        <f>'Stand condition - SCT output'!$E551</f>
        <v>14576402.051112</v>
      </c>
      <c r="G551" s="1">
        <f>'Stand condition - SCT output'!$F551</f>
        <v>116483460.316754</v>
      </c>
      <c r="H551" s="1">
        <f>'Stand condition - SCT output'!$G551</f>
        <v>5164945.2700652396</v>
      </c>
      <c r="I551" s="1" t="str">
        <f>'Stand condition - SCT output'!$H551</f>
        <v>Lower Darling</v>
      </c>
      <c r="J551" s="1" t="str">
        <f>'Stand condition - SCT output'!$J551</f>
        <v>River Red Gum</v>
      </c>
      <c r="K551" s="1"/>
      <c r="L551" t="s">
        <v>100</v>
      </c>
      <c r="M551">
        <v>2014</v>
      </c>
      <c r="N551" t="s">
        <v>102</v>
      </c>
      <c r="O551">
        <v>36492.440734863201</v>
      </c>
      <c r="P551" s="1">
        <v>618612.715644866</v>
      </c>
      <c r="Q551" s="1">
        <v>14576402.051112</v>
      </c>
      <c r="R551" s="1">
        <v>116483460.316754</v>
      </c>
      <c r="S551" s="1">
        <v>5164945.2700652396</v>
      </c>
      <c r="T551" s="1" t="s">
        <v>14</v>
      </c>
      <c r="U551" s="1" t="s">
        <v>6</v>
      </c>
      <c r="V551">
        <f t="shared" si="71"/>
        <v>136879912.79431096</v>
      </c>
      <c r="X551" t="s">
        <v>100</v>
      </c>
      <c r="Y551">
        <v>2014</v>
      </c>
      <c r="Z551" t="s">
        <v>102</v>
      </c>
      <c r="AA551">
        <f t="shared" si="65"/>
        <v>2.6660187013488448E-2</v>
      </c>
      <c r="AB551">
        <f t="shared" si="66"/>
        <v>0.45193827422614857</v>
      </c>
      <c r="AC551">
        <f t="shared" si="67"/>
        <v>10.649043934602673</v>
      </c>
      <c r="AD551">
        <f t="shared" si="68"/>
        <v>85.099017042619934</v>
      </c>
      <c r="AE551">
        <f t="shared" si="69"/>
        <v>3.7733405615377533</v>
      </c>
      <c r="AF551" s="1" t="s">
        <v>14</v>
      </c>
      <c r="AG551" s="1" t="s">
        <v>6</v>
      </c>
      <c r="AH551">
        <f t="shared" si="72"/>
        <v>100</v>
      </c>
    </row>
    <row r="552" spans="1:34" x14ac:dyDescent="0.45">
      <c r="A552" t="str">
        <f>MID('Stand condition - SCT output'!$I552,9,4)</f>
        <v>2013</v>
      </c>
      <c r="B552">
        <f t="shared" si="70"/>
        <v>2014</v>
      </c>
      <c r="C552" t="str">
        <f>MID('Stand condition - SCT output'!$I552,18,4)</f>
        <v>2015</v>
      </c>
      <c r="D552">
        <f>SUM('Stand condition - SCT output'!$B552:$C552)</f>
        <v>546992.69140624977</v>
      </c>
      <c r="E552" s="1">
        <f>'Stand condition - SCT output'!$D552</f>
        <v>42103444.571491301</v>
      </c>
      <c r="F552" s="1">
        <f>'Stand condition - SCT output'!$E552</f>
        <v>314901769.62241101</v>
      </c>
      <c r="G552" s="1">
        <f>'Stand condition - SCT output'!$F552</f>
        <v>495269456.97878897</v>
      </c>
      <c r="H552" s="1">
        <f>'Stand condition - SCT output'!$G552</f>
        <v>12378506.978332501</v>
      </c>
      <c r="I552" s="1" t="str">
        <f>'Stand condition - SCT output'!$H552</f>
        <v>Macquarie-Castlereagh</v>
      </c>
      <c r="J552" s="1" t="str">
        <f>'Stand condition - SCT output'!$J552</f>
        <v>River Red Gum</v>
      </c>
      <c r="K552" s="1"/>
      <c r="L552" t="s">
        <v>100</v>
      </c>
      <c r="M552">
        <v>2014</v>
      </c>
      <c r="N552" t="s">
        <v>102</v>
      </c>
      <c r="O552">
        <v>546992.69140624977</v>
      </c>
      <c r="P552" s="1">
        <v>42103444.571491301</v>
      </c>
      <c r="Q552" s="1">
        <v>314901769.62241101</v>
      </c>
      <c r="R552" s="1">
        <v>495269456.97878897</v>
      </c>
      <c r="S552" s="1">
        <v>12378506.978332501</v>
      </c>
      <c r="T552" s="1" t="s">
        <v>15</v>
      </c>
      <c r="U552" s="1" t="s">
        <v>6</v>
      </c>
      <c r="V552">
        <f t="shared" si="71"/>
        <v>865200170.84243011</v>
      </c>
      <c r="X552" t="s">
        <v>100</v>
      </c>
      <c r="Y552">
        <v>2014</v>
      </c>
      <c r="Z552" t="s">
        <v>102</v>
      </c>
      <c r="AA552">
        <f t="shared" si="65"/>
        <v>6.3221519116628544E-2</v>
      </c>
      <c r="AB552">
        <f t="shared" si="66"/>
        <v>4.866324116706533</v>
      </c>
      <c r="AC552">
        <f t="shared" si="67"/>
        <v>36.396406315523116</v>
      </c>
      <c r="AD552">
        <f t="shared" si="68"/>
        <v>57.243337862098876</v>
      </c>
      <c r="AE552">
        <f t="shared" si="69"/>
        <v>1.4307101865548371</v>
      </c>
      <c r="AF552" s="1" t="s">
        <v>15</v>
      </c>
      <c r="AG552" s="1" t="s">
        <v>6</v>
      </c>
      <c r="AH552">
        <f t="shared" si="72"/>
        <v>99.999999999999986</v>
      </c>
    </row>
    <row r="553" spans="1:34" x14ac:dyDescent="0.45">
      <c r="A553" t="str">
        <f>MID('Stand condition - SCT output'!$I553,9,4)</f>
        <v>2013</v>
      </c>
      <c r="B553">
        <f t="shared" si="70"/>
        <v>2014</v>
      </c>
      <c r="C553" t="str">
        <f>MID('Stand condition - SCT output'!$I553,18,4)</f>
        <v>2015</v>
      </c>
      <c r="D553">
        <f>SUM('Stand condition - SCT output'!$B553:$C553)</f>
        <v>2028.03137207031</v>
      </c>
      <c r="E553" s="1">
        <f>'Stand condition - SCT output'!$D553</f>
        <v>22453.902770995999</v>
      </c>
      <c r="F553" s="1">
        <f>'Stand condition - SCT output'!$E553</f>
        <v>634025.57427978504</v>
      </c>
      <c r="G553" s="1">
        <f>'Stand condition - SCT output'!$F553</f>
        <v>21594563.8384399</v>
      </c>
      <c r="H553" s="1">
        <f>'Stand condition - SCT output'!$G553</f>
        <v>93369.896240234302</v>
      </c>
      <c r="I553" s="1" t="str">
        <f>'Stand condition - SCT output'!$H553</f>
        <v>Moonie</v>
      </c>
      <c r="J553" s="1" t="str">
        <f>'Stand condition - SCT output'!$J553</f>
        <v>River Red Gum</v>
      </c>
      <c r="K553" s="1"/>
      <c r="L553" t="s">
        <v>100</v>
      </c>
      <c r="M553">
        <v>2014</v>
      </c>
      <c r="N553" t="s">
        <v>102</v>
      </c>
      <c r="O553">
        <v>2028.03137207031</v>
      </c>
      <c r="P553" s="1">
        <v>22453.902770995999</v>
      </c>
      <c r="Q553" s="1">
        <v>634025.57427978504</v>
      </c>
      <c r="R553" s="1">
        <v>21594563.8384399</v>
      </c>
      <c r="S553" s="1">
        <v>93369.896240234302</v>
      </c>
      <c r="T553" s="1" t="s">
        <v>16</v>
      </c>
      <c r="U553" s="1" t="s">
        <v>6</v>
      </c>
      <c r="V553">
        <f t="shared" si="71"/>
        <v>22346441.243102986</v>
      </c>
      <c r="X553" t="s">
        <v>100</v>
      </c>
      <c r="Y553">
        <v>2014</v>
      </c>
      <c r="Z553" t="s">
        <v>102</v>
      </c>
      <c r="AA553">
        <f t="shared" si="65"/>
        <v>9.0754109345990049E-3</v>
      </c>
      <c r="AB553">
        <f t="shared" si="66"/>
        <v>0.10048088877653474</v>
      </c>
      <c r="AC553">
        <f t="shared" si="67"/>
        <v>2.8372552362245642</v>
      </c>
      <c r="AD553">
        <f t="shared" si="68"/>
        <v>96.635359534506875</v>
      </c>
      <c r="AE553">
        <f t="shared" si="69"/>
        <v>0.41782892955741674</v>
      </c>
      <c r="AF553" s="1" t="s">
        <v>16</v>
      </c>
      <c r="AG553" s="1" t="s">
        <v>6</v>
      </c>
      <c r="AH553">
        <f t="shared" si="72"/>
        <v>99.999999999999986</v>
      </c>
    </row>
    <row r="554" spans="1:34" x14ac:dyDescent="0.45">
      <c r="A554" t="str">
        <f>MID('Stand condition - SCT output'!$I554,9,4)</f>
        <v>2013</v>
      </c>
      <c r="B554">
        <f t="shared" si="70"/>
        <v>2014</v>
      </c>
      <c r="C554" t="str">
        <f>MID('Stand condition - SCT output'!$I554,18,4)</f>
        <v>2015</v>
      </c>
      <c r="D554">
        <f>SUM('Stand condition - SCT output'!$B554:$C554)</f>
        <v>561532.63360595645</v>
      </c>
      <c r="E554" s="1">
        <f>'Stand condition - SCT output'!$D554</f>
        <v>19287412.961769901</v>
      </c>
      <c r="F554" s="1">
        <f>'Stand condition - SCT output'!$E554</f>
        <v>363578244.95046198</v>
      </c>
      <c r="G554" s="1">
        <f>'Stand condition - SCT output'!$F554</f>
        <v>1663001626.31881</v>
      </c>
      <c r="H554" s="1">
        <f>'Stand condition - SCT output'!$G554</f>
        <v>111190911.305546</v>
      </c>
      <c r="I554" s="1" t="str">
        <f>'Stand condition - SCT output'!$H554</f>
        <v>Murray</v>
      </c>
      <c r="J554" s="1" t="str">
        <f>'Stand condition - SCT output'!$J554</f>
        <v>River Red Gum</v>
      </c>
      <c r="K554" s="1"/>
      <c r="L554" t="s">
        <v>100</v>
      </c>
      <c r="M554">
        <v>2014</v>
      </c>
      <c r="N554" t="s">
        <v>102</v>
      </c>
      <c r="O554">
        <v>561532.63360595645</v>
      </c>
      <c r="P554" s="1">
        <v>19287412.961769901</v>
      </c>
      <c r="Q554" s="1">
        <v>363578244.95046198</v>
      </c>
      <c r="R554" s="1">
        <v>1663001626.31881</v>
      </c>
      <c r="S554" s="1">
        <v>111190911.305546</v>
      </c>
      <c r="T554" s="1" t="s">
        <v>17</v>
      </c>
      <c r="U554" s="1" t="s">
        <v>6</v>
      </c>
      <c r="V554">
        <f t="shared" si="71"/>
        <v>2157619728.1701937</v>
      </c>
      <c r="X554" t="s">
        <v>100</v>
      </c>
      <c r="Y554">
        <v>2014</v>
      </c>
      <c r="Z554" t="s">
        <v>102</v>
      </c>
      <c r="AA554">
        <f t="shared" si="65"/>
        <v>2.6025560773036395E-2</v>
      </c>
      <c r="AB554">
        <f t="shared" si="66"/>
        <v>0.89392086612625299</v>
      </c>
      <c r="AC554">
        <f t="shared" si="67"/>
        <v>16.850895466125568</v>
      </c>
      <c r="AD554">
        <f t="shared" si="68"/>
        <v>77.075751792886464</v>
      </c>
      <c r="AE554">
        <f t="shared" si="69"/>
        <v>5.1534063140886905</v>
      </c>
      <c r="AF554" s="1" t="s">
        <v>17</v>
      </c>
      <c r="AG554" s="1" t="s">
        <v>6</v>
      </c>
      <c r="AH554">
        <f t="shared" si="72"/>
        <v>100.00000000000001</v>
      </c>
    </row>
    <row r="555" spans="1:34" x14ac:dyDescent="0.45">
      <c r="A555" t="str">
        <f>MID('Stand condition - SCT output'!$I555,9,4)</f>
        <v>2013</v>
      </c>
      <c r="B555">
        <f t="shared" si="70"/>
        <v>2014</v>
      </c>
      <c r="C555" t="str">
        <f>MID('Stand condition - SCT output'!$I555,18,4)</f>
        <v>2015</v>
      </c>
      <c r="D555">
        <f>SUM('Stand condition - SCT output'!$B555:$C555)</f>
        <v>0</v>
      </c>
      <c r="E555" s="1">
        <f>'Stand condition - SCT output'!$D555</f>
        <v>10001.6905517578</v>
      </c>
      <c r="F555" s="1">
        <f>'Stand condition - SCT output'!$E555</f>
        <v>1394354.72992948</v>
      </c>
      <c r="G555" s="1">
        <f>'Stand condition - SCT output'!$F555</f>
        <v>79310563.527325705</v>
      </c>
      <c r="H555" s="1">
        <f>'Stand condition - SCT output'!$G555</f>
        <v>1655007.5622515499</v>
      </c>
      <c r="I555" s="1" t="str">
        <f>'Stand condition - SCT output'!$H555</f>
        <v>Barwon-Darling</v>
      </c>
      <c r="J555" s="1" t="str">
        <f>'Stand condition - SCT output'!$J555</f>
        <v>River Red Gum</v>
      </c>
      <c r="K555" s="1"/>
      <c r="L555" t="s">
        <v>100</v>
      </c>
      <c r="M555">
        <v>2014</v>
      </c>
      <c r="N555" t="s">
        <v>102</v>
      </c>
      <c r="O555">
        <v>0</v>
      </c>
      <c r="P555" s="1">
        <v>10001.6905517578</v>
      </c>
      <c r="Q555" s="1">
        <v>1394354.72992948</v>
      </c>
      <c r="R555" s="1">
        <v>79310563.527325705</v>
      </c>
      <c r="S555" s="1">
        <v>1655007.5622515499</v>
      </c>
      <c r="T555" s="1" t="s">
        <v>18</v>
      </c>
      <c r="U555" s="1" t="s">
        <v>6</v>
      </c>
      <c r="V555">
        <f t="shared" si="71"/>
        <v>82369927.510058492</v>
      </c>
      <c r="X555" t="s">
        <v>100</v>
      </c>
      <c r="Y555">
        <v>2014</v>
      </c>
      <c r="Z555" t="s">
        <v>102</v>
      </c>
      <c r="AA555">
        <f t="shared" si="65"/>
        <v>0</v>
      </c>
      <c r="AB555">
        <f t="shared" si="66"/>
        <v>1.2142405431322563E-2</v>
      </c>
      <c r="AC555">
        <f t="shared" si="67"/>
        <v>1.6927958686854621</v>
      </c>
      <c r="AD555">
        <f t="shared" si="68"/>
        <v>96.285824116624113</v>
      </c>
      <c r="AE555">
        <f t="shared" si="69"/>
        <v>2.0092376092590962</v>
      </c>
      <c r="AF555" s="1" t="s">
        <v>18</v>
      </c>
      <c r="AG555" s="1" t="s">
        <v>6</v>
      </c>
      <c r="AH555">
        <f t="shared" si="72"/>
        <v>100</v>
      </c>
    </row>
    <row r="556" spans="1:34" x14ac:dyDescent="0.45">
      <c r="A556" t="str">
        <f>MID('Stand condition - SCT output'!$I556,9,4)</f>
        <v>2013</v>
      </c>
      <c r="B556">
        <f t="shared" si="70"/>
        <v>2014</v>
      </c>
      <c r="C556" t="str">
        <f>MID('Stand condition - SCT output'!$I556,18,4)</f>
        <v>2015</v>
      </c>
      <c r="D556">
        <f>SUM('Stand condition - SCT output'!$B556:$C556)</f>
        <v>16241.211730957</v>
      </c>
      <c r="E556" s="1">
        <f>'Stand condition - SCT output'!$D556</f>
        <v>228106.99530029201</v>
      </c>
      <c r="F556" s="1">
        <f>'Stand condition - SCT output'!$E556</f>
        <v>6147430.5259339502</v>
      </c>
      <c r="G556" s="1">
        <f>'Stand condition - SCT output'!$F556</f>
        <v>112462453.38492601</v>
      </c>
      <c r="H556" s="1">
        <f>'Stand condition - SCT output'!$G556</f>
        <v>3881820.12469482</v>
      </c>
      <c r="I556" s="1" t="str">
        <f>'Stand condition - SCT output'!$H556</f>
        <v>Border Rivers</v>
      </c>
      <c r="J556" s="1" t="str">
        <f>'Stand condition - SCT output'!$J556</f>
        <v>River Red Gum</v>
      </c>
      <c r="K556" s="1"/>
      <c r="L556" t="s">
        <v>100</v>
      </c>
      <c r="M556">
        <v>2014</v>
      </c>
      <c r="N556" t="s">
        <v>102</v>
      </c>
      <c r="O556">
        <v>16241.211730957</v>
      </c>
      <c r="P556" s="1">
        <v>228106.99530029201</v>
      </c>
      <c r="Q556" s="1">
        <v>6147430.5259339502</v>
      </c>
      <c r="R556" s="1">
        <v>112462453.38492601</v>
      </c>
      <c r="S556" s="1">
        <v>3881820.12469482</v>
      </c>
      <c r="T556" s="1" t="s">
        <v>19</v>
      </c>
      <c r="U556" s="1" t="s">
        <v>6</v>
      </c>
      <c r="V556">
        <f t="shared" si="71"/>
        <v>122736052.24258603</v>
      </c>
      <c r="X556" t="s">
        <v>100</v>
      </c>
      <c r="Y556">
        <v>2014</v>
      </c>
      <c r="Z556" t="s">
        <v>102</v>
      </c>
      <c r="AA556">
        <f t="shared" si="65"/>
        <v>1.323263330879869E-2</v>
      </c>
      <c r="AB556">
        <f t="shared" si="66"/>
        <v>0.18585166390185162</v>
      </c>
      <c r="AC556">
        <f t="shared" si="67"/>
        <v>5.0086591621699244</v>
      </c>
      <c r="AD556">
        <f t="shared" si="68"/>
        <v>91.629518246721503</v>
      </c>
      <c r="AE556">
        <f t="shared" si="69"/>
        <v>3.1627382938979163</v>
      </c>
      <c r="AF556" s="1" t="s">
        <v>19</v>
      </c>
      <c r="AG556" s="1" t="s">
        <v>6</v>
      </c>
      <c r="AH556">
        <f t="shared" si="72"/>
        <v>100</v>
      </c>
    </row>
    <row r="557" spans="1:34" x14ac:dyDescent="0.45">
      <c r="A557" t="str">
        <f>MID('Stand condition - SCT output'!$I557,9,4)</f>
        <v>2013</v>
      </c>
      <c r="B557">
        <f t="shared" si="70"/>
        <v>2014</v>
      </c>
      <c r="C557" t="str">
        <f>MID('Stand condition - SCT output'!$I557,18,4)</f>
        <v>2015</v>
      </c>
      <c r="D557">
        <f>SUM('Stand condition - SCT output'!$B557:$C557)</f>
        <v>2485.5579223632799</v>
      </c>
      <c r="E557" s="1">
        <f>'Stand condition - SCT output'!$D557</f>
        <v>96347.9296264648</v>
      </c>
      <c r="F557" s="1">
        <f>'Stand condition - SCT output'!$E557</f>
        <v>2005832.80828713</v>
      </c>
      <c r="G557" s="1">
        <f>'Stand condition - SCT output'!$F557</f>
        <v>20028553.007028598</v>
      </c>
      <c r="H557" s="1">
        <f>'Stand condition - SCT output'!$G557</f>
        <v>522728.43176269502</v>
      </c>
      <c r="I557" s="1" t="str">
        <f>'Stand condition - SCT output'!$H557</f>
        <v>Campaspe</v>
      </c>
      <c r="J557" s="1" t="str">
        <f>'Stand condition - SCT output'!$J557</f>
        <v>River Red Gum</v>
      </c>
      <c r="K557" s="1"/>
      <c r="L557" t="s">
        <v>100</v>
      </c>
      <c r="M557">
        <v>2014</v>
      </c>
      <c r="N557" t="s">
        <v>102</v>
      </c>
      <c r="O557">
        <v>2485.5579223632799</v>
      </c>
      <c r="P557" s="1">
        <v>96347.9296264648</v>
      </c>
      <c r="Q557" s="1">
        <v>2005832.80828713</v>
      </c>
      <c r="R557" s="1">
        <v>20028553.007028598</v>
      </c>
      <c r="S557" s="1">
        <v>522728.43176269502</v>
      </c>
      <c r="T557" s="1" t="s">
        <v>20</v>
      </c>
      <c r="U557" s="1" t="s">
        <v>6</v>
      </c>
      <c r="V557">
        <f t="shared" si="71"/>
        <v>22655947.734627251</v>
      </c>
      <c r="X557" t="s">
        <v>100</v>
      </c>
      <c r="Y557">
        <v>2014</v>
      </c>
      <c r="Z557" t="s">
        <v>102</v>
      </c>
      <c r="AA557">
        <f t="shared" si="65"/>
        <v>1.0970884782561377E-2</v>
      </c>
      <c r="AB557">
        <f t="shared" si="66"/>
        <v>0.42526550094043097</v>
      </c>
      <c r="AC557">
        <f t="shared" si="67"/>
        <v>8.8534491330125373</v>
      </c>
      <c r="AD557">
        <f t="shared" si="68"/>
        <v>88.403068552356544</v>
      </c>
      <c r="AE557">
        <f t="shared" si="69"/>
        <v>2.3072459289079275</v>
      </c>
      <c r="AF557" s="1" t="s">
        <v>20</v>
      </c>
      <c r="AG557" s="1" t="s">
        <v>6</v>
      </c>
      <c r="AH557">
        <f t="shared" si="72"/>
        <v>100</v>
      </c>
    </row>
    <row r="558" spans="1:34" x14ac:dyDescent="0.45">
      <c r="A558" t="str">
        <f>MID('Stand condition - SCT output'!$I558,9,4)</f>
        <v>2013</v>
      </c>
      <c r="B558">
        <f t="shared" si="70"/>
        <v>2014</v>
      </c>
      <c r="C558" t="str">
        <f>MID('Stand condition - SCT output'!$I558,18,4)</f>
        <v>2015</v>
      </c>
      <c r="D558">
        <f>SUM('Stand condition - SCT output'!$B558:$C558)</f>
        <v>49833.095336913997</v>
      </c>
      <c r="E558" s="1">
        <f>'Stand condition - SCT output'!$D558</f>
        <v>1557963.5297777299</v>
      </c>
      <c r="F558" s="1">
        <f>'Stand condition - SCT output'!$E558</f>
        <v>35623026.541618302</v>
      </c>
      <c r="G558" s="1">
        <f>'Stand condition - SCT output'!$F558</f>
        <v>301747152.00474298</v>
      </c>
      <c r="H558" s="1">
        <f>'Stand condition - SCT output'!$G558</f>
        <v>24931352.636999901</v>
      </c>
      <c r="I558" s="1" t="str">
        <f>'Stand condition - SCT output'!$H558</f>
        <v>Goulburn-Broken</v>
      </c>
      <c r="J558" s="1" t="str">
        <f>'Stand condition - SCT output'!$J558</f>
        <v>River Red Gum</v>
      </c>
      <c r="K558" s="1"/>
      <c r="L558" t="s">
        <v>100</v>
      </c>
      <c r="M558">
        <v>2014</v>
      </c>
      <c r="N558" t="s">
        <v>102</v>
      </c>
      <c r="O558">
        <v>49833.095336913997</v>
      </c>
      <c r="P558" s="1">
        <v>1557963.5297777299</v>
      </c>
      <c r="Q558" s="1">
        <v>35623026.541618302</v>
      </c>
      <c r="R558" s="1">
        <v>301747152.00474298</v>
      </c>
      <c r="S558" s="1">
        <v>24931352.636999901</v>
      </c>
      <c r="T558" s="1" t="s">
        <v>21</v>
      </c>
      <c r="U558" s="1" t="s">
        <v>6</v>
      </c>
      <c r="V558">
        <f t="shared" si="71"/>
        <v>363909327.80847585</v>
      </c>
      <c r="X558" t="s">
        <v>100</v>
      </c>
      <c r="Y558">
        <v>2014</v>
      </c>
      <c r="Z558" t="s">
        <v>102</v>
      </c>
      <c r="AA558">
        <f t="shared" si="65"/>
        <v>1.3693821930044337E-2</v>
      </c>
      <c r="AB558">
        <f t="shared" si="66"/>
        <v>0.42811860282891134</v>
      </c>
      <c r="AC558">
        <f t="shared" si="67"/>
        <v>9.7889841835454607</v>
      </c>
      <c r="AD558">
        <f t="shared" si="68"/>
        <v>82.918224114208854</v>
      </c>
      <c r="AE558">
        <f t="shared" si="69"/>
        <v>6.8509792774867213</v>
      </c>
      <c r="AF558" s="1" t="s">
        <v>21</v>
      </c>
      <c r="AG558" s="1" t="s">
        <v>6</v>
      </c>
      <c r="AH558">
        <f t="shared" si="72"/>
        <v>99.999999999999986</v>
      </c>
    </row>
    <row r="559" spans="1:34" x14ac:dyDescent="0.45">
      <c r="A559" t="str">
        <f>MID('Stand condition - SCT output'!$I559,9,4)</f>
        <v>2013</v>
      </c>
      <c r="B559">
        <f t="shared" si="70"/>
        <v>2014</v>
      </c>
      <c r="C559" t="str">
        <f>MID('Stand condition - SCT output'!$I559,18,4)</f>
        <v>2015</v>
      </c>
      <c r="D559">
        <f>SUM('Stand condition - SCT output'!$B559:$C559)</f>
        <v>53123.383789062449</v>
      </c>
      <c r="E559" s="1">
        <f>'Stand condition - SCT output'!$D559</f>
        <v>724705.67736816395</v>
      </c>
      <c r="F559" s="1">
        <f>'Stand condition - SCT output'!$E559</f>
        <v>9270622.8986376002</v>
      </c>
      <c r="G559" s="1">
        <f>'Stand condition - SCT output'!$F559</f>
        <v>110433206.030148</v>
      </c>
      <c r="H559" s="1">
        <f>'Stand condition - SCT output'!$G559</f>
        <v>4198039.9583740197</v>
      </c>
      <c r="I559" s="1" t="str">
        <f>'Stand condition - SCT output'!$H559</f>
        <v>Gwydir</v>
      </c>
      <c r="J559" s="1" t="str">
        <f>'Stand condition - SCT output'!$J559</f>
        <v>River Red Gum</v>
      </c>
      <c r="K559" s="1"/>
      <c r="L559" t="s">
        <v>100</v>
      </c>
      <c r="M559">
        <v>2014</v>
      </c>
      <c r="N559" t="s">
        <v>102</v>
      </c>
      <c r="O559">
        <v>53123.383789062449</v>
      </c>
      <c r="P559" s="1">
        <v>724705.67736816395</v>
      </c>
      <c r="Q559" s="1">
        <v>9270622.8986376002</v>
      </c>
      <c r="R559" s="1">
        <v>110433206.030148</v>
      </c>
      <c r="S559" s="1">
        <v>4198039.9583740197</v>
      </c>
      <c r="T559" s="1" t="s">
        <v>22</v>
      </c>
      <c r="U559" s="1" t="s">
        <v>6</v>
      </c>
      <c r="V559">
        <f t="shared" si="71"/>
        <v>124679697.94831684</v>
      </c>
      <c r="X559" t="s">
        <v>100</v>
      </c>
      <c r="Y559">
        <v>2014</v>
      </c>
      <c r="Z559" t="s">
        <v>102</v>
      </c>
      <c r="AA559">
        <f t="shared" si="65"/>
        <v>4.2607886178135879E-2</v>
      </c>
      <c r="AB559">
        <f t="shared" si="66"/>
        <v>0.58125395657324608</v>
      </c>
      <c r="AC559">
        <f t="shared" si="67"/>
        <v>7.4355512975982085</v>
      </c>
      <c r="AD559">
        <f t="shared" si="68"/>
        <v>88.573527083716215</v>
      </c>
      <c r="AE559">
        <f t="shared" si="69"/>
        <v>3.3670597759341883</v>
      </c>
      <c r="AF559" s="1" t="s">
        <v>22</v>
      </c>
      <c r="AG559" s="1" t="s">
        <v>6</v>
      </c>
      <c r="AH559">
        <f t="shared" si="72"/>
        <v>100</v>
      </c>
    </row>
    <row r="560" spans="1:34" x14ac:dyDescent="0.45">
      <c r="A560" t="str">
        <f>MID('Stand condition - SCT output'!$I560,9,4)</f>
        <v>2013</v>
      </c>
      <c r="B560">
        <f t="shared" si="70"/>
        <v>2014</v>
      </c>
      <c r="C560" t="str">
        <f>MID('Stand condition - SCT output'!$I560,18,4)</f>
        <v>2015</v>
      </c>
      <c r="D560">
        <f>SUM('Stand condition - SCT output'!$B560:$C560)</f>
        <v>12252.035888671857</v>
      </c>
      <c r="E560" s="1">
        <f>'Stand condition - SCT output'!$D560</f>
        <v>85893.627502441406</v>
      </c>
      <c r="F560" s="1">
        <f>'Stand condition - SCT output'!$E560</f>
        <v>1619434.6752802799</v>
      </c>
      <c r="G560" s="1">
        <f>'Stand condition - SCT output'!$F560</f>
        <v>72148270.995664507</v>
      </c>
      <c r="H560" s="1">
        <f>'Stand condition - SCT output'!$G560</f>
        <v>249322.60845731801</v>
      </c>
      <c r="I560" s="1" t="str">
        <f>'Stand condition - SCT output'!$H560</f>
        <v>Warrego</v>
      </c>
      <c r="J560" s="1" t="str">
        <f>'Stand condition - SCT output'!$J560</f>
        <v>River Red Gum</v>
      </c>
      <c r="K560" s="1"/>
      <c r="L560" t="s">
        <v>100</v>
      </c>
      <c r="M560">
        <v>2014</v>
      </c>
      <c r="N560" t="s">
        <v>102</v>
      </c>
      <c r="O560">
        <v>12252.035888671857</v>
      </c>
      <c r="P560" s="1">
        <v>85893.627502441406</v>
      </c>
      <c r="Q560" s="1">
        <v>1619434.6752802799</v>
      </c>
      <c r="R560" s="1">
        <v>72148270.995664507</v>
      </c>
      <c r="S560" s="1">
        <v>249322.60845731801</v>
      </c>
      <c r="T560" s="1" t="s">
        <v>23</v>
      </c>
      <c r="U560" s="1" t="s">
        <v>6</v>
      </c>
      <c r="V560">
        <f t="shared" si="71"/>
        <v>74115173.942793205</v>
      </c>
      <c r="X560" t="s">
        <v>100</v>
      </c>
      <c r="Y560">
        <v>2014</v>
      </c>
      <c r="Z560" t="s">
        <v>102</v>
      </c>
      <c r="AA560">
        <f t="shared" si="65"/>
        <v>1.6531076211369018E-2</v>
      </c>
      <c r="AB560">
        <f t="shared" si="66"/>
        <v>0.11589209460499891</v>
      </c>
      <c r="AC560">
        <f t="shared" si="67"/>
        <v>2.185024454682198</v>
      </c>
      <c r="AD560">
        <f t="shared" si="68"/>
        <v>97.346153503401496</v>
      </c>
      <c r="AE560">
        <f t="shared" si="69"/>
        <v>0.33639887109994648</v>
      </c>
      <c r="AF560" s="1" t="s">
        <v>23</v>
      </c>
      <c r="AG560" s="1" t="s">
        <v>6</v>
      </c>
      <c r="AH560">
        <f t="shared" si="72"/>
        <v>100</v>
      </c>
    </row>
    <row r="561" spans="1:34" x14ac:dyDescent="0.45">
      <c r="A561" t="str">
        <f>MID('Stand condition - SCT output'!$I561,9,4)</f>
        <v>2013</v>
      </c>
      <c r="B561">
        <f t="shared" si="70"/>
        <v>2014</v>
      </c>
      <c r="C561" t="str">
        <f>MID('Stand condition - SCT output'!$I561,18,4)</f>
        <v>2015</v>
      </c>
      <c r="D561">
        <f>SUM('Stand condition - SCT output'!$B561:$C561)</f>
        <v>3167.79614257812</v>
      </c>
      <c r="E561" s="1">
        <f>'Stand condition - SCT output'!$D561</f>
        <v>16455.770080566399</v>
      </c>
      <c r="F561" s="1">
        <f>'Stand condition - SCT output'!$E561</f>
        <v>502348.87876742397</v>
      </c>
      <c r="G561" s="1">
        <f>'Stand condition - SCT output'!$F561</f>
        <v>2791807.6802997598</v>
      </c>
      <c r="H561" s="1">
        <f>'Stand condition - SCT output'!$G561</f>
        <v>175300.13344128101</v>
      </c>
      <c r="I561" s="1" t="str">
        <f>'Stand condition - SCT output'!$H561</f>
        <v>Eastern Mt Lofty Ranges</v>
      </c>
      <c r="J561" s="1" t="str">
        <f>'Stand condition - SCT output'!$J561</f>
        <v>River Red Gum</v>
      </c>
      <c r="K561" s="1"/>
      <c r="L561" t="s">
        <v>100</v>
      </c>
      <c r="M561">
        <v>2014</v>
      </c>
      <c r="N561" t="s">
        <v>102</v>
      </c>
      <c r="O561">
        <v>3167.79614257812</v>
      </c>
      <c r="P561" s="1">
        <v>16455.770080566399</v>
      </c>
      <c r="Q561" s="1">
        <v>502348.87876742397</v>
      </c>
      <c r="R561" s="1">
        <v>2791807.6802997598</v>
      </c>
      <c r="S561" s="1">
        <v>175300.13344128101</v>
      </c>
      <c r="T561" s="1" t="s">
        <v>24</v>
      </c>
      <c r="U561" s="1" t="s">
        <v>6</v>
      </c>
      <c r="V561">
        <f t="shared" si="71"/>
        <v>3489080.2587316092</v>
      </c>
      <c r="X561" t="s">
        <v>100</v>
      </c>
      <c r="Y561">
        <v>2014</v>
      </c>
      <c r="Z561" t="s">
        <v>102</v>
      </c>
      <c r="AA561">
        <f t="shared" si="65"/>
        <v>9.0791724685912331E-2</v>
      </c>
      <c r="AB561">
        <f t="shared" si="66"/>
        <v>0.47163632992921151</v>
      </c>
      <c r="AC561">
        <f t="shared" si="67"/>
        <v>14.397745007735754</v>
      </c>
      <c r="AD561">
        <f t="shared" si="68"/>
        <v>80.015576406220873</v>
      </c>
      <c r="AE561">
        <f t="shared" si="69"/>
        <v>5.0242505314282493</v>
      </c>
      <c r="AF561" s="1" t="s">
        <v>24</v>
      </c>
      <c r="AG561" s="1" t="s">
        <v>6</v>
      </c>
      <c r="AH561">
        <f t="shared" si="72"/>
        <v>100</v>
      </c>
    </row>
    <row r="562" spans="1:34" x14ac:dyDescent="0.45">
      <c r="A562" t="str">
        <f>MID('Stand condition - SCT output'!$I562,9,4)</f>
        <v>2013</v>
      </c>
      <c r="B562">
        <f t="shared" si="70"/>
        <v>2014</v>
      </c>
      <c r="C562" t="str">
        <f>MID('Stand condition - SCT output'!$I562,18,4)</f>
        <v>2015</v>
      </c>
      <c r="D562">
        <f>SUM('Stand condition - SCT output'!$B562:$C562)</f>
        <v>5432.2258300781205</v>
      </c>
      <c r="E562" s="1">
        <f>'Stand condition - SCT output'!$D562</f>
        <v>97835.7703857421</v>
      </c>
      <c r="F562" s="1">
        <f>'Stand condition - SCT output'!$E562</f>
        <v>2351367.4158325102</v>
      </c>
      <c r="G562" s="1">
        <f>'Stand condition - SCT output'!$F562</f>
        <v>109402648.676778</v>
      </c>
      <c r="H562" s="1">
        <f>'Stand condition - SCT output'!$G562</f>
        <v>2591432.3476138799</v>
      </c>
      <c r="I562" s="1" t="str">
        <f>'Stand condition - SCT output'!$H562</f>
        <v>Condamine-Balonne</v>
      </c>
      <c r="J562" s="1" t="str">
        <f>'Stand condition - SCT output'!$J562</f>
        <v>River Red Gum</v>
      </c>
      <c r="K562" s="1"/>
      <c r="L562" t="s">
        <v>100</v>
      </c>
      <c r="M562">
        <v>2014</v>
      </c>
      <c r="N562" t="s">
        <v>102</v>
      </c>
      <c r="O562">
        <v>5432.2258300781205</v>
      </c>
      <c r="P562" s="1">
        <v>97835.7703857421</v>
      </c>
      <c r="Q562" s="1">
        <v>2351367.4158325102</v>
      </c>
      <c r="R562" s="1">
        <v>109402648.676778</v>
      </c>
      <c r="S562" s="1">
        <v>2591432.3476138799</v>
      </c>
      <c r="T562" s="1" t="s">
        <v>25</v>
      </c>
      <c r="U562" s="1" t="s">
        <v>6</v>
      </c>
      <c r="V562">
        <f t="shared" si="71"/>
        <v>114448716.43644021</v>
      </c>
      <c r="X562" t="s">
        <v>100</v>
      </c>
      <c r="Y562">
        <v>2014</v>
      </c>
      <c r="Z562" t="s">
        <v>102</v>
      </c>
      <c r="AA562">
        <f t="shared" si="65"/>
        <v>4.7464279191763064E-3</v>
      </c>
      <c r="AB562">
        <f t="shared" si="66"/>
        <v>8.548437538840882E-2</v>
      </c>
      <c r="AC562">
        <f t="shared" si="67"/>
        <v>2.0545161964646028</v>
      </c>
      <c r="AD562">
        <f t="shared" si="68"/>
        <v>95.590979159242409</v>
      </c>
      <c r="AE562">
        <f t="shared" si="69"/>
        <v>2.2642738409854055</v>
      </c>
      <c r="AF562" s="1" t="s">
        <v>25</v>
      </c>
      <c r="AG562" s="1" t="s">
        <v>6</v>
      </c>
      <c r="AH562">
        <f t="shared" si="72"/>
        <v>100</v>
      </c>
    </row>
    <row r="563" spans="1:34" x14ac:dyDescent="0.45">
      <c r="A563" t="str">
        <f>MID('Stand condition - SCT output'!$I563,9,4)</f>
        <v>2014</v>
      </c>
      <c r="B563">
        <f t="shared" si="70"/>
        <v>2015</v>
      </c>
      <c r="C563" t="str">
        <f>MID('Stand condition - SCT output'!$I563,18,4)</f>
        <v>2016</v>
      </c>
      <c r="D563">
        <f>SUM('Stand condition - SCT output'!$B563:$C563)</f>
        <v>3142668.4464101745</v>
      </c>
      <c r="E563" s="1">
        <f>'Stand condition - SCT output'!$D563</f>
        <v>42707164.0206322</v>
      </c>
      <c r="F563" s="1">
        <f>'Stand condition - SCT output'!$E563</f>
        <v>268477858.07052898</v>
      </c>
      <c r="G563" s="1">
        <f>'Stand condition - SCT output'!$F563</f>
        <v>741227552.22371805</v>
      </c>
      <c r="H563" s="1">
        <f>'Stand condition - SCT output'!$G563</f>
        <v>34351445.355339497</v>
      </c>
      <c r="I563" s="1" t="str">
        <f>'Stand condition - SCT output'!$H563</f>
        <v>Murrumbidgee</v>
      </c>
      <c r="J563" s="1" t="str">
        <f>'Stand condition - SCT output'!$J563</f>
        <v>River Red Gum</v>
      </c>
      <c r="K563" s="1"/>
      <c r="L563" t="s">
        <v>101</v>
      </c>
      <c r="M563">
        <v>2015</v>
      </c>
      <c r="N563" t="s">
        <v>103</v>
      </c>
      <c r="O563">
        <v>3142668.4464101745</v>
      </c>
      <c r="P563" s="1">
        <v>42707164.0206322</v>
      </c>
      <c r="Q563" s="1">
        <v>268477858.07052898</v>
      </c>
      <c r="R563" s="1">
        <v>741227552.22371805</v>
      </c>
      <c r="S563" s="1">
        <v>34351445.355339497</v>
      </c>
      <c r="T563" s="1" t="s">
        <v>4</v>
      </c>
      <c r="U563" s="1" t="s">
        <v>6</v>
      </c>
      <c r="V563">
        <f t="shared" si="71"/>
        <v>1089906688.1166289</v>
      </c>
      <c r="X563" t="s">
        <v>101</v>
      </c>
      <c r="Y563">
        <v>2015</v>
      </c>
      <c r="Z563" t="s">
        <v>103</v>
      </c>
      <c r="AA563">
        <f t="shared" si="65"/>
        <v>0.28834289032951449</v>
      </c>
      <c r="AB563">
        <f t="shared" si="66"/>
        <v>3.9184238876844275</v>
      </c>
      <c r="AC563">
        <f t="shared" si="67"/>
        <v>24.63310492519885</v>
      </c>
      <c r="AD563">
        <f t="shared" si="68"/>
        <v>68.00834973355083</v>
      </c>
      <c r="AE563">
        <f t="shared" si="69"/>
        <v>3.1517785632363799</v>
      </c>
      <c r="AF563" s="1" t="s">
        <v>4</v>
      </c>
      <c r="AG563" s="1" t="s">
        <v>6</v>
      </c>
      <c r="AH563">
        <f t="shared" si="72"/>
        <v>100</v>
      </c>
    </row>
    <row r="564" spans="1:34" x14ac:dyDescent="0.45">
      <c r="A564" t="str">
        <f>MID('Stand condition - SCT output'!$I564,9,4)</f>
        <v>2014</v>
      </c>
      <c r="B564">
        <f t="shared" si="70"/>
        <v>2015</v>
      </c>
      <c r="C564" t="str">
        <f>MID('Stand condition - SCT output'!$I564,18,4)</f>
        <v>2016</v>
      </c>
      <c r="D564">
        <f>SUM('Stand condition - SCT output'!$B564:$C564)</f>
        <v>3333.0584106445299</v>
      </c>
      <c r="E564" s="1">
        <f>'Stand condition - SCT output'!$D564</f>
        <v>85199.383056640596</v>
      </c>
      <c r="F564" s="1">
        <f>'Stand condition - SCT output'!$E564</f>
        <v>7878675.0246055396</v>
      </c>
      <c r="G564" s="1">
        <f>'Stand condition - SCT output'!$F564</f>
        <v>112272736.233731</v>
      </c>
      <c r="H564" s="1">
        <f>'Stand condition - SCT output'!$G564</f>
        <v>4776521.66689381</v>
      </c>
      <c r="I564" s="1" t="str">
        <f>'Stand condition - SCT output'!$H564</f>
        <v>Namoi</v>
      </c>
      <c r="J564" s="1" t="str">
        <f>'Stand condition - SCT output'!$J564</f>
        <v>River Red Gum</v>
      </c>
      <c r="K564" s="1"/>
      <c r="L564" t="s">
        <v>101</v>
      </c>
      <c r="M564">
        <v>2015</v>
      </c>
      <c r="N564" t="s">
        <v>103</v>
      </c>
      <c r="O564">
        <v>3333.0584106445299</v>
      </c>
      <c r="P564" s="1">
        <v>85199.383056640596</v>
      </c>
      <c r="Q564" s="1">
        <v>7878675.0246055396</v>
      </c>
      <c r="R564" s="1">
        <v>112272736.233731</v>
      </c>
      <c r="S564" s="1">
        <v>4776521.66689381</v>
      </c>
      <c r="T564" s="1" t="s">
        <v>7</v>
      </c>
      <c r="U564" s="1" t="s">
        <v>6</v>
      </c>
      <c r="V564">
        <f t="shared" si="71"/>
        <v>125016465.36669764</v>
      </c>
      <c r="X564" t="s">
        <v>101</v>
      </c>
      <c r="Y564">
        <v>2015</v>
      </c>
      <c r="Z564" t="s">
        <v>103</v>
      </c>
      <c r="AA564">
        <f t="shared" si="65"/>
        <v>2.6660955425895465E-3</v>
      </c>
      <c r="AB564">
        <f t="shared" si="66"/>
        <v>6.8150529457647199E-2</v>
      </c>
      <c r="AC564">
        <f t="shared" si="67"/>
        <v>6.3021098872823282</v>
      </c>
      <c r="AD564">
        <f t="shared" si="68"/>
        <v>89.806359429866461</v>
      </c>
      <c r="AE564">
        <f t="shared" si="69"/>
        <v>3.8207140578509735</v>
      </c>
      <c r="AF564" s="1" t="s">
        <v>7</v>
      </c>
      <c r="AG564" s="1" t="s">
        <v>6</v>
      </c>
      <c r="AH564">
        <f t="shared" si="72"/>
        <v>100</v>
      </c>
    </row>
    <row r="565" spans="1:34" x14ac:dyDescent="0.45">
      <c r="A565" t="str">
        <f>MID('Stand condition - SCT output'!$I565,9,4)</f>
        <v>2014</v>
      </c>
      <c r="B565">
        <f t="shared" si="70"/>
        <v>2015</v>
      </c>
      <c r="C565" t="str">
        <f>MID('Stand condition - SCT output'!$I565,18,4)</f>
        <v>2016</v>
      </c>
      <c r="D565">
        <f>SUM('Stand condition - SCT output'!$B565:$C565)</f>
        <v>1372.3869018554601</v>
      </c>
      <c r="E565" s="1">
        <f>'Stand condition - SCT output'!$D565</f>
        <v>12938.598144531201</v>
      </c>
      <c r="F565" s="1">
        <f>'Stand condition - SCT output'!$E565</f>
        <v>835757.39477539004</v>
      </c>
      <c r="G565" s="1">
        <f>'Stand condition - SCT output'!$F565</f>
        <v>1141258.24182128</v>
      </c>
      <c r="H565" s="1">
        <f>'Stand condition - SCT output'!$G565</f>
        <v>679.6015625</v>
      </c>
      <c r="I565" s="1" t="str">
        <f>'Stand condition - SCT output'!$H565</f>
        <v>Nebine</v>
      </c>
      <c r="J565" s="1" t="str">
        <f>'Stand condition - SCT output'!$J565</f>
        <v>River Red Gum</v>
      </c>
      <c r="K565" s="1"/>
      <c r="L565" t="s">
        <v>101</v>
      </c>
      <c r="M565">
        <v>2015</v>
      </c>
      <c r="N565" t="s">
        <v>103</v>
      </c>
      <c r="O565">
        <v>1372.3869018554601</v>
      </c>
      <c r="P565" s="1">
        <v>12938.598144531201</v>
      </c>
      <c r="Q565" s="1">
        <v>835757.39477539004</v>
      </c>
      <c r="R565" s="1">
        <v>1141258.24182128</v>
      </c>
      <c r="S565" s="1">
        <v>679.6015625</v>
      </c>
      <c r="T565" s="1" t="s">
        <v>8</v>
      </c>
      <c r="U565" s="1" t="s">
        <v>6</v>
      </c>
      <c r="V565">
        <f t="shared" si="71"/>
        <v>1992006.2232055566</v>
      </c>
      <c r="X565" t="s">
        <v>101</v>
      </c>
      <c r="Y565">
        <v>2015</v>
      </c>
      <c r="Z565" t="s">
        <v>103</v>
      </c>
      <c r="AA565">
        <f t="shared" si="65"/>
        <v>6.8894709558035477E-2</v>
      </c>
      <c r="AB565">
        <f t="shared" si="66"/>
        <v>0.64952599012016532</v>
      </c>
      <c r="AC565">
        <f t="shared" si="67"/>
        <v>41.955561435469853</v>
      </c>
      <c r="AD565">
        <f t="shared" si="68"/>
        <v>57.291901427132871</v>
      </c>
      <c r="AE565">
        <f t="shared" si="69"/>
        <v>3.4116437719073904E-2</v>
      </c>
      <c r="AF565" s="1" t="s">
        <v>8</v>
      </c>
      <c r="AG565" s="1" t="s">
        <v>6</v>
      </c>
      <c r="AH565">
        <f t="shared" si="72"/>
        <v>100</v>
      </c>
    </row>
    <row r="566" spans="1:34" x14ac:dyDescent="0.45">
      <c r="A566" t="str">
        <f>MID('Stand condition - SCT output'!$I566,9,4)</f>
        <v>2014</v>
      </c>
      <c r="B566">
        <f t="shared" si="70"/>
        <v>2015</v>
      </c>
      <c r="C566" t="str">
        <f>MID('Stand condition - SCT output'!$I566,18,4)</f>
        <v>2016</v>
      </c>
      <c r="D566">
        <f>SUM('Stand condition - SCT output'!$B566:$C566)</f>
        <v>0</v>
      </c>
      <c r="E566" s="1">
        <f>'Stand condition - SCT output'!$D566</f>
        <v>203945.12860107399</v>
      </c>
      <c r="F566" s="1">
        <f>'Stand condition - SCT output'!$E566</f>
        <v>3722684.6501826202</v>
      </c>
      <c r="G566" s="1">
        <f>'Stand condition - SCT output'!$F566</f>
        <v>95454251.803574696</v>
      </c>
      <c r="H566" s="1">
        <f>'Stand condition - SCT output'!$G566</f>
        <v>27471824.162148599</v>
      </c>
      <c r="I566" s="1" t="str">
        <f>'Stand condition - SCT output'!$H566</f>
        <v>Ovens</v>
      </c>
      <c r="J566" s="1" t="str">
        <f>'Stand condition - SCT output'!$J566</f>
        <v>River Red Gum</v>
      </c>
      <c r="K566" s="1"/>
      <c r="L566" t="s">
        <v>101</v>
      </c>
      <c r="M566">
        <v>2015</v>
      </c>
      <c r="N566" t="s">
        <v>103</v>
      </c>
      <c r="O566">
        <v>0</v>
      </c>
      <c r="P566" s="1">
        <v>203945.12860107399</v>
      </c>
      <c r="Q566" s="1">
        <v>3722684.6501826202</v>
      </c>
      <c r="R566" s="1">
        <v>95454251.803574696</v>
      </c>
      <c r="S566" s="1">
        <v>27471824.162148599</v>
      </c>
      <c r="T566" s="1" t="s">
        <v>9</v>
      </c>
      <c r="U566" s="1" t="s">
        <v>6</v>
      </c>
      <c r="V566">
        <f t="shared" si="71"/>
        <v>126852705.74450698</v>
      </c>
      <c r="X566" t="s">
        <v>101</v>
      </c>
      <c r="Y566">
        <v>2015</v>
      </c>
      <c r="Z566" t="s">
        <v>103</v>
      </c>
      <c r="AA566">
        <f t="shared" si="65"/>
        <v>0</v>
      </c>
      <c r="AB566">
        <f t="shared" si="66"/>
        <v>0.16077317973164737</v>
      </c>
      <c r="AC566">
        <f t="shared" si="67"/>
        <v>2.9346513567321533</v>
      </c>
      <c r="AD566">
        <f t="shared" si="68"/>
        <v>75.248100734901428</v>
      </c>
      <c r="AE566">
        <f t="shared" si="69"/>
        <v>21.656474728634784</v>
      </c>
      <c r="AF566" s="1" t="s">
        <v>9</v>
      </c>
      <c r="AG566" s="1" t="s">
        <v>6</v>
      </c>
      <c r="AH566">
        <f t="shared" si="72"/>
        <v>100</v>
      </c>
    </row>
    <row r="567" spans="1:34" x14ac:dyDescent="0.45">
      <c r="A567" t="str">
        <f>MID('Stand condition - SCT output'!$I567,9,4)</f>
        <v>2014</v>
      </c>
      <c r="B567">
        <f t="shared" si="70"/>
        <v>2015</v>
      </c>
      <c r="C567" t="str">
        <f>MID('Stand condition - SCT output'!$I567,18,4)</f>
        <v>2016</v>
      </c>
      <c r="D567">
        <f>SUM('Stand condition - SCT output'!$B567:$C567)</f>
        <v>1354.8579711914001</v>
      </c>
      <c r="E567" s="1">
        <f>'Stand condition - SCT output'!$D567</f>
        <v>12735.496704101501</v>
      </c>
      <c r="F567" s="1">
        <f>'Stand condition - SCT output'!$E567</f>
        <v>470171.97025649098</v>
      </c>
      <c r="G567" s="1">
        <f>'Stand condition - SCT output'!$F567</f>
        <v>27316728.042505302</v>
      </c>
      <c r="H567" s="1">
        <f>'Stand condition - SCT output'!$G567</f>
        <v>339197.42335683701</v>
      </c>
      <c r="I567" s="1" t="str">
        <f>'Stand condition - SCT output'!$H567</f>
        <v>Paroo</v>
      </c>
      <c r="J567" s="1" t="str">
        <f>'Stand condition - SCT output'!$J567</f>
        <v>River Red Gum</v>
      </c>
      <c r="K567" s="1"/>
      <c r="L567" t="s">
        <v>101</v>
      </c>
      <c r="M567">
        <v>2015</v>
      </c>
      <c r="N567" t="s">
        <v>103</v>
      </c>
      <c r="O567">
        <v>1354.8579711914001</v>
      </c>
      <c r="P567" s="1">
        <v>12735.496704101501</v>
      </c>
      <c r="Q567" s="1">
        <v>470171.97025649098</v>
      </c>
      <c r="R567" s="1">
        <v>27316728.042505302</v>
      </c>
      <c r="S567" s="1">
        <v>339197.42335683701</v>
      </c>
      <c r="T567" s="1" t="s">
        <v>10</v>
      </c>
      <c r="U567" s="1" t="s">
        <v>6</v>
      </c>
      <c r="V567">
        <f t="shared" si="71"/>
        <v>28140187.790793926</v>
      </c>
      <c r="X567" t="s">
        <v>101</v>
      </c>
      <c r="Y567">
        <v>2015</v>
      </c>
      <c r="Z567" t="s">
        <v>103</v>
      </c>
      <c r="AA567">
        <f t="shared" si="65"/>
        <v>4.8146728133585609E-3</v>
      </c>
      <c r="AB567">
        <f t="shared" si="66"/>
        <v>4.5257326634713942E-2</v>
      </c>
      <c r="AC567">
        <f t="shared" si="67"/>
        <v>1.6708203006744253</v>
      </c>
      <c r="AD567">
        <f t="shared" si="68"/>
        <v>97.073723336849866</v>
      </c>
      <c r="AE567">
        <f t="shared" si="69"/>
        <v>1.2053843630276184</v>
      </c>
      <c r="AF567" s="1" t="s">
        <v>10</v>
      </c>
      <c r="AG567" s="1" t="s">
        <v>6</v>
      </c>
      <c r="AH567">
        <f t="shared" si="72"/>
        <v>99.999999999999986</v>
      </c>
    </row>
    <row r="568" spans="1:34" x14ac:dyDescent="0.45">
      <c r="A568" t="str">
        <f>MID('Stand condition - SCT output'!$I568,9,4)</f>
        <v>2014</v>
      </c>
      <c r="B568">
        <f t="shared" si="70"/>
        <v>2015</v>
      </c>
      <c r="C568" t="str">
        <f>MID('Stand condition - SCT output'!$I568,18,4)</f>
        <v>2016</v>
      </c>
      <c r="D568">
        <f>SUM('Stand condition - SCT output'!$B568:$C568)</f>
        <v>1118288.7215236279</v>
      </c>
      <c r="E568" s="1">
        <f>'Stand condition - SCT output'!$D568</f>
        <v>6448097.7013023198</v>
      </c>
      <c r="F568" s="1">
        <f>'Stand condition - SCT output'!$E568</f>
        <v>47122697.522058301</v>
      </c>
      <c r="G568" s="1">
        <f>'Stand condition - SCT output'!$F568</f>
        <v>72319737.056437105</v>
      </c>
      <c r="H568" s="1">
        <f>'Stand condition - SCT output'!$G568</f>
        <v>192841.342151836</v>
      </c>
      <c r="I568" s="1" t="str">
        <f>'Stand condition - SCT output'!$H568</f>
        <v>Wimmera-Avoca</v>
      </c>
      <c r="J568" s="1" t="str">
        <f>'Stand condition - SCT output'!$J568</f>
        <v>River Red Gum</v>
      </c>
      <c r="K568" s="1"/>
      <c r="L568" t="s">
        <v>101</v>
      </c>
      <c r="M568">
        <v>2015</v>
      </c>
      <c r="N568" t="s">
        <v>103</v>
      </c>
      <c r="O568">
        <v>1118288.7215236279</v>
      </c>
      <c r="P568" s="1">
        <v>6448097.7013023198</v>
      </c>
      <c r="Q568" s="1">
        <v>47122697.522058301</v>
      </c>
      <c r="R568" s="1">
        <v>72319737.056437105</v>
      </c>
      <c r="S568" s="1">
        <v>192841.342151836</v>
      </c>
      <c r="T568" s="1" t="s">
        <v>11</v>
      </c>
      <c r="U568" s="1" t="s">
        <v>6</v>
      </c>
      <c r="V568">
        <f t="shared" si="71"/>
        <v>127201662.34347318</v>
      </c>
      <c r="X568" t="s">
        <v>101</v>
      </c>
      <c r="Y568">
        <v>2015</v>
      </c>
      <c r="Z568" t="s">
        <v>103</v>
      </c>
      <c r="AA568">
        <f t="shared" si="65"/>
        <v>0.87914631060716486</v>
      </c>
      <c r="AB568">
        <f t="shared" si="66"/>
        <v>5.0691929511825098</v>
      </c>
      <c r="AC568">
        <f t="shared" si="67"/>
        <v>37.045661710627954</v>
      </c>
      <c r="AD568">
        <f t="shared" si="68"/>
        <v>56.854396180104551</v>
      </c>
      <c r="AE568">
        <f t="shared" si="69"/>
        <v>0.15160284747782687</v>
      </c>
      <c r="AF568" s="1" t="s">
        <v>11</v>
      </c>
      <c r="AG568" s="1" t="s">
        <v>6</v>
      </c>
      <c r="AH568">
        <f t="shared" si="72"/>
        <v>100.00000000000001</v>
      </c>
    </row>
    <row r="569" spans="1:34" x14ac:dyDescent="0.45">
      <c r="A569" t="str">
        <f>MID('Stand condition - SCT output'!$I569,9,4)</f>
        <v>2014</v>
      </c>
      <c r="B569">
        <f t="shared" si="70"/>
        <v>2015</v>
      </c>
      <c r="C569" t="str">
        <f>MID('Stand condition - SCT output'!$I569,18,4)</f>
        <v>2016</v>
      </c>
      <c r="D569">
        <f>SUM('Stand condition - SCT output'!$B569:$C569)</f>
        <v>1171406.0684388319</v>
      </c>
      <c r="E569" s="1">
        <f>'Stand condition - SCT output'!$D569</f>
        <v>24697399.068987899</v>
      </c>
      <c r="F569" s="1">
        <f>'Stand condition - SCT output'!$E569</f>
        <v>156518086.55008</v>
      </c>
      <c r="G569" s="1">
        <f>'Stand condition - SCT output'!$F569</f>
        <v>352895425.90716201</v>
      </c>
      <c r="H569" s="1">
        <f>'Stand condition - SCT output'!$G569</f>
        <v>9139381.7365356404</v>
      </c>
      <c r="I569" s="1" t="str">
        <f>'Stand condition - SCT output'!$H569</f>
        <v>Lachlan</v>
      </c>
      <c r="J569" s="1" t="str">
        <f>'Stand condition - SCT output'!$J569</f>
        <v>River Red Gum</v>
      </c>
      <c r="K569" s="1"/>
      <c r="L569" t="s">
        <v>101</v>
      </c>
      <c r="M569">
        <v>2015</v>
      </c>
      <c r="N569" t="s">
        <v>103</v>
      </c>
      <c r="O569">
        <v>1171406.0684388319</v>
      </c>
      <c r="P569" s="1">
        <v>24697399.068987899</v>
      </c>
      <c r="Q569" s="1">
        <v>156518086.55008</v>
      </c>
      <c r="R569" s="1">
        <v>352895425.90716201</v>
      </c>
      <c r="S569" s="1">
        <v>9139381.7365356404</v>
      </c>
      <c r="T569" s="1" t="s">
        <v>12</v>
      </c>
      <c r="U569" s="1" t="s">
        <v>6</v>
      </c>
      <c r="V569">
        <f t="shared" si="71"/>
        <v>544421699.33120441</v>
      </c>
      <c r="X569" t="s">
        <v>101</v>
      </c>
      <c r="Y569">
        <v>2015</v>
      </c>
      <c r="Z569" t="s">
        <v>103</v>
      </c>
      <c r="AA569">
        <f t="shared" si="65"/>
        <v>0.21516520555257945</v>
      </c>
      <c r="AB569">
        <f t="shared" si="66"/>
        <v>4.5364464897941161</v>
      </c>
      <c r="AC569">
        <f t="shared" si="67"/>
        <v>28.749421035633748</v>
      </c>
      <c r="AD569">
        <f t="shared" si="68"/>
        <v>64.820235185459524</v>
      </c>
      <c r="AE569">
        <f t="shared" si="69"/>
        <v>1.6787320835600281</v>
      </c>
      <c r="AF569" s="1" t="s">
        <v>12</v>
      </c>
      <c r="AG569" s="1" t="s">
        <v>6</v>
      </c>
      <c r="AH569">
        <f t="shared" si="72"/>
        <v>99.999999999999986</v>
      </c>
    </row>
    <row r="570" spans="1:34" x14ac:dyDescent="0.45">
      <c r="A570" t="str">
        <f>MID('Stand condition - SCT output'!$I570,9,4)</f>
        <v>2014</v>
      </c>
      <c r="B570">
        <f t="shared" si="70"/>
        <v>2015</v>
      </c>
      <c r="C570" t="str">
        <f>MID('Stand condition - SCT output'!$I570,18,4)</f>
        <v>2016</v>
      </c>
      <c r="D570">
        <f>SUM('Stand condition - SCT output'!$B570:$C570)</f>
        <v>385790.91955566296</v>
      </c>
      <c r="E570" s="1">
        <f>'Stand condition - SCT output'!$D570</f>
        <v>2177780.1763305599</v>
      </c>
      <c r="F570" s="1">
        <f>'Stand condition - SCT output'!$E570</f>
        <v>13783061.3235502</v>
      </c>
      <c r="G570" s="1">
        <f>'Stand condition - SCT output'!$F570</f>
        <v>39183574.197606698</v>
      </c>
      <c r="H570" s="1">
        <f>'Stand condition - SCT output'!$G570</f>
        <v>746925.98345947196</v>
      </c>
      <c r="I570" s="1" t="str">
        <f>'Stand condition - SCT output'!$H570</f>
        <v>Loddon</v>
      </c>
      <c r="J570" s="1" t="str">
        <f>'Stand condition - SCT output'!$J570</f>
        <v>River Red Gum</v>
      </c>
      <c r="K570" s="1"/>
      <c r="L570" t="s">
        <v>101</v>
      </c>
      <c r="M570">
        <v>2015</v>
      </c>
      <c r="N570" t="s">
        <v>103</v>
      </c>
      <c r="O570">
        <v>385790.91955566296</v>
      </c>
      <c r="P570" s="1">
        <v>2177780.1763305599</v>
      </c>
      <c r="Q570" s="1">
        <v>13783061.3235502</v>
      </c>
      <c r="R570" s="1">
        <v>39183574.197606698</v>
      </c>
      <c r="S570" s="1">
        <v>746925.98345947196</v>
      </c>
      <c r="T570" s="1" t="s">
        <v>13</v>
      </c>
      <c r="U570" s="1" t="s">
        <v>6</v>
      </c>
      <c r="V570">
        <f t="shared" si="71"/>
        <v>56277132.600502595</v>
      </c>
      <c r="X570" t="s">
        <v>101</v>
      </c>
      <c r="Y570">
        <v>2015</v>
      </c>
      <c r="Z570" t="s">
        <v>103</v>
      </c>
      <c r="AA570">
        <f t="shared" si="65"/>
        <v>0.68551985811767813</v>
      </c>
      <c r="AB570">
        <f t="shared" si="66"/>
        <v>3.869742603607901</v>
      </c>
      <c r="AC570">
        <f t="shared" si="67"/>
        <v>24.49140652099803</v>
      </c>
      <c r="AD570">
        <f t="shared" si="68"/>
        <v>69.626102800512541</v>
      </c>
      <c r="AE570">
        <f t="shared" si="69"/>
        <v>1.3272282167638394</v>
      </c>
      <c r="AF570" s="1" t="s">
        <v>13</v>
      </c>
      <c r="AG570" s="1" t="s">
        <v>6</v>
      </c>
      <c r="AH570">
        <f t="shared" si="72"/>
        <v>100</v>
      </c>
    </row>
    <row r="571" spans="1:34" x14ac:dyDescent="0.45">
      <c r="A571" t="str">
        <f>MID('Stand condition - SCT output'!$I571,9,4)</f>
        <v>2014</v>
      </c>
      <c r="B571">
        <f t="shared" si="70"/>
        <v>2015</v>
      </c>
      <c r="C571" t="str">
        <f>MID('Stand condition - SCT output'!$I571,18,4)</f>
        <v>2016</v>
      </c>
      <c r="D571">
        <f>SUM('Stand condition - SCT output'!$B571:$C571)</f>
        <v>61971.180847167932</v>
      </c>
      <c r="E571" s="1">
        <f>'Stand condition - SCT output'!$D571</f>
        <v>765664.176000737</v>
      </c>
      <c r="F571" s="1">
        <f>'Stand condition - SCT output'!$E571</f>
        <v>16630568.0478625</v>
      </c>
      <c r="G571" s="1">
        <f>'Stand condition - SCT output'!$F571</f>
        <v>115625786.156969</v>
      </c>
      <c r="H571" s="1">
        <f>'Stand condition - SCT output'!$G571</f>
        <v>3795923.2326315399</v>
      </c>
      <c r="I571" s="1" t="str">
        <f>'Stand condition - SCT output'!$H571</f>
        <v>Lower Darling</v>
      </c>
      <c r="J571" s="1" t="str">
        <f>'Stand condition - SCT output'!$J571</f>
        <v>River Red Gum</v>
      </c>
      <c r="K571" s="1"/>
      <c r="L571" t="s">
        <v>101</v>
      </c>
      <c r="M571">
        <v>2015</v>
      </c>
      <c r="N571" t="s">
        <v>103</v>
      </c>
      <c r="O571">
        <v>61971.180847167932</v>
      </c>
      <c r="P571" s="1">
        <v>765664.176000737</v>
      </c>
      <c r="Q571" s="1">
        <v>16630568.0478625</v>
      </c>
      <c r="R571" s="1">
        <v>115625786.156969</v>
      </c>
      <c r="S571" s="1">
        <v>3795923.2326315399</v>
      </c>
      <c r="T571" s="1" t="s">
        <v>14</v>
      </c>
      <c r="U571" s="1" t="s">
        <v>6</v>
      </c>
      <c r="V571">
        <f t="shared" si="71"/>
        <v>136879912.79431093</v>
      </c>
      <c r="X571" t="s">
        <v>101</v>
      </c>
      <c r="Y571">
        <v>2015</v>
      </c>
      <c r="Z571" t="s">
        <v>103</v>
      </c>
      <c r="AA571">
        <f t="shared" si="65"/>
        <v>4.527412355989141E-2</v>
      </c>
      <c r="AB571">
        <f t="shared" si="66"/>
        <v>0.55936927513337797</v>
      </c>
      <c r="AC571">
        <f t="shared" si="67"/>
        <v>12.14975061596745</v>
      </c>
      <c r="AD571">
        <f t="shared" si="68"/>
        <v>84.472428274205242</v>
      </c>
      <c r="AE571">
        <f t="shared" si="69"/>
        <v>2.7731777111340388</v>
      </c>
      <c r="AF571" s="1" t="s">
        <v>14</v>
      </c>
      <c r="AG571" s="1" t="s">
        <v>6</v>
      </c>
      <c r="AH571">
        <f t="shared" si="72"/>
        <v>100</v>
      </c>
    </row>
    <row r="572" spans="1:34" x14ac:dyDescent="0.45">
      <c r="A572" t="str">
        <f>MID('Stand condition - SCT output'!$I572,9,4)</f>
        <v>2014</v>
      </c>
      <c r="B572">
        <f t="shared" si="70"/>
        <v>2015</v>
      </c>
      <c r="C572" t="str">
        <f>MID('Stand condition - SCT output'!$I572,18,4)</f>
        <v>2016</v>
      </c>
      <c r="D572">
        <f>SUM('Stand condition - SCT output'!$B572:$C572)</f>
        <v>168745.28955078116</v>
      </c>
      <c r="E572" s="1">
        <f>'Stand condition - SCT output'!$D572</f>
        <v>33102394.9093627</v>
      </c>
      <c r="F572" s="1">
        <f>'Stand condition - SCT output'!$E572</f>
        <v>309719581.37952298</v>
      </c>
      <c r="G572" s="1">
        <f>'Stand condition - SCT output'!$F572</f>
        <v>507819971.95786399</v>
      </c>
      <c r="H572" s="1">
        <f>'Stand condition - SCT output'!$G572</f>
        <v>14389477.306128601</v>
      </c>
      <c r="I572" s="1" t="str">
        <f>'Stand condition - SCT output'!$H572</f>
        <v>Macquarie-Castlereagh</v>
      </c>
      <c r="J572" s="1" t="str">
        <f>'Stand condition - SCT output'!$J572</f>
        <v>River Red Gum</v>
      </c>
      <c r="K572" s="1"/>
      <c r="L572" t="s">
        <v>101</v>
      </c>
      <c r="M572">
        <v>2015</v>
      </c>
      <c r="N572" t="s">
        <v>103</v>
      </c>
      <c r="O572">
        <v>168745.28955078116</v>
      </c>
      <c r="P572" s="1">
        <v>33102394.9093627</v>
      </c>
      <c r="Q572" s="1">
        <v>309719581.37952298</v>
      </c>
      <c r="R572" s="1">
        <v>507819971.95786399</v>
      </c>
      <c r="S572" s="1">
        <v>14389477.306128601</v>
      </c>
      <c r="T572" s="1" t="s">
        <v>15</v>
      </c>
      <c r="U572" s="1" t="s">
        <v>6</v>
      </c>
      <c r="V572">
        <f t="shared" si="71"/>
        <v>865200170.84242904</v>
      </c>
      <c r="X572" t="s">
        <v>101</v>
      </c>
      <c r="Y572">
        <v>2015</v>
      </c>
      <c r="Z572" t="s">
        <v>103</v>
      </c>
      <c r="AA572">
        <f t="shared" si="65"/>
        <v>1.950361260174938E-2</v>
      </c>
      <c r="AB572">
        <f t="shared" si="66"/>
        <v>3.8259810879523433</v>
      </c>
      <c r="AC572">
        <f t="shared" si="67"/>
        <v>35.797448014597002</v>
      </c>
      <c r="AD572">
        <f t="shared" si="68"/>
        <v>58.693928766034489</v>
      </c>
      <c r="AE572">
        <f t="shared" si="69"/>
        <v>1.6631385188144194</v>
      </c>
      <c r="AF572" s="1" t="s">
        <v>15</v>
      </c>
      <c r="AG572" s="1" t="s">
        <v>6</v>
      </c>
      <c r="AH572">
        <f t="shared" si="72"/>
        <v>100.00000000000001</v>
      </c>
    </row>
    <row r="573" spans="1:34" x14ac:dyDescent="0.45">
      <c r="A573" t="str">
        <f>MID('Stand condition - SCT output'!$I573,9,4)</f>
        <v>2014</v>
      </c>
      <c r="B573">
        <f t="shared" si="70"/>
        <v>2015</v>
      </c>
      <c r="C573" t="str">
        <f>MID('Stand condition - SCT output'!$I573,18,4)</f>
        <v>2016</v>
      </c>
      <c r="D573">
        <f>SUM('Stand condition - SCT output'!$B573:$C573)</f>
        <v>0</v>
      </c>
      <c r="E573" s="1">
        <f>'Stand condition - SCT output'!$D573</f>
        <v>23111.7830810546</v>
      </c>
      <c r="F573" s="1">
        <f>'Stand condition - SCT output'!$E573</f>
        <v>718527.81744384696</v>
      </c>
      <c r="G573" s="1">
        <f>'Stand condition - SCT output'!$F573</f>
        <v>21533233.185974099</v>
      </c>
      <c r="H573" s="1">
        <f>'Stand condition - SCT output'!$G573</f>
        <v>71568.456604003906</v>
      </c>
      <c r="I573" s="1" t="str">
        <f>'Stand condition - SCT output'!$H573</f>
        <v>Moonie</v>
      </c>
      <c r="J573" s="1" t="str">
        <f>'Stand condition - SCT output'!$J573</f>
        <v>River Red Gum</v>
      </c>
      <c r="K573" s="1"/>
      <c r="L573" t="s">
        <v>101</v>
      </c>
      <c r="M573">
        <v>2015</v>
      </c>
      <c r="N573" t="s">
        <v>103</v>
      </c>
      <c r="O573">
        <v>0</v>
      </c>
      <c r="P573" s="1">
        <v>23111.7830810546</v>
      </c>
      <c r="Q573" s="1">
        <v>718527.81744384696</v>
      </c>
      <c r="R573" s="1">
        <v>21533233.185974099</v>
      </c>
      <c r="S573" s="1">
        <v>71568.456604003906</v>
      </c>
      <c r="T573" s="1" t="s">
        <v>16</v>
      </c>
      <c r="U573" s="1" t="s">
        <v>6</v>
      </c>
      <c r="V573">
        <f t="shared" si="71"/>
        <v>22346441.243103005</v>
      </c>
      <c r="X573" t="s">
        <v>101</v>
      </c>
      <c r="Y573">
        <v>2015</v>
      </c>
      <c r="Z573" t="s">
        <v>103</v>
      </c>
      <c r="AA573">
        <f t="shared" si="65"/>
        <v>0</v>
      </c>
      <c r="AB573">
        <f t="shared" si="66"/>
        <v>0.10342489360889986</v>
      </c>
      <c r="AC573">
        <f t="shared" si="67"/>
        <v>3.2154015470611594</v>
      </c>
      <c r="AD573">
        <f t="shared" si="68"/>
        <v>96.360905755497456</v>
      </c>
      <c r="AE573">
        <f t="shared" si="69"/>
        <v>0.32026780383249065</v>
      </c>
      <c r="AF573" s="1" t="s">
        <v>16</v>
      </c>
      <c r="AG573" s="1" t="s">
        <v>6</v>
      </c>
      <c r="AH573">
        <f t="shared" si="72"/>
        <v>100.00000000000001</v>
      </c>
    </row>
    <row r="574" spans="1:34" x14ac:dyDescent="0.45">
      <c r="A574" t="str">
        <f>MID('Stand condition - SCT output'!$I574,9,4)</f>
        <v>2014</v>
      </c>
      <c r="B574">
        <f t="shared" si="70"/>
        <v>2015</v>
      </c>
      <c r="C574" t="str">
        <f>MID('Stand condition - SCT output'!$I574,18,4)</f>
        <v>2016</v>
      </c>
      <c r="D574">
        <f>SUM('Stand condition - SCT output'!$B574:$C574)</f>
        <v>964572.20157207397</v>
      </c>
      <c r="E574" s="1">
        <f>'Stand condition - SCT output'!$D574</f>
        <v>23342334.6623942</v>
      </c>
      <c r="F574" s="1">
        <f>'Stand condition - SCT output'!$E574</f>
        <v>380413246.23618197</v>
      </c>
      <c r="G574" s="1">
        <f>'Stand condition - SCT output'!$F574</f>
        <v>1642953288.6329801</v>
      </c>
      <c r="H574" s="1">
        <f>'Stand condition - SCT output'!$G574</f>
        <v>109946286.437061</v>
      </c>
      <c r="I574" s="1" t="str">
        <f>'Stand condition - SCT output'!$H574</f>
        <v>Murray</v>
      </c>
      <c r="J574" s="1" t="str">
        <f>'Stand condition - SCT output'!$J574</f>
        <v>River Red Gum</v>
      </c>
      <c r="K574" s="1"/>
      <c r="L574" t="s">
        <v>101</v>
      </c>
      <c r="M574">
        <v>2015</v>
      </c>
      <c r="N574" t="s">
        <v>103</v>
      </c>
      <c r="O574">
        <v>964572.20157207397</v>
      </c>
      <c r="P574" s="1">
        <v>23342334.6623942</v>
      </c>
      <c r="Q574" s="1">
        <v>380413246.23618197</v>
      </c>
      <c r="R574" s="1">
        <v>1642953288.6329801</v>
      </c>
      <c r="S574" s="1">
        <v>109946286.437061</v>
      </c>
      <c r="T574" s="1" t="s">
        <v>17</v>
      </c>
      <c r="U574" s="1" t="s">
        <v>6</v>
      </c>
      <c r="V574">
        <f t="shared" si="71"/>
        <v>2157619728.1701894</v>
      </c>
      <c r="X574" t="s">
        <v>101</v>
      </c>
      <c r="Y574">
        <v>2015</v>
      </c>
      <c r="Z574" t="s">
        <v>103</v>
      </c>
      <c r="AA574">
        <f t="shared" si="65"/>
        <v>4.4705384780203958E-2</v>
      </c>
      <c r="AB574">
        <f t="shared" si="66"/>
        <v>1.0818558227677177</v>
      </c>
      <c r="AC574">
        <f t="shared" si="67"/>
        <v>17.631153500751438</v>
      </c>
      <c r="AD574">
        <f t="shared" si="68"/>
        <v>76.146564066983117</v>
      </c>
      <c r="AE574">
        <f t="shared" si="69"/>
        <v>5.0957212247175292</v>
      </c>
      <c r="AF574" s="1" t="s">
        <v>17</v>
      </c>
      <c r="AG574" s="1" t="s">
        <v>6</v>
      </c>
      <c r="AH574">
        <f t="shared" si="72"/>
        <v>100</v>
      </c>
    </row>
    <row r="575" spans="1:34" x14ac:dyDescent="0.45">
      <c r="A575" t="str">
        <f>MID('Stand condition - SCT output'!$I575,9,4)</f>
        <v>2014</v>
      </c>
      <c r="B575">
        <f t="shared" si="70"/>
        <v>2015</v>
      </c>
      <c r="C575" t="str">
        <f>MID('Stand condition - SCT output'!$I575,18,4)</f>
        <v>2016</v>
      </c>
      <c r="D575">
        <f>SUM('Stand condition - SCT output'!$B575:$C575)</f>
        <v>0</v>
      </c>
      <c r="E575" s="1">
        <f>'Stand condition - SCT output'!$D575</f>
        <v>4660.5771484375</v>
      </c>
      <c r="F575" s="1">
        <f>'Stand condition - SCT output'!$E575</f>
        <v>1369955.44279162</v>
      </c>
      <c r="G575" s="1">
        <f>'Stand condition - SCT output'!$F575</f>
        <v>79684913.740483999</v>
      </c>
      <c r="H575" s="1">
        <f>'Stand condition - SCT output'!$G575</f>
        <v>1310397.7496344999</v>
      </c>
      <c r="I575" s="1" t="str">
        <f>'Stand condition - SCT output'!$H575</f>
        <v>Barwon-Darling</v>
      </c>
      <c r="J575" s="1" t="str">
        <f>'Stand condition - SCT output'!$J575</f>
        <v>River Red Gum</v>
      </c>
      <c r="K575" s="1"/>
      <c r="L575" t="s">
        <v>101</v>
      </c>
      <c r="M575">
        <v>2015</v>
      </c>
      <c r="N575" t="s">
        <v>103</v>
      </c>
      <c r="O575">
        <v>0</v>
      </c>
      <c r="P575" s="1">
        <v>4660.5771484375</v>
      </c>
      <c r="Q575" s="1">
        <v>1369955.44279162</v>
      </c>
      <c r="R575" s="1">
        <v>79684913.740483999</v>
      </c>
      <c r="S575" s="1">
        <v>1310397.7496344999</v>
      </c>
      <c r="T575" s="1" t="s">
        <v>18</v>
      </c>
      <c r="U575" s="1" t="s">
        <v>6</v>
      </c>
      <c r="V575">
        <f t="shared" si="71"/>
        <v>82369927.510058567</v>
      </c>
      <c r="X575" t="s">
        <v>101</v>
      </c>
      <c r="Y575">
        <v>2015</v>
      </c>
      <c r="Z575" t="s">
        <v>103</v>
      </c>
      <c r="AA575">
        <f t="shared" si="65"/>
        <v>0</v>
      </c>
      <c r="AB575">
        <f t="shared" si="66"/>
        <v>5.6581051960600251E-3</v>
      </c>
      <c r="AC575">
        <f t="shared" si="67"/>
        <v>1.6631742727032612</v>
      </c>
      <c r="AD575">
        <f t="shared" si="68"/>
        <v>96.740298491525706</v>
      </c>
      <c r="AE575">
        <f t="shared" si="69"/>
        <v>1.5908691305749678</v>
      </c>
      <c r="AF575" s="1" t="s">
        <v>18</v>
      </c>
      <c r="AG575" s="1" t="s">
        <v>6</v>
      </c>
      <c r="AH575">
        <f t="shared" si="72"/>
        <v>100</v>
      </c>
    </row>
    <row r="576" spans="1:34" x14ac:dyDescent="0.45">
      <c r="A576" t="str">
        <f>MID('Stand condition - SCT output'!$I576,9,4)</f>
        <v>2014</v>
      </c>
      <c r="B576">
        <f t="shared" si="70"/>
        <v>2015</v>
      </c>
      <c r="C576" t="str">
        <f>MID('Stand condition - SCT output'!$I576,18,4)</f>
        <v>2016</v>
      </c>
      <c r="D576">
        <f>SUM('Stand condition - SCT output'!$B576:$C576)</f>
        <v>2033.91540527343</v>
      </c>
      <c r="E576" s="1">
        <f>'Stand condition - SCT output'!$D576</f>
        <v>179456.50872802699</v>
      </c>
      <c r="F576" s="1">
        <f>'Stand condition - SCT output'!$E576</f>
        <v>4565022.4865856599</v>
      </c>
      <c r="G576" s="1">
        <f>'Stand condition - SCT output'!$F576</f>
        <v>113160162.249042</v>
      </c>
      <c r="H576" s="1">
        <f>'Stand condition - SCT output'!$G576</f>
        <v>4829377.0828246996</v>
      </c>
      <c r="I576" s="1" t="str">
        <f>'Stand condition - SCT output'!$H576</f>
        <v>Border Rivers</v>
      </c>
      <c r="J576" s="1" t="str">
        <f>'Stand condition - SCT output'!$J576</f>
        <v>River Red Gum</v>
      </c>
      <c r="K576" s="1"/>
      <c r="L576" t="s">
        <v>101</v>
      </c>
      <c r="M576">
        <v>2015</v>
      </c>
      <c r="N576" t="s">
        <v>103</v>
      </c>
      <c r="O576">
        <v>2033.91540527343</v>
      </c>
      <c r="P576" s="1">
        <v>179456.50872802699</v>
      </c>
      <c r="Q576" s="1">
        <v>4565022.4865856599</v>
      </c>
      <c r="R576" s="1">
        <v>113160162.249042</v>
      </c>
      <c r="S576" s="1">
        <v>4829377.0828246996</v>
      </c>
      <c r="T576" s="1" t="s">
        <v>19</v>
      </c>
      <c r="U576" s="1" t="s">
        <v>6</v>
      </c>
      <c r="V576">
        <f t="shared" si="71"/>
        <v>122736052.24258566</v>
      </c>
      <c r="X576" t="s">
        <v>101</v>
      </c>
      <c r="Y576">
        <v>2015</v>
      </c>
      <c r="Z576" t="s">
        <v>103</v>
      </c>
      <c r="AA576">
        <f t="shared" si="65"/>
        <v>1.6571458573992847E-3</v>
      </c>
      <c r="AB576">
        <f t="shared" si="66"/>
        <v>0.1462133622917367</v>
      </c>
      <c r="AC576">
        <f t="shared" si="67"/>
        <v>3.7193818793869728</v>
      </c>
      <c r="AD576">
        <f t="shared" si="68"/>
        <v>92.197981099622567</v>
      </c>
      <c r="AE576">
        <f t="shared" si="69"/>
        <v>3.9347665128413292</v>
      </c>
      <c r="AF576" s="1" t="s">
        <v>19</v>
      </c>
      <c r="AG576" s="1" t="s">
        <v>6</v>
      </c>
      <c r="AH576">
        <f t="shared" si="72"/>
        <v>100.00000000000001</v>
      </c>
    </row>
    <row r="577" spans="1:34" x14ac:dyDescent="0.45">
      <c r="A577" t="str">
        <f>MID('Stand condition - SCT output'!$I577,9,4)</f>
        <v>2014</v>
      </c>
      <c r="B577">
        <f t="shared" si="70"/>
        <v>2015</v>
      </c>
      <c r="C577" t="str">
        <f>MID('Stand condition - SCT output'!$I577,18,4)</f>
        <v>2016</v>
      </c>
      <c r="D577">
        <f>SUM('Stand condition - SCT output'!$B577:$C577)</f>
        <v>7457.6679077148401</v>
      </c>
      <c r="E577" s="1">
        <f>'Stand condition - SCT output'!$D577</f>
        <v>191355.34210205</v>
      </c>
      <c r="F577" s="1">
        <f>'Stand condition - SCT output'!$E577</f>
        <v>2310589.2118487102</v>
      </c>
      <c r="G577" s="1">
        <f>'Stand condition - SCT output'!$F577</f>
        <v>19517637.161206201</v>
      </c>
      <c r="H577" s="1">
        <f>'Stand condition - SCT output'!$G577</f>
        <v>628908.3515625</v>
      </c>
      <c r="I577" s="1" t="str">
        <f>'Stand condition - SCT output'!$H577</f>
        <v>Campaspe</v>
      </c>
      <c r="J577" s="1" t="str">
        <f>'Stand condition - SCT output'!$J577</f>
        <v>River Red Gum</v>
      </c>
      <c r="K577" s="1"/>
      <c r="L577" t="s">
        <v>101</v>
      </c>
      <c r="M577">
        <v>2015</v>
      </c>
      <c r="N577" t="s">
        <v>103</v>
      </c>
      <c r="O577">
        <v>7457.6679077148401</v>
      </c>
      <c r="P577" s="1">
        <v>191355.34210205</v>
      </c>
      <c r="Q577" s="1">
        <v>2310589.2118487102</v>
      </c>
      <c r="R577" s="1">
        <v>19517637.161206201</v>
      </c>
      <c r="S577" s="1">
        <v>628908.3515625</v>
      </c>
      <c r="T577" s="1" t="s">
        <v>20</v>
      </c>
      <c r="U577" s="1" t="s">
        <v>6</v>
      </c>
      <c r="V577">
        <f t="shared" si="71"/>
        <v>22655947.734627176</v>
      </c>
      <c r="X577" t="s">
        <v>101</v>
      </c>
      <c r="Y577">
        <v>2015</v>
      </c>
      <c r="Z577" t="s">
        <v>103</v>
      </c>
      <c r="AA577">
        <f t="shared" si="65"/>
        <v>3.2917042337260512E-2</v>
      </c>
      <c r="AB577">
        <f t="shared" si="66"/>
        <v>0.84461415758645997</v>
      </c>
      <c r="AC577">
        <f t="shared" si="67"/>
        <v>10.198598791421219</v>
      </c>
      <c r="AD577">
        <f t="shared" si="68"/>
        <v>86.147961629411753</v>
      </c>
      <c r="AE577">
        <f t="shared" si="69"/>
        <v>2.7759083792433072</v>
      </c>
      <c r="AF577" s="1" t="s">
        <v>20</v>
      </c>
      <c r="AG577" s="1" t="s">
        <v>6</v>
      </c>
      <c r="AH577">
        <f t="shared" si="72"/>
        <v>100</v>
      </c>
    </row>
    <row r="578" spans="1:34" x14ac:dyDescent="0.45">
      <c r="A578" t="str">
        <f>MID('Stand condition - SCT output'!$I578,9,4)</f>
        <v>2014</v>
      </c>
      <c r="B578">
        <f t="shared" si="70"/>
        <v>2015</v>
      </c>
      <c r="C578" t="str">
        <f>MID('Stand condition - SCT output'!$I578,18,4)</f>
        <v>2016</v>
      </c>
      <c r="D578">
        <f>SUM('Stand condition - SCT output'!$B578:$C578)</f>
        <v>156385.32159423752</v>
      </c>
      <c r="E578" s="1">
        <f>'Stand condition - SCT output'!$D578</f>
        <v>2484447.1351107699</v>
      </c>
      <c r="F578" s="1">
        <f>'Stand condition - SCT output'!$E578</f>
        <v>35260942.960778803</v>
      </c>
      <c r="G578" s="1">
        <f>'Stand condition - SCT output'!$F578</f>
        <v>302635525.85786903</v>
      </c>
      <c r="H578" s="1">
        <f>'Stand condition - SCT output'!$G578</f>
        <v>23372026.533123098</v>
      </c>
      <c r="I578" s="1" t="str">
        <f>'Stand condition - SCT output'!$H578</f>
        <v>Goulburn-Broken</v>
      </c>
      <c r="J578" s="1" t="str">
        <f>'Stand condition - SCT output'!$J578</f>
        <v>River Red Gum</v>
      </c>
      <c r="K578" s="1"/>
      <c r="L578" t="s">
        <v>101</v>
      </c>
      <c r="M578">
        <v>2015</v>
      </c>
      <c r="N578" t="s">
        <v>103</v>
      </c>
      <c r="O578">
        <v>156385.32159423752</v>
      </c>
      <c r="P578" s="1">
        <v>2484447.1351107699</v>
      </c>
      <c r="Q578" s="1">
        <v>35260942.960778803</v>
      </c>
      <c r="R578" s="1">
        <v>302635525.85786903</v>
      </c>
      <c r="S578" s="1">
        <v>23372026.533123098</v>
      </c>
      <c r="T578" s="1" t="s">
        <v>21</v>
      </c>
      <c r="U578" s="1" t="s">
        <v>6</v>
      </c>
      <c r="V578">
        <f t="shared" si="71"/>
        <v>363909327.80847591</v>
      </c>
      <c r="X578" t="s">
        <v>101</v>
      </c>
      <c r="Y578">
        <v>2015</v>
      </c>
      <c r="Z578" t="s">
        <v>103</v>
      </c>
      <c r="AA578">
        <f t="shared" si="65"/>
        <v>4.2973705163320934E-2</v>
      </c>
      <c r="AB578">
        <f t="shared" si="66"/>
        <v>0.68271048452441019</v>
      </c>
      <c r="AC578">
        <f t="shared" si="67"/>
        <v>9.6894858873572218</v>
      </c>
      <c r="AD578">
        <f t="shared" si="68"/>
        <v>83.162343675110449</v>
      </c>
      <c r="AE578">
        <f t="shared" si="69"/>
        <v>6.4224862478446028</v>
      </c>
      <c r="AF578" s="1" t="s">
        <v>21</v>
      </c>
      <c r="AG578" s="1" t="s">
        <v>6</v>
      </c>
      <c r="AH578">
        <f t="shared" si="72"/>
        <v>100</v>
      </c>
    </row>
    <row r="579" spans="1:34" x14ac:dyDescent="0.45">
      <c r="A579" t="str">
        <f>MID('Stand condition - SCT output'!$I579,9,4)</f>
        <v>2014</v>
      </c>
      <c r="B579">
        <f t="shared" si="70"/>
        <v>2015</v>
      </c>
      <c r="C579" t="str">
        <f>MID('Stand condition - SCT output'!$I579,18,4)</f>
        <v>2016</v>
      </c>
      <c r="D579">
        <f>SUM('Stand condition - SCT output'!$B579:$C579)</f>
        <v>32938.500915527315</v>
      </c>
      <c r="E579" s="1">
        <f>'Stand condition - SCT output'!$D579</f>
        <v>307952.02722167899</v>
      </c>
      <c r="F579" s="1">
        <f>'Stand condition - SCT output'!$E579</f>
        <v>8027539.2036230899</v>
      </c>
      <c r="G579" s="1">
        <f>'Stand condition - SCT output'!$F579</f>
        <v>111645464.470341</v>
      </c>
      <c r="H579" s="1">
        <f>'Stand condition - SCT output'!$G579</f>
        <v>4665803.7462158203</v>
      </c>
      <c r="I579" s="1" t="str">
        <f>'Stand condition - SCT output'!$H579</f>
        <v>Gwydir</v>
      </c>
      <c r="J579" s="1" t="str">
        <f>'Stand condition - SCT output'!$J579</f>
        <v>River Red Gum</v>
      </c>
      <c r="K579" s="1"/>
      <c r="L579" t="s">
        <v>101</v>
      </c>
      <c r="M579">
        <v>2015</v>
      </c>
      <c r="N579" t="s">
        <v>103</v>
      </c>
      <c r="O579">
        <v>32938.500915527315</v>
      </c>
      <c r="P579" s="1">
        <v>307952.02722167899</v>
      </c>
      <c r="Q579" s="1">
        <v>8027539.2036230899</v>
      </c>
      <c r="R579" s="1">
        <v>111645464.470341</v>
      </c>
      <c r="S579" s="1">
        <v>4665803.7462158203</v>
      </c>
      <c r="T579" s="1" t="s">
        <v>22</v>
      </c>
      <c r="U579" s="1" t="s">
        <v>6</v>
      </c>
      <c r="V579">
        <f t="shared" si="71"/>
        <v>124679697.94831711</v>
      </c>
      <c r="X579" t="s">
        <v>101</v>
      </c>
      <c r="Y579">
        <v>2015</v>
      </c>
      <c r="Z579" t="s">
        <v>103</v>
      </c>
      <c r="AA579">
        <f t="shared" ref="AA579:AA642" si="73">O579/$V579*100</f>
        <v>2.6418495919986233E-2</v>
      </c>
      <c r="AB579">
        <f t="shared" ref="AB579:AB642" si="74">P579/$V579*100</f>
        <v>0.24699452460121687</v>
      </c>
      <c r="AC579">
        <f t="shared" ref="AC579:AC642" si="75">Q579/$V579*100</f>
        <v>6.4385295567131617</v>
      </c>
      <c r="AD579">
        <f t="shared" ref="AD579:AD642" si="76">R579/$V579*100</f>
        <v>89.545825268698408</v>
      </c>
      <c r="AE579">
        <f t="shared" ref="AE579:AE642" si="77">S579/$V579*100</f>
        <v>3.7422321540672274</v>
      </c>
      <c r="AF579" s="1" t="s">
        <v>22</v>
      </c>
      <c r="AG579" s="1" t="s">
        <v>6</v>
      </c>
      <c r="AH579">
        <f t="shared" si="72"/>
        <v>100</v>
      </c>
    </row>
    <row r="580" spans="1:34" x14ac:dyDescent="0.45">
      <c r="A580" t="str">
        <f>MID('Stand condition - SCT output'!$I580,9,4)</f>
        <v>2014</v>
      </c>
      <c r="B580">
        <f t="shared" ref="B580:B643" si="78">A580+1</f>
        <v>2015</v>
      </c>
      <c r="C580" t="str">
        <f>MID('Stand condition - SCT output'!$I580,18,4)</f>
        <v>2016</v>
      </c>
      <c r="D580">
        <f>SUM('Stand condition - SCT output'!$B580:$C580)</f>
        <v>10165.192199707</v>
      </c>
      <c r="E580" s="1">
        <f>'Stand condition - SCT output'!$D580</f>
        <v>64520.785278320298</v>
      </c>
      <c r="F580" s="1">
        <f>'Stand condition - SCT output'!$E580</f>
        <v>999834.06655488804</v>
      </c>
      <c r="G580" s="1">
        <f>'Stand condition - SCT output'!$F580</f>
        <v>72250485.655387998</v>
      </c>
      <c r="H580" s="1">
        <f>'Stand condition - SCT output'!$G580</f>
        <v>790168.24337230006</v>
      </c>
      <c r="I580" s="1" t="str">
        <f>'Stand condition - SCT output'!$H580</f>
        <v>Warrego</v>
      </c>
      <c r="J580" s="1" t="str">
        <f>'Stand condition - SCT output'!$J580</f>
        <v>River Red Gum</v>
      </c>
      <c r="K580" s="1"/>
      <c r="L580" t="s">
        <v>101</v>
      </c>
      <c r="M580">
        <v>2015</v>
      </c>
      <c r="N580" t="s">
        <v>103</v>
      </c>
      <c r="O580">
        <v>10165.192199707</v>
      </c>
      <c r="P580" s="1">
        <v>64520.785278320298</v>
      </c>
      <c r="Q580" s="1">
        <v>999834.06655488804</v>
      </c>
      <c r="R580" s="1">
        <v>72250485.655387998</v>
      </c>
      <c r="S580" s="1">
        <v>790168.24337230006</v>
      </c>
      <c r="T580" s="1" t="s">
        <v>23</v>
      </c>
      <c r="U580" s="1" t="s">
        <v>6</v>
      </c>
      <c r="V580">
        <f t="shared" ref="V580:V643" si="79">SUM(O580:S580)</f>
        <v>74115173.94279322</v>
      </c>
      <c r="X580" t="s">
        <v>101</v>
      </c>
      <c r="Y580">
        <v>2015</v>
      </c>
      <c r="Z580" t="s">
        <v>103</v>
      </c>
      <c r="AA580">
        <f t="shared" si="73"/>
        <v>1.3715399504497067E-2</v>
      </c>
      <c r="AB580">
        <f t="shared" si="74"/>
        <v>8.7054757947571601E-2</v>
      </c>
      <c r="AC580">
        <f t="shared" si="75"/>
        <v>1.3490274843402827</v>
      </c>
      <c r="AD580">
        <f t="shared" si="76"/>
        <v>97.484066773094938</v>
      </c>
      <c r="AE580">
        <f t="shared" si="77"/>
        <v>1.0661355851127083</v>
      </c>
      <c r="AF580" s="1" t="s">
        <v>23</v>
      </c>
      <c r="AG580" s="1" t="s">
        <v>6</v>
      </c>
      <c r="AH580">
        <f t="shared" ref="AH580:AH643" si="80">SUM(AA580:AE580)</f>
        <v>100</v>
      </c>
    </row>
    <row r="581" spans="1:34" x14ac:dyDescent="0.45">
      <c r="A581" t="str">
        <f>MID('Stand condition - SCT output'!$I581,9,4)</f>
        <v>2014</v>
      </c>
      <c r="B581">
        <f t="shared" si="78"/>
        <v>2015</v>
      </c>
      <c r="C581" t="str">
        <f>MID('Stand condition - SCT output'!$I581,18,4)</f>
        <v>2016</v>
      </c>
      <c r="D581">
        <f>SUM('Stand condition - SCT output'!$B581:$C581)</f>
        <v>1261.10266113281</v>
      </c>
      <c r="E581" s="1">
        <f>'Stand condition - SCT output'!$D581</f>
        <v>21522.424438476501</v>
      </c>
      <c r="F581" s="1">
        <f>'Stand condition - SCT output'!$E581</f>
        <v>498083.126102701</v>
      </c>
      <c r="G581" s="1">
        <f>'Stand condition - SCT output'!$F581</f>
        <v>2789522.65332055</v>
      </c>
      <c r="H581" s="1">
        <f>'Stand condition - SCT output'!$G581</f>
        <v>178690.952208754</v>
      </c>
      <c r="I581" s="1" t="str">
        <f>'Stand condition - SCT output'!$H581</f>
        <v>Eastern Mt Lofty Ranges</v>
      </c>
      <c r="J581" s="1" t="str">
        <f>'Stand condition - SCT output'!$J581</f>
        <v>River Red Gum</v>
      </c>
      <c r="K581" s="1"/>
      <c r="L581" t="s">
        <v>101</v>
      </c>
      <c r="M581">
        <v>2015</v>
      </c>
      <c r="N581" t="s">
        <v>103</v>
      </c>
      <c r="O581">
        <v>1261.10266113281</v>
      </c>
      <c r="P581" s="1">
        <v>21522.424438476501</v>
      </c>
      <c r="Q581" s="1">
        <v>498083.126102701</v>
      </c>
      <c r="R581" s="1">
        <v>2789522.65332055</v>
      </c>
      <c r="S581" s="1">
        <v>178690.952208754</v>
      </c>
      <c r="T581" s="1" t="s">
        <v>24</v>
      </c>
      <c r="U581" s="1" t="s">
        <v>6</v>
      </c>
      <c r="V581">
        <f t="shared" si="79"/>
        <v>3489080.2587316143</v>
      </c>
      <c r="X581" t="s">
        <v>101</v>
      </c>
      <c r="Y581">
        <v>2015</v>
      </c>
      <c r="Z581" t="s">
        <v>103</v>
      </c>
      <c r="AA581">
        <f t="shared" si="73"/>
        <v>3.6144272060719483E-2</v>
      </c>
      <c r="AB581">
        <f t="shared" si="74"/>
        <v>0.61685094186685607</v>
      </c>
      <c r="AC581">
        <f t="shared" si="75"/>
        <v>14.275484917729269</v>
      </c>
      <c r="AD581">
        <f t="shared" si="76"/>
        <v>79.950085594609561</v>
      </c>
      <c r="AE581">
        <f t="shared" si="77"/>
        <v>5.1214342737336036</v>
      </c>
      <c r="AF581" s="1" t="s">
        <v>24</v>
      </c>
      <c r="AG581" s="1" t="s">
        <v>6</v>
      </c>
      <c r="AH581">
        <f t="shared" si="80"/>
        <v>100</v>
      </c>
    </row>
    <row r="582" spans="1:34" x14ac:dyDescent="0.45">
      <c r="A582" t="str">
        <f>MID('Stand condition - SCT output'!$I582,9,4)</f>
        <v>2014</v>
      </c>
      <c r="B582">
        <f t="shared" si="78"/>
        <v>2015</v>
      </c>
      <c r="C582" t="str">
        <f>MID('Stand condition - SCT output'!$I582,18,4)</f>
        <v>2016</v>
      </c>
      <c r="D582">
        <f>SUM('Stand condition - SCT output'!$B582:$C582)</f>
        <v>1346.7214965820301</v>
      </c>
      <c r="E582" s="1">
        <f>'Stand condition - SCT output'!$D582</f>
        <v>96921.758300781206</v>
      </c>
      <c r="F582" s="1">
        <f>'Stand condition - SCT output'!$E582</f>
        <v>1811448.8944091699</v>
      </c>
      <c r="G582" s="1">
        <f>'Stand condition - SCT output'!$F582</f>
        <v>109662841.009927</v>
      </c>
      <c r="H582" s="1">
        <f>'Stand condition - SCT output'!$G582</f>
        <v>2876158.0523071201</v>
      </c>
      <c r="I582" s="1" t="str">
        <f>'Stand condition - SCT output'!$H582</f>
        <v>Condamine-Balonne</v>
      </c>
      <c r="J582" s="1" t="str">
        <f>'Stand condition - SCT output'!$J582</f>
        <v>River Red Gum</v>
      </c>
      <c r="K582" s="1"/>
      <c r="L582" t="s">
        <v>101</v>
      </c>
      <c r="M582">
        <v>2015</v>
      </c>
      <c r="N582" t="s">
        <v>103</v>
      </c>
      <c r="O582">
        <v>1346.7214965820301</v>
      </c>
      <c r="P582" s="1">
        <v>96921.758300781206</v>
      </c>
      <c r="Q582" s="1">
        <v>1811448.8944091699</v>
      </c>
      <c r="R582" s="1">
        <v>109662841.009927</v>
      </c>
      <c r="S582" s="1">
        <v>2876158.0523071201</v>
      </c>
      <c r="T582" s="1" t="s">
        <v>25</v>
      </c>
      <c r="U582" s="1" t="s">
        <v>6</v>
      </c>
      <c r="V582">
        <f t="shared" si="79"/>
        <v>114448716.43644065</v>
      </c>
      <c r="X582" t="s">
        <v>101</v>
      </c>
      <c r="Y582">
        <v>2015</v>
      </c>
      <c r="Z582" t="s">
        <v>103</v>
      </c>
      <c r="AA582">
        <f t="shared" si="73"/>
        <v>1.1767030146903701E-3</v>
      </c>
      <c r="AB582">
        <f t="shared" si="74"/>
        <v>8.4685753863047414E-2</v>
      </c>
      <c r="AC582">
        <f t="shared" si="75"/>
        <v>1.5827603408860964</v>
      </c>
      <c r="AD582">
        <f t="shared" si="76"/>
        <v>95.818323197035156</v>
      </c>
      <c r="AE582">
        <f t="shared" si="77"/>
        <v>2.5130540052010115</v>
      </c>
      <c r="AF582" s="1" t="s">
        <v>25</v>
      </c>
      <c r="AG582" s="1" t="s">
        <v>6</v>
      </c>
      <c r="AH582">
        <f t="shared" si="80"/>
        <v>100</v>
      </c>
    </row>
    <row r="583" spans="1:34" x14ac:dyDescent="0.45">
      <c r="A583" t="str">
        <f>MID('Stand condition - SCT output'!$I583,9,4)</f>
        <v>2015</v>
      </c>
      <c r="B583">
        <f t="shared" si="78"/>
        <v>2016</v>
      </c>
      <c r="C583" t="str">
        <f>MID('Stand condition - SCT output'!$I583,18,4)</f>
        <v>2017</v>
      </c>
      <c r="D583">
        <f>SUM('Stand condition - SCT output'!$B583:$C583)</f>
        <v>794903.59881591785</v>
      </c>
      <c r="E583" s="1">
        <f>'Stand condition - SCT output'!$D583</f>
        <v>33350561.529321499</v>
      </c>
      <c r="F583" s="1">
        <f>'Stand condition - SCT output'!$E583</f>
        <v>230574042.645129</v>
      </c>
      <c r="G583" s="1">
        <f>'Stand condition - SCT output'!$F583</f>
        <v>785683120.51365805</v>
      </c>
      <c r="H583" s="1">
        <f>'Stand condition - SCT output'!$G583</f>
        <v>39504059.829704903</v>
      </c>
      <c r="I583" s="1" t="str">
        <f>'Stand condition - SCT output'!$H583</f>
        <v>Murrumbidgee</v>
      </c>
      <c r="J583" s="1" t="str">
        <f>'Stand condition - SCT output'!$J583</f>
        <v>River Red Gum</v>
      </c>
      <c r="K583" s="1"/>
      <c r="L583" t="s">
        <v>102</v>
      </c>
      <c r="M583">
        <v>2016</v>
      </c>
      <c r="N583" t="s">
        <v>104</v>
      </c>
      <c r="O583">
        <v>794903.59881591785</v>
      </c>
      <c r="P583" s="1">
        <v>33350561.529321499</v>
      </c>
      <c r="Q583" s="1">
        <v>230574042.645129</v>
      </c>
      <c r="R583" s="1">
        <v>785683120.51365805</v>
      </c>
      <c r="S583" s="1">
        <v>39504059.829704903</v>
      </c>
      <c r="T583" s="1" t="s">
        <v>4</v>
      </c>
      <c r="U583" s="1" t="s">
        <v>6</v>
      </c>
      <c r="V583">
        <f t="shared" si="79"/>
        <v>1089906688.1166294</v>
      </c>
      <c r="X583" t="s">
        <v>102</v>
      </c>
      <c r="Y583">
        <v>2016</v>
      </c>
      <c r="Z583" t="s">
        <v>104</v>
      </c>
      <c r="AA583">
        <f t="shared" si="73"/>
        <v>7.293317927881697E-2</v>
      </c>
      <c r="AB583">
        <f t="shared" si="74"/>
        <v>3.0599464975255479</v>
      </c>
      <c r="AC583">
        <f t="shared" si="75"/>
        <v>21.155392948690263</v>
      </c>
      <c r="AD583">
        <f t="shared" si="76"/>
        <v>72.087191415563026</v>
      </c>
      <c r="AE583">
        <f t="shared" si="77"/>
        <v>3.624535958942352</v>
      </c>
      <c r="AF583" s="1" t="s">
        <v>4</v>
      </c>
      <c r="AG583" s="1" t="s">
        <v>6</v>
      </c>
      <c r="AH583">
        <f t="shared" si="80"/>
        <v>100</v>
      </c>
    </row>
    <row r="584" spans="1:34" x14ac:dyDescent="0.45">
      <c r="A584" t="str">
        <f>MID('Stand condition - SCT output'!$I584,9,4)</f>
        <v>2015</v>
      </c>
      <c r="B584">
        <f t="shared" si="78"/>
        <v>2016</v>
      </c>
      <c r="C584" t="str">
        <f>MID('Stand condition - SCT output'!$I584,18,4)</f>
        <v>2017</v>
      </c>
      <c r="D584">
        <f>SUM('Stand condition - SCT output'!$B584:$C584)</f>
        <v>4000.0014038085901</v>
      </c>
      <c r="E584" s="1">
        <f>'Stand condition - SCT output'!$D584</f>
        <v>55553.055733474997</v>
      </c>
      <c r="F584" s="1">
        <f>'Stand condition - SCT output'!$E584</f>
        <v>6648158.7058399804</v>
      </c>
      <c r="G584" s="1">
        <f>'Stand condition - SCT output'!$F584</f>
        <v>113501030.03598601</v>
      </c>
      <c r="H584" s="1">
        <f>'Stand condition - SCT output'!$G584</f>
        <v>4807723.5677344203</v>
      </c>
      <c r="I584" s="1" t="str">
        <f>'Stand condition - SCT output'!$H584</f>
        <v>Namoi</v>
      </c>
      <c r="J584" s="1" t="str">
        <f>'Stand condition - SCT output'!$J584</f>
        <v>River Red Gum</v>
      </c>
      <c r="K584" s="1"/>
      <c r="L584" t="s">
        <v>102</v>
      </c>
      <c r="M584">
        <v>2016</v>
      </c>
      <c r="N584" t="s">
        <v>104</v>
      </c>
      <c r="O584">
        <v>4000.0014038085901</v>
      </c>
      <c r="P584" s="1">
        <v>55553.055733474997</v>
      </c>
      <c r="Q584" s="1">
        <v>6648158.7058399804</v>
      </c>
      <c r="R584" s="1">
        <v>113501030.03598601</v>
      </c>
      <c r="S584" s="1">
        <v>4807723.5677344203</v>
      </c>
      <c r="T584" s="1" t="s">
        <v>7</v>
      </c>
      <c r="U584" s="1" t="s">
        <v>6</v>
      </c>
      <c r="V584">
        <f t="shared" si="79"/>
        <v>125016465.36669768</v>
      </c>
      <c r="X584" t="s">
        <v>102</v>
      </c>
      <c r="Y584">
        <v>2016</v>
      </c>
      <c r="Z584" t="s">
        <v>104</v>
      </c>
      <c r="AA584">
        <f t="shared" si="73"/>
        <v>3.1995796650271672E-3</v>
      </c>
      <c r="AB584">
        <f t="shared" si="74"/>
        <v>4.4436591268619735E-2</v>
      </c>
      <c r="AC584">
        <f t="shared" si="75"/>
        <v>5.3178264849671075</v>
      </c>
      <c r="AD584">
        <f t="shared" si="76"/>
        <v>90.788865053147475</v>
      </c>
      <c r="AE584">
        <f t="shared" si="77"/>
        <v>3.8456722909517795</v>
      </c>
      <c r="AF584" s="1" t="s">
        <v>7</v>
      </c>
      <c r="AG584" s="1" t="s">
        <v>6</v>
      </c>
      <c r="AH584">
        <f t="shared" si="80"/>
        <v>100.00000000000001</v>
      </c>
    </row>
    <row r="585" spans="1:34" x14ac:dyDescent="0.45">
      <c r="A585" t="str">
        <f>MID('Stand condition - SCT output'!$I585,9,4)</f>
        <v>2015</v>
      </c>
      <c r="B585">
        <f t="shared" si="78"/>
        <v>2016</v>
      </c>
      <c r="C585" t="str">
        <f>MID('Stand condition - SCT output'!$I585,18,4)</f>
        <v>2017</v>
      </c>
      <c r="D585">
        <f>SUM('Stand condition - SCT output'!$B585:$C585)</f>
        <v>1372.3869018554601</v>
      </c>
      <c r="E585" s="1">
        <f>'Stand condition - SCT output'!$D585</f>
        <v>2052.775390625</v>
      </c>
      <c r="F585" s="1">
        <f>'Stand condition - SCT output'!$E585</f>
        <v>696852.02685546805</v>
      </c>
      <c r="G585" s="1">
        <f>'Stand condition - SCT output'!$F585</f>
        <v>1288321.4973754799</v>
      </c>
      <c r="H585" s="1">
        <f>'Stand condition - SCT output'!$G585</f>
        <v>3407.5366821288999</v>
      </c>
      <c r="I585" s="1" t="str">
        <f>'Stand condition - SCT output'!$H585</f>
        <v>Nebine</v>
      </c>
      <c r="J585" s="1" t="str">
        <f>'Stand condition - SCT output'!$J585</f>
        <v>River Red Gum</v>
      </c>
      <c r="K585" s="1"/>
      <c r="L585" t="s">
        <v>102</v>
      </c>
      <c r="M585">
        <v>2016</v>
      </c>
      <c r="N585" t="s">
        <v>104</v>
      </c>
      <c r="O585">
        <v>1372.3869018554601</v>
      </c>
      <c r="P585" s="1">
        <v>2052.775390625</v>
      </c>
      <c r="Q585" s="1">
        <v>696852.02685546805</v>
      </c>
      <c r="R585" s="1">
        <v>1288321.4973754799</v>
      </c>
      <c r="S585" s="1">
        <v>3407.5366821288999</v>
      </c>
      <c r="T585" s="1" t="s">
        <v>8</v>
      </c>
      <c r="U585" s="1" t="s">
        <v>6</v>
      </c>
      <c r="V585">
        <f t="shared" si="79"/>
        <v>1992006.2232055573</v>
      </c>
      <c r="X585" t="s">
        <v>102</v>
      </c>
      <c r="Y585">
        <v>2016</v>
      </c>
      <c r="Z585" t="s">
        <v>104</v>
      </c>
      <c r="AA585">
        <f t="shared" si="73"/>
        <v>6.889470955803545E-2</v>
      </c>
      <c r="AB585">
        <f t="shared" si="74"/>
        <v>0.10305065148449447</v>
      </c>
      <c r="AC585">
        <f t="shared" si="75"/>
        <v>34.98242218009171</v>
      </c>
      <c r="AD585">
        <f t="shared" si="76"/>
        <v>64.674571914855733</v>
      </c>
      <c r="AE585">
        <f t="shared" si="77"/>
        <v>0.17106054401002102</v>
      </c>
      <c r="AF585" s="1" t="s">
        <v>8</v>
      </c>
      <c r="AG585" s="1" t="s">
        <v>6</v>
      </c>
      <c r="AH585">
        <f t="shared" si="80"/>
        <v>99.999999999999986</v>
      </c>
    </row>
    <row r="586" spans="1:34" x14ac:dyDescent="0.45">
      <c r="A586" t="str">
        <f>MID('Stand condition - SCT output'!$I586,9,4)</f>
        <v>2015</v>
      </c>
      <c r="B586">
        <f t="shared" si="78"/>
        <v>2016</v>
      </c>
      <c r="C586" t="str">
        <f>MID('Stand condition - SCT output'!$I586,18,4)</f>
        <v>2017</v>
      </c>
      <c r="D586">
        <f>SUM('Stand condition - SCT output'!$B586:$C586)</f>
        <v>1244.73767089843</v>
      </c>
      <c r="E586" s="1">
        <f>'Stand condition - SCT output'!$D586</f>
        <v>218937.95894057301</v>
      </c>
      <c r="F586" s="1">
        <f>'Stand condition - SCT output'!$E586</f>
        <v>3685099.1345899301</v>
      </c>
      <c r="G586" s="1">
        <f>'Stand condition - SCT output'!$F586</f>
        <v>92577710.339089304</v>
      </c>
      <c r="H586" s="1">
        <f>'Stand condition - SCT output'!$G586</f>
        <v>30369713.574216299</v>
      </c>
      <c r="I586" s="1" t="str">
        <f>'Stand condition - SCT output'!$H586</f>
        <v>Ovens</v>
      </c>
      <c r="J586" s="1" t="str">
        <f>'Stand condition - SCT output'!$J586</f>
        <v>River Red Gum</v>
      </c>
      <c r="K586" s="1"/>
      <c r="L586" t="s">
        <v>102</v>
      </c>
      <c r="M586">
        <v>2016</v>
      </c>
      <c r="N586" t="s">
        <v>104</v>
      </c>
      <c r="O586">
        <v>1244.73767089843</v>
      </c>
      <c r="P586" s="1">
        <v>218937.95894057301</v>
      </c>
      <c r="Q586" s="1">
        <v>3685099.1345899301</v>
      </c>
      <c r="R586" s="1">
        <v>92577710.339089304</v>
      </c>
      <c r="S586" s="1">
        <v>30369713.574216299</v>
      </c>
      <c r="T586" s="1" t="s">
        <v>9</v>
      </c>
      <c r="U586" s="1" t="s">
        <v>6</v>
      </c>
      <c r="V586">
        <f t="shared" si="79"/>
        <v>126852705.74450701</v>
      </c>
      <c r="X586" t="s">
        <v>102</v>
      </c>
      <c r="Y586">
        <v>2016</v>
      </c>
      <c r="Z586" t="s">
        <v>104</v>
      </c>
      <c r="AA586">
        <f t="shared" si="73"/>
        <v>9.812464492522893E-4</v>
      </c>
      <c r="AB586">
        <f t="shared" si="74"/>
        <v>0.17259226569556518</v>
      </c>
      <c r="AC586">
        <f t="shared" si="75"/>
        <v>2.9050220986315085</v>
      </c>
      <c r="AD586">
        <f t="shared" si="76"/>
        <v>72.980477472470554</v>
      </c>
      <c r="AE586">
        <f t="shared" si="77"/>
        <v>23.94092691675311</v>
      </c>
      <c r="AF586" s="1" t="s">
        <v>9</v>
      </c>
      <c r="AG586" s="1" t="s">
        <v>6</v>
      </c>
      <c r="AH586">
        <f t="shared" si="80"/>
        <v>100</v>
      </c>
    </row>
    <row r="587" spans="1:34" x14ac:dyDescent="0.45">
      <c r="A587" t="str">
        <f>MID('Stand condition - SCT output'!$I587,9,4)</f>
        <v>2015</v>
      </c>
      <c r="B587">
        <f t="shared" si="78"/>
        <v>2016</v>
      </c>
      <c r="C587" t="str">
        <f>MID('Stand condition - SCT output'!$I587,18,4)</f>
        <v>2017</v>
      </c>
      <c r="D587">
        <f>SUM('Stand condition - SCT output'!$B587:$C587)</f>
        <v>660.28887939453102</v>
      </c>
      <c r="E587" s="1">
        <f>'Stand condition - SCT output'!$D587</f>
        <v>3393.0311279296802</v>
      </c>
      <c r="F587" s="1">
        <f>'Stand condition - SCT output'!$E587</f>
        <v>309657.390538832</v>
      </c>
      <c r="G587" s="1">
        <f>'Stand condition - SCT output'!$F587</f>
        <v>27145130.250555001</v>
      </c>
      <c r="H587" s="1">
        <f>'Stand condition - SCT output'!$G587</f>
        <v>681346.82969276502</v>
      </c>
      <c r="I587" s="1" t="str">
        <f>'Stand condition - SCT output'!$H587</f>
        <v>Paroo</v>
      </c>
      <c r="J587" s="1" t="str">
        <f>'Stand condition - SCT output'!$J587</f>
        <v>River Red Gum</v>
      </c>
      <c r="K587" s="1"/>
      <c r="L587" t="s">
        <v>102</v>
      </c>
      <c r="M587">
        <v>2016</v>
      </c>
      <c r="N587" t="s">
        <v>104</v>
      </c>
      <c r="O587">
        <v>660.28887939453102</v>
      </c>
      <c r="P587" s="1">
        <v>3393.0311279296802</v>
      </c>
      <c r="Q587" s="1">
        <v>309657.390538832</v>
      </c>
      <c r="R587" s="1">
        <v>27145130.250555001</v>
      </c>
      <c r="S587" s="1">
        <v>681346.82969276502</v>
      </c>
      <c r="T587" s="1" t="s">
        <v>10</v>
      </c>
      <c r="U587" s="1" t="s">
        <v>6</v>
      </c>
      <c r="V587">
        <f t="shared" si="79"/>
        <v>28140187.790793922</v>
      </c>
      <c r="X587" t="s">
        <v>102</v>
      </c>
      <c r="Y587">
        <v>2016</v>
      </c>
      <c r="Z587" t="s">
        <v>104</v>
      </c>
      <c r="AA587">
        <f t="shared" si="73"/>
        <v>2.3464266987249633E-3</v>
      </c>
      <c r="AB587">
        <f t="shared" si="74"/>
        <v>1.2057599448713388E-2</v>
      </c>
      <c r="AC587">
        <f t="shared" si="75"/>
        <v>1.1004098225674834</v>
      </c>
      <c r="AD587">
        <f t="shared" si="76"/>
        <v>96.463927150605386</v>
      </c>
      <c r="AE587">
        <f t="shared" si="77"/>
        <v>2.4212590006796897</v>
      </c>
      <c r="AF587" s="1" t="s">
        <v>10</v>
      </c>
      <c r="AG587" s="1" t="s">
        <v>6</v>
      </c>
      <c r="AH587">
        <f t="shared" si="80"/>
        <v>99.999999999999986</v>
      </c>
    </row>
    <row r="588" spans="1:34" x14ac:dyDescent="0.45">
      <c r="A588" t="str">
        <f>MID('Stand condition - SCT output'!$I588,9,4)</f>
        <v>2015</v>
      </c>
      <c r="B588">
        <f t="shared" si="78"/>
        <v>2016</v>
      </c>
      <c r="C588" t="str">
        <f>MID('Stand condition - SCT output'!$I588,18,4)</f>
        <v>2017</v>
      </c>
      <c r="D588">
        <f>SUM('Stand condition - SCT output'!$B588:$C588)</f>
        <v>675030.42431640532</v>
      </c>
      <c r="E588" s="1">
        <f>'Stand condition - SCT output'!$D588</f>
        <v>5203899.7012838898</v>
      </c>
      <c r="F588" s="1">
        <f>'Stand condition - SCT output'!$E588</f>
        <v>41139440.714892298</v>
      </c>
      <c r="G588" s="1">
        <f>'Stand condition - SCT output'!$F588</f>
        <v>79897283.789681405</v>
      </c>
      <c r="H588" s="1">
        <f>'Stand condition - SCT output'!$G588</f>
        <v>286007.71329920099</v>
      </c>
      <c r="I588" s="1" t="str">
        <f>'Stand condition - SCT output'!$H588</f>
        <v>Wimmera-Avoca</v>
      </c>
      <c r="J588" s="1" t="str">
        <f>'Stand condition - SCT output'!$J588</f>
        <v>River Red Gum</v>
      </c>
      <c r="K588" s="1"/>
      <c r="L588" t="s">
        <v>102</v>
      </c>
      <c r="M588">
        <v>2016</v>
      </c>
      <c r="N588" t="s">
        <v>104</v>
      </c>
      <c r="O588">
        <v>675030.42431640532</v>
      </c>
      <c r="P588" s="1">
        <v>5203899.7012838898</v>
      </c>
      <c r="Q588" s="1">
        <v>41139440.714892298</v>
      </c>
      <c r="R588" s="1">
        <v>79897283.789681405</v>
      </c>
      <c r="S588" s="1">
        <v>286007.71329920099</v>
      </c>
      <c r="T588" s="1" t="s">
        <v>11</v>
      </c>
      <c r="U588" s="1" t="s">
        <v>6</v>
      </c>
      <c r="V588">
        <f t="shared" si="79"/>
        <v>127201662.3434732</v>
      </c>
      <c r="X588" t="s">
        <v>102</v>
      </c>
      <c r="Y588">
        <v>2016</v>
      </c>
      <c r="Z588" t="s">
        <v>104</v>
      </c>
      <c r="AA588">
        <f t="shared" si="73"/>
        <v>0.53067736056284454</v>
      </c>
      <c r="AB588">
        <f t="shared" si="74"/>
        <v>4.0910626523356166</v>
      </c>
      <c r="AC588">
        <f t="shared" si="75"/>
        <v>32.341904938165449</v>
      </c>
      <c r="AD588">
        <f t="shared" si="76"/>
        <v>62.81150915617809</v>
      </c>
      <c r="AE588">
        <f t="shared" si="77"/>
        <v>0.22484589275800154</v>
      </c>
      <c r="AF588" s="1" t="s">
        <v>11</v>
      </c>
      <c r="AG588" s="1" t="s">
        <v>6</v>
      </c>
      <c r="AH588">
        <f t="shared" si="80"/>
        <v>100</v>
      </c>
    </row>
    <row r="589" spans="1:34" x14ac:dyDescent="0.45">
      <c r="A589" t="str">
        <f>MID('Stand condition - SCT output'!$I589,9,4)</f>
        <v>2015</v>
      </c>
      <c r="B589">
        <f t="shared" si="78"/>
        <v>2016</v>
      </c>
      <c r="C589" t="str">
        <f>MID('Stand condition - SCT output'!$I589,18,4)</f>
        <v>2017</v>
      </c>
      <c r="D589">
        <f>SUM('Stand condition - SCT output'!$B589:$C589)</f>
        <v>318614.31402587838</v>
      </c>
      <c r="E589" s="1">
        <f>'Stand condition - SCT output'!$D589</f>
        <v>11280535.785018099</v>
      </c>
      <c r="F589" s="1">
        <f>'Stand condition - SCT output'!$E589</f>
        <v>125394642.40244</v>
      </c>
      <c r="G589" s="1">
        <f>'Stand condition - SCT output'!$F589</f>
        <v>395707070.69908202</v>
      </c>
      <c r="H589" s="1">
        <f>'Stand condition - SCT output'!$G589</f>
        <v>11720836.130638201</v>
      </c>
      <c r="I589" s="1" t="str">
        <f>'Stand condition - SCT output'!$H589</f>
        <v>Lachlan</v>
      </c>
      <c r="J589" s="1" t="str">
        <f>'Stand condition - SCT output'!$J589</f>
        <v>River Red Gum</v>
      </c>
      <c r="K589" s="1"/>
      <c r="L589" t="s">
        <v>102</v>
      </c>
      <c r="M589">
        <v>2016</v>
      </c>
      <c r="N589" t="s">
        <v>104</v>
      </c>
      <c r="O589">
        <v>318614.31402587838</v>
      </c>
      <c r="P589" s="1">
        <v>11280535.785018099</v>
      </c>
      <c r="Q589" s="1">
        <v>125394642.40244</v>
      </c>
      <c r="R589" s="1">
        <v>395707070.69908202</v>
      </c>
      <c r="S589" s="1">
        <v>11720836.130638201</v>
      </c>
      <c r="T589" s="1" t="s">
        <v>12</v>
      </c>
      <c r="U589" s="1" t="s">
        <v>6</v>
      </c>
      <c r="V589">
        <f t="shared" si="79"/>
        <v>544421699.33120418</v>
      </c>
      <c r="X589" t="s">
        <v>102</v>
      </c>
      <c r="Y589">
        <v>2016</v>
      </c>
      <c r="Z589" t="s">
        <v>104</v>
      </c>
      <c r="AA589">
        <f t="shared" si="73"/>
        <v>5.8523441372245216E-2</v>
      </c>
      <c r="AB589">
        <f t="shared" si="74"/>
        <v>2.072021706496213</v>
      </c>
      <c r="AC589">
        <f t="shared" si="75"/>
        <v>23.03263124090779</v>
      </c>
      <c r="AD589">
        <f t="shared" si="76"/>
        <v>72.683927033986535</v>
      </c>
      <c r="AE589">
        <f t="shared" si="77"/>
        <v>2.1528965772372195</v>
      </c>
      <c r="AF589" s="1" t="s">
        <v>12</v>
      </c>
      <c r="AG589" s="1" t="s">
        <v>6</v>
      </c>
      <c r="AH589">
        <f t="shared" si="80"/>
        <v>100</v>
      </c>
    </row>
    <row r="590" spans="1:34" x14ac:dyDescent="0.45">
      <c r="A590" t="str">
        <f>MID('Stand condition - SCT output'!$I590,9,4)</f>
        <v>2015</v>
      </c>
      <c r="B590">
        <f t="shared" si="78"/>
        <v>2016</v>
      </c>
      <c r="C590" t="str">
        <f>MID('Stand condition - SCT output'!$I590,18,4)</f>
        <v>2017</v>
      </c>
      <c r="D590">
        <f>SUM('Stand condition - SCT output'!$B590:$C590)</f>
        <v>204178.7176513664</v>
      </c>
      <c r="E590" s="1">
        <f>'Stand condition - SCT output'!$D590</f>
        <v>1968014.87756347</v>
      </c>
      <c r="F590" s="1">
        <f>'Stand condition - SCT output'!$E590</f>
        <v>12739690.907686099</v>
      </c>
      <c r="G590" s="1">
        <f>'Stand condition - SCT output'!$F590</f>
        <v>40669272.643439002</v>
      </c>
      <c r="H590" s="1">
        <f>'Stand condition - SCT output'!$G590</f>
        <v>695975.45416259696</v>
      </c>
      <c r="I590" s="1" t="str">
        <f>'Stand condition - SCT output'!$H590</f>
        <v>Loddon</v>
      </c>
      <c r="J590" s="1" t="str">
        <f>'Stand condition - SCT output'!$J590</f>
        <v>River Red Gum</v>
      </c>
      <c r="K590" s="1"/>
      <c r="L590" t="s">
        <v>102</v>
      </c>
      <c r="M590">
        <v>2016</v>
      </c>
      <c r="N590" t="s">
        <v>104</v>
      </c>
      <c r="O590">
        <v>204178.7176513664</v>
      </c>
      <c r="P590" s="1">
        <v>1968014.87756347</v>
      </c>
      <c r="Q590" s="1">
        <v>12739690.907686099</v>
      </c>
      <c r="R590" s="1">
        <v>40669272.643439002</v>
      </c>
      <c r="S590" s="1">
        <v>695975.45416259696</v>
      </c>
      <c r="T590" s="1" t="s">
        <v>13</v>
      </c>
      <c r="U590" s="1" t="s">
        <v>6</v>
      </c>
      <c r="V590">
        <f t="shared" si="79"/>
        <v>56277132.600502536</v>
      </c>
      <c r="X590" t="s">
        <v>102</v>
      </c>
      <c r="Y590">
        <v>2016</v>
      </c>
      <c r="Z590" t="s">
        <v>104</v>
      </c>
      <c r="AA590">
        <f t="shared" si="73"/>
        <v>0.36280938316594891</v>
      </c>
      <c r="AB590">
        <f t="shared" si="74"/>
        <v>3.4970063089992904</v>
      </c>
      <c r="AC590">
        <f t="shared" si="75"/>
        <v>22.637420065663292</v>
      </c>
      <c r="AD590">
        <f t="shared" si="76"/>
        <v>72.266071073912258</v>
      </c>
      <c r="AE590">
        <f t="shared" si="77"/>
        <v>1.2366931682592195</v>
      </c>
      <c r="AF590" s="1" t="s">
        <v>13</v>
      </c>
      <c r="AG590" s="1" t="s">
        <v>6</v>
      </c>
      <c r="AH590">
        <f t="shared" si="80"/>
        <v>100.00000000000001</v>
      </c>
    </row>
    <row r="591" spans="1:34" x14ac:dyDescent="0.45">
      <c r="A591" t="str">
        <f>MID('Stand condition - SCT output'!$I591,9,4)</f>
        <v>2015</v>
      </c>
      <c r="B591">
        <f t="shared" si="78"/>
        <v>2016</v>
      </c>
      <c r="C591" t="str">
        <f>MID('Stand condition - SCT output'!$I591,18,4)</f>
        <v>2017</v>
      </c>
      <c r="D591">
        <f>SUM('Stand condition - SCT output'!$B591:$C591)</f>
        <v>31860.960388183499</v>
      </c>
      <c r="E591" s="1">
        <f>'Stand condition - SCT output'!$D591</f>
        <v>589106.96541245398</v>
      </c>
      <c r="F591" s="1">
        <f>'Stand condition - SCT output'!$E591</f>
        <v>14691865.8604482</v>
      </c>
      <c r="G591" s="1">
        <f>'Stand condition - SCT output'!$F591</f>
        <v>115607151.443919</v>
      </c>
      <c r="H591" s="1">
        <f>'Stand condition - SCT output'!$G591</f>
        <v>5959927.5641433997</v>
      </c>
      <c r="I591" s="1" t="str">
        <f>'Stand condition - SCT output'!$H591</f>
        <v>Lower Darling</v>
      </c>
      <c r="J591" s="1" t="str">
        <f>'Stand condition - SCT output'!$J591</f>
        <v>River Red Gum</v>
      </c>
      <c r="K591" s="1"/>
      <c r="L591" t="s">
        <v>102</v>
      </c>
      <c r="M591">
        <v>2016</v>
      </c>
      <c r="N591" t="s">
        <v>104</v>
      </c>
      <c r="O591">
        <v>31860.960388183499</v>
      </c>
      <c r="P591" s="1">
        <v>589106.96541245398</v>
      </c>
      <c r="Q591" s="1">
        <v>14691865.8604482</v>
      </c>
      <c r="R591" s="1">
        <v>115607151.443919</v>
      </c>
      <c r="S591" s="1">
        <v>5959927.5641433997</v>
      </c>
      <c r="T591" s="1" t="s">
        <v>14</v>
      </c>
      <c r="U591" s="1" t="s">
        <v>6</v>
      </c>
      <c r="V591">
        <f t="shared" si="79"/>
        <v>136879912.79431123</v>
      </c>
      <c r="X591" t="s">
        <v>102</v>
      </c>
      <c r="Y591">
        <v>2016</v>
      </c>
      <c r="Z591" t="s">
        <v>104</v>
      </c>
      <c r="AA591">
        <f t="shared" si="73"/>
        <v>2.3276578526215754E-2</v>
      </c>
      <c r="AB591">
        <f t="shared" si="74"/>
        <v>0.43038233542543392</v>
      </c>
      <c r="AC591">
        <f t="shared" si="75"/>
        <v>10.733398027894419</v>
      </c>
      <c r="AD591">
        <f t="shared" si="76"/>
        <v>84.45881436061498</v>
      </c>
      <c r="AE591">
        <f t="shared" si="77"/>
        <v>4.3541286975389548</v>
      </c>
      <c r="AF591" s="1" t="s">
        <v>14</v>
      </c>
      <c r="AG591" s="1" t="s">
        <v>6</v>
      </c>
      <c r="AH591">
        <f t="shared" si="80"/>
        <v>100</v>
      </c>
    </row>
    <row r="592" spans="1:34" x14ac:dyDescent="0.45">
      <c r="A592" t="str">
        <f>MID('Stand condition - SCT output'!$I592,9,4)</f>
        <v>2015</v>
      </c>
      <c r="B592">
        <f t="shared" si="78"/>
        <v>2016</v>
      </c>
      <c r="C592" t="str">
        <f>MID('Stand condition - SCT output'!$I592,18,4)</f>
        <v>2017</v>
      </c>
      <c r="D592">
        <f>SUM('Stand condition - SCT output'!$B592:$C592)</f>
        <v>256905.3475952147</v>
      </c>
      <c r="E592" s="1">
        <f>'Stand condition - SCT output'!$D592</f>
        <v>27910265.9717407</v>
      </c>
      <c r="F592" s="1">
        <f>'Stand condition - SCT output'!$E592</f>
        <v>269194320.97151297</v>
      </c>
      <c r="G592" s="1">
        <f>'Stand condition - SCT output'!$F592</f>
        <v>548922469.57631898</v>
      </c>
      <c r="H592" s="1">
        <f>'Stand condition - SCT output'!$G592</f>
        <v>18916208.975261301</v>
      </c>
      <c r="I592" s="1" t="str">
        <f>'Stand condition - SCT output'!$H592</f>
        <v>Macquarie-Castlereagh</v>
      </c>
      <c r="J592" s="1" t="str">
        <f>'Stand condition - SCT output'!$J592</f>
        <v>River Red Gum</v>
      </c>
      <c r="K592" s="1"/>
      <c r="L592" t="s">
        <v>102</v>
      </c>
      <c r="M592">
        <v>2016</v>
      </c>
      <c r="N592" t="s">
        <v>104</v>
      </c>
      <c r="O592">
        <v>256905.3475952147</v>
      </c>
      <c r="P592" s="1">
        <v>27910265.9717407</v>
      </c>
      <c r="Q592" s="1">
        <v>269194320.97151297</v>
      </c>
      <c r="R592" s="1">
        <v>548922469.57631898</v>
      </c>
      <c r="S592" s="1">
        <v>18916208.975261301</v>
      </c>
      <c r="T592" s="1" t="s">
        <v>15</v>
      </c>
      <c r="U592" s="1" t="s">
        <v>6</v>
      </c>
      <c r="V592">
        <f t="shared" si="79"/>
        <v>865200170.84242928</v>
      </c>
      <c r="X592" t="s">
        <v>102</v>
      </c>
      <c r="Y592">
        <v>2016</v>
      </c>
      <c r="Z592" t="s">
        <v>104</v>
      </c>
      <c r="AA592">
        <f t="shared" si="73"/>
        <v>2.9693168847281983E-2</v>
      </c>
      <c r="AB592">
        <f t="shared" si="74"/>
        <v>3.2258738396416393</v>
      </c>
      <c r="AC592">
        <f t="shared" si="75"/>
        <v>31.113530723116188</v>
      </c>
      <c r="AD592">
        <f t="shared" si="76"/>
        <v>63.444563243884176</v>
      </c>
      <c r="AE592">
        <f t="shared" si="77"/>
        <v>2.1863390245107026</v>
      </c>
      <c r="AF592" s="1" t="s">
        <v>15</v>
      </c>
      <c r="AG592" s="1" t="s">
        <v>6</v>
      </c>
      <c r="AH592">
        <f t="shared" si="80"/>
        <v>99.999999999999986</v>
      </c>
    </row>
    <row r="593" spans="1:34" x14ac:dyDescent="0.45">
      <c r="A593" t="str">
        <f>MID('Stand condition - SCT output'!$I593,9,4)</f>
        <v>2015</v>
      </c>
      <c r="B593">
        <f t="shared" si="78"/>
        <v>2016</v>
      </c>
      <c r="C593" t="str">
        <f>MID('Stand condition - SCT output'!$I593,18,4)</f>
        <v>2017</v>
      </c>
      <c r="D593">
        <f>SUM('Stand condition - SCT output'!$B593:$C593)</f>
        <v>0</v>
      </c>
      <c r="E593" s="1">
        <f>'Stand condition - SCT output'!$D593</f>
        <v>14983.8125</v>
      </c>
      <c r="F593" s="1">
        <f>'Stand condition - SCT output'!$E593</f>
        <v>539464.647583007</v>
      </c>
      <c r="G593" s="1">
        <f>'Stand condition - SCT output'!$F593</f>
        <v>21707451.2797851</v>
      </c>
      <c r="H593" s="1">
        <f>'Stand condition - SCT output'!$G593</f>
        <v>84541.503234863194</v>
      </c>
      <c r="I593" s="1" t="str">
        <f>'Stand condition - SCT output'!$H593</f>
        <v>Moonie</v>
      </c>
      <c r="J593" s="1" t="str">
        <f>'Stand condition - SCT output'!$J593</f>
        <v>River Red Gum</v>
      </c>
      <c r="K593" s="1"/>
      <c r="L593" t="s">
        <v>102</v>
      </c>
      <c r="M593">
        <v>2016</v>
      </c>
      <c r="N593" t="s">
        <v>104</v>
      </c>
      <c r="O593">
        <v>0</v>
      </c>
      <c r="P593" s="1">
        <v>14983.8125</v>
      </c>
      <c r="Q593" s="1">
        <v>539464.647583007</v>
      </c>
      <c r="R593" s="1">
        <v>21707451.2797851</v>
      </c>
      <c r="S593" s="1">
        <v>84541.503234863194</v>
      </c>
      <c r="T593" s="1" t="s">
        <v>16</v>
      </c>
      <c r="U593" s="1" t="s">
        <v>6</v>
      </c>
      <c r="V593">
        <f t="shared" si="79"/>
        <v>22346441.243102971</v>
      </c>
      <c r="X593" t="s">
        <v>102</v>
      </c>
      <c r="Y593">
        <v>2016</v>
      </c>
      <c r="Z593" t="s">
        <v>104</v>
      </c>
      <c r="AA593">
        <f t="shared" si="73"/>
        <v>0</v>
      </c>
      <c r="AB593">
        <f t="shared" si="74"/>
        <v>6.7052343310479559E-2</v>
      </c>
      <c r="AC593">
        <f t="shared" si="75"/>
        <v>2.414096462672811</v>
      </c>
      <c r="AD593">
        <f t="shared" si="76"/>
        <v>97.140529194933492</v>
      </c>
      <c r="AE593">
        <f t="shared" si="77"/>
        <v>0.37832199908321495</v>
      </c>
      <c r="AF593" s="1" t="s">
        <v>16</v>
      </c>
      <c r="AG593" s="1" t="s">
        <v>6</v>
      </c>
      <c r="AH593">
        <f t="shared" si="80"/>
        <v>100</v>
      </c>
    </row>
    <row r="594" spans="1:34" x14ac:dyDescent="0.45">
      <c r="A594" t="str">
        <f>MID('Stand condition - SCT output'!$I594,9,4)</f>
        <v>2015</v>
      </c>
      <c r="B594">
        <f t="shared" si="78"/>
        <v>2016</v>
      </c>
      <c r="C594" t="str">
        <f>MID('Stand condition - SCT output'!$I594,18,4)</f>
        <v>2017</v>
      </c>
      <c r="D594">
        <f>SUM('Stand condition - SCT output'!$B594:$C594)</f>
        <v>740271.32470703055</v>
      </c>
      <c r="E594" s="1">
        <f>'Stand condition - SCT output'!$D594</f>
        <v>21918728.913988501</v>
      </c>
      <c r="F594" s="1">
        <f>'Stand condition - SCT output'!$E594</f>
        <v>385761579.124695</v>
      </c>
      <c r="G594" s="1">
        <f>'Stand condition - SCT output'!$F594</f>
        <v>1636177228.09443</v>
      </c>
      <c r="H594" s="1">
        <f>'Stand condition - SCT output'!$G594</f>
        <v>113021920.71237101</v>
      </c>
      <c r="I594" s="1" t="str">
        <f>'Stand condition - SCT output'!$H594</f>
        <v>Murray</v>
      </c>
      <c r="J594" s="1" t="str">
        <f>'Stand condition - SCT output'!$J594</f>
        <v>River Red Gum</v>
      </c>
      <c r="K594" s="1"/>
      <c r="L594" t="s">
        <v>102</v>
      </c>
      <c r="M594">
        <v>2016</v>
      </c>
      <c r="N594" t="s">
        <v>104</v>
      </c>
      <c r="O594">
        <v>740271.32470703055</v>
      </c>
      <c r="P594" s="1">
        <v>21918728.913988501</v>
      </c>
      <c r="Q594" s="1">
        <v>385761579.124695</v>
      </c>
      <c r="R594" s="1">
        <v>1636177228.09443</v>
      </c>
      <c r="S594" s="1">
        <v>113021920.71237101</v>
      </c>
      <c r="T594" s="1" t="s">
        <v>17</v>
      </c>
      <c r="U594" s="1" t="s">
        <v>6</v>
      </c>
      <c r="V594">
        <f t="shared" si="79"/>
        <v>2157619728.1701913</v>
      </c>
      <c r="X594" t="s">
        <v>102</v>
      </c>
      <c r="Y594">
        <v>2016</v>
      </c>
      <c r="Z594" t="s">
        <v>104</v>
      </c>
      <c r="AA594">
        <f t="shared" si="73"/>
        <v>3.4309629034344764E-2</v>
      </c>
      <c r="AB594">
        <f t="shared" si="74"/>
        <v>1.0158754403203887</v>
      </c>
      <c r="AC594">
        <f t="shared" si="75"/>
        <v>17.879034664363548</v>
      </c>
      <c r="AD594">
        <f t="shared" si="76"/>
        <v>75.832511481623314</v>
      </c>
      <c r="AE594">
        <f t="shared" si="77"/>
        <v>5.2382687846584206</v>
      </c>
      <c r="AF594" s="1" t="s">
        <v>17</v>
      </c>
      <c r="AG594" s="1" t="s">
        <v>6</v>
      </c>
      <c r="AH594">
        <f t="shared" si="80"/>
        <v>100.00000000000001</v>
      </c>
    </row>
    <row r="595" spans="1:34" x14ac:dyDescent="0.45">
      <c r="A595" t="str">
        <f>MID('Stand condition - SCT output'!$I595,9,4)</f>
        <v>2015</v>
      </c>
      <c r="B595">
        <f t="shared" si="78"/>
        <v>2016</v>
      </c>
      <c r="C595" t="str">
        <f>MID('Stand condition - SCT output'!$I595,18,4)</f>
        <v>2017</v>
      </c>
      <c r="D595">
        <f>SUM('Stand condition - SCT output'!$B595:$C595)</f>
        <v>0</v>
      </c>
      <c r="E595" s="1">
        <f>'Stand condition - SCT output'!$D595</f>
        <v>1995.9317016601501</v>
      </c>
      <c r="F595" s="1">
        <f>'Stand condition - SCT output'!$E595</f>
        <v>1157994.7985368301</v>
      </c>
      <c r="G595" s="1">
        <f>'Stand condition - SCT output'!$F595</f>
        <v>78504440.441405207</v>
      </c>
      <c r="H595" s="1">
        <f>'Stand condition - SCT output'!$G595</f>
        <v>2705496.3384147999</v>
      </c>
      <c r="I595" s="1" t="str">
        <f>'Stand condition - SCT output'!$H595</f>
        <v>Barwon-Darling</v>
      </c>
      <c r="J595" s="1" t="str">
        <f>'Stand condition - SCT output'!$J595</f>
        <v>River Red Gum</v>
      </c>
      <c r="K595" s="1"/>
      <c r="L595" t="s">
        <v>102</v>
      </c>
      <c r="M595">
        <v>2016</v>
      </c>
      <c r="N595" t="s">
        <v>104</v>
      </c>
      <c r="O595">
        <v>0</v>
      </c>
      <c r="P595" s="1">
        <v>1995.9317016601501</v>
      </c>
      <c r="Q595" s="1">
        <v>1157994.7985368301</v>
      </c>
      <c r="R595" s="1">
        <v>78504440.441405207</v>
      </c>
      <c r="S595" s="1">
        <v>2705496.3384147999</v>
      </c>
      <c r="T595" s="1" t="s">
        <v>18</v>
      </c>
      <c r="U595" s="1" t="s">
        <v>6</v>
      </c>
      <c r="V595">
        <f t="shared" si="79"/>
        <v>82369927.510058507</v>
      </c>
      <c r="X595" t="s">
        <v>102</v>
      </c>
      <c r="Y595">
        <v>2016</v>
      </c>
      <c r="Z595" t="s">
        <v>104</v>
      </c>
      <c r="AA595">
        <f t="shared" si="73"/>
        <v>0</v>
      </c>
      <c r="AB595">
        <f t="shared" si="74"/>
        <v>2.4231315505484925E-3</v>
      </c>
      <c r="AC595">
        <f t="shared" si="75"/>
        <v>1.4058465674811027</v>
      </c>
      <c r="AD595">
        <f t="shared" si="76"/>
        <v>95.30716223080168</v>
      </c>
      <c r="AE595">
        <f t="shared" si="77"/>
        <v>3.2845680701666531</v>
      </c>
      <c r="AF595" s="1" t="s">
        <v>18</v>
      </c>
      <c r="AG595" s="1" t="s">
        <v>6</v>
      </c>
      <c r="AH595">
        <f t="shared" si="80"/>
        <v>99.999999999999986</v>
      </c>
    </row>
    <row r="596" spans="1:34" x14ac:dyDescent="0.45">
      <c r="A596" t="str">
        <f>MID('Stand condition - SCT output'!$I596,9,4)</f>
        <v>2015</v>
      </c>
      <c r="B596">
        <f t="shared" si="78"/>
        <v>2016</v>
      </c>
      <c r="C596" t="str">
        <f>MID('Stand condition - SCT output'!$I596,18,4)</f>
        <v>2017</v>
      </c>
      <c r="D596">
        <f>SUM('Stand condition - SCT output'!$B596:$C596)</f>
        <v>1355.4157104492101</v>
      </c>
      <c r="E596" s="1">
        <f>'Stand condition - SCT output'!$D596</f>
        <v>172017.91229248</v>
      </c>
      <c r="F596" s="1">
        <f>'Stand condition - SCT output'!$E596</f>
        <v>4224801.1897106599</v>
      </c>
      <c r="G596" s="1">
        <f>'Stand condition - SCT output'!$F596</f>
        <v>112002587.51796301</v>
      </c>
      <c r="H596" s="1">
        <f>'Stand condition - SCT output'!$G596</f>
        <v>6335290.2069091797</v>
      </c>
      <c r="I596" s="1" t="str">
        <f>'Stand condition - SCT output'!$H596</f>
        <v>Border Rivers</v>
      </c>
      <c r="J596" s="1" t="str">
        <f>'Stand condition - SCT output'!$J596</f>
        <v>River Red Gum</v>
      </c>
      <c r="K596" s="1"/>
      <c r="L596" t="s">
        <v>102</v>
      </c>
      <c r="M596">
        <v>2016</v>
      </c>
      <c r="N596" t="s">
        <v>104</v>
      </c>
      <c r="O596">
        <v>1355.4157104492101</v>
      </c>
      <c r="P596" s="1">
        <v>172017.91229248</v>
      </c>
      <c r="Q596" s="1">
        <v>4224801.1897106599</v>
      </c>
      <c r="R596" s="1">
        <v>112002587.51796301</v>
      </c>
      <c r="S596" s="1">
        <v>6335290.2069091797</v>
      </c>
      <c r="T596" s="1" t="s">
        <v>19</v>
      </c>
      <c r="U596" s="1" t="s">
        <v>6</v>
      </c>
      <c r="V596">
        <f t="shared" si="79"/>
        <v>122736052.24258578</v>
      </c>
      <c r="X596" t="s">
        <v>102</v>
      </c>
      <c r="Y596">
        <v>2016</v>
      </c>
      <c r="Z596" t="s">
        <v>104</v>
      </c>
      <c r="AA596">
        <f t="shared" si="73"/>
        <v>1.1043338006099899E-3</v>
      </c>
      <c r="AB596">
        <f t="shared" si="74"/>
        <v>0.14015271727372283</v>
      </c>
      <c r="AC596">
        <f t="shared" si="75"/>
        <v>3.4421843561991143</v>
      </c>
      <c r="AD596">
        <f t="shared" si="76"/>
        <v>91.254839528805888</v>
      </c>
      <c r="AE596">
        <f t="shared" si="77"/>
        <v>5.1617190639206676</v>
      </c>
      <c r="AF596" s="1" t="s">
        <v>19</v>
      </c>
      <c r="AG596" s="1" t="s">
        <v>6</v>
      </c>
      <c r="AH596">
        <f t="shared" si="80"/>
        <v>100</v>
      </c>
    </row>
    <row r="597" spans="1:34" x14ac:dyDescent="0.45">
      <c r="A597" t="str">
        <f>MID('Stand condition - SCT output'!$I597,9,4)</f>
        <v>2015</v>
      </c>
      <c r="B597">
        <f t="shared" si="78"/>
        <v>2016</v>
      </c>
      <c r="C597" t="str">
        <f>MID('Stand condition - SCT output'!$I597,18,4)</f>
        <v>2017</v>
      </c>
      <c r="D597">
        <f>SUM('Stand condition - SCT output'!$B597:$C597)</f>
        <v>6826.8211669921802</v>
      </c>
      <c r="E597" s="1">
        <f>'Stand condition - SCT output'!$D597</f>
        <v>185660.34753417899</v>
      </c>
      <c r="F597" s="1">
        <f>'Stand condition - SCT output'!$E597</f>
        <v>2562527.0598201901</v>
      </c>
      <c r="G597" s="1">
        <f>'Stand condition - SCT output'!$F597</f>
        <v>19491969.023012601</v>
      </c>
      <c r="H597" s="1">
        <f>'Stand condition - SCT output'!$G597</f>
        <v>408964.48309326102</v>
      </c>
      <c r="I597" s="1" t="str">
        <f>'Stand condition - SCT output'!$H597</f>
        <v>Campaspe</v>
      </c>
      <c r="J597" s="1" t="str">
        <f>'Stand condition - SCT output'!$J597</f>
        <v>River Red Gum</v>
      </c>
      <c r="K597" s="1"/>
      <c r="L597" t="s">
        <v>102</v>
      </c>
      <c r="M597">
        <v>2016</v>
      </c>
      <c r="N597" t="s">
        <v>104</v>
      </c>
      <c r="O597">
        <v>6826.8211669921802</v>
      </c>
      <c r="P597" s="1">
        <v>185660.34753417899</v>
      </c>
      <c r="Q597" s="1">
        <v>2562527.0598201901</v>
      </c>
      <c r="R597" s="1">
        <v>19491969.023012601</v>
      </c>
      <c r="S597" s="1">
        <v>408964.48309326102</v>
      </c>
      <c r="T597" s="1" t="s">
        <v>20</v>
      </c>
      <c r="U597" s="1" t="s">
        <v>6</v>
      </c>
      <c r="V597">
        <f t="shared" si="79"/>
        <v>22655947.734627225</v>
      </c>
      <c r="X597" t="s">
        <v>102</v>
      </c>
      <c r="Y597">
        <v>2016</v>
      </c>
      <c r="Z597" t="s">
        <v>104</v>
      </c>
      <c r="AA597">
        <f t="shared" si="73"/>
        <v>3.0132578195164642E-2</v>
      </c>
      <c r="AB597">
        <f t="shared" si="74"/>
        <v>0.81947729447846818</v>
      </c>
      <c r="AC597">
        <f t="shared" si="75"/>
        <v>11.31061516311515</v>
      </c>
      <c r="AD597">
        <f t="shared" si="76"/>
        <v>86.034666266559142</v>
      </c>
      <c r="AE597">
        <f t="shared" si="77"/>
        <v>1.8051086976520605</v>
      </c>
      <c r="AF597" s="1" t="s">
        <v>20</v>
      </c>
      <c r="AG597" s="1" t="s">
        <v>6</v>
      </c>
      <c r="AH597">
        <f t="shared" si="80"/>
        <v>99.999999999999986</v>
      </c>
    </row>
    <row r="598" spans="1:34" x14ac:dyDescent="0.45">
      <c r="A598" t="str">
        <f>MID('Stand condition - SCT output'!$I598,9,4)</f>
        <v>2015</v>
      </c>
      <c r="B598">
        <f t="shared" si="78"/>
        <v>2016</v>
      </c>
      <c r="C598" t="str">
        <f>MID('Stand condition - SCT output'!$I598,18,4)</f>
        <v>2017</v>
      </c>
      <c r="D598">
        <f>SUM('Stand condition - SCT output'!$B598:$C598)</f>
        <v>103989.657104492</v>
      </c>
      <c r="E598" s="1">
        <f>'Stand condition - SCT output'!$D598</f>
        <v>2288262.64445992</v>
      </c>
      <c r="F598" s="1">
        <f>'Stand condition - SCT output'!$E598</f>
        <v>33626285.101127803</v>
      </c>
      <c r="G598" s="1">
        <f>'Stand condition - SCT output'!$F598</f>
        <v>304086976.05600202</v>
      </c>
      <c r="H598" s="1">
        <f>'Stand condition - SCT output'!$G598</f>
        <v>23803814.349782102</v>
      </c>
      <c r="I598" s="1" t="str">
        <f>'Stand condition - SCT output'!$H598</f>
        <v>Goulburn-Broken</v>
      </c>
      <c r="J598" s="1" t="str">
        <f>'Stand condition - SCT output'!$J598</f>
        <v>River Red Gum</v>
      </c>
      <c r="K598" s="1"/>
      <c r="L598" t="s">
        <v>102</v>
      </c>
      <c r="M598">
        <v>2016</v>
      </c>
      <c r="N598" t="s">
        <v>104</v>
      </c>
      <c r="O598">
        <v>103989.657104492</v>
      </c>
      <c r="P598" s="1">
        <v>2288262.64445992</v>
      </c>
      <c r="Q598" s="1">
        <v>33626285.101127803</v>
      </c>
      <c r="R598" s="1">
        <v>304086976.05600202</v>
      </c>
      <c r="S598" s="1">
        <v>23803814.349782102</v>
      </c>
      <c r="T598" s="1" t="s">
        <v>21</v>
      </c>
      <c r="U598" s="1" t="s">
        <v>6</v>
      </c>
      <c r="V598">
        <f t="shared" si="79"/>
        <v>363909327.80847633</v>
      </c>
      <c r="X598" t="s">
        <v>102</v>
      </c>
      <c r="Y598">
        <v>2016</v>
      </c>
      <c r="Z598" t="s">
        <v>104</v>
      </c>
      <c r="AA598">
        <f t="shared" si="73"/>
        <v>2.8575705308444645E-2</v>
      </c>
      <c r="AB598">
        <f t="shared" si="74"/>
        <v>0.62880021741685643</v>
      </c>
      <c r="AC598">
        <f t="shared" si="75"/>
        <v>9.2402921638835132</v>
      </c>
      <c r="AD598">
        <f t="shared" si="76"/>
        <v>83.561193082701493</v>
      </c>
      <c r="AE598">
        <f t="shared" si="77"/>
        <v>6.5411388306896967</v>
      </c>
      <c r="AF598" s="1" t="s">
        <v>21</v>
      </c>
      <c r="AG598" s="1" t="s">
        <v>6</v>
      </c>
      <c r="AH598">
        <f t="shared" si="80"/>
        <v>100</v>
      </c>
    </row>
    <row r="599" spans="1:34" x14ac:dyDescent="0.45">
      <c r="A599" t="str">
        <f>MID('Stand condition - SCT output'!$I599,9,4)</f>
        <v>2015</v>
      </c>
      <c r="B599">
        <f t="shared" si="78"/>
        <v>2016</v>
      </c>
      <c r="C599" t="str">
        <f>MID('Stand condition - SCT output'!$I599,18,4)</f>
        <v>2017</v>
      </c>
      <c r="D599">
        <f>SUM('Stand condition - SCT output'!$B599:$C599)</f>
        <v>19491.664550781199</v>
      </c>
      <c r="E599" s="1">
        <f>'Stand condition - SCT output'!$D599</f>
        <v>232900.676813581</v>
      </c>
      <c r="F599" s="1">
        <f>'Stand condition - SCT output'!$E599</f>
        <v>5966873.3935575597</v>
      </c>
      <c r="G599" s="1">
        <f>'Stand condition - SCT output'!$F599</f>
        <v>112402159.232804</v>
      </c>
      <c r="H599" s="1">
        <f>'Stand condition - SCT output'!$G599</f>
        <v>6058272.9805908203</v>
      </c>
      <c r="I599" s="1" t="str">
        <f>'Stand condition - SCT output'!$H599</f>
        <v>Gwydir</v>
      </c>
      <c r="J599" s="1" t="str">
        <f>'Stand condition - SCT output'!$J599</f>
        <v>River Red Gum</v>
      </c>
      <c r="K599" s="1"/>
      <c r="L599" t="s">
        <v>102</v>
      </c>
      <c r="M599">
        <v>2016</v>
      </c>
      <c r="N599" t="s">
        <v>104</v>
      </c>
      <c r="O599">
        <v>19491.664550781199</v>
      </c>
      <c r="P599" s="1">
        <v>232900.676813581</v>
      </c>
      <c r="Q599" s="1">
        <v>5966873.3935575597</v>
      </c>
      <c r="R599" s="1">
        <v>112402159.232804</v>
      </c>
      <c r="S599" s="1">
        <v>6058272.9805908203</v>
      </c>
      <c r="T599" s="1" t="s">
        <v>22</v>
      </c>
      <c r="U599" s="1" t="s">
        <v>6</v>
      </c>
      <c r="V599">
        <f t="shared" si="79"/>
        <v>124679697.94831674</v>
      </c>
      <c r="X599" t="s">
        <v>102</v>
      </c>
      <c r="Y599">
        <v>2016</v>
      </c>
      <c r="Z599" t="s">
        <v>104</v>
      </c>
      <c r="AA599">
        <f t="shared" si="73"/>
        <v>1.5633390898060279E-2</v>
      </c>
      <c r="AB599">
        <f t="shared" si="74"/>
        <v>0.18679919878385084</v>
      </c>
      <c r="AC599">
        <f t="shared" si="75"/>
        <v>4.785761829508921</v>
      </c>
      <c r="AD599">
        <f t="shared" si="76"/>
        <v>90.152736237296523</v>
      </c>
      <c r="AE599">
        <f t="shared" si="77"/>
        <v>4.8590693435126431</v>
      </c>
      <c r="AF599" s="1" t="s">
        <v>22</v>
      </c>
      <c r="AG599" s="1" t="s">
        <v>6</v>
      </c>
      <c r="AH599">
        <f t="shared" si="80"/>
        <v>100</v>
      </c>
    </row>
    <row r="600" spans="1:34" x14ac:dyDescent="0.45">
      <c r="A600" t="str">
        <f>MID('Stand condition - SCT output'!$I600,9,4)</f>
        <v>2015</v>
      </c>
      <c r="B600">
        <f t="shared" si="78"/>
        <v>2016</v>
      </c>
      <c r="C600" t="str">
        <f>MID('Stand condition - SCT output'!$I600,18,4)</f>
        <v>2017</v>
      </c>
      <c r="D600">
        <f>SUM('Stand condition - SCT output'!$B600:$C600)</f>
        <v>2014.2023925781161</v>
      </c>
      <c r="E600" s="1">
        <f>'Stand condition - SCT output'!$D600</f>
        <v>49772.7274169921</v>
      </c>
      <c r="F600" s="1">
        <f>'Stand condition - SCT output'!$E600</f>
        <v>808988.92719295702</v>
      </c>
      <c r="G600" s="1">
        <f>'Stand condition - SCT output'!$F600</f>
        <v>72029975.213961497</v>
      </c>
      <c r="H600" s="1">
        <f>'Stand condition - SCT output'!$G600</f>
        <v>1224422.8718292799</v>
      </c>
      <c r="I600" s="1" t="str">
        <f>'Stand condition - SCT output'!$H600</f>
        <v>Warrego</v>
      </c>
      <c r="J600" s="1" t="str">
        <f>'Stand condition - SCT output'!$J600</f>
        <v>River Red Gum</v>
      </c>
      <c r="K600" s="1"/>
      <c r="L600" t="s">
        <v>102</v>
      </c>
      <c r="M600">
        <v>2016</v>
      </c>
      <c r="N600" t="s">
        <v>104</v>
      </c>
      <c r="O600">
        <v>2014.2023925781161</v>
      </c>
      <c r="P600" s="1">
        <v>49772.7274169921</v>
      </c>
      <c r="Q600" s="1">
        <v>808988.92719295702</v>
      </c>
      <c r="R600" s="1">
        <v>72029975.213961497</v>
      </c>
      <c r="S600" s="1">
        <v>1224422.8718292799</v>
      </c>
      <c r="T600" s="1" t="s">
        <v>23</v>
      </c>
      <c r="U600" s="1" t="s">
        <v>6</v>
      </c>
      <c r="V600">
        <f t="shared" si="79"/>
        <v>74115173.94279331</v>
      </c>
      <c r="X600" t="s">
        <v>102</v>
      </c>
      <c r="Y600">
        <v>2016</v>
      </c>
      <c r="Z600" t="s">
        <v>104</v>
      </c>
      <c r="AA600">
        <f t="shared" si="73"/>
        <v>2.7176653381840573E-3</v>
      </c>
      <c r="AB600">
        <f t="shared" si="74"/>
        <v>6.7155920669375729E-2</v>
      </c>
      <c r="AC600">
        <f t="shared" si="75"/>
        <v>1.091529418547118</v>
      </c>
      <c r="AD600">
        <f t="shared" si="76"/>
        <v>97.186542757841593</v>
      </c>
      <c r="AE600">
        <f t="shared" si="77"/>
        <v>1.6520542376037131</v>
      </c>
      <c r="AF600" s="1" t="s">
        <v>23</v>
      </c>
      <c r="AG600" s="1" t="s">
        <v>6</v>
      </c>
      <c r="AH600">
        <f t="shared" si="80"/>
        <v>99.999999999999972</v>
      </c>
    </row>
    <row r="601" spans="1:34" x14ac:dyDescent="0.45">
      <c r="A601" t="str">
        <f>MID('Stand condition - SCT output'!$I601,9,4)</f>
        <v>2015</v>
      </c>
      <c r="B601">
        <f t="shared" si="78"/>
        <v>2016</v>
      </c>
      <c r="C601" t="str">
        <f>MID('Stand condition - SCT output'!$I601,18,4)</f>
        <v>2017</v>
      </c>
      <c r="D601">
        <f>SUM('Stand condition - SCT output'!$B601:$C601)</f>
        <v>1906.69348144531</v>
      </c>
      <c r="E601" s="1">
        <f>'Stand condition - SCT output'!$D601</f>
        <v>13920.6906738281</v>
      </c>
      <c r="F601" s="1">
        <f>'Stand condition - SCT output'!$E601</f>
        <v>407124.09977572499</v>
      </c>
      <c r="G601" s="1">
        <f>'Stand condition - SCT output'!$F601</f>
        <v>2878539.8233802901</v>
      </c>
      <c r="H601" s="1">
        <f>'Stand condition - SCT output'!$G601</f>
        <v>187588.95142032299</v>
      </c>
      <c r="I601" s="1" t="str">
        <f>'Stand condition - SCT output'!$H601</f>
        <v>Eastern Mt Lofty Ranges</v>
      </c>
      <c r="J601" s="1" t="str">
        <f>'Stand condition - SCT output'!$J601</f>
        <v>River Red Gum</v>
      </c>
      <c r="K601" s="1"/>
      <c r="L601" t="s">
        <v>102</v>
      </c>
      <c r="M601">
        <v>2016</v>
      </c>
      <c r="N601" t="s">
        <v>104</v>
      </c>
      <c r="O601">
        <v>1906.69348144531</v>
      </c>
      <c r="P601" s="1">
        <v>13920.6906738281</v>
      </c>
      <c r="Q601" s="1">
        <v>407124.09977572499</v>
      </c>
      <c r="R601" s="1">
        <v>2878539.8233802901</v>
      </c>
      <c r="S601" s="1">
        <v>187588.95142032299</v>
      </c>
      <c r="T601" s="1" t="s">
        <v>24</v>
      </c>
      <c r="U601" s="1" t="s">
        <v>6</v>
      </c>
      <c r="V601">
        <f t="shared" si="79"/>
        <v>3489080.2587316115</v>
      </c>
      <c r="X601" t="s">
        <v>102</v>
      </c>
      <c r="Y601">
        <v>2016</v>
      </c>
      <c r="Z601" t="s">
        <v>104</v>
      </c>
      <c r="AA601">
        <f t="shared" si="73"/>
        <v>5.4647452625192751E-2</v>
      </c>
      <c r="AB601">
        <f t="shared" si="74"/>
        <v>0.39897880362570681</v>
      </c>
      <c r="AC601">
        <f t="shared" si="75"/>
        <v>11.668522062709076</v>
      </c>
      <c r="AD601">
        <f t="shared" si="76"/>
        <v>82.501393201735297</v>
      </c>
      <c r="AE601">
        <f t="shared" si="77"/>
        <v>5.3764584793047261</v>
      </c>
      <c r="AF601" s="1" t="s">
        <v>24</v>
      </c>
      <c r="AG601" s="1" t="s">
        <v>6</v>
      </c>
      <c r="AH601">
        <f t="shared" si="80"/>
        <v>100</v>
      </c>
    </row>
    <row r="602" spans="1:34" x14ac:dyDescent="0.45">
      <c r="A602" t="str">
        <f>MID('Stand condition - SCT output'!$I602,9,4)</f>
        <v>2015</v>
      </c>
      <c r="B602">
        <f t="shared" si="78"/>
        <v>2016</v>
      </c>
      <c r="C602" t="str">
        <f>MID('Stand condition - SCT output'!$I602,18,4)</f>
        <v>2017</v>
      </c>
      <c r="D602">
        <f>SUM('Stand condition - SCT output'!$B602:$C602)</f>
        <v>670.21618652343705</v>
      </c>
      <c r="E602" s="1">
        <f>'Stand condition - SCT output'!$D602</f>
        <v>82191.470886230396</v>
      </c>
      <c r="F602" s="1">
        <f>'Stand condition - SCT output'!$E602</f>
        <v>1638517.2359619101</v>
      </c>
      <c r="G602" s="1">
        <f>'Stand condition - SCT output'!$F602</f>
        <v>109872812.01535501</v>
      </c>
      <c r="H602" s="1">
        <f>'Stand condition - SCT output'!$G602</f>
        <v>2854525.4980504601</v>
      </c>
      <c r="I602" s="1" t="str">
        <f>'Stand condition - SCT output'!$H602</f>
        <v>Condamine-Balonne</v>
      </c>
      <c r="J602" s="1" t="str">
        <f>'Stand condition - SCT output'!$J602</f>
        <v>River Red Gum</v>
      </c>
      <c r="K602" s="1"/>
      <c r="L602" t="s">
        <v>102</v>
      </c>
      <c r="M602">
        <v>2016</v>
      </c>
      <c r="N602" t="s">
        <v>104</v>
      </c>
      <c r="O602">
        <v>670.21618652343705</v>
      </c>
      <c r="P602" s="1">
        <v>82191.470886230396</v>
      </c>
      <c r="Q602" s="1">
        <v>1638517.2359619101</v>
      </c>
      <c r="R602" s="1">
        <v>109872812.01535501</v>
      </c>
      <c r="S602" s="1">
        <v>2854525.4980504601</v>
      </c>
      <c r="T602" s="1" t="s">
        <v>25</v>
      </c>
      <c r="U602" s="1" t="s">
        <v>6</v>
      </c>
      <c r="V602">
        <f t="shared" si="79"/>
        <v>114448716.43644014</v>
      </c>
      <c r="X602" t="s">
        <v>102</v>
      </c>
      <c r="Y602">
        <v>2016</v>
      </c>
      <c r="Z602" t="s">
        <v>104</v>
      </c>
      <c r="AA602">
        <f t="shared" si="73"/>
        <v>5.8560393457592519E-4</v>
      </c>
      <c r="AB602">
        <f t="shared" si="74"/>
        <v>7.1815109374228747E-2</v>
      </c>
      <c r="AC602">
        <f t="shared" si="75"/>
        <v>1.4316606485245045</v>
      </c>
      <c r="AD602">
        <f t="shared" si="76"/>
        <v>96.001786159282616</v>
      </c>
      <c r="AE602">
        <f t="shared" si="77"/>
        <v>2.4941524788840597</v>
      </c>
      <c r="AF602" s="1" t="s">
        <v>25</v>
      </c>
      <c r="AG602" s="1" t="s">
        <v>6</v>
      </c>
      <c r="AH602">
        <f t="shared" si="80"/>
        <v>99.999999999999986</v>
      </c>
    </row>
    <row r="603" spans="1:34" x14ac:dyDescent="0.45">
      <c r="A603" t="str">
        <f>MID('Stand condition - SCT output'!$I603,9,4)</f>
        <v>2016</v>
      </c>
      <c r="B603">
        <f t="shared" si="78"/>
        <v>2017</v>
      </c>
      <c r="C603" t="str">
        <f>MID('Stand condition - SCT output'!$I603,18,4)</f>
        <v>2018</v>
      </c>
      <c r="D603">
        <f>SUM('Stand condition - SCT output'!$B603:$C603)</f>
        <v>653594.47595214762</v>
      </c>
      <c r="E603" s="1">
        <f>'Stand condition - SCT output'!$D603</f>
        <v>26243423.9665986</v>
      </c>
      <c r="F603" s="1">
        <f>'Stand condition - SCT output'!$E603</f>
        <v>208145936.46827501</v>
      </c>
      <c r="G603" s="1">
        <f>'Stand condition - SCT output'!$F603</f>
        <v>809318734.207919</v>
      </c>
      <c r="H603" s="1">
        <f>'Stand condition - SCT output'!$G603</f>
        <v>45544998.997885004</v>
      </c>
      <c r="I603" s="1" t="str">
        <f>'Stand condition - SCT output'!$H603</f>
        <v>Murrumbidgee</v>
      </c>
      <c r="J603" s="1" t="str">
        <f>'Stand condition - SCT output'!$J603</f>
        <v>River Red Gum</v>
      </c>
      <c r="K603" s="1"/>
      <c r="L603" t="s">
        <v>103</v>
      </c>
      <c r="M603">
        <v>2017</v>
      </c>
      <c r="N603" t="s">
        <v>105</v>
      </c>
      <c r="O603">
        <v>653594.47595214762</v>
      </c>
      <c r="P603" s="1">
        <v>26243423.9665986</v>
      </c>
      <c r="Q603" s="1">
        <v>208145936.46827501</v>
      </c>
      <c r="R603" s="1">
        <v>809318734.207919</v>
      </c>
      <c r="S603" s="1">
        <v>45544998.997885004</v>
      </c>
      <c r="T603" s="1" t="s">
        <v>4</v>
      </c>
      <c r="U603" s="1" t="s">
        <v>6</v>
      </c>
      <c r="V603">
        <f t="shared" si="79"/>
        <v>1089906688.1166298</v>
      </c>
      <c r="X603" t="s">
        <v>103</v>
      </c>
      <c r="Y603">
        <v>2017</v>
      </c>
      <c r="Z603" t="s">
        <v>105</v>
      </c>
      <c r="AA603">
        <f t="shared" si="73"/>
        <v>5.996792964740548E-2</v>
      </c>
      <c r="AB603">
        <f t="shared" si="74"/>
        <v>2.4078597051227857</v>
      </c>
      <c r="AC603">
        <f t="shared" si="75"/>
        <v>19.097592366182592</v>
      </c>
      <c r="AD603">
        <f t="shared" si="76"/>
        <v>74.25578198867926</v>
      </c>
      <c r="AE603">
        <f t="shared" si="77"/>
        <v>4.178798010367955</v>
      </c>
      <c r="AF603" s="1" t="s">
        <v>4</v>
      </c>
      <c r="AG603" s="1" t="s">
        <v>6</v>
      </c>
      <c r="AH603">
        <f t="shared" si="80"/>
        <v>100</v>
      </c>
    </row>
    <row r="604" spans="1:34" x14ac:dyDescent="0.45">
      <c r="A604" t="str">
        <f>MID('Stand condition - SCT output'!$I604,9,4)</f>
        <v>2016</v>
      </c>
      <c r="B604">
        <f t="shared" si="78"/>
        <v>2017</v>
      </c>
      <c r="C604" t="str">
        <f>MID('Stand condition - SCT output'!$I604,18,4)</f>
        <v>2018</v>
      </c>
      <c r="D604">
        <f>SUM('Stand condition - SCT output'!$B604:$C604)</f>
        <v>5331.3096313476499</v>
      </c>
      <c r="E604" s="1">
        <f>'Stand condition - SCT output'!$D604</f>
        <v>145662.10856383</v>
      </c>
      <c r="F604" s="1">
        <f>'Stand condition - SCT output'!$E604</f>
        <v>7709393.9134485498</v>
      </c>
      <c r="G604" s="1">
        <f>'Stand condition - SCT output'!$F604</f>
        <v>110390186.158299</v>
      </c>
      <c r="H604" s="1">
        <f>'Stand condition - SCT output'!$G604</f>
        <v>6765891.8767544599</v>
      </c>
      <c r="I604" s="1" t="str">
        <f>'Stand condition - SCT output'!$H604</f>
        <v>Namoi</v>
      </c>
      <c r="J604" s="1" t="str">
        <f>'Stand condition - SCT output'!$J604</f>
        <v>River Red Gum</v>
      </c>
      <c r="K604" s="1"/>
      <c r="L604" t="s">
        <v>103</v>
      </c>
      <c r="M604">
        <v>2017</v>
      </c>
      <c r="N604" t="s">
        <v>105</v>
      </c>
      <c r="O604">
        <v>5331.3096313476499</v>
      </c>
      <c r="P604" s="1">
        <v>145662.10856383</v>
      </c>
      <c r="Q604" s="1">
        <v>7709393.9134485498</v>
      </c>
      <c r="R604" s="1">
        <v>110390186.158299</v>
      </c>
      <c r="S604" s="1">
        <v>6765891.8767544599</v>
      </c>
      <c r="T604" s="1" t="s">
        <v>7</v>
      </c>
      <c r="U604" s="1" t="s">
        <v>6</v>
      </c>
      <c r="V604">
        <f t="shared" si="79"/>
        <v>125016465.36669719</v>
      </c>
      <c r="X604" t="s">
        <v>103</v>
      </c>
      <c r="Y604">
        <v>2017</v>
      </c>
      <c r="Z604" t="s">
        <v>105</v>
      </c>
      <c r="AA604">
        <f t="shared" si="73"/>
        <v>4.2644859744753617E-3</v>
      </c>
      <c r="AB604">
        <f t="shared" si="74"/>
        <v>0.1165143392404954</v>
      </c>
      <c r="AC604">
        <f t="shared" si="75"/>
        <v>6.1667028345709696</v>
      </c>
      <c r="AD604">
        <f t="shared" si="76"/>
        <v>88.300517723408262</v>
      </c>
      <c r="AE604">
        <f t="shared" si="77"/>
        <v>5.4120006168057992</v>
      </c>
      <c r="AF604" s="1" t="s">
        <v>7</v>
      </c>
      <c r="AG604" s="1" t="s">
        <v>6</v>
      </c>
      <c r="AH604">
        <f t="shared" si="80"/>
        <v>100</v>
      </c>
    </row>
    <row r="605" spans="1:34" x14ac:dyDescent="0.45">
      <c r="A605" t="str">
        <f>MID('Stand condition - SCT output'!$I605,9,4)</f>
        <v>2016</v>
      </c>
      <c r="B605">
        <f t="shared" si="78"/>
        <v>2017</v>
      </c>
      <c r="C605" t="str">
        <f>MID('Stand condition - SCT output'!$I605,18,4)</f>
        <v>2018</v>
      </c>
      <c r="D605">
        <f>SUM('Stand condition - SCT output'!$B605:$C605)</f>
        <v>1372.3869018554601</v>
      </c>
      <c r="E605" s="1">
        <f>'Stand condition - SCT output'!$D605</f>
        <v>8857.2448120117097</v>
      </c>
      <c r="F605" s="1">
        <f>'Stand condition - SCT output'!$E605</f>
        <v>675907.69989013602</v>
      </c>
      <c r="G605" s="1">
        <f>'Stand condition - SCT output'!$F605</f>
        <v>1301068.8201293901</v>
      </c>
      <c r="H605" s="1">
        <f>'Stand condition - SCT output'!$G605</f>
        <v>4800.0714721679597</v>
      </c>
      <c r="I605" s="1" t="str">
        <f>'Stand condition - SCT output'!$H605</f>
        <v>Nebine</v>
      </c>
      <c r="J605" s="1" t="str">
        <f>'Stand condition - SCT output'!$J605</f>
        <v>River Red Gum</v>
      </c>
      <c r="K605" s="1"/>
      <c r="L605" t="s">
        <v>103</v>
      </c>
      <c r="M605">
        <v>2017</v>
      </c>
      <c r="N605" t="s">
        <v>105</v>
      </c>
      <c r="O605">
        <v>1372.3869018554601</v>
      </c>
      <c r="P605" s="1">
        <v>8857.2448120117097</v>
      </c>
      <c r="Q605" s="1">
        <v>675907.69989013602</v>
      </c>
      <c r="R605" s="1">
        <v>1301068.8201293901</v>
      </c>
      <c r="S605" s="1">
        <v>4800.0714721679597</v>
      </c>
      <c r="T605" s="1" t="s">
        <v>8</v>
      </c>
      <c r="U605" s="1" t="s">
        <v>6</v>
      </c>
      <c r="V605">
        <f t="shared" si="79"/>
        <v>1992006.2232055613</v>
      </c>
      <c r="X605" t="s">
        <v>103</v>
      </c>
      <c r="Y605">
        <v>2017</v>
      </c>
      <c r="Z605" t="s">
        <v>105</v>
      </c>
      <c r="AA605">
        <f t="shared" si="73"/>
        <v>6.8894709558035311E-2</v>
      </c>
      <c r="AB605">
        <f t="shared" si="74"/>
        <v>0.44463941471821911</v>
      </c>
      <c r="AC605">
        <f t="shared" si="75"/>
        <v>33.931003428415849</v>
      </c>
      <c r="AD605">
        <f t="shared" si="76"/>
        <v>65.314495756729812</v>
      </c>
      <c r="AE605">
        <f t="shared" si="77"/>
        <v>0.24096669057808587</v>
      </c>
      <c r="AF605" s="1" t="s">
        <v>8</v>
      </c>
      <c r="AG605" s="1" t="s">
        <v>6</v>
      </c>
      <c r="AH605">
        <f t="shared" si="80"/>
        <v>100</v>
      </c>
    </row>
    <row r="606" spans="1:34" x14ac:dyDescent="0.45">
      <c r="A606" t="str">
        <f>MID('Stand condition - SCT output'!$I606,9,4)</f>
        <v>2016</v>
      </c>
      <c r="B606">
        <f t="shared" si="78"/>
        <v>2017</v>
      </c>
      <c r="C606" t="str">
        <f>MID('Stand condition - SCT output'!$I606,18,4)</f>
        <v>2018</v>
      </c>
      <c r="D606">
        <f>SUM('Stand condition - SCT output'!$B606:$C606)</f>
        <v>2489.2483520507799</v>
      </c>
      <c r="E606" s="1">
        <f>'Stand condition - SCT output'!$D606</f>
        <v>225949.700536391</v>
      </c>
      <c r="F606" s="1">
        <f>'Stand condition - SCT output'!$E606</f>
        <v>4030655.6766058202</v>
      </c>
      <c r="G606" s="1">
        <f>'Stand condition - SCT output'!$F606</f>
        <v>92389409.927237704</v>
      </c>
      <c r="H606" s="1">
        <f>'Stand condition - SCT output'!$G606</f>
        <v>30204201.191775002</v>
      </c>
      <c r="I606" s="1" t="str">
        <f>'Stand condition - SCT output'!$H606</f>
        <v>Ovens</v>
      </c>
      <c r="J606" s="1" t="str">
        <f>'Stand condition - SCT output'!$J606</f>
        <v>River Red Gum</v>
      </c>
      <c r="K606" s="1"/>
      <c r="L606" t="s">
        <v>103</v>
      </c>
      <c r="M606">
        <v>2017</v>
      </c>
      <c r="N606" t="s">
        <v>105</v>
      </c>
      <c r="O606">
        <v>2489.2483520507799</v>
      </c>
      <c r="P606" s="1">
        <v>225949.700536391</v>
      </c>
      <c r="Q606" s="1">
        <v>4030655.6766058202</v>
      </c>
      <c r="R606" s="1">
        <v>92389409.927237704</v>
      </c>
      <c r="S606" s="1">
        <v>30204201.191775002</v>
      </c>
      <c r="T606" s="1" t="s">
        <v>9</v>
      </c>
      <c r="U606" s="1" t="s">
        <v>6</v>
      </c>
      <c r="V606">
        <f t="shared" si="79"/>
        <v>126852705.74450696</v>
      </c>
      <c r="X606" t="s">
        <v>103</v>
      </c>
      <c r="Y606">
        <v>2017</v>
      </c>
      <c r="Z606" t="s">
        <v>105</v>
      </c>
      <c r="AA606">
        <f t="shared" si="73"/>
        <v>1.9623139588873695E-3</v>
      </c>
      <c r="AB606">
        <f t="shared" si="74"/>
        <v>0.17811973281159216</v>
      </c>
      <c r="AC606">
        <f t="shared" si="75"/>
        <v>3.1774298017134397</v>
      </c>
      <c r="AD606">
        <f t="shared" si="76"/>
        <v>72.832037271099665</v>
      </c>
      <c r="AE606">
        <f t="shared" si="77"/>
        <v>23.810450880416415</v>
      </c>
      <c r="AF606" s="1" t="s">
        <v>9</v>
      </c>
      <c r="AG606" s="1" t="s">
        <v>6</v>
      </c>
      <c r="AH606">
        <f t="shared" si="80"/>
        <v>100</v>
      </c>
    </row>
    <row r="607" spans="1:34" x14ac:dyDescent="0.45">
      <c r="A607" t="str">
        <f>MID('Stand condition - SCT output'!$I607,9,4)</f>
        <v>2016</v>
      </c>
      <c r="B607">
        <f t="shared" si="78"/>
        <v>2017</v>
      </c>
      <c r="C607" t="str">
        <f>MID('Stand condition - SCT output'!$I607,18,4)</f>
        <v>2018</v>
      </c>
      <c r="D607">
        <f>SUM('Stand condition - SCT output'!$B607:$C607)</f>
        <v>660.28887939453102</v>
      </c>
      <c r="E607" s="1">
        <f>'Stand condition - SCT output'!$D607</f>
        <v>4027.35205078125</v>
      </c>
      <c r="F607" s="1">
        <f>'Stand condition - SCT output'!$E607</f>
        <v>394781.45810068102</v>
      </c>
      <c r="G607" s="1">
        <f>'Stand condition - SCT output'!$F607</f>
        <v>26842719.281011101</v>
      </c>
      <c r="H607" s="1">
        <f>'Stand condition - SCT output'!$G607</f>
        <v>897999.41075200005</v>
      </c>
      <c r="I607" s="1" t="str">
        <f>'Stand condition - SCT output'!$H607</f>
        <v>Paroo</v>
      </c>
      <c r="J607" s="1" t="str">
        <f>'Stand condition - SCT output'!$J607</f>
        <v>River Red Gum</v>
      </c>
      <c r="K607" s="1"/>
      <c r="L607" t="s">
        <v>103</v>
      </c>
      <c r="M607">
        <v>2017</v>
      </c>
      <c r="N607" t="s">
        <v>105</v>
      </c>
      <c r="O607">
        <v>660.28887939453102</v>
      </c>
      <c r="P607" s="1">
        <v>4027.35205078125</v>
      </c>
      <c r="Q607" s="1">
        <v>394781.45810068102</v>
      </c>
      <c r="R607" s="1">
        <v>26842719.281011101</v>
      </c>
      <c r="S607" s="1">
        <v>897999.41075200005</v>
      </c>
      <c r="T607" s="1" t="s">
        <v>10</v>
      </c>
      <c r="U607" s="1" t="s">
        <v>6</v>
      </c>
      <c r="V607">
        <f t="shared" si="79"/>
        <v>28140187.790793955</v>
      </c>
      <c r="X607" t="s">
        <v>103</v>
      </c>
      <c r="Y607">
        <v>2017</v>
      </c>
      <c r="Z607" t="s">
        <v>105</v>
      </c>
      <c r="AA607">
        <f t="shared" si="73"/>
        <v>2.3464266987249602E-3</v>
      </c>
      <c r="AB607">
        <f t="shared" si="74"/>
        <v>1.4311745467806707E-2</v>
      </c>
      <c r="AC607">
        <f t="shared" si="75"/>
        <v>1.4029098207718198</v>
      </c>
      <c r="AD607">
        <f t="shared" si="76"/>
        <v>95.389268474578842</v>
      </c>
      <c r="AE607">
        <f t="shared" si="77"/>
        <v>3.1911635324828214</v>
      </c>
      <c r="AF607" s="1" t="s">
        <v>10</v>
      </c>
      <c r="AG607" s="1" t="s">
        <v>6</v>
      </c>
      <c r="AH607">
        <f t="shared" si="80"/>
        <v>100.00000000000001</v>
      </c>
    </row>
    <row r="608" spans="1:34" x14ac:dyDescent="0.45">
      <c r="A608" t="str">
        <f>MID('Stand condition - SCT output'!$I608,9,4)</f>
        <v>2016</v>
      </c>
      <c r="B608">
        <f t="shared" si="78"/>
        <v>2017</v>
      </c>
      <c r="C608" t="str">
        <f>MID('Stand condition - SCT output'!$I608,18,4)</f>
        <v>2018</v>
      </c>
      <c r="D608">
        <f>SUM('Stand condition - SCT output'!$B608:$C608)</f>
        <v>84239.753417968706</v>
      </c>
      <c r="E608" s="1">
        <f>'Stand condition - SCT output'!$D608</f>
        <v>2682448.1466868599</v>
      </c>
      <c r="F608" s="1">
        <f>'Stand condition - SCT output'!$E608</f>
        <v>30371752.660168201</v>
      </c>
      <c r="G608" s="1">
        <f>'Stand condition - SCT output'!$F608</f>
        <v>92255156.822152093</v>
      </c>
      <c r="H608" s="1">
        <f>'Stand condition - SCT output'!$G608</f>
        <v>1808064.9610480799</v>
      </c>
      <c r="I608" s="1" t="str">
        <f>'Stand condition - SCT output'!$H608</f>
        <v>Wimmera-Avoca</v>
      </c>
      <c r="J608" s="1" t="str">
        <f>'Stand condition - SCT output'!$J608</f>
        <v>River Red Gum</v>
      </c>
      <c r="K608" s="1"/>
      <c r="L608" t="s">
        <v>103</v>
      </c>
      <c r="M608">
        <v>2017</v>
      </c>
      <c r="N608" t="s">
        <v>105</v>
      </c>
      <c r="O608">
        <v>84239.753417968706</v>
      </c>
      <c r="P608" s="1">
        <v>2682448.1466868599</v>
      </c>
      <c r="Q608" s="1">
        <v>30371752.660168201</v>
      </c>
      <c r="R608" s="1">
        <v>92255156.822152093</v>
      </c>
      <c r="S608" s="1">
        <v>1808064.9610480799</v>
      </c>
      <c r="T608" s="1" t="s">
        <v>11</v>
      </c>
      <c r="U608" s="1" t="s">
        <v>6</v>
      </c>
      <c r="V608">
        <f t="shared" si="79"/>
        <v>127201662.34347321</v>
      </c>
      <c r="X608" t="s">
        <v>103</v>
      </c>
      <c r="Y608">
        <v>2017</v>
      </c>
      <c r="Z608" t="s">
        <v>105</v>
      </c>
      <c r="AA608">
        <f t="shared" si="73"/>
        <v>6.6225355758718268E-2</v>
      </c>
      <c r="AB608">
        <f t="shared" si="74"/>
        <v>2.1088153230605147</v>
      </c>
      <c r="AC608">
        <f t="shared" si="75"/>
        <v>23.876852000689748</v>
      </c>
      <c r="AD608">
        <f t="shared" si="76"/>
        <v>72.526691178801059</v>
      </c>
      <c r="AE608">
        <f t="shared" si="77"/>
        <v>1.4214161416899538</v>
      </c>
      <c r="AF608" s="1" t="s">
        <v>11</v>
      </c>
      <c r="AG608" s="1" t="s">
        <v>6</v>
      </c>
      <c r="AH608">
        <f t="shared" si="80"/>
        <v>100</v>
      </c>
    </row>
    <row r="609" spans="1:34" x14ac:dyDescent="0.45">
      <c r="A609" t="str">
        <f>MID('Stand condition - SCT output'!$I609,9,4)</f>
        <v>2016</v>
      </c>
      <c r="B609">
        <f t="shared" si="78"/>
        <v>2017</v>
      </c>
      <c r="C609" t="str">
        <f>MID('Stand condition - SCT output'!$I609,18,4)</f>
        <v>2018</v>
      </c>
      <c r="D609">
        <f>SUM('Stand condition - SCT output'!$B609:$C609)</f>
        <v>274723.67993164033</v>
      </c>
      <c r="E609" s="1">
        <f>'Stand condition - SCT output'!$D609</f>
        <v>9657459.3885981496</v>
      </c>
      <c r="F609" s="1">
        <f>'Stand condition - SCT output'!$E609</f>
        <v>103429809.914152</v>
      </c>
      <c r="G609" s="1">
        <f>'Stand condition - SCT output'!$F609</f>
        <v>413645254.06737697</v>
      </c>
      <c r="H609" s="1">
        <f>'Stand condition - SCT output'!$G609</f>
        <v>17414452.281146102</v>
      </c>
      <c r="I609" s="1" t="str">
        <f>'Stand condition - SCT output'!$H609</f>
        <v>Lachlan</v>
      </c>
      <c r="J609" s="1" t="str">
        <f>'Stand condition - SCT output'!$J609</f>
        <v>River Red Gum</v>
      </c>
      <c r="K609" s="1"/>
      <c r="L609" t="s">
        <v>103</v>
      </c>
      <c r="M609">
        <v>2017</v>
      </c>
      <c r="N609" t="s">
        <v>105</v>
      </c>
      <c r="O609">
        <v>274723.67993164033</v>
      </c>
      <c r="P609" s="1">
        <v>9657459.3885981496</v>
      </c>
      <c r="Q609" s="1">
        <v>103429809.914152</v>
      </c>
      <c r="R609" s="1">
        <v>413645254.06737697</v>
      </c>
      <c r="S609" s="1">
        <v>17414452.281146102</v>
      </c>
      <c r="T609" s="1" t="s">
        <v>12</v>
      </c>
      <c r="U609" s="1" t="s">
        <v>6</v>
      </c>
      <c r="V609">
        <f t="shared" si="79"/>
        <v>544421699.33120477</v>
      </c>
      <c r="X609" t="s">
        <v>103</v>
      </c>
      <c r="Y609">
        <v>2017</v>
      </c>
      <c r="Z609" t="s">
        <v>105</v>
      </c>
      <c r="AA609">
        <f t="shared" si="73"/>
        <v>5.0461559535397806E-2</v>
      </c>
      <c r="AB609">
        <f t="shared" si="74"/>
        <v>1.7738931788468133</v>
      </c>
      <c r="AC609">
        <f t="shared" si="75"/>
        <v>18.998105703944283</v>
      </c>
      <c r="AD609">
        <f t="shared" si="76"/>
        <v>75.978833058182616</v>
      </c>
      <c r="AE609">
        <f t="shared" si="77"/>
        <v>3.1987064994909087</v>
      </c>
      <c r="AF609" s="1" t="s">
        <v>12</v>
      </c>
      <c r="AG609" s="1" t="s">
        <v>6</v>
      </c>
      <c r="AH609">
        <f t="shared" si="80"/>
        <v>100.00000000000001</v>
      </c>
    </row>
    <row r="610" spans="1:34" x14ac:dyDescent="0.45">
      <c r="A610" t="str">
        <f>MID('Stand condition - SCT output'!$I610,9,4)</f>
        <v>2016</v>
      </c>
      <c r="B610">
        <f t="shared" si="78"/>
        <v>2017</v>
      </c>
      <c r="C610" t="str">
        <f>MID('Stand condition - SCT output'!$I610,18,4)</f>
        <v>2018</v>
      </c>
      <c r="D610">
        <f>SUM('Stand condition - SCT output'!$B610:$C610)</f>
        <v>9338.1854858398401</v>
      </c>
      <c r="E610" s="1">
        <f>'Stand condition - SCT output'!$D610</f>
        <v>963784.74298095703</v>
      </c>
      <c r="F610" s="1">
        <f>'Stand condition - SCT output'!$E610</f>
        <v>9873979.08586042</v>
      </c>
      <c r="G610" s="1">
        <f>'Stand condition - SCT output'!$F610</f>
        <v>43787832.760980099</v>
      </c>
      <c r="H610" s="1">
        <f>'Stand condition - SCT output'!$G610</f>
        <v>1642197.8251953099</v>
      </c>
      <c r="I610" s="1" t="str">
        <f>'Stand condition - SCT output'!$H610</f>
        <v>Loddon</v>
      </c>
      <c r="J610" s="1" t="str">
        <f>'Stand condition - SCT output'!$J610</f>
        <v>River Red Gum</v>
      </c>
      <c r="K610" s="1"/>
      <c r="L610" t="s">
        <v>103</v>
      </c>
      <c r="M610">
        <v>2017</v>
      </c>
      <c r="N610" t="s">
        <v>105</v>
      </c>
      <c r="O610">
        <v>9338.1854858398401</v>
      </c>
      <c r="P610" s="1">
        <v>963784.74298095703</v>
      </c>
      <c r="Q610" s="1">
        <v>9873979.08586042</v>
      </c>
      <c r="R610" s="1">
        <v>43787832.760980099</v>
      </c>
      <c r="S610" s="1">
        <v>1642197.8251953099</v>
      </c>
      <c r="T610" s="1" t="s">
        <v>13</v>
      </c>
      <c r="U610" s="1" t="s">
        <v>6</v>
      </c>
      <c r="V610">
        <f t="shared" si="79"/>
        <v>56277132.600502625</v>
      </c>
      <c r="X610" t="s">
        <v>103</v>
      </c>
      <c r="Y610">
        <v>2017</v>
      </c>
      <c r="Z610" t="s">
        <v>105</v>
      </c>
      <c r="AA610">
        <f t="shared" si="73"/>
        <v>1.659321478251086E-2</v>
      </c>
      <c r="AB610">
        <f t="shared" si="74"/>
        <v>1.7125690283878274</v>
      </c>
      <c r="AC610">
        <f t="shared" si="75"/>
        <v>17.545277503659158</v>
      </c>
      <c r="AD610">
        <f t="shared" si="76"/>
        <v>77.80750499820067</v>
      </c>
      <c r="AE610">
        <f t="shared" si="77"/>
        <v>2.9180552549698366</v>
      </c>
      <c r="AF610" s="1" t="s">
        <v>13</v>
      </c>
      <c r="AG610" s="1" t="s">
        <v>6</v>
      </c>
      <c r="AH610">
        <f t="shared" si="80"/>
        <v>100.00000000000001</v>
      </c>
    </row>
    <row r="611" spans="1:34" x14ac:dyDescent="0.45">
      <c r="A611" t="str">
        <f>MID('Stand condition - SCT output'!$I611,9,4)</f>
        <v>2016</v>
      </c>
      <c r="B611">
        <f t="shared" si="78"/>
        <v>2017</v>
      </c>
      <c r="C611" t="str">
        <f>MID('Stand condition - SCT output'!$I611,18,4)</f>
        <v>2018</v>
      </c>
      <c r="D611">
        <f>SUM('Stand condition - SCT output'!$B611:$C611)</f>
        <v>7092.5530395507803</v>
      </c>
      <c r="E611" s="1">
        <f>'Stand condition - SCT output'!$D611</f>
        <v>355648.29766845697</v>
      </c>
      <c r="F611" s="1">
        <f>'Stand condition - SCT output'!$E611</f>
        <v>12391304.247303201</v>
      </c>
      <c r="G611" s="1">
        <f>'Stand condition - SCT output'!$F611</f>
        <v>118584150.161781</v>
      </c>
      <c r="H611" s="1">
        <f>'Stand condition - SCT output'!$G611</f>
        <v>5541717.5345186098</v>
      </c>
      <c r="I611" s="1" t="str">
        <f>'Stand condition - SCT output'!$H611</f>
        <v>Lower Darling</v>
      </c>
      <c r="J611" s="1" t="str">
        <f>'Stand condition - SCT output'!$J611</f>
        <v>River Red Gum</v>
      </c>
      <c r="K611" s="1"/>
      <c r="L611" t="s">
        <v>103</v>
      </c>
      <c r="M611">
        <v>2017</v>
      </c>
      <c r="N611" t="s">
        <v>105</v>
      </c>
      <c r="O611">
        <v>7092.5530395507803</v>
      </c>
      <c r="P611" s="1">
        <v>355648.29766845697</v>
      </c>
      <c r="Q611" s="1">
        <v>12391304.247303201</v>
      </c>
      <c r="R611" s="1">
        <v>118584150.161781</v>
      </c>
      <c r="S611" s="1">
        <v>5541717.5345186098</v>
      </c>
      <c r="T611" s="1" t="s">
        <v>14</v>
      </c>
      <c r="U611" s="1" t="s">
        <v>6</v>
      </c>
      <c r="V611">
        <f t="shared" si="79"/>
        <v>136879912.79431081</v>
      </c>
      <c r="X611" t="s">
        <v>103</v>
      </c>
      <c r="Y611">
        <v>2017</v>
      </c>
      <c r="Z611" t="s">
        <v>105</v>
      </c>
      <c r="AA611">
        <f t="shared" si="73"/>
        <v>5.1815879297123354E-3</v>
      </c>
      <c r="AB611">
        <f t="shared" si="74"/>
        <v>0.25982504693942127</v>
      </c>
      <c r="AC611">
        <f t="shared" si="75"/>
        <v>9.0526827452933798</v>
      </c>
      <c r="AD611">
        <f t="shared" si="76"/>
        <v>86.63371253017759</v>
      </c>
      <c r="AE611">
        <f t="shared" si="77"/>
        <v>4.0485980896599036</v>
      </c>
      <c r="AF611" s="1" t="s">
        <v>14</v>
      </c>
      <c r="AG611" s="1" t="s">
        <v>6</v>
      </c>
      <c r="AH611">
        <f t="shared" si="80"/>
        <v>100.00000000000001</v>
      </c>
    </row>
    <row r="612" spans="1:34" x14ac:dyDescent="0.45">
      <c r="A612" t="str">
        <f>MID('Stand condition - SCT output'!$I612,9,4)</f>
        <v>2016</v>
      </c>
      <c r="B612">
        <f t="shared" si="78"/>
        <v>2017</v>
      </c>
      <c r="C612" t="str">
        <f>MID('Stand condition - SCT output'!$I612,18,4)</f>
        <v>2018</v>
      </c>
      <c r="D612">
        <f>SUM('Stand condition - SCT output'!$B612:$C612)</f>
        <v>409489.09698486247</v>
      </c>
      <c r="E612" s="1">
        <f>'Stand condition - SCT output'!$D612</f>
        <v>26830938.011922602</v>
      </c>
      <c r="F612" s="1">
        <f>'Stand condition - SCT output'!$E612</f>
        <v>248029746.32893401</v>
      </c>
      <c r="G612" s="1">
        <f>'Stand condition - SCT output'!$F612</f>
        <v>561855313.96207905</v>
      </c>
      <c r="H612" s="1">
        <f>'Stand condition - SCT output'!$G612</f>
        <v>28074683.442509402</v>
      </c>
      <c r="I612" s="1" t="str">
        <f>'Stand condition - SCT output'!$H612</f>
        <v>Macquarie-Castlereagh</v>
      </c>
      <c r="J612" s="1" t="str">
        <f>'Stand condition - SCT output'!$J612</f>
        <v>River Red Gum</v>
      </c>
      <c r="K612" s="1"/>
      <c r="L612" t="s">
        <v>103</v>
      </c>
      <c r="M612">
        <v>2017</v>
      </c>
      <c r="N612" t="s">
        <v>105</v>
      </c>
      <c r="O612">
        <v>409489.09698486247</v>
      </c>
      <c r="P612" s="1">
        <v>26830938.011922602</v>
      </c>
      <c r="Q612" s="1">
        <v>248029746.32893401</v>
      </c>
      <c r="R612" s="1">
        <v>561855313.96207905</v>
      </c>
      <c r="S612" s="1">
        <v>28074683.442509402</v>
      </c>
      <c r="T612" s="1" t="s">
        <v>15</v>
      </c>
      <c r="U612" s="1" t="s">
        <v>6</v>
      </c>
      <c r="V612">
        <f t="shared" si="79"/>
        <v>865200170.84242988</v>
      </c>
      <c r="X612" t="s">
        <v>103</v>
      </c>
      <c r="Y612">
        <v>2017</v>
      </c>
      <c r="Z612" t="s">
        <v>105</v>
      </c>
      <c r="AA612">
        <f t="shared" si="73"/>
        <v>4.7328827569017969E-2</v>
      </c>
      <c r="AB612">
        <f t="shared" si="74"/>
        <v>3.1011249091407138</v>
      </c>
      <c r="AC612">
        <f t="shared" si="75"/>
        <v>28.667325167935637</v>
      </c>
      <c r="AD612">
        <f t="shared" si="76"/>
        <v>64.939343853227712</v>
      </c>
      <c r="AE612">
        <f t="shared" si="77"/>
        <v>3.2448772421269387</v>
      </c>
      <c r="AF612" s="1" t="s">
        <v>15</v>
      </c>
      <c r="AG612" s="1" t="s">
        <v>6</v>
      </c>
      <c r="AH612">
        <f t="shared" si="80"/>
        <v>100.00000000000001</v>
      </c>
    </row>
    <row r="613" spans="1:34" x14ac:dyDescent="0.45">
      <c r="A613" t="str">
        <f>MID('Stand condition - SCT output'!$I613,9,4)</f>
        <v>2016</v>
      </c>
      <c r="B613">
        <f t="shared" si="78"/>
        <v>2017</v>
      </c>
      <c r="C613" t="str">
        <f>MID('Stand condition - SCT output'!$I613,18,4)</f>
        <v>2018</v>
      </c>
      <c r="D613">
        <f>SUM('Stand condition - SCT output'!$B613:$C613)</f>
        <v>673.22869873046795</v>
      </c>
      <c r="E613" s="1">
        <f>'Stand condition - SCT output'!$D613</f>
        <v>8146.4169921875</v>
      </c>
      <c r="F613" s="1">
        <f>'Stand condition - SCT output'!$E613</f>
        <v>353054.84136962797</v>
      </c>
      <c r="G613" s="1">
        <f>'Stand condition - SCT output'!$F613</f>
        <v>21497055.220703099</v>
      </c>
      <c r="H613" s="1">
        <f>'Stand condition - SCT output'!$G613</f>
        <v>487511.535339355</v>
      </c>
      <c r="I613" s="1" t="str">
        <f>'Stand condition - SCT output'!$H613</f>
        <v>Moonie</v>
      </c>
      <c r="J613" s="1" t="str">
        <f>'Stand condition - SCT output'!$J613</f>
        <v>River Red Gum</v>
      </c>
      <c r="K613" s="1"/>
      <c r="L613" t="s">
        <v>103</v>
      </c>
      <c r="M613">
        <v>2017</v>
      </c>
      <c r="N613" t="s">
        <v>105</v>
      </c>
      <c r="O613">
        <v>673.22869873046795</v>
      </c>
      <c r="P613" s="1">
        <v>8146.4169921875</v>
      </c>
      <c r="Q613" s="1">
        <v>353054.84136962797</v>
      </c>
      <c r="R613" s="1">
        <v>21497055.220703099</v>
      </c>
      <c r="S613" s="1">
        <v>487511.535339355</v>
      </c>
      <c r="T613" s="1" t="s">
        <v>16</v>
      </c>
      <c r="U613" s="1" t="s">
        <v>6</v>
      </c>
      <c r="V613">
        <f t="shared" si="79"/>
        <v>22346441.243103001</v>
      </c>
      <c r="X613" t="s">
        <v>103</v>
      </c>
      <c r="Y613">
        <v>2017</v>
      </c>
      <c r="Z613" t="s">
        <v>105</v>
      </c>
      <c r="AA613">
        <f t="shared" si="73"/>
        <v>3.0126886487496216E-3</v>
      </c>
      <c r="AB613">
        <f t="shared" si="74"/>
        <v>3.6455097720321836E-2</v>
      </c>
      <c r="AC613">
        <f t="shared" si="75"/>
        <v>1.5799152873104336</v>
      </c>
      <c r="AD613">
        <f t="shared" si="76"/>
        <v>96.19900988636364</v>
      </c>
      <c r="AE613">
        <f t="shared" si="77"/>
        <v>2.181607039956845</v>
      </c>
      <c r="AF613" s="1" t="s">
        <v>16</v>
      </c>
      <c r="AG613" s="1" t="s">
        <v>6</v>
      </c>
      <c r="AH613">
        <f t="shared" si="80"/>
        <v>99.999999999999986</v>
      </c>
    </row>
    <row r="614" spans="1:34" x14ac:dyDescent="0.45">
      <c r="A614" t="str">
        <f>MID('Stand condition - SCT output'!$I614,9,4)</f>
        <v>2016</v>
      </c>
      <c r="B614">
        <f t="shared" si="78"/>
        <v>2017</v>
      </c>
      <c r="C614" t="str">
        <f>MID('Stand condition - SCT output'!$I614,18,4)</f>
        <v>2018</v>
      </c>
      <c r="D614">
        <f>SUM('Stand condition - SCT output'!$B614:$C614)</f>
        <v>196168.85784912054</v>
      </c>
      <c r="E614" s="1">
        <f>'Stand condition - SCT output'!$D614</f>
        <v>28572181.7944589</v>
      </c>
      <c r="F614" s="1">
        <f>'Stand condition - SCT output'!$E614</f>
        <v>306000812.72266197</v>
      </c>
      <c r="G614" s="1">
        <f>'Stand condition - SCT output'!$F614</f>
        <v>1700025465.9699199</v>
      </c>
      <c r="H614" s="1">
        <f>'Stand condition - SCT output'!$G614</f>
        <v>122825098.825297</v>
      </c>
      <c r="I614" s="1" t="str">
        <f>'Stand condition - SCT output'!$H614</f>
        <v>Murray</v>
      </c>
      <c r="J614" s="1" t="str">
        <f>'Stand condition - SCT output'!$J614</f>
        <v>River Red Gum</v>
      </c>
      <c r="K614" s="1"/>
      <c r="L614" t="s">
        <v>103</v>
      </c>
      <c r="M614">
        <v>2017</v>
      </c>
      <c r="N614" t="s">
        <v>105</v>
      </c>
      <c r="O614">
        <v>196168.85784912054</v>
      </c>
      <c r="P614" s="1">
        <v>28572181.7944589</v>
      </c>
      <c r="Q614" s="1">
        <v>306000812.72266197</v>
      </c>
      <c r="R614" s="1">
        <v>1700025465.9699199</v>
      </c>
      <c r="S614" s="1">
        <v>122825098.825297</v>
      </c>
      <c r="T614" s="1" t="s">
        <v>17</v>
      </c>
      <c r="U614" s="1" t="s">
        <v>6</v>
      </c>
      <c r="V614">
        <f t="shared" si="79"/>
        <v>2157619728.170187</v>
      </c>
      <c r="X614" t="s">
        <v>103</v>
      </c>
      <c r="Y614">
        <v>2017</v>
      </c>
      <c r="Z614" t="s">
        <v>105</v>
      </c>
      <c r="AA614">
        <f t="shared" si="73"/>
        <v>9.0919106498662545E-3</v>
      </c>
      <c r="AB614">
        <f t="shared" si="74"/>
        <v>1.3242454831783597</v>
      </c>
      <c r="AC614">
        <f t="shared" si="75"/>
        <v>14.182332907299292</v>
      </c>
      <c r="AD614">
        <f t="shared" si="76"/>
        <v>78.791709390405913</v>
      </c>
      <c r="AE614">
        <f t="shared" si="77"/>
        <v>5.6926203084665579</v>
      </c>
      <c r="AF614" s="1" t="s">
        <v>17</v>
      </c>
      <c r="AG614" s="1" t="s">
        <v>6</v>
      </c>
      <c r="AH614">
        <f t="shared" si="80"/>
        <v>99.999999999999986</v>
      </c>
    </row>
    <row r="615" spans="1:34" x14ac:dyDescent="0.45">
      <c r="A615" t="str">
        <f>MID('Stand condition - SCT output'!$I615,9,4)</f>
        <v>2016</v>
      </c>
      <c r="B615">
        <f t="shared" si="78"/>
        <v>2017</v>
      </c>
      <c r="C615" t="str">
        <f>MID('Stand condition - SCT output'!$I615,18,4)</f>
        <v>2018</v>
      </c>
      <c r="D615">
        <f>SUM('Stand condition - SCT output'!$B615:$C615)</f>
        <v>0</v>
      </c>
      <c r="E615" s="1">
        <f>'Stand condition - SCT output'!$D615</f>
        <v>14683.5840454101</v>
      </c>
      <c r="F615" s="1">
        <f>'Stand condition - SCT output'!$E615</f>
        <v>1955732.4226464301</v>
      </c>
      <c r="G615" s="1">
        <f>'Stand condition - SCT output'!$F615</f>
        <v>76700616.873879597</v>
      </c>
      <c r="H615" s="1">
        <f>'Stand condition - SCT output'!$G615</f>
        <v>3698894.6294871601</v>
      </c>
      <c r="I615" s="1" t="str">
        <f>'Stand condition - SCT output'!$H615</f>
        <v>Barwon-Darling</v>
      </c>
      <c r="J615" s="1" t="str">
        <f>'Stand condition - SCT output'!$J615</f>
        <v>River Red Gum</v>
      </c>
      <c r="K615" s="1"/>
      <c r="L615" t="s">
        <v>103</v>
      </c>
      <c r="M615">
        <v>2017</v>
      </c>
      <c r="N615" t="s">
        <v>105</v>
      </c>
      <c r="O615">
        <v>0</v>
      </c>
      <c r="P615" s="1">
        <v>14683.5840454101</v>
      </c>
      <c r="Q615" s="1">
        <v>1955732.4226464301</v>
      </c>
      <c r="R615" s="1">
        <v>76700616.873879597</v>
      </c>
      <c r="S615" s="1">
        <v>3698894.6294871601</v>
      </c>
      <c r="T615" s="1" t="s">
        <v>18</v>
      </c>
      <c r="U615" s="1" t="s">
        <v>6</v>
      </c>
      <c r="V615">
        <f t="shared" si="79"/>
        <v>82369927.510058597</v>
      </c>
      <c r="X615" t="s">
        <v>103</v>
      </c>
      <c r="Y615">
        <v>2017</v>
      </c>
      <c r="Z615" t="s">
        <v>105</v>
      </c>
      <c r="AA615">
        <f t="shared" si="73"/>
        <v>0</v>
      </c>
      <c r="AB615">
        <f t="shared" si="74"/>
        <v>1.7826389423029436E-2</v>
      </c>
      <c r="AC615">
        <f t="shared" si="75"/>
        <v>2.3743282066232316</v>
      </c>
      <c r="AD615">
        <f t="shared" si="76"/>
        <v>93.117256737312658</v>
      </c>
      <c r="AE615">
        <f t="shared" si="77"/>
        <v>4.4905886666410746</v>
      </c>
      <c r="AF615" s="1" t="s">
        <v>18</v>
      </c>
      <c r="AG615" s="1" t="s">
        <v>6</v>
      </c>
      <c r="AH615">
        <f t="shared" si="80"/>
        <v>99.999999999999986</v>
      </c>
    </row>
    <row r="616" spans="1:34" x14ac:dyDescent="0.45">
      <c r="A616" t="str">
        <f>MID('Stand condition - SCT output'!$I616,9,4)</f>
        <v>2016</v>
      </c>
      <c r="B616">
        <f t="shared" si="78"/>
        <v>2017</v>
      </c>
      <c r="C616" t="str">
        <f>MID('Stand condition - SCT output'!$I616,18,4)</f>
        <v>2018</v>
      </c>
      <c r="D616">
        <f>SUM('Stand condition - SCT output'!$B616:$C616)</f>
        <v>3389.9995727538999</v>
      </c>
      <c r="E616" s="1">
        <f>'Stand condition - SCT output'!$D616</f>
        <v>118488.992675781</v>
      </c>
      <c r="F616" s="1">
        <f>'Stand condition - SCT output'!$E616</f>
        <v>3413350.3182222201</v>
      </c>
      <c r="G616" s="1">
        <f>'Stand condition - SCT output'!$F616</f>
        <v>110173567.257154</v>
      </c>
      <c r="H616" s="1">
        <f>'Stand condition - SCT output'!$G616</f>
        <v>9027255.6749612205</v>
      </c>
      <c r="I616" s="1" t="str">
        <f>'Stand condition - SCT output'!$H616</f>
        <v>Border Rivers</v>
      </c>
      <c r="J616" s="1" t="str">
        <f>'Stand condition - SCT output'!$J616</f>
        <v>River Red Gum</v>
      </c>
      <c r="K616" s="1"/>
      <c r="L616" t="s">
        <v>103</v>
      </c>
      <c r="M616">
        <v>2017</v>
      </c>
      <c r="N616" t="s">
        <v>105</v>
      </c>
      <c r="O616">
        <v>3389.9995727538999</v>
      </c>
      <c r="P616" s="1">
        <v>118488.992675781</v>
      </c>
      <c r="Q616" s="1">
        <v>3413350.3182222201</v>
      </c>
      <c r="R616" s="1">
        <v>110173567.257154</v>
      </c>
      <c r="S616" s="1">
        <v>9027255.6749612205</v>
      </c>
      <c r="T616" s="1" t="s">
        <v>19</v>
      </c>
      <c r="U616" s="1" t="s">
        <v>6</v>
      </c>
      <c r="V616">
        <f t="shared" si="79"/>
        <v>122736052.24258599</v>
      </c>
      <c r="X616" t="s">
        <v>103</v>
      </c>
      <c r="Y616">
        <v>2017</v>
      </c>
      <c r="Z616" t="s">
        <v>105</v>
      </c>
      <c r="AA616">
        <f t="shared" si="73"/>
        <v>2.762024287740342E-3</v>
      </c>
      <c r="AB616">
        <f t="shared" si="74"/>
        <v>9.6539680485721716E-2</v>
      </c>
      <c r="AC616">
        <f t="shared" si="75"/>
        <v>2.781049460085113</v>
      </c>
      <c r="AD616">
        <f t="shared" si="76"/>
        <v>89.764633328272268</v>
      </c>
      <c r="AE616">
        <f t="shared" si="77"/>
        <v>7.3550155068691501</v>
      </c>
      <c r="AF616" s="1" t="s">
        <v>19</v>
      </c>
      <c r="AG616" s="1" t="s">
        <v>6</v>
      </c>
      <c r="AH616">
        <f t="shared" si="80"/>
        <v>100</v>
      </c>
    </row>
    <row r="617" spans="1:34" x14ac:dyDescent="0.45">
      <c r="A617" t="str">
        <f>MID('Stand condition - SCT output'!$I617,9,4)</f>
        <v>2016</v>
      </c>
      <c r="B617">
        <f t="shared" si="78"/>
        <v>2017</v>
      </c>
      <c r="C617" t="str">
        <f>MID('Stand condition - SCT output'!$I617,18,4)</f>
        <v>2018</v>
      </c>
      <c r="D617">
        <f>SUM('Stand condition - SCT output'!$B617:$C617)</f>
        <v>2495.65893554687</v>
      </c>
      <c r="E617" s="1">
        <f>'Stand condition - SCT output'!$D617</f>
        <v>90086.0907592773</v>
      </c>
      <c r="F617" s="1">
        <f>'Stand condition - SCT output'!$E617</f>
        <v>1777918.97493513</v>
      </c>
      <c r="G617" s="1">
        <f>'Stand condition - SCT output'!$F617</f>
        <v>20058116.0883664</v>
      </c>
      <c r="H617" s="1">
        <f>'Stand condition - SCT output'!$G617</f>
        <v>727330.92163085903</v>
      </c>
      <c r="I617" s="1" t="str">
        <f>'Stand condition - SCT output'!$H617</f>
        <v>Campaspe</v>
      </c>
      <c r="J617" s="1" t="str">
        <f>'Stand condition - SCT output'!$J617</f>
        <v>River Red Gum</v>
      </c>
      <c r="K617" s="1"/>
      <c r="L617" t="s">
        <v>103</v>
      </c>
      <c r="M617">
        <v>2017</v>
      </c>
      <c r="N617" t="s">
        <v>105</v>
      </c>
      <c r="O617">
        <v>2495.65893554687</v>
      </c>
      <c r="P617" s="1">
        <v>90086.0907592773</v>
      </c>
      <c r="Q617" s="1">
        <v>1777918.97493513</v>
      </c>
      <c r="R617" s="1">
        <v>20058116.0883664</v>
      </c>
      <c r="S617" s="1">
        <v>727330.92163085903</v>
      </c>
      <c r="T617" s="1" t="s">
        <v>20</v>
      </c>
      <c r="U617" s="1" t="s">
        <v>6</v>
      </c>
      <c r="V617">
        <f t="shared" si="79"/>
        <v>22655947.734627213</v>
      </c>
      <c r="X617" t="s">
        <v>103</v>
      </c>
      <c r="Y617">
        <v>2017</v>
      </c>
      <c r="Z617" t="s">
        <v>105</v>
      </c>
      <c r="AA617">
        <f t="shared" si="73"/>
        <v>1.1015469159705554E-2</v>
      </c>
      <c r="AB617">
        <f t="shared" si="74"/>
        <v>0.39762667099372878</v>
      </c>
      <c r="AC617">
        <f t="shared" si="75"/>
        <v>7.8474712060611322</v>
      </c>
      <c r="AD617">
        <f t="shared" si="76"/>
        <v>88.53355561775814</v>
      </c>
      <c r="AE617">
        <f t="shared" si="77"/>
        <v>3.2103310360272892</v>
      </c>
      <c r="AF617" s="1" t="s">
        <v>20</v>
      </c>
      <c r="AG617" s="1" t="s">
        <v>6</v>
      </c>
      <c r="AH617">
        <f t="shared" si="80"/>
        <v>99.999999999999986</v>
      </c>
    </row>
    <row r="618" spans="1:34" x14ac:dyDescent="0.45">
      <c r="A618" t="str">
        <f>MID('Stand condition - SCT output'!$I618,9,4)</f>
        <v>2016</v>
      </c>
      <c r="B618">
        <f t="shared" si="78"/>
        <v>2017</v>
      </c>
      <c r="C618" t="str">
        <f>MID('Stand condition - SCT output'!$I618,18,4)</f>
        <v>2018</v>
      </c>
      <c r="D618">
        <f>SUM('Stand condition - SCT output'!$B618:$C618)</f>
        <v>57317.494934082002</v>
      </c>
      <c r="E618" s="1">
        <f>'Stand condition - SCT output'!$D618</f>
        <v>2309382.8578728102</v>
      </c>
      <c r="F618" s="1">
        <f>'Stand condition - SCT output'!$E618</f>
        <v>30159472.025214698</v>
      </c>
      <c r="G618" s="1">
        <f>'Stand condition - SCT output'!$F618</f>
        <v>307048661.36186397</v>
      </c>
      <c r="H618" s="1">
        <f>'Stand condition - SCT output'!$G618</f>
        <v>24334494.068590801</v>
      </c>
      <c r="I618" s="1" t="str">
        <f>'Stand condition - SCT output'!$H618</f>
        <v>Goulburn-Broken</v>
      </c>
      <c r="J618" s="1" t="str">
        <f>'Stand condition - SCT output'!$J618</f>
        <v>River Red Gum</v>
      </c>
      <c r="K618" s="1"/>
      <c r="L618" t="s">
        <v>103</v>
      </c>
      <c r="M618">
        <v>2017</v>
      </c>
      <c r="N618" t="s">
        <v>105</v>
      </c>
      <c r="O618">
        <v>57317.494934082002</v>
      </c>
      <c r="P618" s="1">
        <v>2309382.8578728102</v>
      </c>
      <c r="Q618" s="1">
        <v>30159472.025214698</v>
      </c>
      <c r="R618" s="1">
        <v>307048661.36186397</v>
      </c>
      <c r="S618" s="1">
        <v>24334494.068590801</v>
      </c>
      <c r="T618" s="1" t="s">
        <v>21</v>
      </c>
      <c r="U618" s="1" t="s">
        <v>6</v>
      </c>
      <c r="V618">
        <f t="shared" si="79"/>
        <v>363909327.80847639</v>
      </c>
      <c r="X618" t="s">
        <v>103</v>
      </c>
      <c r="Y618">
        <v>2017</v>
      </c>
      <c r="Z618" t="s">
        <v>105</v>
      </c>
      <c r="AA618">
        <f t="shared" si="73"/>
        <v>1.5750487979865113E-2</v>
      </c>
      <c r="AB618">
        <f t="shared" si="74"/>
        <v>0.6346039195478459</v>
      </c>
      <c r="AC618">
        <f t="shared" si="75"/>
        <v>8.2876336825000188</v>
      </c>
      <c r="AD618">
        <f t="shared" si="76"/>
        <v>84.375045622205675</v>
      </c>
      <c r="AE618">
        <f t="shared" si="77"/>
        <v>6.6869662877665839</v>
      </c>
      <c r="AF618" s="1" t="s">
        <v>21</v>
      </c>
      <c r="AG618" s="1" t="s">
        <v>6</v>
      </c>
      <c r="AH618">
        <f t="shared" si="80"/>
        <v>99.999999999999986</v>
      </c>
    </row>
    <row r="619" spans="1:34" x14ac:dyDescent="0.45">
      <c r="A619" t="str">
        <f>MID('Stand condition - SCT output'!$I619,9,4)</f>
        <v>2016</v>
      </c>
      <c r="B619">
        <f t="shared" si="78"/>
        <v>2017</v>
      </c>
      <c r="C619" t="str">
        <f>MID('Stand condition - SCT output'!$I619,18,4)</f>
        <v>2018</v>
      </c>
      <c r="D619">
        <f>SUM('Stand condition - SCT output'!$B619:$C619)</f>
        <v>51808.48760986323</v>
      </c>
      <c r="E619" s="1">
        <f>'Stand condition - SCT output'!$D619</f>
        <v>436218.08264160098</v>
      </c>
      <c r="F619" s="1">
        <f>'Stand condition - SCT output'!$E619</f>
        <v>7493404.2016089298</v>
      </c>
      <c r="G619" s="1">
        <f>'Stand condition - SCT output'!$F619</f>
        <v>109447268.940062</v>
      </c>
      <c r="H619" s="1">
        <f>'Stand condition - SCT output'!$G619</f>
        <v>7250998.2363948999</v>
      </c>
      <c r="I619" s="1" t="str">
        <f>'Stand condition - SCT output'!$H619</f>
        <v>Gwydir</v>
      </c>
      <c r="J619" s="1" t="str">
        <f>'Stand condition - SCT output'!$J619</f>
        <v>River Red Gum</v>
      </c>
      <c r="K619" s="1"/>
      <c r="L619" t="s">
        <v>103</v>
      </c>
      <c r="M619">
        <v>2017</v>
      </c>
      <c r="N619" t="s">
        <v>105</v>
      </c>
      <c r="O619">
        <v>51808.48760986323</v>
      </c>
      <c r="P619" s="1">
        <v>436218.08264160098</v>
      </c>
      <c r="Q619" s="1">
        <v>7493404.2016089298</v>
      </c>
      <c r="R619" s="1">
        <v>109447268.940062</v>
      </c>
      <c r="S619" s="1">
        <v>7250998.2363948999</v>
      </c>
      <c r="T619" s="1" t="s">
        <v>22</v>
      </c>
      <c r="U619" s="1" t="s">
        <v>6</v>
      </c>
      <c r="V619">
        <f t="shared" si="79"/>
        <v>124679697.94831729</v>
      </c>
      <c r="X619" t="s">
        <v>103</v>
      </c>
      <c r="Y619">
        <v>2017</v>
      </c>
      <c r="Z619" t="s">
        <v>105</v>
      </c>
      <c r="AA619">
        <f t="shared" si="73"/>
        <v>4.155326686092798E-2</v>
      </c>
      <c r="AB619">
        <f t="shared" si="74"/>
        <v>0.34987098125825089</v>
      </c>
      <c r="AC619">
        <f t="shared" si="75"/>
        <v>6.0101238011621785</v>
      </c>
      <c r="AD619">
        <f t="shared" si="76"/>
        <v>87.782751114323759</v>
      </c>
      <c r="AE619">
        <f t="shared" si="77"/>
        <v>5.815700836394881</v>
      </c>
      <c r="AF619" s="1" t="s">
        <v>22</v>
      </c>
      <c r="AG619" s="1" t="s">
        <v>6</v>
      </c>
      <c r="AH619">
        <f t="shared" si="80"/>
        <v>100</v>
      </c>
    </row>
    <row r="620" spans="1:34" x14ac:dyDescent="0.45">
      <c r="A620" t="str">
        <f>MID('Stand condition - SCT output'!$I620,9,4)</f>
        <v>2016</v>
      </c>
      <c r="B620">
        <f t="shared" si="78"/>
        <v>2017</v>
      </c>
      <c r="C620" t="str">
        <f>MID('Stand condition - SCT output'!$I620,18,4)</f>
        <v>2018</v>
      </c>
      <c r="D620">
        <f>SUM('Stand condition - SCT output'!$B620:$C620)</f>
        <v>10235.269836425776</v>
      </c>
      <c r="E620" s="1">
        <f>'Stand condition - SCT output'!$D620</f>
        <v>43031.629699707002</v>
      </c>
      <c r="F620" s="1">
        <f>'Stand condition - SCT output'!$E620</f>
        <v>1060340.0263954301</v>
      </c>
      <c r="G620" s="1">
        <f>'Stand condition - SCT output'!$F620</f>
        <v>71479150.589429095</v>
      </c>
      <c r="H620" s="1">
        <f>'Stand condition - SCT output'!$G620</f>
        <v>1522416.4274325499</v>
      </c>
      <c r="I620" s="1" t="str">
        <f>'Stand condition - SCT output'!$H620</f>
        <v>Warrego</v>
      </c>
      <c r="J620" s="1" t="str">
        <f>'Stand condition - SCT output'!$J620</f>
        <v>River Red Gum</v>
      </c>
      <c r="K620" s="1"/>
      <c r="L620" t="s">
        <v>103</v>
      </c>
      <c r="M620">
        <v>2017</v>
      </c>
      <c r="N620" t="s">
        <v>105</v>
      </c>
      <c r="O620">
        <v>10235.269836425776</v>
      </c>
      <c r="P620" s="1">
        <v>43031.629699707002</v>
      </c>
      <c r="Q620" s="1">
        <v>1060340.0263954301</v>
      </c>
      <c r="R620" s="1">
        <v>71479150.589429095</v>
      </c>
      <c r="S620" s="1">
        <v>1522416.4274325499</v>
      </c>
      <c r="T620" s="1" t="s">
        <v>23</v>
      </c>
      <c r="U620" s="1" t="s">
        <v>6</v>
      </c>
      <c r="V620">
        <f t="shared" si="79"/>
        <v>74115173.942793205</v>
      </c>
      <c r="X620" t="s">
        <v>103</v>
      </c>
      <c r="Y620">
        <v>2017</v>
      </c>
      <c r="Z620" t="s">
        <v>105</v>
      </c>
      <c r="AA620">
        <f t="shared" si="73"/>
        <v>1.3809951851865052E-2</v>
      </c>
      <c r="AB620">
        <f t="shared" si="74"/>
        <v>5.8060485337215223E-2</v>
      </c>
      <c r="AC620">
        <f t="shared" si="75"/>
        <v>1.4306652335645436</v>
      </c>
      <c r="AD620">
        <f t="shared" si="76"/>
        <v>96.443341878413776</v>
      </c>
      <c r="AE620">
        <f t="shared" si="77"/>
        <v>2.0541224508326019</v>
      </c>
      <c r="AF620" s="1" t="s">
        <v>23</v>
      </c>
      <c r="AG620" s="1" t="s">
        <v>6</v>
      </c>
      <c r="AH620">
        <f t="shared" si="80"/>
        <v>100.00000000000001</v>
      </c>
    </row>
    <row r="621" spans="1:34" x14ac:dyDescent="0.45">
      <c r="A621" t="str">
        <f>MID('Stand condition - SCT output'!$I621,9,4)</f>
        <v>2016</v>
      </c>
      <c r="B621">
        <f t="shared" si="78"/>
        <v>2017</v>
      </c>
      <c r="C621" t="str">
        <f>MID('Stand condition - SCT output'!$I621,18,4)</f>
        <v>2018</v>
      </c>
      <c r="D621">
        <f>SUM('Stand condition - SCT output'!$B621:$C621)</f>
        <v>1906.69348144531</v>
      </c>
      <c r="E621" s="1">
        <f>'Stand condition - SCT output'!$D621</f>
        <v>22780.169433593699</v>
      </c>
      <c r="F621" s="1">
        <f>'Stand condition - SCT output'!$E621</f>
        <v>344619.78484700498</v>
      </c>
      <c r="G621" s="1">
        <f>'Stand condition - SCT output'!$F621</f>
        <v>2872782.1612505699</v>
      </c>
      <c r="H621" s="1">
        <f>'Stand condition - SCT output'!$G621</f>
        <v>246991.44971899799</v>
      </c>
      <c r="I621" s="1" t="str">
        <f>'Stand condition - SCT output'!$H621</f>
        <v>Eastern Mt Lofty Ranges</v>
      </c>
      <c r="J621" s="1" t="str">
        <f>'Stand condition - SCT output'!$J621</f>
        <v>River Red Gum</v>
      </c>
      <c r="K621" s="1"/>
      <c r="L621" t="s">
        <v>103</v>
      </c>
      <c r="M621">
        <v>2017</v>
      </c>
      <c r="N621" t="s">
        <v>105</v>
      </c>
      <c r="O621">
        <v>1906.69348144531</v>
      </c>
      <c r="P621" s="1">
        <v>22780.169433593699</v>
      </c>
      <c r="Q621" s="1">
        <v>344619.78484700498</v>
      </c>
      <c r="R621" s="1">
        <v>2872782.1612505699</v>
      </c>
      <c r="S621" s="1">
        <v>246991.44971899799</v>
      </c>
      <c r="T621" s="1" t="s">
        <v>24</v>
      </c>
      <c r="U621" s="1" t="s">
        <v>6</v>
      </c>
      <c r="V621">
        <f t="shared" si="79"/>
        <v>3489080.2587316115</v>
      </c>
      <c r="X621" t="s">
        <v>103</v>
      </c>
      <c r="Y621">
        <v>2017</v>
      </c>
      <c r="Z621" t="s">
        <v>105</v>
      </c>
      <c r="AA621">
        <f t="shared" si="73"/>
        <v>5.4647452625192751E-2</v>
      </c>
      <c r="AB621">
        <f t="shared" si="74"/>
        <v>0.65289898037126248</v>
      </c>
      <c r="AC621">
        <f t="shared" si="75"/>
        <v>9.8770953744779977</v>
      </c>
      <c r="AD621">
        <f t="shared" si="76"/>
        <v>82.336373720876082</v>
      </c>
      <c r="AE621">
        <f t="shared" si="77"/>
        <v>7.0789844716494716</v>
      </c>
      <c r="AF621" s="1" t="s">
        <v>24</v>
      </c>
      <c r="AG621" s="1" t="s">
        <v>6</v>
      </c>
      <c r="AH621">
        <f t="shared" si="80"/>
        <v>100.00000000000001</v>
      </c>
    </row>
    <row r="622" spans="1:34" x14ac:dyDescent="0.45">
      <c r="A622" t="str">
        <f>MID('Stand condition - SCT output'!$I622,9,4)</f>
        <v>2016</v>
      </c>
      <c r="B622">
        <f t="shared" si="78"/>
        <v>2017</v>
      </c>
      <c r="C622" t="str">
        <f>MID('Stand condition - SCT output'!$I622,18,4)</f>
        <v>2018</v>
      </c>
      <c r="D622">
        <f>SUM('Stand condition - SCT output'!$B622:$C622)</f>
        <v>676.50531005859295</v>
      </c>
      <c r="E622" s="1">
        <f>'Stand condition - SCT output'!$D622</f>
        <v>77547.673339843706</v>
      </c>
      <c r="F622" s="1">
        <f>'Stand condition - SCT output'!$E622</f>
        <v>1927584.34684555</v>
      </c>
      <c r="G622" s="1">
        <f>'Stand condition - SCT output'!$F622</f>
        <v>108577228.542574</v>
      </c>
      <c r="H622" s="1">
        <f>'Stand condition - SCT output'!$G622</f>
        <v>3865679.3683708599</v>
      </c>
      <c r="I622" s="1" t="str">
        <f>'Stand condition - SCT output'!$H622</f>
        <v>Condamine-Balonne</v>
      </c>
      <c r="J622" s="1" t="str">
        <f>'Stand condition - SCT output'!$J622</f>
        <v>River Red Gum</v>
      </c>
      <c r="K622" s="1"/>
      <c r="L622" t="s">
        <v>103</v>
      </c>
      <c r="M622">
        <v>2017</v>
      </c>
      <c r="N622" t="s">
        <v>105</v>
      </c>
      <c r="O622">
        <v>676.50531005859295</v>
      </c>
      <c r="P622" s="1">
        <v>77547.673339843706</v>
      </c>
      <c r="Q622" s="1">
        <v>1927584.34684555</v>
      </c>
      <c r="R622" s="1">
        <v>108577228.542574</v>
      </c>
      <c r="S622" s="1">
        <v>3865679.3683708599</v>
      </c>
      <c r="T622" s="1" t="s">
        <v>25</v>
      </c>
      <c r="U622" s="1" t="s">
        <v>6</v>
      </c>
      <c r="V622">
        <f t="shared" si="79"/>
        <v>114448716.43644032</v>
      </c>
      <c r="X622" t="s">
        <v>103</v>
      </c>
      <c r="Y622">
        <v>2017</v>
      </c>
      <c r="Z622" t="s">
        <v>105</v>
      </c>
      <c r="AA622">
        <f t="shared" si="73"/>
        <v>5.9109908011444902E-4</v>
      </c>
      <c r="AB622">
        <f t="shared" si="74"/>
        <v>6.7757573657813971E-2</v>
      </c>
      <c r="AC622">
        <f t="shared" si="75"/>
        <v>1.6842341328625068</v>
      </c>
      <c r="AD622">
        <f t="shared" si="76"/>
        <v>94.869765186814419</v>
      </c>
      <c r="AE622">
        <f t="shared" si="77"/>
        <v>3.3776520075851484</v>
      </c>
      <c r="AF622" s="1" t="s">
        <v>25</v>
      </c>
      <c r="AG622" s="1" t="s">
        <v>6</v>
      </c>
      <c r="AH622">
        <f t="shared" si="80"/>
        <v>100.00000000000001</v>
      </c>
    </row>
    <row r="623" spans="1:34" x14ac:dyDescent="0.45">
      <c r="A623" t="str">
        <f>MID('Stand condition - SCT output'!$I623,9,4)</f>
        <v>2017</v>
      </c>
      <c r="B623">
        <f t="shared" si="78"/>
        <v>2018</v>
      </c>
      <c r="C623" t="str">
        <f>MID('Stand condition - SCT output'!$I623,18,4)</f>
        <v>2019</v>
      </c>
      <c r="D623">
        <f>SUM('Stand condition - SCT output'!$B623:$C623)</f>
        <v>4064149.9213397969</v>
      </c>
      <c r="E623" s="1">
        <f>'Stand condition - SCT output'!$D623</f>
        <v>47614107.013704397</v>
      </c>
      <c r="F623" s="1">
        <f>'Stand condition - SCT output'!$E623</f>
        <v>261822361.47431901</v>
      </c>
      <c r="G623" s="1">
        <f>'Stand condition - SCT output'!$F623</f>
        <v>742127322.94681597</v>
      </c>
      <c r="H623" s="1">
        <f>'Stand condition - SCT output'!$G623</f>
        <v>34278746.7604504</v>
      </c>
      <c r="I623" s="1" t="str">
        <f>'Stand condition - SCT output'!$H623</f>
        <v>Murrumbidgee</v>
      </c>
      <c r="J623" s="1" t="str">
        <f>'Stand condition - SCT output'!$J623</f>
        <v>River Red Gum</v>
      </c>
      <c r="K623" s="1"/>
      <c r="L623" t="s">
        <v>104</v>
      </c>
      <c r="M623">
        <v>2018</v>
      </c>
      <c r="N623" t="s">
        <v>106</v>
      </c>
      <c r="O623">
        <v>4064149.9213397969</v>
      </c>
      <c r="P623" s="1">
        <v>47614107.013704397</v>
      </c>
      <c r="Q623" s="1">
        <v>261822361.47431901</v>
      </c>
      <c r="R623" s="1">
        <v>742127322.94681597</v>
      </c>
      <c r="S623" s="1">
        <v>34278746.7604504</v>
      </c>
      <c r="T623" s="1" t="s">
        <v>4</v>
      </c>
      <c r="U623" s="1" t="s">
        <v>6</v>
      </c>
      <c r="V623">
        <f t="shared" si="79"/>
        <v>1089906688.1166296</v>
      </c>
      <c r="X623" t="s">
        <v>104</v>
      </c>
      <c r="Y623">
        <v>2018</v>
      </c>
      <c r="Z623" t="s">
        <v>106</v>
      </c>
      <c r="AA623">
        <f t="shared" si="73"/>
        <v>0.37288971300494461</v>
      </c>
      <c r="AB623">
        <f t="shared" si="74"/>
        <v>4.3686406857436655</v>
      </c>
      <c r="AC623">
        <f t="shared" si="75"/>
        <v>24.022456631287479</v>
      </c>
      <c r="AD623">
        <f t="shared" si="76"/>
        <v>68.090904573603439</v>
      </c>
      <c r="AE623">
        <f t="shared" si="77"/>
        <v>3.1451083963604667</v>
      </c>
      <c r="AF623" s="1" t="s">
        <v>4</v>
      </c>
      <c r="AG623" s="1" t="s">
        <v>6</v>
      </c>
      <c r="AH623">
        <f t="shared" si="80"/>
        <v>100</v>
      </c>
    </row>
    <row r="624" spans="1:34" x14ac:dyDescent="0.45">
      <c r="A624" t="str">
        <f>MID('Stand condition - SCT output'!$I624,9,4)</f>
        <v>2017</v>
      </c>
      <c r="B624">
        <f t="shared" si="78"/>
        <v>2018</v>
      </c>
      <c r="C624" t="str">
        <f>MID('Stand condition - SCT output'!$I624,18,4)</f>
        <v>2019</v>
      </c>
      <c r="D624">
        <f>SUM('Stand condition - SCT output'!$B624:$C624)</f>
        <v>29965.697265625</v>
      </c>
      <c r="E624" s="1">
        <f>'Stand condition - SCT output'!$D624</f>
        <v>446804.50041791098</v>
      </c>
      <c r="F624" s="1">
        <f>'Stand condition - SCT output'!$E624</f>
        <v>9119255.1462249104</v>
      </c>
      <c r="G624" s="1">
        <f>'Stand condition - SCT output'!$F624</f>
        <v>111150526.97258</v>
      </c>
      <c r="H624" s="1">
        <f>'Stand condition - SCT output'!$G624</f>
        <v>4269913.0502089504</v>
      </c>
      <c r="I624" s="1" t="str">
        <f>'Stand condition - SCT output'!$H624</f>
        <v>Namoi</v>
      </c>
      <c r="J624" s="1" t="str">
        <f>'Stand condition - SCT output'!$J624</f>
        <v>River Red Gum</v>
      </c>
      <c r="K624" s="1"/>
      <c r="L624" t="s">
        <v>104</v>
      </c>
      <c r="M624">
        <v>2018</v>
      </c>
      <c r="N624" t="s">
        <v>106</v>
      </c>
      <c r="O624">
        <v>29965.697265625</v>
      </c>
      <c r="P624" s="1">
        <v>446804.50041791098</v>
      </c>
      <c r="Q624" s="1">
        <v>9119255.1462249104</v>
      </c>
      <c r="R624" s="1">
        <v>111150526.97258</v>
      </c>
      <c r="S624" s="1">
        <v>4269913.0502089504</v>
      </c>
      <c r="T624" s="1" t="s">
        <v>7</v>
      </c>
      <c r="U624" s="1" t="s">
        <v>6</v>
      </c>
      <c r="V624">
        <f t="shared" si="79"/>
        <v>125016465.3666974</v>
      </c>
      <c r="X624" t="s">
        <v>104</v>
      </c>
      <c r="Y624">
        <v>2018</v>
      </c>
      <c r="Z624" t="s">
        <v>106</v>
      </c>
      <c r="AA624">
        <f t="shared" si="73"/>
        <v>2.396940049275096E-2</v>
      </c>
      <c r="AB624">
        <f t="shared" si="74"/>
        <v>0.35739652301586611</v>
      </c>
      <c r="AC624">
        <f t="shared" si="75"/>
        <v>7.2944432715133773</v>
      </c>
      <c r="AD624">
        <f t="shared" si="76"/>
        <v>88.908710261927553</v>
      </c>
      <c r="AE624">
        <f t="shared" si="77"/>
        <v>3.4154805430504469</v>
      </c>
      <c r="AF624" s="1" t="s">
        <v>7</v>
      </c>
      <c r="AG624" s="1" t="s">
        <v>6</v>
      </c>
      <c r="AH624">
        <f t="shared" si="80"/>
        <v>100</v>
      </c>
    </row>
    <row r="625" spans="1:34" x14ac:dyDescent="0.45">
      <c r="A625" t="str">
        <f>MID('Stand condition - SCT output'!$I625,9,4)</f>
        <v>2017</v>
      </c>
      <c r="B625">
        <f t="shared" si="78"/>
        <v>2018</v>
      </c>
      <c r="C625" t="str">
        <f>MID('Stand condition - SCT output'!$I625,18,4)</f>
        <v>2019</v>
      </c>
      <c r="D625">
        <f>SUM('Stand condition - SCT output'!$B625:$C625)</f>
        <v>1372.3869018554601</v>
      </c>
      <c r="E625" s="1">
        <f>'Stand condition - SCT output'!$D625</f>
        <v>9546.0743408203107</v>
      </c>
      <c r="F625" s="1">
        <f>'Stand condition - SCT output'!$E625</f>
        <v>775894.05194091797</v>
      </c>
      <c r="G625" s="1">
        <f>'Stand condition - SCT output'!$F625</f>
        <v>1199747.21557617</v>
      </c>
      <c r="H625" s="1">
        <f>'Stand condition - SCT output'!$G625</f>
        <v>5446.4944458007803</v>
      </c>
      <c r="I625" s="1" t="str">
        <f>'Stand condition - SCT output'!$H625</f>
        <v>Nebine</v>
      </c>
      <c r="J625" s="1" t="str">
        <f>'Stand condition - SCT output'!$J625</f>
        <v>River Red Gum</v>
      </c>
      <c r="K625" s="1"/>
      <c r="L625" t="s">
        <v>104</v>
      </c>
      <c r="M625">
        <v>2018</v>
      </c>
      <c r="N625" t="s">
        <v>106</v>
      </c>
      <c r="O625">
        <v>1372.3869018554601</v>
      </c>
      <c r="P625" s="1">
        <v>9546.0743408203107</v>
      </c>
      <c r="Q625" s="1">
        <v>775894.05194091797</v>
      </c>
      <c r="R625" s="1">
        <v>1199747.21557617</v>
      </c>
      <c r="S625" s="1">
        <v>5446.4944458007803</v>
      </c>
      <c r="T625" s="1" t="s">
        <v>8</v>
      </c>
      <c r="U625" s="1" t="s">
        <v>6</v>
      </c>
      <c r="V625">
        <f t="shared" si="79"/>
        <v>1992006.2232055645</v>
      </c>
      <c r="X625" t="s">
        <v>104</v>
      </c>
      <c r="Y625">
        <v>2018</v>
      </c>
      <c r="Z625" t="s">
        <v>106</v>
      </c>
      <c r="AA625">
        <f t="shared" si="73"/>
        <v>6.88947095580352E-2</v>
      </c>
      <c r="AB625">
        <f t="shared" si="74"/>
        <v>0.47921910231076653</v>
      </c>
      <c r="AC625">
        <f t="shared" si="75"/>
        <v>38.950382930648594</v>
      </c>
      <c r="AD625">
        <f t="shared" si="76"/>
        <v>60.228085715792588</v>
      </c>
      <c r="AE625">
        <f t="shared" si="77"/>
        <v>0.27341754169001564</v>
      </c>
      <c r="AF625" s="1" t="s">
        <v>8</v>
      </c>
      <c r="AG625" s="1" t="s">
        <v>6</v>
      </c>
      <c r="AH625">
        <f t="shared" si="80"/>
        <v>100</v>
      </c>
    </row>
    <row r="626" spans="1:34" x14ac:dyDescent="0.45">
      <c r="A626" t="str">
        <f>MID('Stand condition - SCT output'!$I626,9,4)</f>
        <v>2017</v>
      </c>
      <c r="B626">
        <f t="shared" si="78"/>
        <v>2018</v>
      </c>
      <c r="C626" t="str">
        <f>MID('Stand condition - SCT output'!$I626,18,4)</f>
        <v>2019</v>
      </c>
      <c r="D626">
        <f>SUM('Stand condition - SCT output'!$B626:$C626)</f>
        <v>4987.9387817382803</v>
      </c>
      <c r="E626" s="1">
        <f>'Stand condition - SCT output'!$D626</f>
        <v>257575.81362256801</v>
      </c>
      <c r="F626" s="1">
        <f>'Stand condition - SCT output'!$E626</f>
        <v>4964010.4542071102</v>
      </c>
      <c r="G626" s="1">
        <f>'Stand condition - SCT output'!$F626</f>
        <v>92812797.6513616</v>
      </c>
      <c r="H626" s="1">
        <f>'Stand condition - SCT output'!$G626</f>
        <v>28813333.886533901</v>
      </c>
      <c r="I626" s="1" t="str">
        <f>'Stand condition - SCT output'!$H626</f>
        <v>Ovens</v>
      </c>
      <c r="J626" s="1" t="str">
        <f>'Stand condition - SCT output'!$J626</f>
        <v>River Red Gum</v>
      </c>
      <c r="K626" s="1"/>
      <c r="L626" t="s">
        <v>104</v>
      </c>
      <c r="M626">
        <v>2018</v>
      </c>
      <c r="N626" t="s">
        <v>106</v>
      </c>
      <c r="O626">
        <v>4987.9387817382803</v>
      </c>
      <c r="P626" s="1">
        <v>257575.81362256801</v>
      </c>
      <c r="Q626" s="1">
        <v>4964010.4542071102</v>
      </c>
      <c r="R626" s="1">
        <v>92812797.6513616</v>
      </c>
      <c r="S626" s="1">
        <v>28813333.886533901</v>
      </c>
      <c r="T626" s="1" t="s">
        <v>9</v>
      </c>
      <c r="U626" s="1" t="s">
        <v>6</v>
      </c>
      <c r="V626">
        <f t="shared" si="79"/>
        <v>126852705.74450691</v>
      </c>
      <c r="X626" t="s">
        <v>104</v>
      </c>
      <c r="Y626">
        <v>2018</v>
      </c>
      <c r="Z626" t="s">
        <v>106</v>
      </c>
      <c r="AA626">
        <f t="shared" si="73"/>
        <v>3.932071257340344E-3</v>
      </c>
      <c r="AB626">
        <f t="shared" si="74"/>
        <v>0.20305109939188015</v>
      </c>
      <c r="AC626">
        <f t="shared" si="75"/>
        <v>3.9132081772107301</v>
      </c>
      <c r="AD626">
        <f t="shared" si="76"/>
        <v>73.165800529548946</v>
      </c>
      <c r="AE626">
        <f t="shared" si="77"/>
        <v>22.71400812259111</v>
      </c>
      <c r="AF626" s="1" t="s">
        <v>9</v>
      </c>
      <c r="AG626" s="1" t="s">
        <v>6</v>
      </c>
      <c r="AH626">
        <f t="shared" si="80"/>
        <v>100</v>
      </c>
    </row>
    <row r="627" spans="1:34" x14ac:dyDescent="0.45">
      <c r="A627" t="str">
        <f>MID('Stand condition - SCT output'!$I627,9,4)</f>
        <v>2017</v>
      </c>
      <c r="B627">
        <f t="shared" si="78"/>
        <v>2018</v>
      </c>
      <c r="C627" t="str">
        <f>MID('Stand condition - SCT output'!$I627,18,4)</f>
        <v>2019</v>
      </c>
      <c r="D627">
        <f>SUM('Stand condition - SCT output'!$B627:$C627)</f>
        <v>1342.6262817382801</v>
      </c>
      <c r="E627" s="1">
        <f>'Stand condition - SCT output'!$D627</f>
        <v>32737.8973999023</v>
      </c>
      <c r="F627" s="1">
        <f>'Stand condition - SCT output'!$E627</f>
        <v>717146.69394100399</v>
      </c>
      <c r="G627" s="1">
        <f>'Stand condition - SCT output'!$F627</f>
        <v>26801977.926590499</v>
      </c>
      <c r="H627" s="1">
        <f>'Stand condition - SCT output'!$G627</f>
        <v>586982.64658083406</v>
      </c>
      <c r="I627" s="1" t="str">
        <f>'Stand condition - SCT output'!$H627</f>
        <v>Paroo</v>
      </c>
      <c r="J627" s="1" t="str">
        <f>'Stand condition - SCT output'!$J627</f>
        <v>River Red Gum</v>
      </c>
      <c r="K627" s="1"/>
      <c r="L627" t="s">
        <v>104</v>
      </c>
      <c r="M627">
        <v>2018</v>
      </c>
      <c r="N627" t="s">
        <v>106</v>
      </c>
      <c r="O627">
        <v>1342.6262817382801</v>
      </c>
      <c r="P627" s="1">
        <v>32737.8973999023</v>
      </c>
      <c r="Q627" s="1">
        <v>717146.69394100399</v>
      </c>
      <c r="R627" s="1">
        <v>26801977.926590499</v>
      </c>
      <c r="S627" s="1">
        <v>586982.64658083406</v>
      </c>
      <c r="T627" s="1" t="s">
        <v>10</v>
      </c>
      <c r="U627" s="1" t="s">
        <v>6</v>
      </c>
      <c r="V627">
        <f t="shared" si="79"/>
        <v>28140187.790793978</v>
      </c>
      <c r="X627" t="s">
        <v>104</v>
      </c>
      <c r="Y627">
        <v>2018</v>
      </c>
      <c r="Z627" t="s">
        <v>106</v>
      </c>
      <c r="AA627">
        <f t="shared" si="73"/>
        <v>4.7712058345876366E-3</v>
      </c>
      <c r="AB627">
        <f t="shared" si="74"/>
        <v>0.11633858893654028</v>
      </c>
      <c r="AC627">
        <f t="shared" si="75"/>
        <v>2.5484787069388979</v>
      </c>
      <c r="AD627">
        <f t="shared" si="76"/>
        <v>95.244488508206501</v>
      </c>
      <c r="AE627">
        <f t="shared" si="77"/>
        <v>2.0859229900834726</v>
      </c>
      <c r="AF627" s="1" t="s">
        <v>10</v>
      </c>
      <c r="AG627" s="1" t="s">
        <v>6</v>
      </c>
      <c r="AH627">
        <f t="shared" si="80"/>
        <v>100</v>
      </c>
    </row>
    <row r="628" spans="1:34" x14ac:dyDescent="0.45">
      <c r="A628" t="str">
        <f>MID('Stand condition - SCT output'!$I628,9,4)</f>
        <v>2017</v>
      </c>
      <c r="B628">
        <f t="shared" si="78"/>
        <v>2018</v>
      </c>
      <c r="C628" t="str">
        <f>MID('Stand condition - SCT output'!$I628,18,4)</f>
        <v>2019</v>
      </c>
      <c r="D628">
        <f>SUM('Stand condition - SCT output'!$B628:$C628)</f>
        <v>383319.37524414051</v>
      </c>
      <c r="E628" s="1">
        <f>'Stand condition - SCT output'!$D628</f>
        <v>4617823.32021771</v>
      </c>
      <c r="F628" s="1">
        <f>'Stand condition - SCT output'!$E628</f>
        <v>36220231.448678702</v>
      </c>
      <c r="G628" s="1">
        <f>'Stand condition - SCT output'!$F628</f>
        <v>84818131.025336996</v>
      </c>
      <c r="H628" s="1">
        <f>'Stand condition - SCT output'!$G628</f>
        <v>1162157.1739956699</v>
      </c>
      <c r="I628" s="1" t="str">
        <f>'Stand condition - SCT output'!$H628</f>
        <v>Wimmera-Avoca</v>
      </c>
      <c r="J628" s="1" t="str">
        <f>'Stand condition - SCT output'!$J628</f>
        <v>River Red Gum</v>
      </c>
      <c r="K628" s="1"/>
      <c r="L628" t="s">
        <v>104</v>
      </c>
      <c r="M628">
        <v>2018</v>
      </c>
      <c r="N628" t="s">
        <v>106</v>
      </c>
      <c r="O628">
        <v>383319.37524414051</v>
      </c>
      <c r="P628" s="1">
        <v>4617823.32021771</v>
      </c>
      <c r="Q628" s="1">
        <v>36220231.448678702</v>
      </c>
      <c r="R628" s="1">
        <v>84818131.025336996</v>
      </c>
      <c r="S628" s="1">
        <v>1162157.1739956699</v>
      </c>
      <c r="T628" s="1" t="s">
        <v>11</v>
      </c>
      <c r="U628" s="1" t="s">
        <v>6</v>
      </c>
      <c r="V628">
        <f t="shared" si="79"/>
        <v>127201662.34347323</v>
      </c>
      <c r="X628" t="s">
        <v>104</v>
      </c>
      <c r="Y628">
        <v>2018</v>
      </c>
      <c r="Z628" t="s">
        <v>106</v>
      </c>
      <c r="AA628">
        <f t="shared" si="73"/>
        <v>0.30134777186251827</v>
      </c>
      <c r="AB628">
        <f t="shared" si="74"/>
        <v>3.6303168017950456</v>
      </c>
      <c r="AC628">
        <f t="shared" si="75"/>
        <v>28.474652596029674</v>
      </c>
      <c r="AD628">
        <f t="shared" si="76"/>
        <v>66.680049193310765</v>
      </c>
      <c r="AE628">
        <f t="shared" si="77"/>
        <v>0.91363363700199363</v>
      </c>
      <c r="AF628" s="1" t="s">
        <v>11</v>
      </c>
      <c r="AG628" s="1" t="s">
        <v>6</v>
      </c>
      <c r="AH628">
        <f t="shared" si="80"/>
        <v>100</v>
      </c>
    </row>
    <row r="629" spans="1:34" x14ac:dyDescent="0.45">
      <c r="A629" t="str">
        <f>MID('Stand condition - SCT output'!$I629,9,4)</f>
        <v>2017</v>
      </c>
      <c r="B629">
        <f t="shared" si="78"/>
        <v>2018</v>
      </c>
      <c r="C629" t="str">
        <f>MID('Stand condition - SCT output'!$I629,18,4)</f>
        <v>2019</v>
      </c>
      <c r="D629">
        <f>SUM('Stand condition - SCT output'!$B629:$C629)</f>
        <v>2589408.2698857281</v>
      </c>
      <c r="E629" s="1">
        <f>'Stand condition - SCT output'!$D629</f>
        <v>22558139.436647899</v>
      </c>
      <c r="F629" s="1">
        <f>'Stand condition - SCT output'!$E629</f>
        <v>132633021.770758</v>
      </c>
      <c r="G629" s="1">
        <f>'Stand condition - SCT output'!$F629</f>
        <v>375573190.52015901</v>
      </c>
      <c r="H629" s="1">
        <f>'Stand condition - SCT output'!$G629</f>
        <v>11067939.3337531</v>
      </c>
      <c r="I629" s="1" t="str">
        <f>'Stand condition - SCT output'!$H629</f>
        <v>Lachlan</v>
      </c>
      <c r="J629" s="1" t="str">
        <f>'Stand condition - SCT output'!$J629</f>
        <v>River Red Gum</v>
      </c>
      <c r="K629" s="1"/>
      <c r="L629" t="s">
        <v>104</v>
      </c>
      <c r="M629">
        <v>2018</v>
      </c>
      <c r="N629" t="s">
        <v>106</v>
      </c>
      <c r="O629">
        <v>2589408.2698857281</v>
      </c>
      <c r="P629" s="1">
        <v>22558139.436647899</v>
      </c>
      <c r="Q629" s="1">
        <v>132633021.770758</v>
      </c>
      <c r="R629" s="1">
        <v>375573190.52015901</v>
      </c>
      <c r="S629" s="1">
        <v>11067939.3337531</v>
      </c>
      <c r="T629" s="1" t="s">
        <v>12</v>
      </c>
      <c r="U629" s="1" t="s">
        <v>6</v>
      </c>
      <c r="V629">
        <f t="shared" si="79"/>
        <v>544421699.3312037</v>
      </c>
      <c r="X629" t="s">
        <v>104</v>
      </c>
      <c r="Y629">
        <v>2018</v>
      </c>
      <c r="Z629" t="s">
        <v>106</v>
      </c>
      <c r="AA629">
        <f t="shared" si="73"/>
        <v>0.47562547067221855</v>
      </c>
      <c r="AB629">
        <f t="shared" si="74"/>
        <v>4.143504835380277</v>
      </c>
      <c r="AC629">
        <f t="shared" si="75"/>
        <v>24.36218503665291</v>
      </c>
      <c r="AD629">
        <f t="shared" si="76"/>
        <v>68.985712909961691</v>
      </c>
      <c r="AE629">
        <f t="shared" si="77"/>
        <v>2.0329717473329114</v>
      </c>
      <c r="AF629" s="1" t="s">
        <v>12</v>
      </c>
      <c r="AG629" s="1" t="s">
        <v>6</v>
      </c>
      <c r="AH629">
        <f t="shared" si="80"/>
        <v>100</v>
      </c>
    </row>
    <row r="630" spans="1:34" x14ac:dyDescent="0.45">
      <c r="A630" t="str">
        <f>MID('Stand condition - SCT output'!$I630,9,4)</f>
        <v>2017</v>
      </c>
      <c r="B630">
        <f t="shared" si="78"/>
        <v>2018</v>
      </c>
      <c r="C630" t="str">
        <f>MID('Stand condition - SCT output'!$I630,18,4)</f>
        <v>2019</v>
      </c>
      <c r="D630">
        <f>SUM('Stand condition - SCT output'!$B630:$C630)</f>
        <v>197211.69250488232</v>
      </c>
      <c r="E630" s="1">
        <f>'Stand condition - SCT output'!$D630</f>
        <v>2002464.0651855399</v>
      </c>
      <c r="F630" s="1">
        <f>'Stand condition - SCT output'!$E630</f>
        <v>11943654.162822399</v>
      </c>
      <c r="G630" s="1">
        <f>'Stand condition - SCT output'!$F630</f>
        <v>41165519.137997597</v>
      </c>
      <c r="H630" s="1">
        <f>'Stand condition - SCT output'!$G630</f>
        <v>968283.54199218703</v>
      </c>
      <c r="I630" s="1" t="str">
        <f>'Stand condition - SCT output'!$H630</f>
        <v>Loddon</v>
      </c>
      <c r="J630" s="1" t="str">
        <f>'Stand condition - SCT output'!$J630</f>
        <v>River Red Gum</v>
      </c>
      <c r="K630" s="1"/>
      <c r="L630" t="s">
        <v>104</v>
      </c>
      <c r="M630">
        <v>2018</v>
      </c>
      <c r="N630" t="s">
        <v>106</v>
      </c>
      <c r="O630">
        <v>197211.69250488232</v>
      </c>
      <c r="P630" s="1">
        <v>2002464.0651855399</v>
      </c>
      <c r="Q630" s="1">
        <v>11943654.162822399</v>
      </c>
      <c r="R630" s="1">
        <v>41165519.137997597</v>
      </c>
      <c r="S630" s="1">
        <v>968283.54199218703</v>
      </c>
      <c r="T630" s="1" t="s">
        <v>13</v>
      </c>
      <c r="U630" s="1" t="s">
        <v>6</v>
      </c>
      <c r="V630">
        <f t="shared" si="79"/>
        <v>56277132.60050261</v>
      </c>
      <c r="X630" t="s">
        <v>104</v>
      </c>
      <c r="Y630">
        <v>2018</v>
      </c>
      <c r="Z630" t="s">
        <v>106</v>
      </c>
      <c r="AA630">
        <f t="shared" si="73"/>
        <v>0.35042953219532197</v>
      </c>
      <c r="AB630">
        <f t="shared" si="74"/>
        <v>3.5582197824479347</v>
      </c>
      <c r="AC630">
        <f t="shared" si="75"/>
        <v>21.222925921985816</v>
      </c>
      <c r="AD630">
        <f t="shared" si="76"/>
        <v>73.147861726043146</v>
      </c>
      <c r="AE630">
        <f t="shared" si="77"/>
        <v>1.7205630373277749</v>
      </c>
      <c r="AF630" s="1" t="s">
        <v>13</v>
      </c>
      <c r="AG630" s="1" t="s">
        <v>6</v>
      </c>
      <c r="AH630">
        <f t="shared" si="80"/>
        <v>100</v>
      </c>
    </row>
    <row r="631" spans="1:34" x14ac:dyDescent="0.45">
      <c r="A631" t="str">
        <f>MID('Stand condition - SCT output'!$I631,9,4)</f>
        <v>2017</v>
      </c>
      <c r="B631">
        <f t="shared" si="78"/>
        <v>2018</v>
      </c>
      <c r="C631" t="str">
        <f>MID('Stand condition - SCT output'!$I631,18,4)</f>
        <v>2019</v>
      </c>
      <c r="D631">
        <f>SUM('Stand condition - SCT output'!$B631:$C631)</f>
        <v>40312.75256347649</v>
      </c>
      <c r="E631" s="1">
        <f>'Stand condition - SCT output'!$D631</f>
        <v>579974.82345042506</v>
      </c>
      <c r="F631" s="1">
        <f>'Stand condition - SCT output'!$E631</f>
        <v>10741428.638673</v>
      </c>
      <c r="G631" s="1">
        <f>'Stand condition - SCT output'!$F631</f>
        <v>119189383.627434</v>
      </c>
      <c r="H631" s="1">
        <f>'Stand condition - SCT output'!$G631</f>
        <v>6328812.9521900797</v>
      </c>
      <c r="I631" s="1" t="str">
        <f>'Stand condition - SCT output'!$H631</f>
        <v>Lower Darling</v>
      </c>
      <c r="J631" s="1" t="str">
        <f>'Stand condition - SCT output'!$J631</f>
        <v>River Red Gum</v>
      </c>
      <c r="K631" s="1"/>
      <c r="L631" t="s">
        <v>104</v>
      </c>
      <c r="M631">
        <v>2018</v>
      </c>
      <c r="N631" t="s">
        <v>106</v>
      </c>
      <c r="O631">
        <v>40312.75256347649</v>
      </c>
      <c r="P631" s="1">
        <v>579974.82345042506</v>
      </c>
      <c r="Q631" s="1">
        <v>10741428.638673</v>
      </c>
      <c r="R631" s="1">
        <v>119189383.627434</v>
      </c>
      <c r="S631" s="1">
        <v>6328812.9521900797</v>
      </c>
      <c r="T631" s="1" t="s">
        <v>14</v>
      </c>
      <c r="U631" s="1" t="s">
        <v>6</v>
      </c>
      <c r="V631">
        <f t="shared" si="79"/>
        <v>136879912.79431099</v>
      </c>
      <c r="X631" t="s">
        <v>104</v>
      </c>
      <c r="Y631">
        <v>2018</v>
      </c>
      <c r="Z631" t="s">
        <v>106</v>
      </c>
      <c r="AA631">
        <f t="shared" si="73"/>
        <v>2.9451182237421745E-2</v>
      </c>
      <c r="AB631">
        <f t="shared" si="74"/>
        <v>0.42371069034939507</v>
      </c>
      <c r="AC631">
        <f t="shared" si="75"/>
        <v>7.8473374357084165</v>
      </c>
      <c r="AD631">
        <f t="shared" si="76"/>
        <v>87.075876360718837</v>
      </c>
      <c r="AE631">
        <f t="shared" si="77"/>
        <v>4.6236243309859253</v>
      </c>
      <c r="AF631" s="1" t="s">
        <v>14</v>
      </c>
      <c r="AG631" s="1" t="s">
        <v>6</v>
      </c>
      <c r="AH631">
        <f t="shared" si="80"/>
        <v>99.999999999999986</v>
      </c>
    </row>
    <row r="632" spans="1:34" x14ac:dyDescent="0.45">
      <c r="A632" t="str">
        <f>MID('Stand condition - SCT output'!$I632,9,4)</f>
        <v>2017</v>
      </c>
      <c r="B632">
        <f t="shared" si="78"/>
        <v>2018</v>
      </c>
      <c r="C632" t="str">
        <f>MID('Stand condition - SCT output'!$I632,18,4)</f>
        <v>2019</v>
      </c>
      <c r="D632">
        <f>SUM('Stand condition - SCT output'!$B632:$C632)</f>
        <v>2269935.4728393536</v>
      </c>
      <c r="E632" s="1">
        <f>'Stand condition - SCT output'!$D632</f>
        <v>45760110.391195104</v>
      </c>
      <c r="F632" s="1">
        <f>'Stand condition - SCT output'!$E632</f>
        <v>294989544.97074997</v>
      </c>
      <c r="G632" s="1">
        <f>'Stand condition - SCT output'!$F632</f>
        <v>506033211.81998199</v>
      </c>
      <c r="H632" s="1">
        <f>'Stand condition - SCT output'!$G632</f>
        <v>16147368.187663401</v>
      </c>
      <c r="I632" s="1" t="str">
        <f>'Stand condition - SCT output'!$H632</f>
        <v>Macquarie-Castlereagh</v>
      </c>
      <c r="J632" s="1" t="str">
        <f>'Stand condition - SCT output'!$J632</f>
        <v>River Red Gum</v>
      </c>
      <c r="K632" s="1"/>
      <c r="L632" t="s">
        <v>104</v>
      </c>
      <c r="M632">
        <v>2018</v>
      </c>
      <c r="N632" t="s">
        <v>106</v>
      </c>
      <c r="O632">
        <v>2269935.4728393536</v>
      </c>
      <c r="P632" s="1">
        <v>45760110.391195104</v>
      </c>
      <c r="Q632" s="1">
        <v>294989544.97074997</v>
      </c>
      <c r="R632" s="1">
        <v>506033211.81998199</v>
      </c>
      <c r="S632" s="1">
        <v>16147368.187663401</v>
      </c>
      <c r="T632" s="1" t="s">
        <v>15</v>
      </c>
      <c r="U632" s="1" t="s">
        <v>6</v>
      </c>
      <c r="V632">
        <f t="shared" si="79"/>
        <v>865200170.84242988</v>
      </c>
      <c r="X632" t="s">
        <v>104</v>
      </c>
      <c r="Y632">
        <v>2018</v>
      </c>
      <c r="Z632" t="s">
        <v>106</v>
      </c>
      <c r="AA632">
        <f t="shared" si="73"/>
        <v>0.26235957288694922</v>
      </c>
      <c r="AB632">
        <f t="shared" si="74"/>
        <v>5.2889622463480679</v>
      </c>
      <c r="AC632">
        <f t="shared" si="75"/>
        <v>34.094947610045423</v>
      </c>
      <c r="AD632">
        <f t="shared" si="76"/>
        <v>58.487414690090333</v>
      </c>
      <c r="AE632">
        <f t="shared" si="77"/>
        <v>1.8663158806292188</v>
      </c>
      <c r="AF632" s="1" t="s">
        <v>15</v>
      </c>
      <c r="AG632" s="1" t="s">
        <v>6</v>
      </c>
      <c r="AH632">
        <f t="shared" si="80"/>
        <v>99.999999999999986</v>
      </c>
    </row>
    <row r="633" spans="1:34" x14ac:dyDescent="0.45">
      <c r="A633" t="str">
        <f>MID('Stand condition - SCT output'!$I633,9,4)</f>
        <v>2017</v>
      </c>
      <c r="B633">
        <f t="shared" si="78"/>
        <v>2018</v>
      </c>
      <c r="C633" t="str">
        <f>MID('Stand condition - SCT output'!$I633,18,4)</f>
        <v>2019</v>
      </c>
      <c r="D633">
        <f>SUM('Stand condition - SCT output'!$B633:$C633)</f>
        <v>2026.4141235351501</v>
      </c>
      <c r="E633" s="1">
        <f>'Stand condition - SCT output'!$D633</f>
        <v>12901.929382324201</v>
      </c>
      <c r="F633" s="1">
        <f>'Stand condition - SCT output'!$E633</f>
        <v>345668.04003906198</v>
      </c>
      <c r="G633" s="1">
        <f>'Stand condition - SCT output'!$F633</f>
        <v>21607506.4125976</v>
      </c>
      <c r="H633" s="1">
        <f>'Stand condition - SCT output'!$G633</f>
        <v>378338.44696044899</v>
      </c>
      <c r="I633" s="1" t="str">
        <f>'Stand condition - SCT output'!$H633</f>
        <v>Moonie</v>
      </c>
      <c r="J633" s="1" t="str">
        <f>'Stand condition - SCT output'!$J633</f>
        <v>River Red Gum</v>
      </c>
      <c r="K633" s="1"/>
      <c r="L633" t="s">
        <v>104</v>
      </c>
      <c r="M633">
        <v>2018</v>
      </c>
      <c r="N633" t="s">
        <v>106</v>
      </c>
      <c r="O633">
        <v>2026.4141235351501</v>
      </c>
      <c r="P633" s="1">
        <v>12901.929382324201</v>
      </c>
      <c r="Q633" s="1">
        <v>345668.04003906198</v>
      </c>
      <c r="R633" s="1">
        <v>21607506.4125976</v>
      </c>
      <c r="S633" s="1">
        <v>378338.44696044899</v>
      </c>
      <c r="T633" s="1" t="s">
        <v>16</v>
      </c>
      <c r="U633" s="1" t="s">
        <v>6</v>
      </c>
      <c r="V633">
        <f t="shared" si="79"/>
        <v>22346441.243102971</v>
      </c>
      <c r="X633" t="s">
        <v>104</v>
      </c>
      <c r="Y633">
        <v>2018</v>
      </c>
      <c r="Z633" t="s">
        <v>106</v>
      </c>
      <c r="AA633">
        <f t="shared" si="73"/>
        <v>9.0681737708933167E-3</v>
      </c>
      <c r="AB633">
        <f t="shared" si="74"/>
        <v>5.7735946596446382E-2</v>
      </c>
      <c r="AC633">
        <f t="shared" si="75"/>
        <v>1.5468594586431041</v>
      </c>
      <c r="AD633">
        <f t="shared" si="76"/>
        <v>96.693277365882864</v>
      </c>
      <c r="AE633">
        <f t="shared" si="77"/>
        <v>1.6930590551066815</v>
      </c>
      <c r="AF633" s="1" t="s">
        <v>16</v>
      </c>
      <c r="AG633" s="1" t="s">
        <v>6</v>
      </c>
      <c r="AH633">
        <f t="shared" si="80"/>
        <v>100</v>
      </c>
    </row>
    <row r="634" spans="1:34" x14ac:dyDescent="0.45">
      <c r="A634" t="str">
        <f>MID('Stand condition - SCT output'!$I634,9,4)</f>
        <v>2017</v>
      </c>
      <c r="B634">
        <f t="shared" si="78"/>
        <v>2018</v>
      </c>
      <c r="C634" t="str">
        <f>MID('Stand condition - SCT output'!$I634,18,4)</f>
        <v>2019</v>
      </c>
      <c r="D634">
        <f>SUM('Stand condition - SCT output'!$B634:$C634)</f>
        <v>1436055.0977172782</v>
      </c>
      <c r="E634" s="1">
        <f>'Stand condition - SCT output'!$D634</f>
        <v>28132051.957773902</v>
      </c>
      <c r="F634" s="1">
        <f>'Stand condition - SCT output'!$E634</f>
        <v>355248288.99376202</v>
      </c>
      <c r="G634" s="1">
        <f>'Stand condition - SCT output'!$F634</f>
        <v>1659919871.3036499</v>
      </c>
      <c r="H634" s="1">
        <f>'Stand condition - SCT output'!$G634</f>
        <v>112883460.817288</v>
      </c>
      <c r="I634" s="1" t="str">
        <f>'Stand condition - SCT output'!$H634</f>
        <v>Murray</v>
      </c>
      <c r="J634" s="1" t="str">
        <f>'Stand condition - SCT output'!$J634</f>
        <v>River Red Gum</v>
      </c>
      <c r="K634" s="1"/>
      <c r="L634" t="s">
        <v>104</v>
      </c>
      <c r="M634">
        <v>2018</v>
      </c>
      <c r="N634" t="s">
        <v>106</v>
      </c>
      <c r="O634">
        <v>1436055.0977172782</v>
      </c>
      <c r="P634" s="1">
        <v>28132051.957773902</v>
      </c>
      <c r="Q634" s="1">
        <v>355248288.99376202</v>
      </c>
      <c r="R634" s="1">
        <v>1659919871.3036499</v>
      </c>
      <c r="S634" s="1">
        <v>112883460.817288</v>
      </c>
      <c r="T634" s="1" t="s">
        <v>17</v>
      </c>
      <c r="U634" s="1" t="s">
        <v>6</v>
      </c>
      <c r="V634">
        <f t="shared" si="79"/>
        <v>2157619728.1701913</v>
      </c>
      <c r="X634" t="s">
        <v>104</v>
      </c>
      <c r="Y634">
        <v>2018</v>
      </c>
      <c r="Z634" t="s">
        <v>106</v>
      </c>
      <c r="AA634">
        <f t="shared" si="73"/>
        <v>6.655737704693454E-2</v>
      </c>
      <c r="AB634">
        <f t="shared" si="74"/>
        <v>1.3038466227610832</v>
      </c>
      <c r="AC634">
        <f t="shared" si="75"/>
        <v>16.464823914779313</v>
      </c>
      <c r="AD634">
        <f t="shared" si="76"/>
        <v>76.932920552750744</v>
      </c>
      <c r="AE634">
        <f t="shared" si="77"/>
        <v>5.2318515326619153</v>
      </c>
      <c r="AF634" s="1" t="s">
        <v>17</v>
      </c>
      <c r="AG634" s="1" t="s">
        <v>6</v>
      </c>
      <c r="AH634">
        <f t="shared" si="80"/>
        <v>100</v>
      </c>
    </row>
    <row r="635" spans="1:34" x14ac:dyDescent="0.45">
      <c r="A635" t="str">
        <f>MID('Stand condition - SCT output'!$I635,9,4)</f>
        <v>2017</v>
      </c>
      <c r="B635">
        <f t="shared" si="78"/>
        <v>2018</v>
      </c>
      <c r="C635" t="str">
        <f>MID('Stand condition - SCT output'!$I635,18,4)</f>
        <v>2019</v>
      </c>
      <c r="D635">
        <f>SUM('Stand condition - SCT output'!$B635:$C635)</f>
        <v>0</v>
      </c>
      <c r="E635" s="1">
        <f>'Stand condition - SCT output'!$D635</f>
        <v>9998.6995239257794</v>
      </c>
      <c r="F635" s="1">
        <f>'Stand condition - SCT output'!$E635</f>
        <v>1479276.4852213501</v>
      </c>
      <c r="G635" s="1">
        <f>'Stand condition - SCT output'!$F635</f>
        <v>78510309.740803704</v>
      </c>
      <c r="H635" s="1">
        <f>'Stand condition - SCT output'!$G635</f>
        <v>2370342.5845095101</v>
      </c>
      <c r="I635" s="1" t="str">
        <f>'Stand condition - SCT output'!$H635</f>
        <v>Barwon-Darling</v>
      </c>
      <c r="J635" s="1" t="str">
        <f>'Stand condition - SCT output'!$J635</f>
        <v>River Red Gum</v>
      </c>
      <c r="K635" s="1"/>
      <c r="L635" t="s">
        <v>104</v>
      </c>
      <c r="M635">
        <v>2018</v>
      </c>
      <c r="N635" t="s">
        <v>106</v>
      </c>
      <c r="O635">
        <v>0</v>
      </c>
      <c r="P635" s="1">
        <v>9998.6995239257794</v>
      </c>
      <c r="Q635" s="1">
        <v>1479276.4852213501</v>
      </c>
      <c r="R635" s="1">
        <v>78510309.740803704</v>
      </c>
      <c r="S635" s="1">
        <v>2370342.5845095101</v>
      </c>
      <c r="T635" s="1" t="s">
        <v>18</v>
      </c>
      <c r="U635" s="1" t="s">
        <v>6</v>
      </c>
      <c r="V635">
        <f t="shared" si="79"/>
        <v>82369927.510058492</v>
      </c>
      <c r="X635" t="s">
        <v>104</v>
      </c>
      <c r="Y635">
        <v>2018</v>
      </c>
      <c r="Z635" t="s">
        <v>106</v>
      </c>
      <c r="AA635">
        <f t="shared" si="73"/>
        <v>0</v>
      </c>
      <c r="AB635">
        <f t="shared" si="74"/>
        <v>1.2138774217938703E-2</v>
      </c>
      <c r="AC635">
        <f t="shared" si="75"/>
        <v>1.79589387770277</v>
      </c>
      <c r="AD635">
        <f t="shared" si="76"/>
        <v>95.31428776748227</v>
      </c>
      <c r="AE635">
        <f t="shared" si="77"/>
        <v>2.8776795805970075</v>
      </c>
      <c r="AF635" s="1" t="s">
        <v>18</v>
      </c>
      <c r="AG635" s="1" t="s">
        <v>6</v>
      </c>
      <c r="AH635">
        <f t="shared" si="80"/>
        <v>99.999999999999986</v>
      </c>
    </row>
    <row r="636" spans="1:34" x14ac:dyDescent="0.45">
      <c r="A636" t="str">
        <f>MID('Stand condition - SCT output'!$I636,9,4)</f>
        <v>2017</v>
      </c>
      <c r="B636">
        <f t="shared" si="78"/>
        <v>2018</v>
      </c>
      <c r="C636" t="str">
        <f>MID('Stand condition - SCT output'!$I636,18,4)</f>
        <v>2019</v>
      </c>
      <c r="D636">
        <f>SUM('Stand condition - SCT output'!$B636:$C636)</f>
        <v>14212.6335449218</v>
      </c>
      <c r="E636" s="1">
        <f>'Stand condition - SCT output'!$D636</f>
        <v>234160.77264404201</v>
      </c>
      <c r="F636" s="1">
        <f>'Stand condition - SCT output'!$E636</f>
        <v>4812816.8198701702</v>
      </c>
      <c r="G636" s="1">
        <f>'Stand condition - SCT output'!$F636</f>
        <v>111977874.02763499</v>
      </c>
      <c r="H636" s="1">
        <f>'Stand condition - SCT output'!$G636</f>
        <v>5696987.9888915997</v>
      </c>
      <c r="I636" s="1" t="str">
        <f>'Stand condition - SCT output'!$H636</f>
        <v>Border Rivers</v>
      </c>
      <c r="J636" s="1" t="str">
        <f>'Stand condition - SCT output'!$J636</f>
        <v>River Red Gum</v>
      </c>
      <c r="K636" s="1"/>
      <c r="L636" t="s">
        <v>104</v>
      </c>
      <c r="M636">
        <v>2018</v>
      </c>
      <c r="N636" t="s">
        <v>106</v>
      </c>
      <c r="O636">
        <v>14212.6335449218</v>
      </c>
      <c r="P636" s="1">
        <v>234160.77264404201</v>
      </c>
      <c r="Q636" s="1">
        <v>4812816.8198701702</v>
      </c>
      <c r="R636" s="1">
        <v>111977874.02763499</v>
      </c>
      <c r="S636" s="1">
        <v>5696987.9888915997</v>
      </c>
      <c r="T636" s="1" t="s">
        <v>19</v>
      </c>
      <c r="U636" s="1" t="s">
        <v>6</v>
      </c>
      <c r="V636">
        <f t="shared" si="79"/>
        <v>122736052.24258573</v>
      </c>
      <c r="X636" t="s">
        <v>104</v>
      </c>
      <c r="Y636">
        <v>2018</v>
      </c>
      <c r="Z636" t="s">
        <v>106</v>
      </c>
      <c r="AA636">
        <f t="shared" si="73"/>
        <v>1.1579835985624476E-2</v>
      </c>
      <c r="AB636">
        <f t="shared" si="74"/>
        <v>0.19078401852230606</v>
      </c>
      <c r="AC636">
        <f t="shared" si="75"/>
        <v>3.9212739304647983</v>
      </c>
      <c r="AD636">
        <f t="shared" si="76"/>
        <v>91.234704051188331</v>
      </c>
      <c r="AE636">
        <f t="shared" si="77"/>
        <v>4.641658163838934</v>
      </c>
      <c r="AF636" s="1" t="s">
        <v>19</v>
      </c>
      <c r="AG636" s="1" t="s">
        <v>6</v>
      </c>
      <c r="AH636">
        <f t="shared" si="80"/>
        <v>100</v>
      </c>
    </row>
    <row r="637" spans="1:34" x14ac:dyDescent="0.45">
      <c r="A637" t="str">
        <f>MID('Stand condition - SCT output'!$I637,9,4)</f>
        <v>2017</v>
      </c>
      <c r="B637">
        <f t="shared" si="78"/>
        <v>2018</v>
      </c>
      <c r="C637" t="str">
        <f>MID('Stand condition - SCT output'!$I637,18,4)</f>
        <v>2019</v>
      </c>
      <c r="D637">
        <f>SUM('Stand condition - SCT output'!$B637:$C637)</f>
        <v>6845.7416381835901</v>
      </c>
      <c r="E637" s="1">
        <f>'Stand condition - SCT output'!$D637</f>
        <v>228703.52966308501</v>
      </c>
      <c r="F637" s="1">
        <f>'Stand condition - SCT output'!$E637</f>
        <v>2608209.98803687</v>
      </c>
      <c r="G637" s="1">
        <f>'Stand condition - SCT output'!$F637</f>
        <v>19246416.829781301</v>
      </c>
      <c r="H637" s="1">
        <f>'Stand condition - SCT output'!$G637</f>
        <v>565771.64550781203</v>
      </c>
      <c r="I637" s="1" t="str">
        <f>'Stand condition - SCT output'!$H637</f>
        <v>Campaspe</v>
      </c>
      <c r="J637" s="1" t="str">
        <f>'Stand condition - SCT output'!$J637</f>
        <v>River Red Gum</v>
      </c>
      <c r="K637" s="1"/>
      <c r="L637" t="s">
        <v>104</v>
      </c>
      <c r="M637">
        <v>2018</v>
      </c>
      <c r="N637" t="s">
        <v>106</v>
      </c>
      <c r="O637">
        <v>6845.7416381835901</v>
      </c>
      <c r="P637" s="1">
        <v>228703.52966308501</v>
      </c>
      <c r="Q637" s="1">
        <v>2608209.98803687</v>
      </c>
      <c r="R637" s="1">
        <v>19246416.829781301</v>
      </c>
      <c r="S637" s="1">
        <v>565771.64550781203</v>
      </c>
      <c r="T637" s="1" t="s">
        <v>20</v>
      </c>
      <c r="U637" s="1" t="s">
        <v>6</v>
      </c>
      <c r="V637">
        <f t="shared" si="79"/>
        <v>22655947.734627254</v>
      </c>
      <c r="X637" t="s">
        <v>104</v>
      </c>
      <c r="Y637">
        <v>2018</v>
      </c>
      <c r="Z637" t="s">
        <v>106</v>
      </c>
      <c r="AA637">
        <f t="shared" si="73"/>
        <v>3.0216090354589699E-2</v>
      </c>
      <c r="AB637">
        <f t="shared" si="74"/>
        <v>1.0094635295858114</v>
      </c>
      <c r="AC637">
        <f t="shared" si="75"/>
        <v>11.512252846745815</v>
      </c>
      <c r="AD637">
        <f t="shared" si="76"/>
        <v>84.950835229749217</v>
      </c>
      <c r="AE637">
        <f t="shared" si="77"/>
        <v>2.4972323035645472</v>
      </c>
      <c r="AF637" s="1" t="s">
        <v>20</v>
      </c>
      <c r="AG637" s="1" t="s">
        <v>6</v>
      </c>
      <c r="AH637">
        <f t="shared" si="80"/>
        <v>99.999999999999972</v>
      </c>
    </row>
    <row r="638" spans="1:34" x14ac:dyDescent="0.45">
      <c r="A638" t="str">
        <f>MID('Stand condition - SCT output'!$I638,9,4)</f>
        <v>2017</v>
      </c>
      <c r="B638">
        <f t="shared" si="78"/>
        <v>2018</v>
      </c>
      <c r="C638" t="str">
        <f>MID('Stand condition - SCT output'!$I638,18,4)</f>
        <v>2019</v>
      </c>
      <c r="D638">
        <f>SUM('Stand condition - SCT output'!$B638:$C638)</f>
        <v>281060.27856445254</v>
      </c>
      <c r="E638" s="1">
        <f>'Stand condition - SCT output'!$D638</f>
        <v>3077695.9380576899</v>
      </c>
      <c r="F638" s="1">
        <f>'Stand condition - SCT output'!$E638</f>
        <v>33398771.751409698</v>
      </c>
      <c r="G638" s="1">
        <f>'Stand condition - SCT output'!$F638</f>
        <v>303694195.51161098</v>
      </c>
      <c r="H638" s="1">
        <f>'Stand condition - SCT output'!$G638</f>
        <v>23457604.3288332</v>
      </c>
      <c r="I638" s="1" t="str">
        <f>'Stand condition - SCT output'!$H638</f>
        <v>Goulburn-Broken</v>
      </c>
      <c r="J638" s="1" t="str">
        <f>'Stand condition - SCT output'!$J638</f>
        <v>River Red Gum</v>
      </c>
      <c r="K638" s="1"/>
      <c r="L638" t="s">
        <v>104</v>
      </c>
      <c r="M638">
        <v>2018</v>
      </c>
      <c r="N638" t="s">
        <v>106</v>
      </c>
      <c r="O638">
        <v>281060.27856445254</v>
      </c>
      <c r="P638" s="1">
        <v>3077695.9380576899</v>
      </c>
      <c r="Q638" s="1">
        <v>33398771.751409698</v>
      </c>
      <c r="R638" s="1">
        <v>303694195.51161098</v>
      </c>
      <c r="S638" s="1">
        <v>23457604.3288332</v>
      </c>
      <c r="T638" s="1" t="s">
        <v>21</v>
      </c>
      <c r="U638" s="1" t="s">
        <v>6</v>
      </c>
      <c r="V638">
        <f t="shared" si="79"/>
        <v>363909327.80847603</v>
      </c>
      <c r="X638" t="s">
        <v>104</v>
      </c>
      <c r="Y638">
        <v>2018</v>
      </c>
      <c r="Z638" t="s">
        <v>106</v>
      </c>
      <c r="AA638">
        <f t="shared" si="73"/>
        <v>7.7233601088778192E-2</v>
      </c>
      <c r="AB638">
        <f t="shared" si="74"/>
        <v>0.84573153334433582</v>
      </c>
      <c r="AC638">
        <f t="shared" si="75"/>
        <v>9.1777729228714175</v>
      </c>
      <c r="AD638">
        <f t="shared" si="76"/>
        <v>83.453259453531786</v>
      </c>
      <c r="AE638">
        <f t="shared" si="77"/>
        <v>6.4460024891636856</v>
      </c>
      <c r="AF638" s="1" t="s">
        <v>21</v>
      </c>
      <c r="AG638" s="1" t="s">
        <v>6</v>
      </c>
      <c r="AH638">
        <f t="shared" si="80"/>
        <v>100.00000000000001</v>
      </c>
    </row>
    <row r="639" spans="1:34" x14ac:dyDescent="0.45">
      <c r="A639" t="str">
        <f>MID('Stand condition - SCT output'!$I639,9,4)</f>
        <v>2017</v>
      </c>
      <c r="B639">
        <f t="shared" si="78"/>
        <v>2018</v>
      </c>
      <c r="C639" t="str">
        <f>MID('Stand condition - SCT output'!$I639,18,4)</f>
        <v>2019</v>
      </c>
      <c r="D639">
        <f>SUM('Stand condition - SCT output'!$B639:$C639)</f>
        <v>128387.48120117166</v>
      </c>
      <c r="E639" s="1">
        <f>'Stand condition - SCT output'!$D639</f>
        <v>758842.61516807403</v>
      </c>
      <c r="F639" s="1">
        <f>'Stand condition - SCT output'!$E639</f>
        <v>8052552.1568021802</v>
      </c>
      <c r="G639" s="1">
        <f>'Stand condition - SCT output'!$F639</f>
        <v>110300478.405839</v>
      </c>
      <c r="H639" s="1">
        <f>'Stand condition - SCT output'!$G639</f>
        <v>5439437.2893066397</v>
      </c>
      <c r="I639" s="1" t="str">
        <f>'Stand condition - SCT output'!$H639</f>
        <v>Gwydir</v>
      </c>
      <c r="J639" s="1" t="str">
        <f>'Stand condition - SCT output'!$J639</f>
        <v>River Red Gum</v>
      </c>
      <c r="K639" s="1"/>
      <c r="L639" t="s">
        <v>104</v>
      </c>
      <c r="M639">
        <v>2018</v>
      </c>
      <c r="N639" t="s">
        <v>106</v>
      </c>
      <c r="O639">
        <v>128387.48120117166</v>
      </c>
      <c r="P639" s="1">
        <v>758842.61516807403</v>
      </c>
      <c r="Q639" s="1">
        <v>8052552.1568021802</v>
      </c>
      <c r="R639" s="1">
        <v>110300478.405839</v>
      </c>
      <c r="S639" s="1">
        <v>5439437.2893066397</v>
      </c>
      <c r="T639" s="1" t="s">
        <v>22</v>
      </c>
      <c r="U639" s="1" t="s">
        <v>6</v>
      </c>
      <c r="V639">
        <f t="shared" si="79"/>
        <v>124679697.94831707</v>
      </c>
      <c r="X639" t="s">
        <v>104</v>
      </c>
      <c r="Y639">
        <v>2018</v>
      </c>
      <c r="Z639" t="s">
        <v>106</v>
      </c>
      <c r="AA639">
        <f t="shared" si="73"/>
        <v>0.10297384683622794</v>
      </c>
      <c r="AB639">
        <f t="shared" si="74"/>
        <v>0.60863366502751215</v>
      </c>
      <c r="AC639">
        <f t="shared" si="75"/>
        <v>6.4585913258629892</v>
      </c>
      <c r="AD639">
        <f t="shared" si="76"/>
        <v>88.467072202534027</v>
      </c>
      <c r="AE639">
        <f t="shared" si="77"/>
        <v>4.3627289597392398</v>
      </c>
      <c r="AF639" s="1" t="s">
        <v>22</v>
      </c>
      <c r="AG639" s="1" t="s">
        <v>6</v>
      </c>
      <c r="AH639">
        <f t="shared" si="80"/>
        <v>100</v>
      </c>
    </row>
    <row r="640" spans="1:34" x14ac:dyDescent="0.45">
      <c r="A640" t="str">
        <f>MID('Stand condition - SCT output'!$I640,9,4)</f>
        <v>2017</v>
      </c>
      <c r="B640">
        <f t="shared" si="78"/>
        <v>2018</v>
      </c>
      <c r="C640" t="str">
        <f>MID('Stand condition - SCT output'!$I640,18,4)</f>
        <v>2019</v>
      </c>
      <c r="D640">
        <f>SUM('Stand condition - SCT output'!$B640:$C640)</f>
        <v>12946.280517578029</v>
      </c>
      <c r="E640" s="1">
        <f>'Stand condition - SCT output'!$D640</f>
        <v>50444.584594726497</v>
      </c>
      <c r="F640" s="1">
        <f>'Stand condition - SCT output'!$E640</f>
        <v>1398601.8231021599</v>
      </c>
      <c r="G640" s="1">
        <f>'Stand condition - SCT output'!$F640</f>
        <v>72232968.663739994</v>
      </c>
      <c r="H640" s="1">
        <f>'Stand condition - SCT output'!$G640</f>
        <v>420212.59083874198</v>
      </c>
      <c r="I640" s="1" t="str">
        <f>'Stand condition - SCT output'!$H640</f>
        <v>Warrego</v>
      </c>
      <c r="J640" s="1" t="str">
        <f>'Stand condition - SCT output'!$J640</f>
        <v>River Red Gum</v>
      </c>
      <c r="K640" s="1"/>
      <c r="L640" t="s">
        <v>104</v>
      </c>
      <c r="M640">
        <v>2018</v>
      </c>
      <c r="N640" t="s">
        <v>106</v>
      </c>
      <c r="O640">
        <v>12946.280517578029</v>
      </c>
      <c r="P640" s="1">
        <v>50444.584594726497</v>
      </c>
      <c r="Q640" s="1">
        <v>1398601.8231021599</v>
      </c>
      <c r="R640" s="1">
        <v>72232968.663739994</v>
      </c>
      <c r="S640" s="1">
        <v>420212.59083874198</v>
      </c>
      <c r="T640" s="1" t="s">
        <v>23</v>
      </c>
      <c r="U640" s="1" t="s">
        <v>6</v>
      </c>
      <c r="V640">
        <f t="shared" si="79"/>
        <v>74115173.942793205</v>
      </c>
      <c r="X640" t="s">
        <v>104</v>
      </c>
      <c r="Y640">
        <v>2018</v>
      </c>
      <c r="Z640" t="s">
        <v>106</v>
      </c>
      <c r="AA640">
        <f t="shared" si="73"/>
        <v>1.7467786728222197E-2</v>
      </c>
      <c r="AB640">
        <f t="shared" si="74"/>
        <v>6.8062424887058659E-2</v>
      </c>
      <c r="AC640">
        <f t="shared" si="75"/>
        <v>1.8870654262805746</v>
      </c>
      <c r="AD640">
        <f t="shared" si="76"/>
        <v>97.460431948110909</v>
      </c>
      <c r="AE640">
        <f t="shared" si="77"/>
        <v>0.56697241399323806</v>
      </c>
      <c r="AF640" s="1" t="s">
        <v>23</v>
      </c>
      <c r="AG640" s="1" t="s">
        <v>6</v>
      </c>
      <c r="AH640">
        <f t="shared" si="80"/>
        <v>100</v>
      </c>
    </row>
    <row r="641" spans="1:34" x14ac:dyDescent="0.45">
      <c r="A641" t="str">
        <f>MID('Stand condition - SCT output'!$I641,9,4)</f>
        <v>2017</v>
      </c>
      <c r="B641">
        <f t="shared" si="78"/>
        <v>2018</v>
      </c>
      <c r="C641" t="str">
        <f>MID('Stand condition - SCT output'!$I641,18,4)</f>
        <v>2019</v>
      </c>
      <c r="D641">
        <f>SUM('Stand condition - SCT output'!$B641:$C641)</f>
        <v>3167.8018798828102</v>
      </c>
      <c r="E641" s="1">
        <f>'Stand condition - SCT output'!$D641</f>
        <v>27211.582580566399</v>
      </c>
      <c r="F641" s="1">
        <f>'Stand condition - SCT output'!$E641</f>
        <v>469896.13975375303</v>
      </c>
      <c r="G641" s="1">
        <f>'Stand condition - SCT output'!$F641</f>
        <v>2808834.3101488301</v>
      </c>
      <c r="H641" s="1">
        <f>'Stand condition - SCT output'!$G641</f>
        <v>179970.42436858499</v>
      </c>
      <c r="I641" s="1" t="str">
        <f>'Stand condition - SCT output'!$H641</f>
        <v>Eastern Mt Lofty Ranges</v>
      </c>
      <c r="J641" s="1" t="str">
        <f>'Stand condition - SCT output'!$J641</f>
        <v>River Red Gum</v>
      </c>
      <c r="K641" s="1"/>
      <c r="L641" t="s">
        <v>104</v>
      </c>
      <c r="M641">
        <v>2018</v>
      </c>
      <c r="N641" t="s">
        <v>106</v>
      </c>
      <c r="O641">
        <v>3167.8018798828102</v>
      </c>
      <c r="P641" s="1">
        <v>27211.582580566399</v>
      </c>
      <c r="Q641" s="1">
        <v>469896.13975375303</v>
      </c>
      <c r="R641" s="1">
        <v>2808834.3101488301</v>
      </c>
      <c r="S641" s="1">
        <v>179970.42436858499</v>
      </c>
      <c r="T641" s="1" t="s">
        <v>24</v>
      </c>
      <c r="U641" s="1" t="s">
        <v>6</v>
      </c>
      <c r="V641">
        <f t="shared" si="79"/>
        <v>3489080.2587316171</v>
      </c>
      <c r="X641" t="s">
        <v>104</v>
      </c>
      <c r="Y641">
        <v>2018</v>
      </c>
      <c r="Z641" t="s">
        <v>106</v>
      </c>
      <c r="AA641">
        <f t="shared" si="73"/>
        <v>9.0791889121931493E-2</v>
      </c>
      <c r="AB641">
        <f t="shared" si="74"/>
        <v>0.77990704032869129</v>
      </c>
      <c r="AC641">
        <f t="shared" si="75"/>
        <v>13.467621977964303</v>
      </c>
      <c r="AD641">
        <f t="shared" si="76"/>
        <v>80.503574061375232</v>
      </c>
      <c r="AE641">
        <f t="shared" si="77"/>
        <v>5.1581050312098444</v>
      </c>
      <c r="AF641" s="1" t="s">
        <v>24</v>
      </c>
      <c r="AG641" s="1" t="s">
        <v>6</v>
      </c>
      <c r="AH641">
        <f t="shared" si="80"/>
        <v>100</v>
      </c>
    </row>
    <row r="642" spans="1:34" x14ac:dyDescent="0.45">
      <c r="A642" t="str">
        <f>MID('Stand condition - SCT output'!$I642,9,4)</f>
        <v>2017</v>
      </c>
      <c r="B642">
        <f t="shared" si="78"/>
        <v>2018</v>
      </c>
      <c r="C642" t="str">
        <f>MID('Stand condition - SCT output'!$I642,18,4)</f>
        <v>2019</v>
      </c>
      <c r="D642">
        <f>SUM('Stand condition - SCT output'!$B642:$C642)</f>
        <v>3365.1964111328102</v>
      </c>
      <c r="E642" s="1">
        <f>'Stand condition - SCT output'!$D642</f>
        <v>112584.90441894501</v>
      </c>
      <c r="F642" s="1">
        <f>'Stand condition - SCT output'!$E642</f>
        <v>1825960.93609619</v>
      </c>
      <c r="G642" s="1">
        <f>'Stand condition - SCT output'!$F642</f>
        <v>109614260.19675601</v>
      </c>
      <c r="H642" s="1">
        <f>'Stand condition - SCT output'!$G642</f>
        <v>2892545.2027587802</v>
      </c>
      <c r="I642" s="1" t="str">
        <f>'Stand condition - SCT output'!$H642</f>
        <v>Condamine-Balonne</v>
      </c>
      <c r="J642" s="1" t="str">
        <f>'Stand condition - SCT output'!$J642</f>
        <v>River Red Gum</v>
      </c>
      <c r="K642" s="1"/>
      <c r="L642" t="s">
        <v>104</v>
      </c>
      <c r="M642">
        <v>2018</v>
      </c>
      <c r="N642" t="s">
        <v>106</v>
      </c>
      <c r="O642">
        <v>3365.1964111328102</v>
      </c>
      <c r="P642" s="1">
        <v>112584.90441894501</v>
      </c>
      <c r="Q642" s="1">
        <v>1825960.93609619</v>
      </c>
      <c r="R642" s="1">
        <v>109614260.19675601</v>
      </c>
      <c r="S642" s="1">
        <v>2892545.2027587802</v>
      </c>
      <c r="T642" s="1" t="s">
        <v>25</v>
      </c>
      <c r="U642" s="1" t="s">
        <v>6</v>
      </c>
      <c r="V642">
        <f t="shared" si="79"/>
        <v>114448716.43644105</v>
      </c>
      <c r="X642" t="s">
        <v>104</v>
      </c>
      <c r="Y642">
        <v>2018</v>
      </c>
      <c r="Z642" t="s">
        <v>106</v>
      </c>
      <c r="AA642">
        <f t="shared" si="73"/>
        <v>2.9403531257615003E-3</v>
      </c>
      <c r="AB642">
        <f t="shared" si="74"/>
        <v>9.8371487181744752E-2</v>
      </c>
      <c r="AC642">
        <f t="shared" si="75"/>
        <v>1.5954402923428461</v>
      </c>
      <c r="AD642">
        <f t="shared" si="76"/>
        <v>95.775875527297984</v>
      </c>
      <c r="AE642">
        <f t="shared" si="77"/>
        <v>2.5273723400516697</v>
      </c>
      <c r="AF642" s="1" t="s">
        <v>25</v>
      </c>
      <c r="AG642" s="1" t="s">
        <v>6</v>
      </c>
      <c r="AH642">
        <f t="shared" si="80"/>
        <v>100</v>
      </c>
    </row>
    <row r="643" spans="1:34" x14ac:dyDescent="0.45">
      <c r="A643" t="str">
        <f>MID('Stand condition - SCT output'!$I643,9,4)</f>
        <v>1986</v>
      </c>
      <c r="B643">
        <f t="shared" si="78"/>
        <v>1987</v>
      </c>
      <c r="C643" t="str">
        <f>MID('Stand condition - SCT output'!$I643,18,4)</f>
        <v>1988</v>
      </c>
      <c r="D643">
        <f>SUM('Stand condition - SCT output'!$B643:$C643)</f>
        <v>144044.88659667881</v>
      </c>
      <c r="E643" s="1">
        <f>'Stand condition - SCT output'!$D643</f>
        <v>1595348.39379882</v>
      </c>
      <c r="F643" s="1">
        <f>'Stand condition - SCT output'!$E643</f>
        <v>4635096.7572018998</v>
      </c>
      <c r="G643" s="1">
        <f>'Stand condition - SCT output'!$F643</f>
        <v>6553972.4949960699</v>
      </c>
      <c r="H643" s="1">
        <f>'Stand condition - SCT output'!$G643</f>
        <v>5702.4483642578098</v>
      </c>
      <c r="I643" s="1" t="str">
        <f>'Stand condition - SCT output'!$H643</f>
        <v>Murrumbidgee</v>
      </c>
      <c r="J643" s="1" t="str">
        <f>'Stand condition - SCT output'!$J643</f>
        <v>Coolabah</v>
      </c>
      <c r="K643" s="1"/>
      <c r="L643" t="s">
        <v>73</v>
      </c>
      <c r="M643">
        <v>1987</v>
      </c>
      <c r="N643" t="s">
        <v>74</v>
      </c>
      <c r="O643">
        <v>144044.88659667881</v>
      </c>
      <c r="P643" s="1">
        <v>1595348.39379882</v>
      </c>
      <c r="Q643" s="1">
        <v>4635096.7572018998</v>
      </c>
      <c r="R643" s="1">
        <v>6553972.4949960699</v>
      </c>
      <c r="S643" s="1">
        <v>5702.4483642578098</v>
      </c>
      <c r="T643" s="1" t="s">
        <v>4</v>
      </c>
      <c r="U643" s="1" t="s">
        <v>57</v>
      </c>
      <c r="V643">
        <f t="shared" si="79"/>
        <v>12934164.980957726</v>
      </c>
      <c r="X643" t="s">
        <v>73</v>
      </c>
      <c r="Y643">
        <v>1987</v>
      </c>
      <c r="Z643" t="s">
        <v>74</v>
      </c>
      <c r="AA643">
        <f t="shared" ref="AA643:AA706" si="81">O643/$V643*100</f>
        <v>1.1136775107534838</v>
      </c>
      <c r="AB643">
        <f t="shared" ref="AB643:AB706" si="82">P643/$V643*100</f>
        <v>12.334374860283329</v>
      </c>
      <c r="AC643">
        <f t="shared" ref="AC643:AC706" si="83">Q643/$V643*100</f>
        <v>35.836072634189399</v>
      </c>
      <c r="AD643">
        <f t="shared" ref="AD643:AD706" si="84">R643/$V643*100</f>
        <v>50.671786734165913</v>
      </c>
      <c r="AE643">
        <f t="shared" ref="AE643:AE706" si="85">S643/$V643*100</f>
        <v>4.4088260607880118E-2</v>
      </c>
      <c r="AF643" s="1" t="s">
        <v>4</v>
      </c>
      <c r="AG643" s="1" t="s">
        <v>57</v>
      </c>
      <c r="AH643">
        <f t="shared" si="80"/>
        <v>100</v>
      </c>
    </row>
    <row r="644" spans="1:34" x14ac:dyDescent="0.45">
      <c r="A644" t="str">
        <f>MID('Stand condition - SCT output'!$I644,9,4)</f>
        <v>1986</v>
      </c>
      <c r="B644">
        <f t="shared" ref="B644:B707" si="86">A644+1</f>
        <v>1987</v>
      </c>
      <c r="C644" t="str">
        <f>MID('Stand condition - SCT output'!$I644,18,4)</f>
        <v>1988</v>
      </c>
      <c r="D644">
        <f>SUM('Stand condition - SCT output'!$B644:$C644)</f>
        <v>1579992.5050594499</v>
      </c>
      <c r="E644" s="1">
        <f>'Stand condition - SCT output'!$D644</f>
        <v>49935125.913182303</v>
      </c>
      <c r="F644" s="1">
        <f>'Stand condition - SCT output'!$E644</f>
        <v>390857400.731794</v>
      </c>
      <c r="G644" s="1">
        <f>'Stand condition - SCT output'!$F644</f>
        <v>388816155.28428298</v>
      </c>
      <c r="H644" s="1">
        <f>'Stand condition - SCT output'!$G644</f>
        <v>9998.7913818359302</v>
      </c>
      <c r="I644" s="1" t="str">
        <f>'Stand condition - SCT output'!$H644</f>
        <v>Namoi</v>
      </c>
      <c r="J644" s="1" t="str">
        <f>'Stand condition - SCT output'!$J644</f>
        <v>Coolabah</v>
      </c>
      <c r="K644" s="1"/>
      <c r="L644" t="s">
        <v>73</v>
      </c>
      <c r="M644">
        <v>1987</v>
      </c>
      <c r="N644" t="s">
        <v>74</v>
      </c>
      <c r="O644">
        <v>1579992.5050594499</v>
      </c>
      <c r="P644" s="1">
        <v>49935125.913182303</v>
      </c>
      <c r="Q644" s="1">
        <v>390857400.731794</v>
      </c>
      <c r="R644" s="1">
        <v>388816155.28428298</v>
      </c>
      <c r="S644" s="1">
        <v>9998.7913818359302</v>
      </c>
      <c r="T644" s="1" t="s">
        <v>7</v>
      </c>
      <c r="U644" s="1" t="s">
        <v>57</v>
      </c>
      <c r="V644">
        <f t="shared" ref="V644:V707" si="87">SUM(O644:S644)</f>
        <v>831198673.22570062</v>
      </c>
      <c r="X644" t="s">
        <v>73</v>
      </c>
      <c r="Y644">
        <v>1987</v>
      </c>
      <c r="Z644" t="s">
        <v>74</v>
      </c>
      <c r="AA644">
        <f t="shared" si="81"/>
        <v>0.19008602346871464</v>
      </c>
      <c r="AB644">
        <f t="shared" si="82"/>
        <v>6.0076041410647329</v>
      </c>
      <c r="AC644">
        <f t="shared" si="83"/>
        <v>47.023342712394104</v>
      </c>
      <c r="AD644">
        <f t="shared" si="84"/>
        <v>46.777764186674212</v>
      </c>
      <c r="AE644">
        <f t="shared" si="85"/>
        <v>1.2029363982298965E-3</v>
      </c>
      <c r="AF644" s="1" t="s">
        <v>7</v>
      </c>
      <c r="AG644" s="1" t="s">
        <v>57</v>
      </c>
      <c r="AH644">
        <f t="shared" ref="AH644:AH707" si="88">SUM(AA644:AE644)</f>
        <v>99.999999999999986</v>
      </c>
    </row>
    <row r="645" spans="1:34" x14ac:dyDescent="0.45">
      <c r="A645" t="str">
        <f>MID('Stand condition - SCT output'!$I645,9,4)</f>
        <v>1986</v>
      </c>
      <c r="B645">
        <f t="shared" si="86"/>
        <v>1987</v>
      </c>
      <c r="C645" t="str">
        <f>MID('Stand condition - SCT output'!$I645,18,4)</f>
        <v>1988</v>
      </c>
      <c r="D645">
        <f>SUM('Stand condition - SCT output'!$B645:$C645)</f>
        <v>583759.78997802723</v>
      </c>
      <c r="E645" s="1">
        <f>'Stand condition - SCT output'!$D645</f>
        <v>23785159.090399701</v>
      </c>
      <c r="F645" s="1">
        <f>'Stand condition - SCT output'!$E645</f>
        <v>102248662.911128</v>
      </c>
      <c r="G645" s="1">
        <f>'Stand condition - SCT output'!$F645</f>
        <v>28905045.948513798</v>
      </c>
      <c r="H645" s="1">
        <f>'Stand condition - SCT output'!$G645</f>
        <v>0</v>
      </c>
      <c r="I645" s="1" t="str">
        <f>'Stand condition - SCT output'!$H645</f>
        <v>Nebine</v>
      </c>
      <c r="J645" s="1" t="str">
        <f>'Stand condition - SCT output'!$J645</f>
        <v>Coolabah</v>
      </c>
      <c r="K645" s="1"/>
      <c r="L645" t="s">
        <v>73</v>
      </c>
      <c r="M645">
        <v>1987</v>
      </c>
      <c r="N645" t="s">
        <v>74</v>
      </c>
      <c r="O645">
        <v>583759.78997802723</v>
      </c>
      <c r="P645" s="1">
        <v>23785159.090399701</v>
      </c>
      <c r="Q645" s="1">
        <v>102248662.911128</v>
      </c>
      <c r="R645" s="1">
        <v>28905045.948513798</v>
      </c>
      <c r="S645" s="1">
        <v>0</v>
      </c>
      <c r="T645" s="1" t="s">
        <v>8</v>
      </c>
      <c r="U645" s="1" t="s">
        <v>57</v>
      </c>
      <c r="V645">
        <f t="shared" si="87"/>
        <v>155522627.74001953</v>
      </c>
      <c r="X645" t="s">
        <v>73</v>
      </c>
      <c r="Y645">
        <v>1987</v>
      </c>
      <c r="Z645" t="s">
        <v>74</v>
      </c>
      <c r="AA645">
        <f t="shared" si="81"/>
        <v>0.37535360510617999</v>
      </c>
      <c r="AB645">
        <f t="shared" si="82"/>
        <v>15.293696766852683</v>
      </c>
      <c r="AC645">
        <f t="shared" si="83"/>
        <v>65.745200166018719</v>
      </c>
      <c r="AD645">
        <f t="shared" si="84"/>
        <v>18.585749462022413</v>
      </c>
      <c r="AE645">
        <f t="shared" si="85"/>
        <v>0</v>
      </c>
      <c r="AF645" s="1" t="s">
        <v>8</v>
      </c>
      <c r="AG645" s="1" t="s">
        <v>57</v>
      </c>
      <c r="AH645">
        <f t="shared" si="88"/>
        <v>100</v>
      </c>
    </row>
    <row r="646" spans="1:34" x14ac:dyDescent="0.45">
      <c r="A646" t="str">
        <f>MID('Stand condition - SCT output'!$I646,9,4)</f>
        <v>1986</v>
      </c>
      <c r="B646">
        <f t="shared" si="86"/>
        <v>1987</v>
      </c>
      <c r="C646" t="str">
        <f>MID('Stand condition - SCT output'!$I646,18,4)</f>
        <v>1988</v>
      </c>
      <c r="D646">
        <f>SUM('Stand condition - SCT output'!$B646:$C646)</f>
        <v>622.90881347656205</v>
      </c>
      <c r="E646" s="1">
        <f>'Stand condition - SCT output'!$D646</f>
        <v>5602.1960449218705</v>
      </c>
      <c r="F646" s="1">
        <f>'Stand condition - SCT output'!$E646</f>
        <v>81454.722351074204</v>
      </c>
      <c r="G646" s="1">
        <f>'Stand condition - SCT output'!$F646</f>
        <v>481654.20099523198</v>
      </c>
      <c r="H646" s="1">
        <f>'Stand condition - SCT output'!$G646</f>
        <v>8072.06005859375</v>
      </c>
      <c r="I646" s="1" t="str">
        <f>'Stand condition - SCT output'!$H646</f>
        <v>Ovens</v>
      </c>
      <c r="J646" s="1" t="str">
        <f>'Stand condition - SCT output'!$J646</f>
        <v>Coolabah</v>
      </c>
      <c r="K646" s="1"/>
      <c r="L646" t="s">
        <v>73</v>
      </c>
      <c r="M646">
        <v>1987</v>
      </c>
      <c r="N646" t="s">
        <v>74</v>
      </c>
      <c r="O646">
        <v>622.90881347656205</v>
      </c>
      <c r="P646" s="1">
        <v>5602.1960449218705</v>
      </c>
      <c r="Q646" s="1">
        <v>81454.722351074204</v>
      </c>
      <c r="R646" s="1">
        <v>481654.20099523198</v>
      </c>
      <c r="S646" s="1">
        <v>8072.06005859375</v>
      </c>
      <c r="T646" s="1" t="s">
        <v>9</v>
      </c>
      <c r="U646" s="1" t="s">
        <v>57</v>
      </c>
      <c r="V646">
        <f t="shared" si="87"/>
        <v>577406.08826329838</v>
      </c>
      <c r="X646" t="s">
        <v>73</v>
      </c>
      <c r="Y646">
        <v>1987</v>
      </c>
      <c r="Z646" t="s">
        <v>74</v>
      </c>
      <c r="AA646">
        <f t="shared" si="81"/>
        <v>0.10788054129289235</v>
      </c>
      <c r="AB646">
        <f t="shared" si="82"/>
        <v>0.97023501462756623</v>
      </c>
      <c r="AC646">
        <f t="shared" si="83"/>
        <v>14.107007876565838</v>
      </c>
      <c r="AD646">
        <f t="shared" si="84"/>
        <v>83.41688991259764</v>
      </c>
      <c r="AE646">
        <f t="shared" si="85"/>
        <v>1.3979866549160587</v>
      </c>
      <c r="AF646" s="1" t="s">
        <v>9</v>
      </c>
      <c r="AG646" s="1" t="s">
        <v>57</v>
      </c>
      <c r="AH646">
        <f t="shared" si="88"/>
        <v>99.999999999999986</v>
      </c>
    </row>
    <row r="647" spans="1:34" x14ac:dyDescent="0.45">
      <c r="A647" t="str">
        <f>MID('Stand condition - SCT output'!$I647,9,4)</f>
        <v>1986</v>
      </c>
      <c r="B647">
        <f t="shared" si="86"/>
        <v>1987</v>
      </c>
      <c r="C647" t="str">
        <f>MID('Stand condition - SCT output'!$I647,18,4)</f>
        <v>1988</v>
      </c>
      <c r="D647">
        <f>SUM('Stand condition - SCT output'!$B647:$C647)</f>
        <v>1190469.1126682565</v>
      </c>
      <c r="E647" s="1">
        <f>'Stand condition - SCT output'!$D647</f>
        <v>13611129.0265471</v>
      </c>
      <c r="F647" s="1">
        <f>'Stand condition - SCT output'!$E647</f>
        <v>55614406.130580001</v>
      </c>
      <c r="G647" s="1">
        <f>'Stand condition - SCT output'!$F647</f>
        <v>158160404.07890701</v>
      </c>
      <c r="H647" s="1">
        <f>'Stand condition - SCT output'!$G647</f>
        <v>17171.4794921875</v>
      </c>
      <c r="I647" s="1" t="str">
        <f>'Stand condition - SCT output'!$H647</f>
        <v>Paroo</v>
      </c>
      <c r="J647" s="1" t="str">
        <f>'Stand condition - SCT output'!$J647</f>
        <v>Coolabah</v>
      </c>
      <c r="K647" s="1"/>
      <c r="L647" t="s">
        <v>73</v>
      </c>
      <c r="M647">
        <v>1987</v>
      </c>
      <c r="N647" t="s">
        <v>74</v>
      </c>
      <c r="O647">
        <v>1190469.1126682565</v>
      </c>
      <c r="P647" s="1">
        <v>13611129.0265471</v>
      </c>
      <c r="Q647" s="1">
        <v>55614406.130580001</v>
      </c>
      <c r="R647" s="1">
        <v>158160404.07890701</v>
      </c>
      <c r="S647" s="1">
        <v>17171.4794921875</v>
      </c>
      <c r="T647" s="1" t="s">
        <v>10</v>
      </c>
      <c r="U647" s="1" t="s">
        <v>57</v>
      </c>
      <c r="V647">
        <f t="shared" si="87"/>
        <v>228593579.82819456</v>
      </c>
      <c r="X647" t="s">
        <v>73</v>
      </c>
      <c r="Y647">
        <v>1987</v>
      </c>
      <c r="Z647" t="s">
        <v>74</v>
      </c>
      <c r="AA647">
        <f t="shared" si="81"/>
        <v>0.52077976711462526</v>
      </c>
      <c r="AB647">
        <f t="shared" si="82"/>
        <v>5.9542919082753318</v>
      </c>
      <c r="AC647">
        <f t="shared" si="83"/>
        <v>24.328944921540863</v>
      </c>
      <c r="AD647">
        <f t="shared" si="84"/>
        <v>69.18847160877246</v>
      </c>
      <c r="AE647">
        <f t="shared" si="85"/>
        <v>7.5117942967134815E-3</v>
      </c>
      <c r="AF647" s="1" t="s">
        <v>10</v>
      </c>
      <c r="AG647" s="1" t="s">
        <v>57</v>
      </c>
      <c r="AH647">
        <f t="shared" si="88"/>
        <v>100</v>
      </c>
    </row>
    <row r="648" spans="1:34" x14ac:dyDescent="0.45">
      <c r="A648" t="str">
        <f>MID('Stand condition - SCT output'!$I648,9,4)</f>
        <v>1986</v>
      </c>
      <c r="B648">
        <f t="shared" si="86"/>
        <v>1987</v>
      </c>
      <c r="C648" t="str">
        <f>MID('Stand condition - SCT output'!$I648,18,4)</f>
        <v>1988</v>
      </c>
      <c r="D648">
        <f>SUM('Stand condition - SCT output'!$B648:$C648)</f>
        <v>8137.9924926757803</v>
      </c>
      <c r="E648" s="1">
        <f>'Stand condition - SCT output'!$D648</f>
        <v>59902.812072753899</v>
      </c>
      <c r="F648" s="1">
        <f>'Stand condition - SCT output'!$E648</f>
        <v>442981.60095310502</v>
      </c>
      <c r="G648" s="1">
        <f>'Stand condition - SCT output'!$F648</f>
        <v>669551.29589843703</v>
      </c>
      <c r="H648" s="1">
        <f>'Stand condition - SCT output'!$G648</f>
        <v>0</v>
      </c>
      <c r="I648" s="1" t="str">
        <f>'Stand condition - SCT output'!$H648</f>
        <v>Wimmera-Avoca</v>
      </c>
      <c r="J648" s="1" t="str">
        <f>'Stand condition - SCT output'!$J648</f>
        <v>Coolabah</v>
      </c>
      <c r="K648" s="1"/>
      <c r="L648" t="s">
        <v>73</v>
      </c>
      <c r="M648">
        <v>1987</v>
      </c>
      <c r="N648" t="s">
        <v>74</v>
      </c>
      <c r="O648">
        <v>8137.9924926757803</v>
      </c>
      <c r="P648" s="1">
        <v>59902.812072753899</v>
      </c>
      <c r="Q648" s="1">
        <v>442981.60095310502</v>
      </c>
      <c r="R648" s="1">
        <v>669551.29589843703</v>
      </c>
      <c r="S648" s="1">
        <v>0</v>
      </c>
      <c r="T648" s="1" t="s">
        <v>11</v>
      </c>
      <c r="U648" s="1" t="s">
        <v>57</v>
      </c>
      <c r="V648">
        <f t="shared" si="87"/>
        <v>1180573.7014169716</v>
      </c>
      <c r="X648" t="s">
        <v>73</v>
      </c>
      <c r="Y648">
        <v>1987</v>
      </c>
      <c r="Z648" t="s">
        <v>74</v>
      </c>
      <c r="AA648">
        <f t="shared" si="81"/>
        <v>0.68932523932290191</v>
      </c>
      <c r="AB648">
        <f t="shared" si="82"/>
        <v>5.0740425609054443</v>
      </c>
      <c r="AC648">
        <f t="shared" si="83"/>
        <v>37.522570629975988</v>
      </c>
      <c r="AD648">
        <f t="shared" si="84"/>
        <v>56.714061569795668</v>
      </c>
      <c r="AE648">
        <f t="shared" si="85"/>
        <v>0</v>
      </c>
      <c r="AF648" s="1" t="s">
        <v>11</v>
      </c>
      <c r="AG648" s="1" t="s">
        <v>57</v>
      </c>
      <c r="AH648">
        <f t="shared" si="88"/>
        <v>100</v>
      </c>
    </row>
    <row r="649" spans="1:34" x14ac:dyDescent="0.45">
      <c r="A649" t="str">
        <f>MID('Stand condition - SCT output'!$I649,9,4)</f>
        <v>1986</v>
      </c>
      <c r="B649">
        <f t="shared" si="86"/>
        <v>1987</v>
      </c>
      <c r="C649" t="str">
        <f>MID('Stand condition - SCT output'!$I649,18,4)</f>
        <v>1988</v>
      </c>
      <c r="D649">
        <f>SUM('Stand condition - SCT output'!$B649:$C649)</f>
        <v>323153.11529540998</v>
      </c>
      <c r="E649" s="1">
        <f>'Stand condition - SCT output'!$D649</f>
        <v>2374496.9498291002</v>
      </c>
      <c r="F649" s="1">
        <f>'Stand condition - SCT output'!$E649</f>
        <v>8522690.6834020205</v>
      </c>
      <c r="G649" s="1">
        <f>'Stand condition - SCT output'!$F649</f>
        <v>5601699.7001342699</v>
      </c>
      <c r="H649" s="1">
        <f>'Stand condition - SCT output'!$G649</f>
        <v>0</v>
      </c>
      <c r="I649" s="1" t="str">
        <f>'Stand condition - SCT output'!$H649</f>
        <v>Lachlan</v>
      </c>
      <c r="J649" s="1" t="str">
        <f>'Stand condition - SCT output'!$J649</f>
        <v>Coolabah</v>
      </c>
      <c r="K649" s="1"/>
      <c r="L649" t="s">
        <v>73</v>
      </c>
      <c r="M649">
        <v>1987</v>
      </c>
      <c r="N649" t="s">
        <v>74</v>
      </c>
      <c r="O649">
        <v>323153.11529540998</v>
      </c>
      <c r="P649" s="1">
        <v>2374496.9498291002</v>
      </c>
      <c r="Q649" s="1">
        <v>8522690.6834020205</v>
      </c>
      <c r="R649" s="1">
        <v>5601699.7001342699</v>
      </c>
      <c r="S649" s="1">
        <v>0</v>
      </c>
      <c r="T649" s="1" t="s">
        <v>12</v>
      </c>
      <c r="U649" s="1" t="s">
        <v>57</v>
      </c>
      <c r="V649">
        <f t="shared" si="87"/>
        <v>16822040.448660798</v>
      </c>
      <c r="X649" t="s">
        <v>73</v>
      </c>
      <c r="Y649">
        <v>1987</v>
      </c>
      <c r="Z649" t="s">
        <v>74</v>
      </c>
      <c r="AA649">
        <f t="shared" si="81"/>
        <v>1.9210102144364787</v>
      </c>
      <c r="AB649">
        <f t="shared" si="82"/>
        <v>14.115391988717599</v>
      </c>
      <c r="AC649">
        <f t="shared" si="83"/>
        <v>50.663834208533906</v>
      </c>
      <c r="AD649">
        <f t="shared" si="84"/>
        <v>33.299763588312025</v>
      </c>
      <c r="AE649">
        <f t="shared" si="85"/>
        <v>0</v>
      </c>
      <c r="AF649" s="1" t="s">
        <v>12</v>
      </c>
      <c r="AG649" s="1" t="s">
        <v>57</v>
      </c>
      <c r="AH649">
        <f t="shared" si="88"/>
        <v>100</v>
      </c>
    </row>
    <row r="650" spans="1:34" x14ac:dyDescent="0.45">
      <c r="A650" t="str">
        <f>MID('Stand condition - SCT output'!$I650,9,4)</f>
        <v>1986</v>
      </c>
      <c r="B650">
        <f t="shared" si="86"/>
        <v>1987</v>
      </c>
      <c r="C650" t="str">
        <f>MID('Stand condition - SCT output'!$I650,18,4)</f>
        <v>1988</v>
      </c>
      <c r="D650">
        <f>SUM('Stand condition - SCT output'!$B650:$C650)</f>
        <v>2497.69311523437</v>
      </c>
      <c r="E650" s="1">
        <f>'Stand condition - SCT output'!$D650</f>
        <v>7497.4550170898401</v>
      </c>
      <c r="F650" s="1">
        <f>'Stand condition - SCT output'!$E650</f>
        <v>67316.204223632798</v>
      </c>
      <c r="G650" s="1">
        <f>'Stand condition - SCT output'!$F650</f>
        <v>161135.27172851501</v>
      </c>
      <c r="H650" s="1">
        <f>'Stand condition - SCT output'!$G650</f>
        <v>0</v>
      </c>
      <c r="I650" s="1" t="str">
        <f>'Stand condition - SCT output'!$H650</f>
        <v>Loddon</v>
      </c>
      <c r="J650" s="1" t="str">
        <f>'Stand condition - SCT output'!$J650</f>
        <v>Coolabah</v>
      </c>
      <c r="K650" s="1"/>
      <c r="L650" t="s">
        <v>73</v>
      </c>
      <c r="M650">
        <v>1987</v>
      </c>
      <c r="N650" t="s">
        <v>74</v>
      </c>
      <c r="O650">
        <v>2497.69311523437</v>
      </c>
      <c r="P650" s="1">
        <v>7497.4550170898401</v>
      </c>
      <c r="Q650" s="1">
        <v>67316.204223632798</v>
      </c>
      <c r="R650" s="1">
        <v>161135.27172851501</v>
      </c>
      <c r="S650" s="1">
        <v>0</v>
      </c>
      <c r="T650" s="1" t="s">
        <v>13</v>
      </c>
      <c r="U650" s="1" t="s">
        <v>57</v>
      </c>
      <c r="V650">
        <f t="shared" si="87"/>
        <v>238446.62408447202</v>
      </c>
      <c r="X650" t="s">
        <v>73</v>
      </c>
      <c r="Y650">
        <v>1987</v>
      </c>
      <c r="Z650" t="s">
        <v>74</v>
      </c>
      <c r="AA650">
        <f t="shared" si="81"/>
        <v>1.0474852075697823</v>
      </c>
      <c r="AB650">
        <f t="shared" si="82"/>
        <v>3.144290696451125</v>
      </c>
      <c r="AC650">
        <f t="shared" si="83"/>
        <v>28.231141657843466</v>
      </c>
      <c r="AD650">
        <f t="shared" si="84"/>
        <v>67.577082438135633</v>
      </c>
      <c r="AE650">
        <f t="shared" si="85"/>
        <v>0</v>
      </c>
      <c r="AF650" s="1" t="s">
        <v>13</v>
      </c>
      <c r="AG650" s="1" t="s">
        <v>57</v>
      </c>
      <c r="AH650">
        <f t="shared" si="88"/>
        <v>100</v>
      </c>
    </row>
    <row r="651" spans="1:34" x14ac:dyDescent="0.45">
      <c r="A651" t="str">
        <f>MID('Stand condition - SCT output'!$I651,9,4)</f>
        <v>1986</v>
      </c>
      <c r="B651">
        <f t="shared" si="86"/>
        <v>1987</v>
      </c>
      <c r="C651" t="str">
        <f>MID('Stand condition - SCT output'!$I651,18,4)</f>
        <v>1988</v>
      </c>
      <c r="D651">
        <f>SUM('Stand condition - SCT output'!$B651:$C651)</f>
        <v>45866.892700195247</v>
      </c>
      <c r="E651" s="1">
        <f>'Stand condition - SCT output'!$D651</f>
        <v>1012663.56317138</v>
      </c>
      <c r="F651" s="1">
        <f>'Stand condition - SCT output'!$E651</f>
        <v>4376235.6490449701</v>
      </c>
      <c r="G651" s="1">
        <f>'Stand condition - SCT output'!$F651</f>
        <v>4934969.7935692798</v>
      </c>
      <c r="H651" s="1">
        <f>'Stand condition - SCT output'!$G651</f>
        <v>0</v>
      </c>
      <c r="I651" s="1" t="str">
        <f>'Stand condition - SCT output'!$H651</f>
        <v>Lower Darling</v>
      </c>
      <c r="J651" s="1" t="str">
        <f>'Stand condition - SCT output'!$J651</f>
        <v>Coolabah</v>
      </c>
      <c r="K651" s="1"/>
      <c r="L651" t="s">
        <v>73</v>
      </c>
      <c r="M651">
        <v>1987</v>
      </c>
      <c r="N651" t="s">
        <v>74</v>
      </c>
      <c r="O651">
        <v>45866.892700195247</v>
      </c>
      <c r="P651" s="1">
        <v>1012663.56317138</v>
      </c>
      <c r="Q651" s="1">
        <v>4376235.6490449701</v>
      </c>
      <c r="R651" s="1">
        <v>4934969.7935692798</v>
      </c>
      <c r="S651" s="1">
        <v>0</v>
      </c>
      <c r="T651" s="1" t="s">
        <v>14</v>
      </c>
      <c r="U651" s="1" t="s">
        <v>57</v>
      </c>
      <c r="V651">
        <f t="shared" si="87"/>
        <v>10369735.898485824</v>
      </c>
      <c r="X651" t="s">
        <v>73</v>
      </c>
      <c r="Y651">
        <v>1987</v>
      </c>
      <c r="Z651" t="s">
        <v>74</v>
      </c>
      <c r="AA651">
        <f t="shared" si="81"/>
        <v>0.442314955262194</v>
      </c>
      <c r="AB651">
        <f t="shared" si="82"/>
        <v>9.7655675427495474</v>
      </c>
      <c r="AC651">
        <f t="shared" si="83"/>
        <v>42.20199715678374</v>
      </c>
      <c r="AD651">
        <f t="shared" si="84"/>
        <v>47.590120345204525</v>
      </c>
      <c r="AE651">
        <f t="shared" si="85"/>
        <v>0</v>
      </c>
      <c r="AF651" s="1" t="s">
        <v>14</v>
      </c>
      <c r="AG651" s="1" t="s">
        <v>57</v>
      </c>
      <c r="AH651">
        <f t="shared" si="88"/>
        <v>100</v>
      </c>
    </row>
    <row r="652" spans="1:34" x14ac:dyDescent="0.45">
      <c r="A652" t="str">
        <f>MID('Stand condition - SCT output'!$I652,9,4)</f>
        <v>1986</v>
      </c>
      <c r="B652">
        <f t="shared" si="86"/>
        <v>1987</v>
      </c>
      <c r="C652" t="str">
        <f>MID('Stand condition - SCT output'!$I652,18,4)</f>
        <v>1988</v>
      </c>
      <c r="D652">
        <f>SUM('Stand condition - SCT output'!$B652:$C652)</f>
        <v>4054278.4717823607</v>
      </c>
      <c r="E652" s="1">
        <f>'Stand condition - SCT output'!$D652</f>
        <v>119187261.29322501</v>
      </c>
      <c r="F652" s="1">
        <f>'Stand condition - SCT output'!$E652</f>
        <v>370104034.33781999</v>
      </c>
      <c r="G652" s="1">
        <f>'Stand condition - SCT output'!$F652</f>
        <v>175149884.96412599</v>
      </c>
      <c r="H652" s="1">
        <f>'Stand condition - SCT output'!$G652</f>
        <v>17222.886047363201</v>
      </c>
      <c r="I652" s="1" t="str">
        <f>'Stand condition - SCT output'!$H652</f>
        <v>Macquarie-Castlereagh</v>
      </c>
      <c r="J652" s="1" t="str">
        <f>'Stand condition - SCT output'!$J652</f>
        <v>Coolabah</v>
      </c>
      <c r="K652" s="1"/>
      <c r="L652" t="s">
        <v>73</v>
      </c>
      <c r="M652">
        <v>1987</v>
      </c>
      <c r="N652" t="s">
        <v>74</v>
      </c>
      <c r="O652">
        <v>4054278.4717823607</v>
      </c>
      <c r="P652" s="1">
        <v>119187261.29322501</v>
      </c>
      <c r="Q652" s="1">
        <v>370104034.33781999</v>
      </c>
      <c r="R652" s="1">
        <v>175149884.96412599</v>
      </c>
      <c r="S652" s="1">
        <v>17222.886047363201</v>
      </c>
      <c r="T652" s="1" t="s">
        <v>15</v>
      </c>
      <c r="U652" s="1" t="s">
        <v>57</v>
      </c>
      <c r="V652">
        <f t="shared" si="87"/>
        <v>668512681.95300078</v>
      </c>
      <c r="X652" t="s">
        <v>73</v>
      </c>
      <c r="Y652">
        <v>1987</v>
      </c>
      <c r="Z652" t="s">
        <v>74</v>
      </c>
      <c r="AA652">
        <f t="shared" si="81"/>
        <v>0.60646246230335432</v>
      </c>
      <c r="AB652">
        <f t="shared" si="82"/>
        <v>17.828721056574416</v>
      </c>
      <c r="AC652">
        <f t="shared" si="83"/>
        <v>55.362305656879052</v>
      </c>
      <c r="AD652">
        <f t="shared" si="84"/>
        <v>26.199934525167279</v>
      </c>
      <c r="AE652">
        <f t="shared" si="85"/>
        <v>2.5762990758900878E-3</v>
      </c>
      <c r="AF652" s="1" t="s">
        <v>15</v>
      </c>
      <c r="AG652" s="1" t="s">
        <v>57</v>
      </c>
      <c r="AH652">
        <f t="shared" si="88"/>
        <v>99.999999999999986</v>
      </c>
    </row>
    <row r="653" spans="1:34" x14ac:dyDescent="0.45">
      <c r="A653" t="str">
        <f>MID('Stand condition - SCT output'!$I653,9,4)</f>
        <v>1986</v>
      </c>
      <c r="B653">
        <f t="shared" si="86"/>
        <v>1987</v>
      </c>
      <c r="C653" t="str">
        <f>MID('Stand condition - SCT output'!$I653,18,4)</f>
        <v>1988</v>
      </c>
      <c r="D653">
        <f>SUM('Stand condition - SCT output'!$B653:$C653)</f>
        <v>1116004.7469374652</v>
      </c>
      <c r="E653" s="1">
        <f>'Stand condition - SCT output'!$D653</f>
        <v>8932608.9298883099</v>
      </c>
      <c r="F653" s="1">
        <f>'Stand condition - SCT output'!$E653</f>
        <v>24804875.157517601</v>
      </c>
      <c r="G653" s="1">
        <f>'Stand condition - SCT output'!$F653</f>
        <v>44953769.955991</v>
      </c>
      <c r="H653" s="1">
        <f>'Stand condition - SCT output'!$G653</f>
        <v>0</v>
      </c>
      <c r="I653" s="1" t="str">
        <f>'Stand condition - SCT output'!$H653</f>
        <v>Moonie</v>
      </c>
      <c r="J653" s="1" t="str">
        <f>'Stand condition - SCT output'!$J653</f>
        <v>Coolabah</v>
      </c>
      <c r="K653" s="1"/>
      <c r="L653" t="s">
        <v>73</v>
      </c>
      <c r="M653">
        <v>1987</v>
      </c>
      <c r="N653" t="s">
        <v>74</v>
      </c>
      <c r="O653">
        <v>1116004.7469374652</v>
      </c>
      <c r="P653" s="1">
        <v>8932608.9298883099</v>
      </c>
      <c r="Q653" s="1">
        <v>24804875.157517601</v>
      </c>
      <c r="R653" s="1">
        <v>44953769.955991</v>
      </c>
      <c r="S653" s="1">
        <v>0</v>
      </c>
      <c r="T653" s="1" t="s">
        <v>16</v>
      </c>
      <c r="U653" s="1" t="s">
        <v>57</v>
      </c>
      <c r="V653">
        <f t="shared" si="87"/>
        <v>79807258.790334374</v>
      </c>
      <c r="X653" t="s">
        <v>73</v>
      </c>
      <c r="Y653">
        <v>1987</v>
      </c>
      <c r="Z653" t="s">
        <v>74</v>
      </c>
      <c r="AA653">
        <f t="shared" si="81"/>
        <v>1.3983749897604889</v>
      </c>
      <c r="AB653">
        <f t="shared" si="82"/>
        <v>11.192727410116431</v>
      </c>
      <c r="AC653">
        <f t="shared" si="83"/>
        <v>31.080976258918657</v>
      </c>
      <c r="AD653">
        <f t="shared" si="84"/>
        <v>56.327921341204423</v>
      </c>
      <c r="AE653">
        <f t="shared" si="85"/>
        <v>0</v>
      </c>
      <c r="AF653" s="1" t="s">
        <v>16</v>
      </c>
      <c r="AG653" s="1" t="s">
        <v>57</v>
      </c>
      <c r="AH653">
        <f t="shared" si="88"/>
        <v>100</v>
      </c>
    </row>
    <row r="654" spans="1:34" x14ac:dyDescent="0.45">
      <c r="A654" t="str">
        <f>MID('Stand condition - SCT output'!$I654,9,4)</f>
        <v>1986</v>
      </c>
      <c r="B654">
        <f t="shared" si="86"/>
        <v>1987</v>
      </c>
      <c r="C654" t="str">
        <f>MID('Stand condition - SCT output'!$I654,18,4)</f>
        <v>1988</v>
      </c>
      <c r="D654">
        <f>SUM('Stand condition - SCT output'!$B654:$C654)</f>
        <v>200259.18328857399</v>
      </c>
      <c r="E654" s="1">
        <f>'Stand condition - SCT output'!$D654</f>
        <v>2297859.5046171299</v>
      </c>
      <c r="F654" s="1">
        <f>'Stand condition - SCT output'!$E654</f>
        <v>4448107.9392037103</v>
      </c>
      <c r="G654" s="1">
        <f>'Stand condition - SCT output'!$F654</f>
        <v>9621187.3772458509</v>
      </c>
      <c r="H654" s="1">
        <f>'Stand condition - SCT output'!$G654</f>
        <v>18855.036926269499</v>
      </c>
      <c r="I654" s="1" t="str">
        <f>'Stand condition - SCT output'!$H654</f>
        <v>Murray</v>
      </c>
      <c r="J654" s="1" t="str">
        <f>'Stand condition - SCT output'!$J654</f>
        <v>Coolabah</v>
      </c>
      <c r="K654" s="1"/>
      <c r="L654" t="s">
        <v>73</v>
      </c>
      <c r="M654">
        <v>1987</v>
      </c>
      <c r="N654" t="s">
        <v>74</v>
      </c>
      <c r="O654">
        <v>200259.18328857399</v>
      </c>
      <c r="P654" s="1">
        <v>2297859.5046171299</v>
      </c>
      <c r="Q654" s="1">
        <v>4448107.9392037103</v>
      </c>
      <c r="R654" s="1">
        <v>9621187.3772458509</v>
      </c>
      <c r="S654" s="1">
        <v>18855.036926269499</v>
      </c>
      <c r="T654" s="1" t="s">
        <v>17</v>
      </c>
      <c r="U654" s="1" t="s">
        <v>57</v>
      </c>
      <c r="V654">
        <f t="shared" si="87"/>
        <v>16586269.041281534</v>
      </c>
      <c r="X654" t="s">
        <v>73</v>
      </c>
      <c r="Y654">
        <v>1987</v>
      </c>
      <c r="Z654" t="s">
        <v>74</v>
      </c>
      <c r="AA654">
        <f t="shared" si="81"/>
        <v>1.2073793255743608</v>
      </c>
      <c r="AB654">
        <f t="shared" si="82"/>
        <v>13.853986685601155</v>
      </c>
      <c r="AC654">
        <f t="shared" si="83"/>
        <v>26.818013913393195</v>
      </c>
      <c r="AD654">
        <f t="shared" si="84"/>
        <v>58.006941484547824</v>
      </c>
      <c r="AE654">
        <f t="shared" si="85"/>
        <v>0.1136785908834665</v>
      </c>
      <c r="AF654" s="1" t="s">
        <v>17</v>
      </c>
      <c r="AG654" s="1" t="s">
        <v>57</v>
      </c>
      <c r="AH654">
        <f t="shared" si="88"/>
        <v>100</v>
      </c>
    </row>
    <row r="655" spans="1:34" x14ac:dyDescent="0.45">
      <c r="A655" t="str">
        <f>MID('Stand condition - SCT output'!$I655,9,4)</f>
        <v>1986</v>
      </c>
      <c r="B655">
        <f t="shared" si="86"/>
        <v>1987</v>
      </c>
      <c r="C655" t="str">
        <f>MID('Stand condition - SCT output'!$I655,18,4)</f>
        <v>1988</v>
      </c>
      <c r="D655">
        <f>SUM('Stand condition - SCT output'!$B655:$C655)</f>
        <v>232304.62465628801</v>
      </c>
      <c r="E655" s="1">
        <f>'Stand condition - SCT output'!$D655</f>
        <v>11498352.611110499</v>
      </c>
      <c r="F655" s="1">
        <f>'Stand condition - SCT output'!$E655</f>
        <v>103830151.631633</v>
      </c>
      <c r="G655" s="1">
        <f>'Stand condition - SCT output'!$F655</f>
        <v>156229251.88203499</v>
      </c>
      <c r="H655" s="1">
        <f>'Stand condition - SCT output'!$G655</f>
        <v>16085.503287281699</v>
      </c>
      <c r="I655" s="1" t="str">
        <f>'Stand condition - SCT output'!$H655</f>
        <v>Barwon-Darling</v>
      </c>
      <c r="J655" s="1" t="str">
        <f>'Stand condition - SCT output'!$J655</f>
        <v>Coolabah</v>
      </c>
      <c r="K655" s="1"/>
      <c r="L655" t="s">
        <v>73</v>
      </c>
      <c r="M655">
        <v>1987</v>
      </c>
      <c r="N655" t="s">
        <v>74</v>
      </c>
      <c r="O655">
        <v>232304.62465628801</v>
      </c>
      <c r="P655" s="1">
        <v>11498352.611110499</v>
      </c>
      <c r="Q655" s="1">
        <v>103830151.631633</v>
      </c>
      <c r="R655" s="1">
        <v>156229251.88203499</v>
      </c>
      <c r="S655" s="1">
        <v>16085.503287281699</v>
      </c>
      <c r="T655" s="1" t="s">
        <v>18</v>
      </c>
      <c r="U655" s="1" t="s">
        <v>57</v>
      </c>
      <c r="V655">
        <f t="shared" si="87"/>
        <v>271806146.25272202</v>
      </c>
      <c r="X655" t="s">
        <v>73</v>
      </c>
      <c r="Y655">
        <v>1987</v>
      </c>
      <c r="Z655" t="s">
        <v>74</v>
      </c>
      <c r="AA655">
        <f t="shared" si="81"/>
        <v>8.5467024149002882E-2</v>
      </c>
      <c r="AB655">
        <f t="shared" si="82"/>
        <v>4.2303504794256837</v>
      </c>
      <c r="AC655">
        <f t="shared" si="83"/>
        <v>38.200074966330227</v>
      </c>
      <c r="AD655">
        <f t="shared" si="84"/>
        <v>57.478189524373356</v>
      </c>
      <c r="AE655">
        <f t="shared" si="85"/>
        <v>5.918005721741699E-3</v>
      </c>
      <c r="AF655" s="1" t="s">
        <v>18</v>
      </c>
      <c r="AG655" s="1" t="s">
        <v>57</v>
      </c>
      <c r="AH655">
        <f t="shared" si="88"/>
        <v>100.00000000000001</v>
      </c>
    </row>
    <row r="656" spans="1:34" x14ac:dyDescent="0.45">
      <c r="A656" t="str">
        <f>MID('Stand condition - SCT output'!$I656,9,4)</f>
        <v>1986</v>
      </c>
      <c r="B656">
        <f t="shared" si="86"/>
        <v>1987</v>
      </c>
      <c r="C656" t="str">
        <f>MID('Stand condition - SCT output'!$I656,18,4)</f>
        <v>1988</v>
      </c>
      <c r="D656">
        <f>SUM('Stand condition - SCT output'!$B656:$C656)</f>
        <v>1469557.3206787056</v>
      </c>
      <c r="E656" s="1">
        <f>'Stand condition - SCT output'!$D656</f>
        <v>26592729.0310187</v>
      </c>
      <c r="F656" s="1">
        <f>'Stand condition - SCT output'!$E656</f>
        <v>249783086.48610601</v>
      </c>
      <c r="G656" s="1">
        <f>'Stand condition - SCT output'!$F656</f>
        <v>361818255.32065898</v>
      </c>
      <c r="H656" s="1">
        <f>'Stand condition - SCT output'!$G656</f>
        <v>2709.9010009765602</v>
      </c>
      <c r="I656" s="1" t="str">
        <f>'Stand condition - SCT output'!$H656</f>
        <v>Border Rivers</v>
      </c>
      <c r="J656" s="1" t="str">
        <f>'Stand condition - SCT output'!$J656</f>
        <v>Coolabah</v>
      </c>
      <c r="K656" s="1"/>
      <c r="L656" t="s">
        <v>73</v>
      </c>
      <c r="M656">
        <v>1987</v>
      </c>
      <c r="N656" t="s">
        <v>74</v>
      </c>
      <c r="O656">
        <v>1469557.3206787056</v>
      </c>
      <c r="P656" s="1">
        <v>26592729.0310187</v>
      </c>
      <c r="Q656" s="1">
        <v>249783086.48610601</v>
      </c>
      <c r="R656" s="1">
        <v>361818255.32065898</v>
      </c>
      <c r="S656" s="1">
        <v>2709.9010009765602</v>
      </c>
      <c r="T656" s="1" t="s">
        <v>19</v>
      </c>
      <c r="U656" s="1" t="s">
        <v>57</v>
      </c>
      <c r="V656">
        <f t="shared" si="87"/>
        <v>639666338.05946338</v>
      </c>
      <c r="X656" t="s">
        <v>73</v>
      </c>
      <c r="Y656">
        <v>1987</v>
      </c>
      <c r="Z656" t="s">
        <v>74</v>
      </c>
      <c r="AA656">
        <f t="shared" si="81"/>
        <v>0.22973810457759236</v>
      </c>
      <c r="AB656">
        <f t="shared" si="82"/>
        <v>4.1572812963227461</v>
      </c>
      <c r="AC656">
        <f t="shared" si="83"/>
        <v>39.048965315865374</v>
      </c>
      <c r="AD656">
        <f t="shared" si="84"/>
        <v>56.563591640338018</v>
      </c>
      <c r="AE656">
        <f t="shared" si="85"/>
        <v>4.2364289626330907E-4</v>
      </c>
      <c r="AF656" s="1" t="s">
        <v>19</v>
      </c>
      <c r="AG656" s="1" t="s">
        <v>57</v>
      </c>
      <c r="AH656">
        <f t="shared" si="88"/>
        <v>100</v>
      </c>
    </row>
    <row r="657" spans="1:34" x14ac:dyDescent="0.45">
      <c r="A657" t="str">
        <f>MID('Stand condition - SCT output'!$I657,9,4)</f>
        <v>1986</v>
      </c>
      <c r="B657">
        <f t="shared" si="86"/>
        <v>1987</v>
      </c>
      <c r="C657" t="str">
        <f>MID('Stand condition - SCT output'!$I657,18,4)</f>
        <v>1988</v>
      </c>
      <c r="D657">
        <f>SUM('Stand condition - SCT output'!$B657:$C657)</f>
        <v>0</v>
      </c>
      <c r="E657" s="1">
        <f>'Stand condition - SCT output'!$D657</f>
        <v>3118.10864257812</v>
      </c>
      <c r="F657" s="1">
        <f>'Stand condition - SCT output'!$E657</f>
        <v>21186.158935546799</v>
      </c>
      <c r="G657" s="1">
        <f>'Stand condition - SCT output'!$F657</f>
        <v>49838.612792968699</v>
      </c>
      <c r="H657" s="1">
        <f>'Stand condition - SCT output'!$G657</f>
        <v>0</v>
      </c>
      <c r="I657" s="1" t="str">
        <f>'Stand condition - SCT output'!$H657</f>
        <v>Campaspe</v>
      </c>
      <c r="J657" s="1" t="str">
        <f>'Stand condition - SCT output'!$J657</f>
        <v>Coolabah</v>
      </c>
      <c r="K657" s="1"/>
      <c r="L657" t="s">
        <v>73</v>
      </c>
      <c r="M657">
        <v>1987</v>
      </c>
      <c r="N657" t="s">
        <v>74</v>
      </c>
      <c r="O657">
        <v>0</v>
      </c>
      <c r="P657" s="1">
        <v>3118.10864257812</v>
      </c>
      <c r="Q657" s="1">
        <v>21186.158935546799</v>
      </c>
      <c r="R657" s="1">
        <v>49838.612792968699</v>
      </c>
      <c r="S657" s="1">
        <v>0</v>
      </c>
      <c r="T657" s="1" t="s">
        <v>20</v>
      </c>
      <c r="U657" s="1" t="s">
        <v>57</v>
      </c>
      <c r="V657">
        <f t="shared" si="87"/>
        <v>74142.880371093619</v>
      </c>
      <c r="X657" t="s">
        <v>73</v>
      </c>
      <c r="Y657">
        <v>1987</v>
      </c>
      <c r="Z657" t="s">
        <v>74</v>
      </c>
      <c r="AA657">
        <f t="shared" si="81"/>
        <v>0</v>
      </c>
      <c r="AB657">
        <f t="shared" si="82"/>
        <v>4.2055402042267964</v>
      </c>
      <c r="AC657">
        <f t="shared" si="83"/>
        <v>28.574771885726108</v>
      </c>
      <c r="AD657">
        <f t="shared" si="84"/>
        <v>67.219687910047099</v>
      </c>
      <c r="AE657">
        <f t="shared" si="85"/>
        <v>0</v>
      </c>
      <c r="AF657" s="1" t="s">
        <v>20</v>
      </c>
      <c r="AG657" s="1" t="s">
        <v>57</v>
      </c>
      <c r="AH657">
        <f t="shared" si="88"/>
        <v>100</v>
      </c>
    </row>
    <row r="658" spans="1:34" x14ac:dyDescent="0.45">
      <c r="A658" t="str">
        <f>MID('Stand condition - SCT output'!$I658,9,4)</f>
        <v>1986</v>
      </c>
      <c r="B658">
        <f t="shared" si="86"/>
        <v>1987</v>
      </c>
      <c r="C658" t="str">
        <f>MID('Stand condition - SCT output'!$I658,18,4)</f>
        <v>1988</v>
      </c>
      <c r="D658">
        <f>SUM('Stand condition - SCT output'!$B658:$C658)</f>
        <v>4972.6165771484302</v>
      </c>
      <c r="E658" s="1">
        <f>'Stand condition - SCT output'!$D658</f>
        <v>72594.915471095606</v>
      </c>
      <c r="F658" s="1">
        <f>'Stand condition - SCT output'!$E658</f>
        <v>346136.09307861299</v>
      </c>
      <c r="G658" s="1">
        <f>'Stand condition - SCT output'!$F658</f>
        <v>1075238.1046657099</v>
      </c>
      <c r="H658" s="1">
        <f>'Stand condition - SCT output'!$G658</f>
        <v>3700.7763671875</v>
      </c>
      <c r="I658" s="1" t="str">
        <f>'Stand condition - SCT output'!$H658</f>
        <v>Goulburn-Broken</v>
      </c>
      <c r="J658" s="1" t="str">
        <f>'Stand condition - SCT output'!$J658</f>
        <v>Coolabah</v>
      </c>
      <c r="K658" s="1"/>
      <c r="L658" t="s">
        <v>73</v>
      </c>
      <c r="M658">
        <v>1987</v>
      </c>
      <c r="N658" t="s">
        <v>74</v>
      </c>
      <c r="O658">
        <v>4972.6165771484302</v>
      </c>
      <c r="P658" s="1">
        <v>72594.915471095606</v>
      </c>
      <c r="Q658" s="1">
        <v>346136.09307861299</v>
      </c>
      <c r="R658" s="1">
        <v>1075238.1046657099</v>
      </c>
      <c r="S658" s="1">
        <v>3700.7763671875</v>
      </c>
      <c r="T658" s="1" t="s">
        <v>21</v>
      </c>
      <c r="U658" s="1" t="s">
        <v>57</v>
      </c>
      <c r="V658">
        <f t="shared" si="87"/>
        <v>1502642.5061597545</v>
      </c>
      <c r="X658" t="s">
        <v>73</v>
      </c>
      <c r="Y658">
        <v>1987</v>
      </c>
      <c r="Z658" t="s">
        <v>74</v>
      </c>
      <c r="AA658">
        <f t="shared" si="81"/>
        <v>0.33092479127698537</v>
      </c>
      <c r="AB658">
        <f t="shared" si="82"/>
        <v>4.8311501354120239</v>
      </c>
      <c r="AC658">
        <f t="shared" si="83"/>
        <v>23.035159171905743</v>
      </c>
      <c r="AD658">
        <f t="shared" si="84"/>
        <v>71.556481349223546</v>
      </c>
      <c r="AE658">
        <f t="shared" si="85"/>
        <v>0.246284552181705</v>
      </c>
      <c r="AF658" s="1" t="s">
        <v>21</v>
      </c>
      <c r="AG658" s="1" t="s">
        <v>57</v>
      </c>
      <c r="AH658">
        <f t="shared" si="88"/>
        <v>100</v>
      </c>
    </row>
    <row r="659" spans="1:34" x14ac:dyDescent="0.45">
      <c r="A659" t="str">
        <f>MID('Stand condition - SCT output'!$I659,9,4)</f>
        <v>1986</v>
      </c>
      <c r="B659">
        <f t="shared" si="86"/>
        <v>1987</v>
      </c>
      <c r="C659" t="str">
        <f>MID('Stand condition - SCT output'!$I659,18,4)</f>
        <v>1988</v>
      </c>
      <c r="D659">
        <f>SUM('Stand condition - SCT output'!$B659:$C659)</f>
        <v>1624516.7772827118</v>
      </c>
      <c r="E659" s="1">
        <f>'Stand condition - SCT output'!$D659</f>
        <v>26742901.392053701</v>
      </c>
      <c r="F659" s="1">
        <f>'Stand condition - SCT output'!$E659</f>
        <v>503529640.87809998</v>
      </c>
      <c r="G659" s="1">
        <f>'Stand condition - SCT output'!$F659</f>
        <v>850682679.15713</v>
      </c>
      <c r="H659" s="1">
        <f>'Stand condition - SCT output'!$G659</f>
        <v>44353.113525390603</v>
      </c>
      <c r="I659" s="1" t="str">
        <f>'Stand condition - SCT output'!$H659</f>
        <v>Gwydir</v>
      </c>
      <c r="J659" s="1" t="str">
        <f>'Stand condition - SCT output'!$J659</f>
        <v>Coolabah</v>
      </c>
      <c r="K659" s="1"/>
      <c r="L659" t="s">
        <v>73</v>
      </c>
      <c r="M659">
        <v>1987</v>
      </c>
      <c r="N659" t="s">
        <v>74</v>
      </c>
      <c r="O659">
        <v>1624516.7772827118</v>
      </c>
      <c r="P659" s="1">
        <v>26742901.392053701</v>
      </c>
      <c r="Q659" s="1">
        <v>503529640.87809998</v>
      </c>
      <c r="R659" s="1">
        <v>850682679.15713</v>
      </c>
      <c r="S659" s="1">
        <v>44353.113525390603</v>
      </c>
      <c r="T659" s="1" t="s">
        <v>22</v>
      </c>
      <c r="U659" s="1" t="s">
        <v>57</v>
      </c>
      <c r="V659">
        <f t="shared" si="87"/>
        <v>1382624091.3180919</v>
      </c>
      <c r="X659" t="s">
        <v>73</v>
      </c>
      <c r="Y659">
        <v>1987</v>
      </c>
      <c r="Z659" t="s">
        <v>74</v>
      </c>
      <c r="AA659">
        <f t="shared" si="81"/>
        <v>0.11749518813418167</v>
      </c>
      <c r="AB659">
        <f t="shared" si="82"/>
        <v>1.934213468431538</v>
      </c>
      <c r="AC659">
        <f t="shared" si="83"/>
        <v>36.418404976443881</v>
      </c>
      <c r="AD659">
        <f t="shared" si="84"/>
        <v>61.526678473116426</v>
      </c>
      <c r="AE659">
        <f t="shared" si="85"/>
        <v>3.2078938739674074E-3</v>
      </c>
      <c r="AF659" s="1" t="s">
        <v>22</v>
      </c>
      <c r="AG659" s="1" t="s">
        <v>57</v>
      </c>
      <c r="AH659">
        <f t="shared" si="88"/>
        <v>100</v>
      </c>
    </row>
    <row r="660" spans="1:34" x14ac:dyDescent="0.45">
      <c r="A660" t="str">
        <f>MID('Stand condition - SCT output'!$I660,9,4)</f>
        <v>1986</v>
      </c>
      <c r="B660">
        <f t="shared" si="86"/>
        <v>1987</v>
      </c>
      <c r="C660" t="str">
        <f>MID('Stand condition - SCT output'!$I660,18,4)</f>
        <v>1988</v>
      </c>
      <c r="D660">
        <f>SUM('Stand condition - SCT output'!$B660:$C660)</f>
        <v>11894518.498360123</v>
      </c>
      <c r="E660" s="1">
        <f>'Stand condition - SCT output'!$D660</f>
        <v>219621999.857853</v>
      </c>
      <c r="F660" s="1">
        <f>'Stand condition - SCT output'!$E660</f>
        <v>654446023.19490898</v>
      </c>
      <c r="G660" s="1">
        <f>'Stand condition - SCT output'!$F660</f>
        <v>339890549.87679601</v>
      </c>
      <c r="H660" s="1">
        <f>'Stand condition - SCT output'!$G660</f>
        <v>12339.7371069814</v>
      </c>
      <c r="I660" s="1" t="str">
        <f>'Stand condition - SCT output'!$H660</f>
        <v>Warrego</v>
      </c>
      <c r="J660" s="1" t="str">
        <f>'Stand condition - SCT output'!$J660</f>
        <v>Coolabah</v>
      </c>
      <c r="K660" s="1"/>
      <c r="L660" t="s">
        <v>73</v>
      </c>
      <c r="M660">
        <v>1987</v>
      </c>
      <c r="N660" t="s">
        <v>74</v>
      </c>
      <c r="O660">
        <v>11894518.498360123</v>
      </c>
      <c r="P660" s="1">
        <v>219621999.857853</v>
      </c>
      <c r="Q660" s="1">
        <v>654446023.19490898</v>
      </c>
      <c r="R660" s="1">
        <v>339890549.87679601</v>
      </c>
      <c r="S660" s="1">
        <v>12339.7371069814</v>
      </c>
      <c r="T660" s="1" t="s">
        <v>23</v>
      </c>
      <c r="U660" s="1" t="s">
        <v>57</v>
      </c>
      <c r="V660">
        <f t="shared" si="87"/>
        <v>1225865431.165025</v>
      </c>
      <c r="X660" t="s">
        <v>73</v>
      </c>
      <c r="Y660">
        <v>1987</v>
      </c>
      <c r="Z660" t="s">
        <v>74</v>
      </c>
      <c r="AA660">
        <f t="shared" si="81"/>
        <v>0.9702956128761977</v>
      </c>
      <c r="AB660">
        <f t="shared" si="82"/>
        <v>17.915669556741719</v>
      </c>
      <c r="AC660">
        <f t="shared" si="83"/>
        <v>53.386448998153369</v>
      </c>
      <c r="AD660">
        <f t="shared" si="84"/>
        <v>27.726579217897871</v>
      </c>
      <c r="AE660">
        <f t="shared" si="85"/>
        <v>1.0066143308449518E-3</v>
      </c>
      <c r="AF660" s="1" t="s">
        <v>23</v>
      </c>
      <c r="AG660" s="1" t="s">
        <v>57</v>
      </c>
      <c r="AH660">
        <f t="shared" si="88"/>
        <v>100.00000000000001</v>
      </c>
    </row>
    <row r="661" spans="1:34" x14ac:dyDescent="0.45">
      <c r="A661" t="str">
        <f>MID('Stand condition - SCT output'!$I661,9,4)</f>
        <v>1986</v>
      </c>
      <c r="B661">
        <f t="shared" si="86"/>
        <v>1987</v>
      </c>
      <c r="C661" t="str">
        <f>MID('Stand condition - SCT output'!$I661,18,4)</f>
        <v>1988</v>
      </c>
      <c r="D661">
        <f>SUM('Stand condition - SCT output'!$B661:$C661)</f>
        <v>0</v>
      </c>
      <c r="E661" s="1">
        <f>'Stand condition - SCT output'!$D661</f>
        <v>594.232421875</v>
      </c>
      <c r="F661" s="1">
        <f>'Stand condition - SCT output'!$E661</f>
        <v>11026.447076775001</v>
      </c>
      <c r="G661" s="1">
        <f>'Stand condition - SCT output'!$F661</f>
        <v>44495.882394827997</v>
      </c>
      <c r="H661" s="1">
        <f>'Stand condition - SCT output'!$G661</f>
        <v>0</v>
      </c>
      <c r="I661" s="1" t="str">
        <f>'Stand condition - SCT output'!$H661</f>
        <v>Eastern Mt Lofty Ranges</v>
      </c>
      <c r="J661" s="1" t="str">
        <f>'Stand condition - SCT output'!$J661</f>
        <v>Coolabah</v>
      </c>
      <c r="K661" s="1"/>
      <c r="L661" t="s">
        <v>73</v>
      </c>
      <c r="M661">
        <v>1987</v>
      </c>
      <c r="N661" t="s">
        <v>74</v>
      </c>
      <c r="O661">
        <v>0</v>
      </c>
      <c r="P661" s="1">
        <v>594.232421875</v>
      </c>
      <c r="Q661" s="1">
        <v>11026.447076775001</v>
      </c>
      <c r="R661" s="1">
        <v>44495.882394827997</v>
      </c>
      <c r="S661" s="1">
        <v>0</v>
      </c>
      <c r="T661" s="1" t="s">
        <v>24</v>
      </c>
      <c r="U661" s="1" t="s">
        <v>57</v>
      </c>
      <c r="V661">
        <f t="shared" si="87"/>
        <v>56116.561893478</v>
      </c>
      <c r="X661" t="s">
        <v>73</v>
      </c>
      <c r="Y661">
        <v>1987</v>
      </c>
      <c r="Z661" t="s">
        <v>74</v>
      </c>
      <c r="AA661">
        <f t="shared" si="81"/>
        <v>0</v>
      </c>
      <c r="AB661">
        <f t="shared" si="82"/>
        <v>1.0589252117814851</v>
      </c>
      <c r="AC661">
        <f t="shared" si="83"/>
        <v>19.649185026170539</v>
      </c>
      <c r="AD661">
        <f t="shared" si="84"/>
        <v>79.291889762047973</v>
      </c>
      <c r="AE661">
        <f t="shared" si="85"/>
        <v>0</v>
      </c>
      <c r="AF661" s="1" t="s">
        <v>24</v>
      </c>
      <c r="AG661" s="1" t="s">
        <v>57</v>
      </c>
      <c r="AH661">
        <f t="shared" si="88"/>
        <v>100</v>
      </c>
    </row>
    <row r="662" spans="1:34" x14ac:dyDescent="0.45">
      <c r="A662" t="str">
        <f>MID('Stand condition - SCT output'!$I662,9,4)</f>
        <v>1986</v>
      </c>
      <c r="B662">
        <f t="shared" si="86"/>
        <v>1987</v>
      </c>
      <c r="C662" t="str">
        <f>MID('Stand condition - SCT output'!$I662,18,4)</f>
        <v>1988</v>
      </c>
      <c r="D662">
        <f>SUM('Stand condition - SCT output'!$B662:$C662)</f>
        <v>27438440.710131057</v>
      </c>
      <c r="E662" s="1">
        <f>'Stand condition - SCT output'!$D662</f>
        <v>114197062.865729</v>
      </c>
      <c r="F662" s="1">
        <f>'Stand condition - SCT output'!$E662</f>
        <v>224130889.03174499</v>
      </c>
      <c r="G662" s="1">
        <f>'Stand condition - SCT output'!$F662</f>
        <v>234925235.466306</v>
      </c>
      <c r="H662" s="1">
        <f>'Stand condition - SCT output'!$G662</f>
        <v>20597.8124389648</v>
      </c>
      <c r="I662" s="1" t="str">
        <f>'Stand condition - SCT output'!$H662</f>
        <v>Condamine-Balonne</v>
      </c>
      <c r="J662" s="1" t="str">
        <f>'Stand condition - SCT output'!$J662</f>
        <v>Coolabah</v>
      </c>
      <c r="K662" s="1"/>
      <c r="L662" t="s">
        <v>73</v>
      </c>
      <c r="M662">
        <v>1987</v>
      </c>
      <c r="N662" t="s">
        <v>74</v>
      </c>
      <c r="O662">
        <v>27438440.710131057</v>
      </c>
      <c r="P662" s="1">
        <v>114197062.865729</v>
      </c>
      <c r="Q662" s="1">
        <v>224130889.03174499</v>
      </c>
      <c r="R662" s="1">
        <v>234925235.466306</v>
      </c>
      <c r="S662" s="1">
        <v>20597.8124389648</v>
      </c>
      <c r="T662" s="1" t="s">
        <v>25</v>
      </c>
      <c r="U662" s="1" t="s">
        <v>57</v>
      </c>
      <c r="V662">
        <f t="shared" si="87"/>
        <v>600712225.88635004</v>
      </c>
      <c r="X662" t="s">
        <v>73</v>
      </c>
      <c r="Y662">
        <v>1987</v>
      </c>
      <c r="Z662" t="s">
        <v>74</v>
      </c>
      <c r="AA662">
        <f t="shared" si="81"/>
        <v>4.5676514523481977</v>
      </c>
      <c r="AB662">
        <f t="shared" si="82"/>
        <v>19.01027779103903</v>
      </c>
      <c r="AC662">
        <f t="shared" si="83"/>
        <v>37.310858573094656</v>
      </c>
      <c r="AD662">
        <f t="shared" si="84"/>
        <v>39.107783285028724</v>
      </c>
      <c r="AE662">
        <f t="shared" si="85"/>
        <v>3.4288984893844562E-3</v>
      </c>
      <c r="AF662" s="1" t="s">
        <v>25</v>
      </c>
      <c r="AG662" s="1" t="s">
        <v>57</v>
      </c>
      <c r="AH662">
        <f t="shared" si="88"/>
        <v>99.999999999999986</v>
      </c>
    </row>
    <row r="663" spans="1:34" x14ac:dyDescent="0.45">
      <c r="A663" t="str">
        <f>MID('Stand condition - SCT output'!$I663,9,4)</f>
        <v>1987</v>
      </c>
      <c r="B663">
        <f t="shared" si="86"/>
        <v>1988</v>
      </c>
      <c r="C663" t="str">
        <f>MID('Stand condition - SCT output'!$I663,18,4)</f>
        <v>1989</v>
      </c>
      <c r="D663">
        <f>SUM('Stand condition - SCT output'!$B663:$C663)</f>
        <v>81032.68206787105</v>
      </c>
      <c r="E663" s="1">
        <f>'Stand condition - SCT output'!$D663</f>
        <v>1041809.13116455</v>
      </c>
      <c r="F663" s="1">
        <f>'Stand condition - SCT output'!$E663</f>
        <v>4907243.9489207501</v>
      </c>
      <c r="G663" s="1">
        <f>'Stand condition - SCT output'!$F663</f>
        <v>6901532.1393978298</v>
      </c>
      <c r="H663" s="1">
        <f>'Stand condition - SCT output'!$G663</f>
        <v>2547.0794067382799</v>
      </c>
      <c r="I663" s="1" t="str">
        <f>'Stand condition - SCT output'!$H663</f>
        <v>Murrumbidgee</v>
      </c>
      <c r="J663" s="1" t="str">
        <f>'Stand condition - SCT output'!$J663</f>
        <v>Coolabah</v>
      </c>
      <c r="K663" s="1"/>
      <c r="L663" t="s">
        <v>75</v>
      </c>
      <c r="M663">
        <v>1988</v>
      </c>
      <c r="N663" t="s">
        <v>76</v>
      </c>
      <c r="O663">
        <v>81032.68206787105</v>
      </c>
      <c r="P663" s="1">
        <v>1041809.13116455</v>
      </c>
      <c r="Q663" s="1">
        <v>4907243.9489207501</v>
      </c>
      <c r="R663" s="1">
        <v>6901532.1393978298</v>
      </c>
      <c r="S663" s="1">
        <v>2547.0794067382799</v>
      </c>
      <c r="T663" s="1" t="s">
        <v>4</v>
      </c>
      <c r="U663" s="1" t="s">
        <v>57</v>
      </c>
      <c r="V663">
        <f t="shared" si="87"/>
        <v>12934164.980957739</v>
      </c>
      <c r="X663" t="s">
        <v>75</v>
      </c>
      <c r="Y663">
        <v>1988</v>
      </c>
      <c r="Z663" t="s">
        <v>76</v>
      </c>
      <c r="AA663">
        <f t="shared" si="81"/>
        <v>0.62650107051495796</v>
      </c>
      <c r="AB663">
        <f t="shared" si="82"/>
        <v>8.0547073019274791</v>
      </c>
      <c r="AC663">
        <f t="shared" si="83"/>
        <v>37.940168199071344</v>
      </c>
      <c r="AD663">
        <f t="shared" si="84"/>
        <v>53.358930781836911</v>
      </c>
      <c r="AE663">
        <f t="shared" si="85"/>
        <v>1.9692646649305968E-2</v>
      </c>
      <c r="AF663" s="1" t="s">
        <v>4</v>
      </c>
      <c r="AG663" s="1" t="s">
        <v>57</v>
      </c>
      <c r="AH663">
        <f t="shared" si="88"/>
        <v>100</v>
      </c>
    </row>
    <row r="664" spans="1:34" x14ac:dyDescent="0.45">
      <c r="A664" t="str">
        <f>MID('Stand condition - SCT output'!$I664,9,4)</f>
        <v>1987</v>
      </c>
      <c r="B664">
        <f t="shared" si="86"/>
        <v>1988</v>
      </c>
      <c r="C664" t="str">
        <f>MID('Stand condition - SCT output'!$I664,18,4)</f>
        <v>1989</v>
      </c>
      <c r="D664">
        <f>SUM('Stand condition - SCT output'!$B664:$C664)</f>
        <v>21346.841247558499</v>
      </c>
      <c r="E664" s="1">
        <f>'Stand condition - SCT output'!$D664</f>
        <v>5464276.7593075</v>
      </c>
      <c r="F664" s="1">
        <f>'Stand condition - SCT output'!$E664</f>
        <v>253957479.723537</v>
      </c>
      <c r="G664" s="1">
        <f>'Stand condition - SCT output'!$F664</f>
        <v>571557520.13097799</v>
      </c>
      <c r="H664" s="1">
        <f>'Stand condition - SCT output'!$G664</f>
        <v>198049.770629882</v>
      </c>
      <c r="I664" s="1" t="str">
        <f>'Stand condition - SCT output'!$H664</f>
        <v>Namoi</v>
      </c>
      <c r="J664" s="1" t="str">
        <f>'Stand condition - SCT output'!$J664</f>
        <v>Coolabah</v>
      </c>
      <c r="K664" s="1"/>
      <c r="L664" t="s">
        <v>75</v>
      </c>
      <c r="M664">
        <v>1988</v>
      </c>
      <c r="N664" t="s">
        <v>76</v>
      </c>
      <c r="O664">
        <v>21346.841247558499</v>
      </c>
      <c r="P664" s="1">
        <v>5464276.7593075</v>
      </c>
      <c r="Q664" s="1">
        <v>253957479.723537</v>
      </c>
      <c r="R664" s="1">
        <v>571557520.13097799</v>
      </c>
      <c r="S664" s="1">
        <v>198049.770629882</v>
      </c>
      <c r="T664" s="1" t="s">
        <v>7</v>
      </c>
      <c r="U664" s="1" t="s">
        <v>57</v>
      </c>
      <c r="V664">
        <f t="shared" si="87"/>
        <v>831198673.2256999</v>
      </c>
      <c r="X664" t="s">
        <v>75</v>
      </c>
      <c r="Y664">
        <v>1988</v>
      </c>
      <c r="Z664" t="s">
        <v>76</v>
      </c>
      <c r="AA664">
        <f t="shared" si="81"/>
        <v>2.5681996296644805E-3</v>
      </c>
      <c r="AB664">
        <f t="shared" si="82"/>
        <v>0.65739719459630985</v>
      </c>
      <c r="AC664">
        <f t="shared" si="83"/>
        <v>30.553162306910775</v>
      </c>
      <c r="AD664">
        <f t="shared" si="84"/>
        <v>68.763045291312665</v>
      </c>
      <c r="AE664">
        <f t="shared" si="85"/>
        <v>2.3827007550588867E-2</v>
      </c>
      <c r="AF664" s="1" t="s">
        <v>7</v>
      </c>
      <c r="AG664" s="1" t="s">
        <v>57</v>
      </c>
      <c r="AH664">
        <f t="shared" si="88"/>
        <v>100.00000000000001</v>
      </c>
    </row>
    <row r="665" spans="1:34" x14ac:dyDescent="0.45">
      <c r="A665" t="str">
        <f>MID('Stand condition - SCT output'!$I665,9,4)</f>
        <v>1987</v>
      </c>
      <c r="B665">
        <f t="shared" si="86"/>
        <v>1988</v>
      </c>
      <c r="C665" t="str">
        <f>MID('Stand condition - SCT output'!$I665,18,4)</f>
        <v>1989</v>
      </c>
      <c r="D665">
        <f>SUM('Stand condition - SCT output'!$B665:$C665)</f>
        <v>210464.59429931638</v>
      </c>
      <c r="E665" s="1">
        <f>'Stand condition - SCT output'!$D665</f>
        <v>7435393.5012668902</v>
      </c>
      <c r="F665" s="1">
        <f>'Stand condition - SCT output'!$E665</f>
        <v>97763739.866765007</v>
      </c>
      <c r="G665" s="1">
        <f>'Stand condition - SCT output'!$F665</f>
        <v>50113029.777689099</v>
      </c>
      <c r="H665" s="1">
        <f>'Stand condition - SCT output'!$G665</f>
        <v>0</v>
      </c>
      <c r="I665" s="1" t="str">
        <f>'Stand condition - SCT output'!$H665</f>
        <v>Nebine</v>
      </c>
      <c r="J665" s="1" t="str">
        <f>'Stand condition - SCT output'!$J665</f>
        <v>Coolabah</v>
      </c>
      <c r="K665" s="1"/>
      <c r="L665" t="s">
        <v>75</v>
      </c>
      <c r="M665">
        <v>1988</v>
      </c>
      <c r="N665" t="s">
        <v>76</v>
      </c>
      <c r="O665">
        <v>210464.59429931638</v>
      </c>
      <c r="P665" s="1">
        <v>7435393.5012668902</v>
      </c>
      <c r="Q665" s="1">
        <v>97763739.866765007</v>
      </c>
      <c r="R665" s="1">
        <v>50113029.777689099</v>
      </c>
      <c r="S665" s="1">
        <v>0</v>
      </c>
      <c r="T665" s="1" t="s">
        <v>8</v>
      </c>
      <c r="U665" s="1" t="s">
        <v>57</v>
      </c>
      <c r="V665">
        <f t="shared" si="87"/>
        <v>155522627.74002033</v>
      </c>
      <c r="X665" t="s">
        <v>75</v>
      </c>
      <c r="Y665">
        <v>1988</v>
      </c>
      <c r="Z665" t="s">
        <v>76</v>
      </c>
      <c r="AA665">
        <f t="shared" si="81"/>
        <v>0.13532731368913073</v>
      </c>
      <c r="AB665">
        <f t="shared" si="82"/>
        <v>4.7809078391449749</v>
      </c>
      <c r="AC665">
        <f t="shared" si="83"/>
        <v>62.861424917660166</v>
      </c>
      <c r="AD665">
        <f t="shared" si="84"/>
        <v>32.222339929505708</v>
      </c>
      <c r="AE665">
        <f t="shared" si="85"/>
        <v>0</v>
      </c>
      <c r="AF665" s="1" t="s">
        <v>8</v>
      </c>
      <c r="AG665" s="1" t="s">
        <v>57</v>
      </c>
      <c r="AH665">
        <f t="shared" si="88"/>
        <v>99.999999999999986</v>
      </c>
    </row>
    <row r="666" spans="1:34" x14ac:dyDescent="0.45">
      <c r="A666" t="str">
        <f>MID('Stand condition - SCT output'!$I666,9,4)</f>
        <v>1987</v>
      </c>
      <c r="B666">
        <f t="shared" si="86"/>
        <v>1988</v>
      </c>
      <c r="C666" t="str">
        <f>MID('Stand condition - SCT output'!$I666,18,4)</f>
        <v>1989</v>
      </c>
      <c r="D666">
        <f>SUM('Stand condition - SCT output'!$B666:$C666)</f>
        <v>622.90881347656205</v>
      </c>
      <c r="E666" s="1">
        <f>'Stand condition - SCT output'!$D666</f>
        <v>9339.7904052734302</v>
      </c>
      <c r="F666" s="1">
        <f>'Stand condition - SCT output'!$E666</f>
        <v>82716.466979980396</v>
      </c>
      <c r="G666" s="1">
        <f>'Stand condition - SCT output'!$F666</f>
        <v>480997.26019933302</v>
      </c>
      <c r="H666" s="1">
        <f>'Stand condition - SCT output'!$G666</f>
        <v>3729.66186523437</v>
      </c>
      <c r="I666" s="1" t="str">
        <f>'Stand condition - SCT output'!$H666</f>
        <v>Ovens</v>
      </c>
      <c r="J666" s="1" t="str">
        <f>'Stand condition - SCT output'!$J666</f>
        <v>Coolabah</v>
      </c>
      <c r="K666" s="1"/>
      <c r="L666" t="s">
        <v>75</v>
      </c>
      <c r="M666">
        <v>1988</v>
      </c>
      <c r="N666" t="s">
        <v>76</v>
      </c>
      <c r="O666">
        <v>622.90881347656205</v>
      </c>
      <c r="P666" s="1">
        <v>9339.7904052734302</v>
      </c>
      <c r="Q666" s="1">
        <v>82716.466979980396</v>
      </c>
      <c r="R666" s="1">
        <v>480997.26019933302</v>
      </c>
      <c r="S666" s="1">
        <v>3729.66186523437</v>
      </c>
      <c r="T666" s="1" t="s">
        <v>9</v>
      </c>
      <c r="U666" s="1" t="s">
        <v>57</v>
      </c>
      <c r="V666">
        <f t="shared" si="87"/>
        <v>577406.0882632978</v>
      </c>
      <c r="X666" t="s">
        <v>75</v>
      </c>
      <c r="Y666">
        <v>1988</v>
      </c>
      <c r="Z666" t="s">
        <v>76</v>
      </c>
      <c r="AA666">
        <f t="shared" si="81"/>
        <v>0.10788054129289246</v>
      </c>
      <c r="AB666">
        <f t="shared" si="82"/>
        <v>1.6175427649828444</v>
      </c>
      <c r="AC666">
        <f t="shared" si="83"/>
        <v>14.325527330127768</v>
      </c>
      <c r="AD666">
        <f t="shared" si="84"/>
        <v>83.303115428876069</v>
      </c>
      <c r="AE666">
        <f t="shared" si="85"/>
        <v>0.64593393472041816</v>
      </c>
      <c r="AF666" s="1" t="s">
        <v>9</v>
      </c>
      <c r="AG666" s="1" t="s">
        <v>57</v>
      </c>
      <c r="AH666">
        <f t="shared" si="88"/>
        <v>99.999999999999986</v>
      </c>
    </row>
    <row r="667" spans="1:34" x14ac:dyDescent="0.45">
      <c r="A667" t="str">
        <f>MID('Stand condition - SCT output'!$I667,9,4)</f>
        <v>1987</v>
      </c>
      <c r="B667">
        <f t="shared" si="86"/>
        <v>1988</v>
      </c>
      <c r="C667" t="str">
        <f>MID('Stand condition - SCT output'!$I667,18,4)</f>
        <v>1989</v>
      </c>
      <c r="D667">
        <f>SUM('Stand condition - SCT output'!$B667:$C667)</f>
        <v>249367.15338134693</v>
      </c>
      <c r="E667" s="1">
        <f>'Stand condition - SCT output'!$D667</f>
        <v>7181902.6808337597</v>
      </c>
      <c r="F667" s="1">
        <f>'Stand condition - SCT output'!$E667</f>
        <v>52507102.6394701</v>
      </c>
      <c r="G667" s="1">
        <f>'Stand condition - SCT output'!$F667</f>
        <v>168619556.63807899</v>
      </c>
      <c r="H667" s="1">
        <f>'Stand condition - SCT output'!$G667</f>
        <v>35650.716430663997</v>
      </c>
      <c r="I667" s="1" t="str">
        <f>'Stand condition - SCT output'!$H667</f>
        <v>Paroo</v>
      </c>
      <c r="J667" s="1" t="str">
        <f>'Stand condition - SCT output'!$J667</f>
        <v>Coolabah</v>
      </c>
      <c r="K667" s="1"/>
      <c r="L667" t="s">
        <v>75</v>
      </c>
      <c r="M667">
        <v>1988</v>
      </c>
      <c r="N667" t="s">
        <v>76</v>
      </c>
      <c r="O667">
        <v>249367.15338134693</v>
      </c>
      <c r="P667" s="1">
        <v>7181902.6808337597</v>
      </c>
      <c r="Q667" s="1">
        <v>52507102.6394701</v>
      </c>
      <c r="R667" s="1">
        <v>168619556.63807899</v>
      </c>
      <c r="S667" s="1">
        <v>35650.716430663997</v>
      </c>
      <c r="T667" s="1" t="s">
        <v>10</v>
      </c>
      <c r="U667" s="1" t="s">
        <v>57</v>
      </c>
      <c r="V667">
        <f t="shared" si="87"/>
        <v>228593579.82819486</v>
      </c>
      <c r="X667" t="s">
        <v>75</v>
      </c>
      <c r="Y667">
        <v>1988</v>
      </c>
      <c r="Z667" t="s">
        <v>76</v>
      </c>
      <c r="AA667">
        <f t="shared" si="81"/>
        <v>0.10908755773839535</v>
      </c>
      <c r="AB667">
        <f t="shared" si="82"/>
        <v>3.1417779476709256</v>
      </c>
      <c r="AC667">
        <f t="shared" si="83"/>
        <v>22.96963137763235</v>
      </c>
      <c r="AD667">
        <f t="shared" si="84"/>
        <v>73.763907439924239</v>
      </c>
      <c r="AE667">
        <f t="shared" si="85"/>
        <v>1.5595677034087384E-2</v>
      </c>
      <c r="AF667" s="1" t="s">
        <v>10</v>
      </c>
      <c r="AG667" s="1" t="s">
        <v>57</v>
      </c>
      <c r="AH667">
        <f t="shared" si="88"/>
        <v>99.999999999999986</v>
      </c>
    </row>
    <row r="668" spans="1:34" x14ac:dyDescent="0.45">
      <c r="A668" t="str">
        <f>MID('Stand condition - SCT output'!$I668,9,4)</f>
        <v>1987</v>
      </c>
      <c r="B668">
        <f t="shared" si="86"/>
        <v>1988</v>
      </c>
      <c r="C668" t="str">
        <f>MID('Stand condition - SCT output'!$I668,18,4)</f>
        <v>1989</v>
      </c>
      <c r="D668">
        <f>SUM('Stand condition - SCT output'!$B668:$C668)</f>
        <v>9955.9790649414008</v>
      </c>
      <c r="E668" s="1">
        <f>'Stand condition - SCT output'!$D668</f>
        <v>67247.866638183594</v>
      </c>
      <c r="F668" s="1">
        <f>'Stand condition - SCT output'!$E668</f>
        <v>413119.81945896498</v>
      </c>
      <c r="G668" s="1">
        <f>'Stand condition - SCT output'!$F668</f>
        <v>690250.036254882</v>
      </c>
      <c r="H668" s="1">
        <f>'Stand condition - SCT output'!$G668</f>
        <v>0</v>
      </c>
      <c r="I668" s="1" t="str">
        <f>'Stand condition - SCT output'!$H668</f>
        <v>Wimmera-Avoca</v>
      </c>
      <c r="J668" s="1" t="str">
        <f>'Stand condition - SCT output'!$J668</f>
        <v>Coolabah</v>
      </c>
      <c r="K668" s="1"/>
      <c r="L668" t="s">
        <v>75</v>
      </c>
      <c r="M668">
        <v>1988</v>
      </c>
      <c r="N668" t="s">
        <v>76</v>
      </c>
      <c r="O668">
        <v>9955.9790649414008</v>
      </c>
      <c r="P668" s="1">
        <v>67247.866638183594</v>
      </c>
      <c r="Q668" s="1">
        <v>413119.81945896498</v>
      </c>
      <c r="R668" s="1">
        <v>690250.036254882</v>
      </c>
      <c r="S668" s="1">
        <v>0</v>
      </c>
      <c r="T668" s="1" t="s">
        <v>11</v>
      </c>
      <c r="U668" s="1" t="s">
        <v>57</v>
      </c>
      <c r="V668">
        <f t="shared" si="87"/>
        <v>1180573.7014169721</v>
      </c>
      <c r="X668" t="s">
        <v>75</v>
      </c>
      <c r="Y668">
        <v>1988</v>
      </c>
      <c r="Z668" t="s">
        <v>76</v>
      </c>
      <c r="AA668">
        <f t="shared" si="81"/>
        <v>0.84331702908440487</v>
      </c>
      <c r="AB668">
        <f t="shared" si="82"/>
        <v>5.6962023258243004</v>
      </c>
      <c r="AC668">
        <f t="shared" si="83"/>
        <v>34.993140958766226</v>
      </c>
      <c r="AD668">
        <f t="shared" si="84"/>
        <v>58.467339686325062</v>
      </c>
      <c r="AE668">
        <f t="shared" si="85"/>
        <v>0</v>
      </c>
      <c r="AF668" s="1" t="s">
        <v>11</v>
      </c>
      <c r="AG668" s="1" t="s">
        <v>57</v>
      </c>
      <c r="AH668">
        <f t="shared" si="88"/>
        <v>100</v>
      </c>
    </row>
    <row r="669" spans="1:34" x14ac:dyDescent="0.45">
      <c r="A669" t="str">
        <f>MID('Stand condition - SCT output'!$I669,9,4)</f>
        <v>1987</v>
      </c>
      <c r="B669">
        <f t="shared" si="86"/>
        <v>1988</v>
      </c>
      <c r="C669" t="str">
        <f>MID('Stand condition - SCT output'!$I669,18,4)</f>
        <v>1989</v>
      </c>
      <c r="D669">
        <f>SUM('Stand condition - SCT output'!$B669:$C669)</f>
        <v>126564.78710937456</v>
      </c>
      <c r="E669" s="1">
        <f>'Stand condition - SCT output'!$D669</f>
        <v>1485279.33874511</v>
      </c>
      <c r="F669" s="1">
        <f>'Stand condition - SCT output'!$E669</f>
        <v>8667758.40172478</v>
      </c>
      <c r="G669" s="1">
        <f>'Stand condition - SCT output'!$F669</f>
        <v>6539858.7709350502</v>
      </c>
      <c r="H669" s="1">
        <f>'Stand condition - SCT output'!$G669</f>
        <v>2579.15014648437</v>
      </c>
      <c r="I669" s="1" t="str">
        <f>'Stand condition - SCT output'!$H669</f>
        <v>Lachlan</v>
      </c>
      <c r="J669" s="1" t="str">
        <f>'Stand condition - SCT output'!$J669</f>
        <v>Coolabah</v>
      </c>
      <c r="K669" s="1"/>
      <c r="L669" t="s">
        <v>75</v>
      </c>
      <c r="M669">
        <v>1988</v>
      </c>
      <c r="N669" t="s">
        <v>76</v>
      </c>
      <c r="O669">
        <v>126564.78710937456</v>
      </c>
      <c r="P669" s="1">
        <v>1485279.33874511</v>
      </c>
      <c r="Q669" s="1">
        <v>8667758.40172478</v>
      </c>
      <c r="R669" s="1">
        <v>6539858.7709350502</v>
      </c>
      <c r="S669" s="1">
        <v>2579.15014648437</v>
      </c>
      <c r="T669" s="1" t="s">
        <v>12</v>
      </c>
      <c r="U669" s="1" t="s">
        <v>57</v>
      </c>
      <c r="V669">
        <f t="shared" si="87"/>
        <v>16822040.448660798</v>
      </c>
      <c r="X669" t="s">
        <v>75</v>
      </c>
      <c r="Y669">
        <v>1988</v>
      </c>
      <c r="Z669" t="s">
        <v>76</v>
      </c>
      <c r="AA669">
        <f t="shared" si="81"/>
        <v>0.75237476390356894</v>
      </c>
      <c r="AB669">
        <f t="shared" si="82"/>
        <v>8.829364923226974</v>
      </c>
      <c r="AC669">
        <f t="shared" si="83"/>
        <v>51.526201165535888</v>
      </c>
      <c r="AD669">
        <f t="shared" si="84"/>
        <v>38.876727177621831</v>
      </c>
      <c r="AE669">
        <f t="shared" si="85"/>
        <v>1.5331969711734322E-2</v>
      </c>
      <c r="AF669" s="1" t="s">
        <v>12</v>
      </c>
      <c r="AG669" s="1" t="s">
        <v>57</v>
      </c>
      <c r="AH669">
        <f t="shared" si="88"/>
        <v>100</v>
      </c>
    </row>
    <row r="670" spans="1:34" x14ac:dyDescent="0.45">
      <c r="A670" t="str">
        <f>MID('Stand condition - SCT output'!$I670,9,4)</f>
        <v>1987</v>
      </c>
      <c r="B670">
        <f t="shared" si="86"/>
        <v>1988</v>
      </c>
      <c r="C670" t="str">
        <f>MID('Stand condition - SCT output'!$I670,18,4)</f>
        <v>1989</v>
      </c>
      <c r="D670">
        <f>SUM('Stand condition - SCT output'!$B670:$C670)</f>
        <v>0</v>
      </c>
      <c r="E670" s="1">
        <f>'Stand condition - SCT output'!$D670</f>
        <v>8747.0797119140607</v>
      </c>
      <c r="F670" s="1">
        <f>'Stand condition - SCT output'!$E670</f>
        <v>64170.927978515603</v>
      </c>
      <c r="G670" s="1">
        <f>'Stand condition - SCT output'!$F670</f>
        <v>165528.61639404201</v>
      </c>
      <c r="H670" s="1">
        <f>'Stand condition - SCT output'!$G670</f>
        <v>0</v>
      </c>
      <c r="I670" s="1" t="str">
        <f>'Stand condition - SCT output'!$H670</f>
        <v>Loddon</v>
      </c>
      <c r="J670" s="1" t="str">
        <f>'Stand condition - SCT output'!$J670</f>
        <v>Coolabah</v>
      </c>
      <c r="K670" s="1"/>
      <c r="L670" t="s">
        <v>75</v>
      </c>
      <c r="M670">
        <v>1988</v>
      </c>
      <c r="N670" t="s">
        <v>76</v>
      </c>
      <c r="O670">
        <v>0</v>
      </c>
      <c r="P670" s="1">
        <v>8747.0797119140607</v>
      </c>
      <c r="Q670" s="1">
        <v>64170.927978515603</v>
      </c>
      <c r="R670" s="1">
        <v>165528.61639404201</v>
      </c>
      <c r="S670" s="1">
        <v>0</v>
      </c>
      <c r="T670" s="1" t="s">
        <v>13</v>
      </c>
      <c r="U670" s="1" t="s">
        <v>57</v>
      </c>
      <c r="V670">
        <f t="shared" si="87"/>
        <v>238446.62408447167</v>
      </c>
      <c r="X670" t="s">
        <v>75</v>
      </c>
      <c r="Y670">
        <v>1988</v>
      </c>
      <c r="Z670" t="s">
        <v>76</v>
      </c>
      <c r="AA670">
        <f t="shared" si="81"/>
        <v>0</v>
      </c>
      <c r="AB670">
        <f t="shared" si="82"/>
        <v>3.668359636249384</v>
      </c>
      <c r="AC670">
        <f t="shared" si="83"/>
        <v>26.912072345290376</v>
      </c>
      <c r="AD670">
        <f t="shared" si="84"/>
        <v>69.41956801846024</v>
      </c>
      <c r="AE670">
        <f t="shared" si="85"/>
        <v>0</v>
      </c>
      <c r="AF670" s="1" t="s">
        <v>13</v>
      </c>
      <c r="AG670" s="1" t="s">
        <v>57</v>
      </c>
      <c r="AH670">
        <f t="shared" si="88"/>
        <v>100</v>
      </c>
    </row>
    <row r="671" spans="1:34" x14ac:dyDescent="0.45">
      <c r="A671" t="str">
        <f>MID('Stand condition - SCT output'!$I671,9,4)</f>
        <v>1987</v>
      </c>
      <c r="B671">
        <f t="shared" si="86"/>
        <v>1988</v>
      </c>
      <c r="C671" t="str">
        <f>MID('Stand condition - SCT output'!$I671,18,4)</f>
        <v>1989</v>
      </c>
      <c r="D671">
        <f>SUM('Stand condition - SCT output'!$B671:$C671)</f>
        <v>13582.564025878901</v>
      </c>
      <c r="E671" s="1">
        <f>'Stand condition - SCT output'!$D671</f>
        <v>405240.51696777297</v>
      </c>
      <c r="F671" s="1">
        <f>'Stand condition - SCT output'!$E671</f>
        <v>3626218.73309637</v>
      </c>
      <c r="G671" s="1">
        <f>'Stand condition - SCT output'!$F671</f>
        <v>6324694.0843958203</v>
      </c>
      <c r="H671" s="1">
        <f>'Stand condition - SCT output'!$G671</f>
        <v>0</v>
      </c>
      <c r="I671" s="1" t="str">
        <f>'Stand condition - SCT output'!$H671</f>
        <v>Lower Darling</v>
      </c>
      <c r="J671" s="1" t="str">
        <f>'Stand condition - SCT output'!$J671</f>
        <v>Coolabah</v>
      </c>
      <c r="K671" s="1"/>
      <c r="L671" t="s">
        <v>75</v>
      </c>
      <c r="M671">
        <v>1988</v>
      </c>
      <c r="N671" t="s">
        <v>76</v>
      </c>
      <c r="O671">
        <v>13582.564025878901</v>
      </c>
      <c r="P671" s="1">
        <v>405240.51696777297</v>
      </c>
      <c r="Q671" s="1">
        <v>3626218.73309637</v>
      </c>
      <c r="R671" s="1">
        <v>6324694.0843958203</v>
      </c>
      <c r="S671" s="1">
        <v>0</v>
      </c>
      <c r="T671" s="1" t="s">
        <v>14</v>
      </c>
      <c r="U671" s="1" t="s">
        <v>57</v>
      </c>
      <c r="V671">
        <f t="shared" si="87"/>
        <v>10369735.898485843</v>
      </c>
      <c r="X671" t="s">
        <v>75</v>
      </c>
      <c r="Y671">
        <v>1988</v>
      </c>
      <c r="Z671" t="s">
        <v>76</v>
      </c>
      <c r="AA671">
        <f t="shared" si="81"/>
        <v>0.13098273821864823</v>
      </c>
      <c r="AB671">
        <f t="shared" si="82"/>
        <v>3.9079155046460241</v>
      </c>
      <c r="AC671">
        <f t="shared" si="83"/>
        <v>34.969248673207382</v>
      </c>
      <c r="AD671">
        <f t="shared" si="84"/>
        <v>60.991853083927936</v>
      </c>
      <c r="AE671">
        <f t="shared" si="85"/>
        <v>0</v>
      </c>
      <c r="AF671" s="1" t="s">
        <v>14</v>
      </c>
      <c r="AG671" s="1" t="s">
        <v>57</v>
      </c>
      <c r="AH671">
        <f t="shared" si="88"/>
        <v>99.999999999999986</v>
      </c>
    </row>
    <row r="672" spans="1:34" x14ac:dyDescent="0.45">
      <c r="A672" t="str">
        <f>MID('Stand condition - SCT output'!$I672,9,4)</f>
        <v>1987</v>
      </c>
      <c r="B672">
        <f t="shared" si="86"/>
        <v>1988</v>
      </c>
      <c r="C672" t="str">
        <f>MID('Stand condition - SCT output'!$I672,18,4)</f>
        <v>1989</v>
      </c>
      <c r="D672">
        <f>SUM('Stand condition - SCT output'!$B672:$C672)</f>
        <v>344174.86914062436</v>
      </c>
      <c r="E672" s="1">
        <f>'Stand condition - SCT output'!$D672</f>
        <v>18350700.110801999</v>
      </c>
      <c r="F672" s="1">
        <f>'Stand condition - SCT output'!$E672</f>
        <v>352480755.92332798</v>
      </c>
      <c r="G672" s="1">
        <f>'Stand condition - SCT output'!$F672</f>
        <v>297263376.33122402</v>
      </c>
      <c r="H672" s="1">
        <f>'Stand condition - SCT output'!$G672</f>
        <v>73674.718505859302</v>
      </c>
      <c r="I672" s="1" t="str">
        <f>'Stand condition - SCT output'!$H672</f>
        <v>Macquarie-Castlereagh</v>
      </c>
      <c r="J672" s="1" t="str">
        <f>'Stand condition - SCT output'!$J672</f>
        <v>Coolabah</v>
      </c>
      <c r="K672" s="1"/>
      <c r="L672" t="s">
        <v>75</v>
      </c>
      <c r="M672">
        <v>1988</v>
      </c>
      <c r="N672" t="s">
        <v>76</v>
      </c>
      <c r="O672">
        <v>344174.86914062436</v>
      </c>
      <c r="P672" s="1">
        <v>18350700.110801999</v>
      </c>
      <c r="Q672" s="1">
        <v>352480755.92332798</v>
      </c>
      <c r="R672" s="1">
        <v>297263376.33122402</v>
      </c>
      <c r="S672" s="1">
        <v>73674.718505859302</v>
      </c>
      <c r="T672" s="1" t="s">
        <v>15</v>
      </c>
      <c r="U672" s="1" t="s">
        <v>57</v>
      </c>
      <c r="V672">
        <f t="shared" si="87"/>
        <v>668512681.95300055</v>
      </c>
      <c r="X672" t="s">
        <v>75</v>
      </c>
      <c r="Y672">
        <v>1988</v>
      </c>
      <c r="Z672" t="s">
        <v>76</v>
      </c>
      <c r="AA672">
        <f t="shared" si="81"/>
        <v>5.1483670905860451E-2</v>
      </c>
      <c r="AB672">
        <f t="shared" si="82"/>
        <v>2.7450040374988931</v>
      </c>
      <c r="AC672">
        <f t="shared" si="83"/>
        <v>52.726113571037523</v>
      </c>
      <c r="AD672">
        <f t="shared" si="84"/>
        <v>44.466378029328538</v>
      </c>
      <c r="AE672">
        <f t="shared" si="85"/>
        <v>1.1020691229166385E-2</v>
      </c>
      <c r="AF672" s="1" t="s">
        <v>15</v>
      </c>
      <c r="AG672" s="1" t="s">
        <v>57</v>
      </c>
      <c r="AH672">
        <f t="shared" si="88"/>
        <v>99.999999999999972</v>
      </c>
    </row>
    <row r="673" spans="1:34" x14ac:dyDescent="0.45">
      <c r="A673" t="str">
        <f>MID('Stand condition - SCT output'!$I673,9,4)</f>
        <v>1987</v>
      </c>
      <c r="B673">
        <f t="shared" si="86"/>
        <v>1988</v>
      </c>
      <c r="C673" t="str">
        <f>MID('Stand condition - SCT output'!$I673,18,4)</f>
        <v>1989</v>
      </c>
      <c r="D673">
        <f>SUM('Stand condition - SCT output'!$B673:$C673)</f>
        <v>112173.45916748</v>
      </c>
      <c r="E673" s="1">
        <f>'Stand condition - SCT output'!$D673</f>
        <v>5441085.36696753</v>
      </c>
      <c r="F673" s="1">
        <f>'Stand condition - SCT output'!$E673</f>
        <v>25722846.484287798</v>
      </c>
      <c r="G673" s="1">
        <f>'Stand condition - SCT output'!$F673</f>
        <v>48506542.2607342</v>
      </c>
      <c r="H673" s="1">
        <f>'Stand condition - SCT output'!$G673</f>
        <v>24611.219177245999</v>
      </c>
      <c r="I673" s="1" t="str">
        <f>'Stand condition - SCT output'!$H673</f>
        <v>Moonie</v>
      </c>
      <c r="J673" s="1" t="str">
        <f>'Stand condition - SCT output'!$J673</f>
        <v>Coolabah</v>
      </c>
      <c r="K673" s="1"/>
      <c r="L673" t="s">
        <v>75</v>
      </c>
      <c r="M673">
        <v>1988</v>
      </c>
      <c r="N673" t="s">
        <v>76</v>
      </c>
      <c r="O673">
        <v>112173.45916748</v>
      </c>
      <c r="P673" s="1">
        <v>5441085.36696753</v>
      </c>
      <c r="Q673" s="1">
        <v>25722846.484287798</v>
      </c>
      <c r="R673" s="1">
        <v>48506542.2607342</v>
      </c>
      <c r="S673" s="1">
        <v>24611.219177245999</v>
      </c>
      <c r="T673" s="1" t="s">
        <v>16</v>
      </c>
      <c r="U673" s="1" t="s">
        <v>57</v>
      </c>
      <c r="V673">
        <f t="shared" si="87"/>
        <v>79807258.790334255</v>
      </c>
      <c r="X673" t="s">
        <v>75</v>
      </c>
      <c r="Y673">
        <v>1988</v>
      </c>
      <c r="Z673" t="s">
        <v>76</v>
      </c>
      <c r="AA673">
        <f t="shared" si="81"/>
        <v>0.14055545932504293</v>
      </c>
      <c r="AB673">
        <f t="shared" si="82"/>
        <v>6.8177825544191215</v>
      </c>
      <c r="AC673">
        <f t="shared" si="83"/>
        <v>32.231211639364297</v>
      </c>
      <c r="AD673">
        <f t="shared" si="84"/>
        <v>60.779612025227216</v>
      </c>
      <c r="AE673">
        <f t="shared" si="85"/>
        <v>3.0838321664328049E-2</v>
      </c>
      <c r="AF673" s="1" t="s">
        <v>16</v>
      </c>
      <c r="AG673" s="1" t="s">
        <v>57</v>
      </c>
      <c r="AH673">
        <f t="shared" si="88"/>
        <v>100</v>
      </c>
    </row>
    <row r="674" spans="1:34" x14ac:dyDescent="0.45">
      <c r="A674" t="str">
        <f>MID('Stand condition - SCT output'!$I674,9,4)</f>
        <v>1987</v>
      </c>
      <c r="B674">
        <f t="shared" si="86"/>
        <v>1988</v>
      </c>
      <c r="C674" t="str">
        <f>MID('Stand condition - SCT output'!$I674,18,4)</f>
        <v>1989</v>
      </c>
      <c r="D674">
        <f>SUM('Stand condition - SCT output'!$B674:$C674)</f>
        <v>150416.06042480399</v>
      </c>
      <c r="E674" s="1">
        <f>'Stand condition - SCT output'!$D674</f>
        <v>1468205.0268949601</v>
      </c>
      <c r="F674" s="1">
        <f>'Stand condition - SCT output'!$E674</f>
        <v>5010497.74767779</v>
      </c>
      <c r="G674" s="1">
        <f>'Stand condition - SCT output'!$F674</f>
        <v>9947105.9176487308</v>
      </c>
      <c r="H674" s="1">
        <f>'Stand condition - SCT output'!$G674</f>
        <v>10044.288635253901</v>
      </c>
      <c r="I674" s="1" t="str">
        <f>'Stand condition - SCT output'!$H674</f>
        <v>Murray</v>
      </c>
      <c r="J674" s="1" t="str">
        <f>'Stand condition - SCT output'!$J674</f>
        <v>Coolabah</v>
      </c>
      <c r="K674" s="1"/>
      <c r="L674" t="s">
        <v>75</v>
      </c>
      <c r="M674">
        <v>1988</v>
      </c>
      <c r="N674" t="s">
        <v>76</v>
      </c>
      <c r="O674">
        <v>150416.06042480399</v>
      </c>
      <c r="P674" s="1">
        <v>1468205.0268949601</v>
      </c>
      <c r="Q674" s="1">
        <v>5010497.74767779</v>
      </c>
      <c r="R674" s="1">
        <v>9947105.9176487308</v>
      </c>
      <c r="S674" s="1">
        <v>10044.288635253901</v>
      </c>
      <c r="T674" s="1" t="s">
        <v>17</v>
      </c>
      <c r="U674" s="1" t="s">
        <v>57</v>
      </c>
      <c r="V674">
        <f t="shared" si="87"/>
        <v>16586269.04128154</v>
      </c>
      <c r="X674" t="s">
        <v>75</v>
      </c>
      <c r="Y674">
        <v>1988</v>
      </c>
      <c r="Z674" t="s">
        <v>76</v>
      </c>
      <c r="AA674">
        <f t="shared" si="81"/>
        <v>0.90687097894308655</v>
      </c>
      <c r="AB674">
        <f t="shared" si="82"/>
        <v>8.8519306134534936</v>
      </c>
      <c r="AC674">
        <f t="shared" si="83"/>
        <v>30.208708994211836</v>
      </c>
      <c r="AD674">
        <f t="shared" si="84"/>
        <v>59.971931559119142</v>
      </c>
      <c r="AE674">
        <f t="shared" si="85"/>
        <v>6.055785427243876E-2</v>
      </c>
      <c r="AF674" s="1" t="s">
        <v>17</v>
      </c>
      <c r="AG674" s="1" t="s">
        <v>57</v>
      </c>
      <c r="AH674">
        <f t="shared" si="88"/>
        <v>100</v>
      </c>
    </row>
    <row r="675" spans="1:34" x14ac:dyDescent="0.45">
      <c r="A675" t="str">
        <f>MID('Stand condition - SCT output'!$I675,9,4)</f>
        <v>1987</v>
      </c>
      <c r="B675">
        <f t="shared" si="86"/>
        <v>1988</v>
      </c>
      <c r="C675" t="str">
        <f>MID('Stand condition - SCT output'!$I675,18,4)</f>
        <v>1989</v>
      </c>
      <c r="D675">
        <f>SUM('Stand condition - SCT output'!$B675:$C675)</f>
        <v>8683.3965454101508</v>
      </c>
      <c r="E675" s="1">
        <f>'Stand condition - SCT output'!$D675</f>
        <v>1204396.5018044801</v>
      </c>
      <c r="F675" s="1">
        <f>'Stand condition - SCT output'!$E675</f>
        <v>64678027.651851401</v>
      </c>
      <c r="G675" s="1">
        <f>'Stand condition - SCT output'!$F675</f>
        <v>205898274.723708</v>
      </c>
      <c r="H675" s="1">
        <f>'Stand condition - SCT output'!$G675</f>
        <v>16763.9788129021</v>
      </c>
      <c r="I675" s="1" t="str">
        <f>'Stand condition - SCT output'!$H675</f>
        <v>Barwon-Darling</v>
      </c>
      <c r="J675" s="1" t="str">
        <f>'Stand condition - SCT output'!$J675</f>
        <v>Coolabah</v>
      </c>
      <c r="K675" s="1"/>
      <c r="L675" t="s">
        <v>75</v>
      </c>
      <c r="M675">
        <v>1988</v>
      </c>
      <c r="N675" t="s">
        <v>76</v>
      </c>
      <c r="O675">
        <v>8683.3965454101508</v>
      </c>
      <c r="P675" s="1">
        <v>1204396.5018044801</v>
      </c>
      <c r="Q675" s="1">
        <v>64678027.651851401</v>
      </c>
      <c r="R675" s="1">
        <v>205898274.723708</v>
      </c>
      <c r="S675" s="1">
        <v>16763.9788129021</v>
      </c>
      <c r="T675" s="1" t="s">
        <v>18</v>
      </c>
      <c r="U675" s="1" t="s">
        <v>57</v>
      </c>
      <c r="V675">
        <f t="shared" si="87"/>
        <v>271806146.25272214</v>
      </c>
      <c r="X675" t="s">
        <v>75</v>
      </c>
      <c r="Y675">
        <v>1988</v>
      </c>
      <c r="Z675" t="s">
        <v>76</v>
      </c>
      <c r="AA675">
        <f t="shared" si="81"/>
        <v>3.1947020570080968E-3</v>
      </c>
      <c r="AB675">
        <f t="shared" si="82"/>
        <v>0.44310863400588679</v>
      </c>
      <c r="AC675">
        <f t="shared" si="83"/>
        <v>23.79564573632361</v>
      </c>
      <c r="AD675">
        <f t="shared" si="84"/>
        <v>75.751883304458545</v>
      </c>
      <c r="AE675">
        <f t="shared" si="85"/>
        <v>6.1676231549654325E-3</v>
      </c>
      <c r="AF675" s="1" t="s">
        <v>18</v>
      </c>
      <c r="AG675" s="1" t="s">
        <v>57</v>
      </c>
      <c r="AH675">
        <f t="shared" si="88"/>
        <v>100.00000000000001</v>
      </c>
    </row>
    <row r="676" spans="1:34" x14ac:dyDescent="0.45">
      <c r="A676" t="str">
        <f>MID('Stand condition - SCT output'!$I676,9,4)</f>
        <v>1987</v>
      </c>
      <c r="B676">
        <f t="shared" si="86"/>
        <v>1988</v>
      </c>
      <c r="C676" t="str">
        <f>MID('Stand condition - SCT output'!$I676,18,4)</f>
        <v>1989</v>
      </c>
      <c r="D676">
        <f>SUM('Stand condition - SCT output'!$B676:$C676)</f>
        <v>154376.469055175</v>
      </c>
      <c r="E676" s="1">
        <f>'Stand condition - SCT output'!$D676</f>
        <v>7448611.9520266</v>
      </c>
      <c r="F676" s="1">
        <f>'Stand condition - SCT output'!$E676</f>
        <v>175001818.55613899</v>
      </c>
      <c r="G676" s="1">
        <f>'Stand condition - SCT output'!$F676</f>
        <v>456912429.02071899</v>
      </c>
      <c r="H676" s="1">
        <f>'Stand condition - SCT output'!$G676</f>
        <v>149102.06152343701</v>
      </c>
      <c r="I676" s="1" t="str">
        <f>'Stand condition - SCT output'!$H676</f>
        <v>Border Rivers</v>
      </c>
      <c r="J676" s="1" t="str">
        <f>'Stand condition - SCT output'!$J676</f>
        <v>Coolabah</v>
      </c>
      <c r="K676" s="1"/>
      <c r="L676" t="s">
        <v>75</v>
      </c>
      <c r="M676">
        <v>1988</v>
      </c>
      <c r="N676" t="s">
        <v>76</v>
      </c>
      <c r="O676">
        <v>154376.469055175</v>
      </c>
      <c r="P676" s="1">
        <v>7448611.9520266</v>
      </c>
      <c r="Q676" s="1">
        <v>175001818.55613899</v>
      </c>
      <c r="R676" s="1">
        <v>456912429.02071899</v>
      </c>
      <c r="S676" s="1">
        <v>149102.06152343701</v>
      </c>
      <c r="T676" s="1" t="s">
        <v>19</v>
      </c>
      <c r="U676" s="1" t="s">
        <v>57</v>
      </c>
      <c r="V676">
        <f t="shared" si="87"/>
        <v>639666338.05946326</v>
      </c>
      <c r="X676" t="s">
        <v>75</v>
      </c>
      <c r="Y676">
        <v>1988</v>
      </c>
      <c r="Z676" t="s">
        <v>76</v>
      </c>
      <c r="AA676">
        <f t="shared" si="81"/>
        <v>2.4133905423803025E-2</v>
      </c>
      <c r="AB676">
        <f t="shared" si="82"/>
        <v>1.1644527011728072</v>
      </c>
      <c r="AC676">
        <f t="shared" si="83"/>
        <v>27.358297309662532</v>
      </c>
      <c r="AD676">
        <f t="shared" si="84"/>
        <v>71.429806734373528</v>
      </c>
      <c r="AE676">
        <f t="shared" si="85"/>
        <v>2.3309349367322266E-2</v>
      </c>
      <c r="AF676" s="1" t="s">
        <v>19</v>
      </c>
      <c r="AG676" s="1" t="s">
        <v>57</v>
      </c>
      <c r="AH676">
        <f t="shared" si="88"/>
        <v>99.999999999999986</v>
      </c>
    </row>
    <row r="677" spans="1:34" x14ac:dyDescent="0.45">
      <c r="A677" t="str">
        <f>MID('Stand condition - SCT output'!$I677,9,4)</f>
        <v>1987</v>
      </c>
      <c r="B677">
        <f t="shared" si="86"/>
        <v>1988</v>
      </c>
      <c r="C677" t="str">
        <f>MID('Stand condition - SCT output'!$I677,18,4)</f>
        <v>1989</v>
      </c>
      <c r="D677">
        <f>SUM('Stand condition - SCT output'!$B677:$C677)</f>
        <v>0</v>
      </c>
      <c r="E677" s="1">
        <f>'Stand condition - SCT output'!$D677</f>
        <v>4364.4201049804597</v>
      </c>
      <c r="F677" s="1">
        <f>'Stand condition - SCT output'!$E677</f>
        <v>17438.157348632802</v>
      </c>
      <c r="G677" s="1">
        <f>'Stand condition - SCT output'!$F677</f>
        <v>52340.302917480403</v>
      </c>
      <c r="H677" s="1">
        <f>'Stand condition - SCT output'!$G677</f>
        <v>0</v>
      </c>
      <c r="I677" s="1" t="str">
        <f>'Stand condition - SCT output'!$H677</f>
        <v>Campaspe</v>
      </c>
      <c r="J677" s="1" t="str">
        <f>'Stand condition - SCT output'!$J677</f>
        <v>Coolabah</v>
      </c>
      <c r="K677" s="1"/>
      <c r="L677" t="s">
        <v>75</v>
      </c>
      <c r="M677">
        <v>1988</v>
      </c>
      <c r="N677" t="s">
        <v>76</v>
      </c>
      <c r="O677">
        <v>0</v>
      </c>
      <c r="P677" s="1">
        <v>4364.4201049804597</v>
      </c>
      <c r="Q677" s="1">
        <v>17438.157348632802</v>
      </c>
      <c r="R677" s="1">
        <v>52340.302917480403</v>
      </c>
      <c r="S677" s="1">
        <v>0</v>
      </c>
      <c r="T677" s="1" t="s">
        <v>20</v>
      </c>
      <c r="U677" s="1" t="s">
        <v>57</v>
      </c>
      <c r="V677">
        <f t="shared" si="87"/>
        <v>74142.880371093663</v>
      </c>
      <c r="X677" t="s">
        <v>75</v>
      </c>
      <c r="Y677">
        <v>1988</v>
      </c>
      <c r="Z677" t="s">
        <v>76</v>
      </c>
      <c r="AA677">
        <f t="shared" si="81"/>
        <v>0</v>
      </c>
      <c r="AB677">
        <f t="shared" si="82"/>
        <v>5.8864992608002735</v>
      </c>
      <c r="AC677">
        <f t="shared" si="83"/>
        <v>23.519665356070352</v>
      </c>
      <c r="AD677">
        <f t="shared" si="84"/>
        <v>70.593835383129374</v>
      </c>
      <c r="AE677">
        <f t="shared" si="85"/>
        <v>0</v>
      </c>
      <c r="AF677" s="1" t="s">
        <v>20</v>
      </c>
      <c r="AG677" s="1" t="s">
        <v>57</v>
      </c>
      <c r="AH677">
        <f t="shared" si="88"/>
        <v>100</v>
      </c>
    </row>
    <row r="678" spans="1:34" x14ac:dyDescent="0.45">
      <c r="A678" t="str">
        <f>MID('Stand condition - SCT output'!$I678,9,4)</f>
        <v>1987</v>
      </c>
      <c r="B678">
        <f t="shared" si="86"/>
        <v>1988</v>
      </c>
      <c r="C678" t="str">
        <f>MID('Stand condition - SCT output'!$I678,18,4)</f>
        <v>1989</v>
      </c>
      <c r="D678">
        <f>SUM('Stand condition - SCT output'!$B678:$C678)</f>
        <v>7459.4902954101499</v>
      </c>
      <c r="E678" s="1">
        <f>'Stand condition - SCT output'!$D678</f>
        <v>57596.107426661998</v>
      </c>
      <c r="F678" s="1">
        <f>'Stand condition - SCT output'!$E678</f>
        <v>367889.182739257</v>
      </c>
      <c r="G678" s="1">
        <f>'Stand condition - SCT output'!$F678</f>
        <v>1064769.75780292</v>
      </c>
      <c r="H678" s="1">
        <f>'Stand condition - SCT output'!$G678</f>
        <v>4927.9678955078098</v>
      </c>
      <c r="I678" s="1" t="str">
        <f>'Stand condition - SCT output'!$H678</f>
        <v>Goulburn-Broken</v>
      </c>
      <c r="J678" s="1" t="str">
        <f>'Stand condition - SCT output'!$J678</f>
        <v>Coolabah</v>
      </c>
      <c r="K678" s="1"/>
      <c r="L678" t="s">
        <v>75</v>
      </c>
      <c r="M678">
        <v>1988</v>
      </c>
      <c r="N678" t="s">
        <v>76</v>
      </c>
      <c r="O678">
        <v>7459.4902954101499</v>
      </c>
      <c r="P678" s="1">
        <v>57596.107426661998</v>
      </c>
      <c r="Q678" s="1">
        <v>367889.182739257</v>
      </c>
      <c r="R678" s="1">
        <v>1064769.75780292</v>
      </c>
      <c r="S678" s="1">
        <v>4927.9678955078098</v>
      </c>
      <c r="T678" s="1" t="s">
        <v>21</v>
      </c>
      <c r="U678" s="1" t="s">
        <v>57</v>
      </c>
      <c r="V678">
        <f t="shared" si="87"/>
        <v>1502642.5061597568</v>
      </c>
      <c r="X678" t="s">
        <v>75</v>
      </c>
      <c r="Y678">
        <v>1988</v>
      </c>
      <c r="Z678" t="s">
        <v>76</v>
      </c>
      <c r="AA678">
        <f t="shared" si="81"/>
        <v>0.49642481593802845</v>
      </c>
      <c r="AB678">
        <f t="shared" si="82"/>
        <v>3.8329880321206979</v>
      </c>
      <c r="AC678">
        <f t="shared" si="83"/>
        <v>24.482814856572681</v>
      </c>
      <c r="AD678">
        <f t="shared" si="84"/>
        <v>70.859818848337341</v>
      </c>
      <c r="AE678">
        <f t="shared" si="85"/>
        <v>0.32795344703125828</v>
      </c>
      <c r="AF678" s="1" t="s">
        <v>21</v>
      </c>
      <c r="AG678" s="1" t="s">
        <v>57</v>
      </c>
      <c r="AH678">
        <f t="shared" si="88"/>
        <v>100.00000000000001</v>
      </c>
    </row>
    <row r="679" spans="1:34" x14ac:dyDescent="0.45">
      <c r="A679" t="str">
        <f>MID('Stand condition - SCT output'!$I679,9,4)</f>
        <v>1987</v>
      </c>
      <c r="B679">
        <f t="shared" si="86"/>
        <v>1988</v>
      </c>
      <c r="C679" t="str">
        <f>MID('Stand condition - SCT output'!$I679,18,4)</f>
        <v>1989</v>
      </c>
      <c r="D679">
        <f>SUM('Stand condition - SCT output'!$B679:$C679)</f>
        <v>57190.236511230403</v>
      </c>
      <c r="E679" s="1">
        <f>'Stand condition - SCT output'!$D679</f>
        <v>3599037.28378643</v>
      </c>
      <c r="F679" s="1">
        <f>'Stand condition - SCT output'!$E679</f>
        <v>290923807.80665702</v>
      </c>
      <c r="G679" s="1">
        <f>'Stand condition - SCT output'!$F679</f>
        <v>1087181458.04545</v>
      </c>
      <c r="H679" s="1">
        <f>'Stand condition - SCT output'!$G679</f>
        <v>862597.94567871001</v>
      </c>
      <c r="I679" s="1" t="str">
        <f>'Stand condition - SCT output'!$H679</f>
        <v>Gwydir</v>
      </c>
      <c r="J679" s="1" t="str">
        <f>'Stand condition - SCT output'!$J679</f>
        <v>Coolabah</v>
      </c>
      <c r="K679" s="1"/>
      <c r="L679" t="s">
        <v>75</v>
      </c>
      <c r="M679">
        <v>1988</v>
      </c>
      <c r="N679" t="s">
        <v>76</v>
      </c>
      <c r="O679">
        <v>57190.236511230403</v>
      </c>
      <c r="P679" s="1">
        <v>3599037.28378643</v>
      </c>
      <c r="Q679" s="1">
        <v>290923807.80665702</v>
      </c>
      <c r="R679" s="1">
        <v>1087181458.04545</v>
      </c>
      <c r="S679" s="1">
        <v>862597.94567871001</v>
      </c>
      <c r="T679" s="1" t="s">
        <v>22</v>
      </c>
      <c r="U679" s="1" t="s">
        <v>57</v>
      </c>
      <c r="V679">
        <f t="shared" si="87"/>
        <v>1382624091.3180833</v>
      </c>
      <c r="X679" t="s">
        <v>75</v>
      </c>
      <c r="Y679">
        <v>1988</v>
      </c>
      <c r="Z679" t="s">
        <v>76</v>
      </c>
      <c r="AA679">
        <f t="shared" si="81"/>
        <v>4.1363546946957801E-3</v>
      </c>
      <c r="AB679">
        <f t="shared" si="82"/>
        <v>0.26030482951844097</v>
      </c>
      <c r="AC679">
        <f t="shared" si="83"/>
        <v>21.041424754093033</v>
      </c>
      <c r="AD679">
        <f t="shared" si="84"/>
        <v>78.631745596810632</v>
      </c>
      <c r="AE679">
        <f t="shared" si="85"/>
        <v>6.2388464883204667E-2</v>
      </c>
      <c r="AF679" s="1" t="s">
        <v>22</v>
      </c>
      <c r="AG679" s="1" t="s">
        <v>57</v>
      </c>
      <c r="AH679">
        <f t="shared" si="88"/>
        <v>100</v>
      </c>
    </row>
    <row r="680" spans="1:34" x14ac:dyDescent="0.45">
      <c r="A680" t="str">
        <f>MID('Stand condition - SCT output'!$I680,9,4)</f>
        <v>1987</v>
      </c>
      <c r="B680">
        <f t="shared" si="86"/>
        <v>1988</v>
      </c>
      <c r="C680" t="str">
        <f>MID('Stand condition - SCT output'!$I680,18,4)</f>
        <v>1989</v>
      </c>
      <c r="D680">
        <f>SUM('Stand condition - SCT output'!$B680:$C680)</f>
        <v>4784078.1273803711</v>
      </c>
      <c r="E680" s="1">
        <f>'Stand condition - SCT output'!$D680</f>
        <v>126478313.429603</v>
      </c>
      <c r="F680" s="1">
        <f>'Stand condition - SCT output'!$E680</f>
        <v>712486693.30737495</v>
      </c>
      <c r="G680" s="1">
        <f>'Stand condition - SCT output'!$F680</f>
        <v>382108887.21563703</v>
      </c>
      <c r="H680" s="1">
        <f>'Stand condition - SCT output'!$G680</f>
        <v>7459.0850298713203</v>
      </c>
      <c r="I680" s="1" t="str">
        <f>'Stand condition - SCT output'!$H680</f>
        <v>Warrego</v>
      </c>
      <c r="J680" s="1" t="str">
        <f>'Stand condition - SCT output'!$J680</f>
        <v>Coolabah</v>
      </c>
      <c r="K680" s="1"/>
      <c r="L680" t="s">
        <v>75</v>
      </c>
      <c r="M680">
        <v>1988</v>
      </c>
      <c r="N680" t="s">
        <v>76</v>
      </c>
      <c r="O680">
        <v>4784078.1273803711</v>
      </c>
      <c r="P680" s="1">
        <v>126478313.429603</v>
      </c>
      <c r="Q680" s="1">
        <v>712486693.30737495</v>
      </c>
      <c r="R680" s="1">
        <v>382108887.21563703</v>
      </c>
      <c r="S680" s="1">
        <v>7459.0850298713203</v>
      </c>
      <c r="T680" s="1" t="s">
        <v>23</v>
      </c>
      <c r="U680" s="1" t="s">
        <v>57</v>
      </c>
      <c r="V680">
        <f t="shared" si="87"/>
        <v>1225865431.1650252</v>
      </c>
      <c r="X680" t="s">
        <v>75</v>
      </c>
      <c r="Y680">
        <v>1988</v>
      </c>
      <c r="Z680" t="s">
        <v>76</v>
      </c>
      <c r="AA680">
        <f t="shared" si="81"/>
        <v>0.39026128037836327</v>
      </c>
      <c r="AB680">
        <f t="shared" si="82"/>
        <v>10.317471250445642</v>
      </c>
      <c r="AC680">
        <f t="shared" si="83"/>
        <v>58.121117962372857</v>
      </c>
      <c r="AD680">
        <f t="shared" si="84"/>
        <v>31.170541031774778</v>
      </c>
      <c r="AE680">
        <f t="shared" si="85"/>
        <v>6.0847502835465654E-4</v>
      </c>
      <c r="AF680" s="1" t="s">
        <v>23</v>
      </c>
      <c r="AG680" s="1" t="s">
        <v>57</v>
      </c>
      <c r="AH680">
        <f t="shared" si="88"/>
        <v>100</v>
      </c>
    </row>
    <row r="681" spans="1:34" x14ac:dyDescent="0.45">
      <c r="A681" t="str">
        <f>MID('Stand condition - SCT output'!$I681,9,4)</f>
        <v>1987</v>
      </c>
      <c r="B681">
        <f t="shared" si="86"/>
        <v>1988</v>
      </c>
      <c r="C681" t="str">
        <f>MID('Stand condition - SCT output'!$I681,18,4)</f>
        <v>1989</v>
      </c>
      <c r="D681">
        <f>SUM('Stand condition - SCT output'!$B681:$C681)</f>
        <v>594.232421875</v>
      </c>
      <c r="E681" s="1">
        <f>'Stand condition - SCT output'!$D681</f>
        <v>0</v>
      </c>
      <c r="F681" s="1">
        <f>'Stand condition - SCT output'!$E681</f>
        <v>6546.4621366613001</v>
      </c>
      <c r="G681" s="1">
        <f>'Stand condition - SCT output'!$F681</f>
        <v>48342.497767070701</v>
      </c>
      <c r="H681" s="1">
        <f>'Stand condition - SCT output'!$G681</f>
        <v>633.36956787109295</v>
      </c>
      <c r="I681" s="1" t="str">
        <f>'Stand condition - SCT output'!$H681</f>
        <v>Eastern Mt Lofty Ranges</v>
      </c>
      <c r="J681" s="1" t="str">
        <f>'Stand condition - SCT output'!$J681</f>
        <v>Coolabah</v>
      </c>
      <c r="K681" s="1"/>
      <c r="L681" t="s">
        <v>75</v>
      </c>
      <c r="M681">
        <v>1988</v>
      </c>
      <c r="N681" t="s">
        <v>76</v>
      </c>
      <c r="O681">
        <v>594.232421875</v>
      </c>
      <c r="P681" s="1">
        <v>0</v>
      </c>
      <c r="Q681" s="1">
        <v>6546.4621366613001</v>
      </c>
      <c r="R681" s="1">
        <v>48342.497767070701</v>
      </c>
      <c r="S681" s="1">
        <v>633.36956787109295</v>
      </c>
      <c r="T681" s="1" t="s">
        <v>24</v>
      </c>
      <c r="U681" s="1" t="s">
        <v>57</v>
      </c>
      <c r="V681">
        <f t="shared" si="87"/>
        <v>56116.561893478094</v>
      </c>
      <c r="X681" t="s">
        <v>75</v>
      </c>
      <c r="Y681">
        <v>1988</v>
      </c>
      <c r="Z681" t="s">
        <v>76</v>
      </c>
      <c r="AA681">
        <f t="shared" si="81"/>
        <v>1.0589252117814831</v>
      </c>
      <c r="AB681">
        <f t="shared" si="82"/>
        <v>0</v>
      </c>
      <c r="AC681">
        <f t="shared" si="83"/>
        <v>11.665828974141295</v>
      </c>
      <c r="AD681">
        <f t="shared" si="84"/>
        <v>86.146578008174629</v>
      </c>
      <c r="AE681">
        <f t="shared" si="85"/>
        <v>1.1286678059025987</v>
      </c>
      <c r="AF681" s="1" t="s">
        <v>24</v>
      </c>
      <c r="AG681" s="1" t="s">
        <v>57</v>
      </c>
      <c r="AH681">
        <f t="shared" si="88"/>
        <v>100</v>
      </c>
    </row>
    <row r="682" spans="1:34" x14ac:dyDescent="0.45">
      <c r="A682" t="str">
        <f>MID('Stand condition - SCT output'!$I682,9,4)</f>
        <v>1987</v>
      </c>
      <c r="B682">
        <f t="shared" si="86"/>
        <v>1988</v>
      </c>
      <c r="C682" t="str">
        <f>MID('Stand condition - SCT output'!$I682,18,4)</f>
        <v>1989</v>
      </c>
      <c r="D682">
        <f>SUM('Stand condition - SCT output'!$B682:$C682)</f>
        <v>2115536.0112914983</v>
      </c>
      <c r="E682" s="1">
        <f>'Stand condition - SCT output'!$D682</f>
        <v>57233723.275710598</v>
      </c>
      <c r="F682" s="1">
        <f>'Stand condition - SCT output'!$E682</f>
        <v>233766575.87333101</v>
      </c>
      <c r="G682" s="1">
        <f>'Stand condition - SCT output'!$F682</f>
        <v>307382929.51745999</v>
      </c>
      <c r="H682" s="1">
        <f>'Stand condition - SCT output'!$G682</f>
        <v>213461.208557128</v>
      </c>
      <c r="I682" s="1" t="str">
        <f>'Stand condition - SCT output'!$H682</f>
        <v>Condamine-Balonne</v>
      </c>
      <c r="J682" s="1" t="str">
        <f>'Stand condition - SCT output'!$J682</f>
        <v>Coolabah</v>
      </c>
      <c r="K682" s="1"/>
      <c r="L682" t="s">
        <v>75</v>
      </c>
      <c r="M682">
        <v>1988</v>
      </c>
      <c r="N682" t="s">
        <v>76</v>
      </c>
      <c r="O682">
        <v>2115536.0112914983</v>
      </c>
      <c r="P682" s="1">
        <v>57233723.275710598</v>
      </c>
      <c r="Q682" s="1">
        <v>233766575.87333101</v>
      </c>
      <c r="R682" s="1">
        <v>307382929.51745999</v>
      </c>
      <c r="S682" s="1">
        <v>213461.208557128</v>
      </c>
      <c r="T682" s="1" t="s">
        <v>25</v>
      </c>
      <c r="U682" s="1" t="s">
        <v>57</v>
      </c>
      <c r="V682">
        <f t="shared" si="87"/>
        <v>600712225.88635015</v>
      </c>
      <c r="X682" t="s">
        <v>75</v>
      </c>
      <c r="Y682">
        <v>1988</v>
      </c>
      <c r="Z682" t="s">
        <v>76</v>
      </c>
      <c r="AA682">
        <f t="shared" si="81"/>
        <v>0.35217129269676961</v>
      </c>
      <c r="AB682">
        <f t="shared" si="82"/>
        <v>9.5276441546136841</v>
      </c>
      <c r="AC682">
        <f t="shared" si="83"/>
        <v>38.914902310904147</v>
      </c>
      <c r="AD682">
        <f t="shared" si="84"/>
        <v>51.16974755489899</v>
      </c>
      <c r="AE682">
        <f t="shared" si="85"/>
        <v>3.553468688641491E-2</v>
      </c>
      <c r="AF682" s="1" t="s">
        <v>25</v>
      </c>
      <c r="AG682" s="1" t="s">
        <v>57</v>
      </c>
      <c r="AH682">
        <f t="shared" si="88"/>
        <v>100.00000000000001</v>
      </c>
    </row>
    <row r="683" spans="1:34" x14ac:dyDescent="0.45">
      <c r="A683" t="str">
        <f>MID('Stand condition - SCT output'!$I683,9,4)</f>
        <v>1988</v>
      </c>
      <c r="B683">
        <f t="shared" si="86"/>
        <v>1989</v>
      </c>
      <c r="C683" t="str">
        <f>MID('Stand condition - SCT output'!$I683,18,4)</f>
        <v>1990</v>
      </c>
      <c r="D683">
        <f>SUM('Stand condition - SCT output'!$B683:$C683)</f>
        <v>23554.263977050712</v>
      </c>
      <c r="E683" s="1">
        <f>'Stand condition - SCT output'!$D683</f>
        <v>325764.59423828102</v>
      </c>
      <c r="F683" s="1">
        <f>'Stand condition - SCT output'!$E683</f>
        <v>3841117.8900146401</v>
      </c>
      <c r="G683" s="1">
        <f>'Stand condition - SCT output'!$F683</f>
        <v>8734205.9769904595</v>
      </c>
      <c r="H683" s="1">
        <f>'Stand condition - SCT output'!$G683</f>
        <v>9522.2557373046802</v>
      </c>
      <c r="I683" s="1" t="str">
        <f>'Stand condition - SCT output'!$H683</f>
        <v>Murrumbidgee</v>
      </c>
      <c r="J683" s="1" t="str">
        <f>'Stand condition - SCT output'!$J683</f>
        <v>Coolabah</v>
      </c>
      <c r="K683" s="1"/>
      <c r="L683" t="s">
        <v>74</v>
      </c>
      <c r="M683">
        <v>1989</v>
      </c>
      <c r="N683" t="s">
        <v>77</v>
      </c>
      <c r="O683">
        <v>23554.263977050712</v>
      </c>
      <c r="P683" s="1">
        <v>325764.59423828102</v>
      </c>
      <c r="Q683" s="1">
        <v>3841117.8900146401</v>
      </c>
      <c r="R683" s="1">
        <v>8734205.9769904595</v>
      </c>
      <c r="S683" s="1">
        <v>9522.2557373046802</v>
      </c>
      <c r="T683" s="1" t="s">
        <v>4</v>
      </c>
      <c r="U683" s="1" t="s">
        <v>57</v>
      </c>
      <c r="V683">
        <f t="shared" si="87"/>
        <v>12934164.980957735</v>
      </c>
      <c r="X683" t="s">
        <v>74</v>
      </c>
      <c r="Y683">
        <v>1989</v>
      </c>
      <c r="Z683" t="s">
        <v>77</v>
      </c>
      <c r="AA683">
        <f t="shared" si="81"/>
        <v>0.1821088876763855</v>
      </c>
      <c r="AB683">
        <f t="shared" si="82"/>
        <v>2.5186364540570376</v>
      </c>
      <c r="AC683">
        <f t="shared" si="83"/>
        <v>29.697455503851302</v>
      </c>
      <c r="AD683">
        <f t="shared" si="84"/>
        <v>67.528178199747373</v>
      </c>
      <c r="AE683">
        <f t="shared" si="85"/>
        <v>7.3620954667918473E-2</v>
      </c>
      <c r="AF683" s="1" t="s">
        <v>4</v>
      </c>
      <c r="AG683" s="1" t="s">
        <v>57</v>
      </c>
      <c r="AH683">
        <f t="shared" si="88"/>
        <v>100.00000000000001</v>
      </c>
    </row>
    <row r="684" spans="1:34" x14ac:dyDescent="0.45">
      <c r="A684" t="str">
        <f>MID('Stand condition - SCT output'!$I684,9,4)</f>
        <v>1988</v>
      </c>
      <c r="B684">
        <f t="shared" si="86"/>
        <v>1989</v>
      </c>
      <c r="C684" t="str">
        <f>MID('Stand condition - SCT output'!$I684,18,4)</f>
        <v>1990</v>
      </c>
      <c r="D684">
        <f>SUM('Stand condition - SCT output'!$B684:$C684)</f>
        <v>41342.873535156199</v>
      </c>
      <c r="E684" s="1">
        <f>'Stand condition - SCT output'!$D684</f>
        <v>1871446.16375253</v>
      </c>
      <c r="F684" s="1">
        <f>'Stand condition - SCT output'!$E684</f>
        <v>176270223.316598</v>
      </c>
      <c r="G684" s="1">
        <f>'Stand condition - SCT output'!$F684</f>
        <v>652909791.62221897</v>
      </c>
      <c r="H684" s="1">
        <f>'Stand condition - SCT output'!$G684</f>
        <v>105869.249595253</v>
      </c>
      <c r="I684" s="1" t="str">
        <f>'Stand condition - SCT output'!$H684</f>
        <v>Namoi</v>
      </c>
      <c r="J684" s="1" t="str">
        <f>'Stand condition - SCT output'!$J684</f>
        <v>Coolabah</v>
      </c>
      <c r="K684" s="1"/>
      <c r="L684" t="s">
        <v>74</v>
      </c>
      <c r="M684">
        <v>1989</v>
      </c>
      <c r="N684" t="s">
        <v>77</v>
      </c>
      <c r="O684">
        <v>41342.873535156199</v>
      </c>
      <c r="P684" s="1">
        <v>1871446.16375253</v>
      </c>
      <c r="Q684" s="1">
        <v>176270223.316598</v>
      </c>
      <c r="R684" s="1">
        <v>652909791.62221897</v>
      </c>
      <c r="S684" s="1">
        <v>105869.249595253</v>
      </c>
      <c r="T684" s="1" t="s">
        <v>7</v>
      </c>
      <c r="U684" s="1" t="s">
        <v>57</v>
      </c>
      <c r="V684">
        <f t="shared" si="87"/>
        <v>831198673.2256999</v>
      </c>
      <c r="X684" t="s">
        <v>74</v>
      </c>
      <c r="Y684">
        <v>1989</v>
      </c>
      <c r="Z684" t="s">
        <v>77</v>
      </c>
      <c r="AA684">
        <f t="shared" si="81"/>
        <v>4.9738858911689034E-3</v>
      </c>
      <c r="AB684">
        <f t="shared" si="82"/>
        <v>0.22515028284271166</v>
      </c>
      <c r="AC684">
        <f t="shared" si="83"/>
        <v>21.206749841470739</v>
      </c>
      <c r="AD684">
        <f t="shared" si="84"/>
        <v>78.550389053006924</v>
      </c>
      <c r="AE684">
        <f t="shared" si="85"/>
        <v>1.2736936788457283E-2</v>
      </c>
      <c r="AF684" s="1" t="s">
        <v>7</v>
      </c>
      <c r="AG684" s="1" t="s">
        <v>57</v>
      </c>
      <c r="AH684">
        <f t="shared" si="88"/>
        <v>100</v>
      </c>
    </row>
    <row r="685" spans="1:34" x14ac:dyDescent="0.45">
      <c r="A685" t="str">
        <f>MID('Stand condition - SCT output'!$I685,9,4)</f>
        <v>1988</v>
      </c>
      <c r="B685">
        <f t="shared" si="86"/>
        <v>1989</v>
      </c>
      <c r="C685" t="str">
        <f>MID('Stand condition - SCT output'!$I685,18,4)</f>
        <v>1990</v>
      </c>
      <c r="D685">
        <f>SUM('Stand condition - SCT output'!$B685:$C685)</f>
        <v>135910.43786621056</v>
      </c>
      <c r="E685" s="1">
        <f>'Stand condition - SCT output'!$D685</f>
        <v>5092860.1536937002</v>
      </c>
      <c r="F685" s="1">
        <f>'Stand condition - SCT output'!$E685</f>
        <v>75181786.409172505</v>
      </c>
      <c r="G685" s="1">
        <f>'Stand condition - SCT output'!$F685</f>
        <v>75112070.739287898</v>
      </c>
      <c r="H685" s="1">
        <f>'Stand condition - SCT output'!$G685</f>
        <v>0</v>
      </c>
      <c r="I685" s="1" t="str">
        <f>'Stand condition - SCT output'!$H685</f>
        <v>Nebine</v>
      </c>
      <c r="J685" s="1" t="str">
        <f>'Stand condition - SCT output'!$J685</f>
        <v>Coolabah</v>
      </c>
      <c r="K685" s="1"/>
      <c r="L685" t="s">
        <v>74</v>
      </c>
      <c r="M685">
        <v>1989</v>
      </c>
      <c r="N685" t="s">
        <v>77</v>
      </c>
      <c r="O685">
        <v>135910.43786621056</v>
      </c>
      <c r="P685" s="1">
        <v>5092860.1536937002</v>
      </c>
      <c r="Q685" s="1">
        <v>75181786.409172505</v>
      </c>
      <c r="R685" s="1">
        <v>75112070.739287898</v>
      </c>
      <c r="S685" s="1">
        <v>0</v>
      </c>
      <c r="T685" s="1" t="s">
        <v>8</v>
      </c>
      <c r="U685" s="1" t="s">
        <v>57</v>
      </c>
      <c r="V685">
        <f t="shared" si="87"/>
        <v>155522627.74002033</v>
      </c>
      <c r="X685" t="s">
        <v>74</v>
      </c>
      <c r="Y685">
        <v>1989</v>
      </c>
      <c r="Z685" t="s">
        <v>77</v>
      </c>
      <c r="AA685">
        <f t="shared" si="81"/>
        <v>8.7389494275653234E-2</v>
      </c>
      <c r="AB685">
        <f t="shared" si="82"/>
        <v>3.274674706633165</v>
      </c>
      <c r="AC685">
        <f t="shared" si="83"/>
        <v>48.341381252154683</v>
      </c>
      <c r="AD685">
        <f t="shared" si="84"/>
        <v>48.296554546936491</v>
      </c>
      <c r="AE685">
        <f t="shared" si="85"/>
        <v>0</v>
      </c>
      <c r="AF685" s="1" t="s">
        <v>8</v>
      </c>
      <c r="AG685" s="1" t="s">
        <v>57</v>
      </c>
      <c r="AH685">
        <f t="shared" si="88"/>
        <v>100</v>
      </c>
    </row>
    <row r="686" spans="1:34" x14ac:dyDescent="0.45">
      <c r="A686" t="str">
        <f>MID('Stand condition - SCT output'!$I686,9,4)</f>
        <v>1988</v>
      </c>
      <c r="B686">
        <f t="shared" si="86"/>
        <v>1989</v>
      </c>
      <c r="C686" t="str">
        <f>MID('Stand condition - SCT output'!$I686,18,4)</f>
        <v>1990</v>
      </c>
      <c r="D686">
        <f>SUM('Stand condition - SCT output'!$B686:$C686)</f>
        <v>1245.81762695312</v>
      </c>
      <c r="E686" s="1">
        <f>'Stand condition - SCT output'!$D686</f>
        <v>6847.2654418945303</v>
      </c>
      <c r="F686" s="1">
        <f>'Stand condition - SCT output'!$E686</f>
        <v>90748.596496582002</v>
      </c>
      <c r="G686" s="1">
        <f>'Stand condition - SCT output'!$F686</f>
        <v>474835.82288243901</v>
      </c>
      <c r="H686" s="1">
        <f>'Stand condition - SCT output'!$G686</f>
        <v>3728.5858154296802</v>
      </c>
      <c r="I686" s="1" t="str">
        <f>'Stand condition - SCT output'!$H686</f>
        <v>Ovens</v>
      </c>
      <c r="J686" s="1" t="str">
        <f>'Stand condition - SCT output'!$J686</f>
        <v>Coolabah</v>
      </c>
      <c r="K686" s="1"/>
      <c r="L686" t="s">
        <v>74</v>
      </c>
      <c r="M686">
        <v>1989</v>
      </c>
      <c r="N686" t="s">
        <v>77</v>
      </c>
      <c r="O686">
        <v>1245.81762695312</v>
      </c>
      <c r="P686" s="1">
        <v>6847.2654418945303</v>
      </c>
      <c r="Q686" s="1">
        <v>90748.596496582002</v>
      </c>
      <c r="R686" s="1">
        <v>474835.82288243901</v>
      </c>
      <c r="S686" s="1">
        <v>3728.5858154296802</v>
      </c>
      <c r="T686" s="1" t="s">
        <v>9</v>
      </c>
      <c r="U686" s="1" t="s">
        <v>57</v>
      </c>
      <c r="V686">
        <f t="shared" si="87"/>
        <v>577406.08826329838</v>
      </c>
      <c r="X686" t="s">
        <v>74</v>
      </c>
      <c r="Y686">
        <v>1989</v>
      </c>
      <c r="Z686" t="s">
        <v>77</v>
      </c>
      <c r="AA686">
        <f t="shared" si="81"/>
        <v>0.215761082585784</v>
      </c>
      <c r="AB686">
        <f t="shared" si="82"/>
        <v>1.1858665125076</v>
      </c>
      <c r="AC686">
        <f t="shared" si="83"/>
        <v>15.716598480894516</v>
      </c>
      <c r="AD686">
        <f t="shared" si="84"/>
        <v>82.236026348567506</v>
      </c>
      <c r="AE686">
        <f t="shared" si="85"/>
        <v>0.64574757544458683</v>
      </c>
      <c r="AF686" s="1" t="s">
        <v>9</v>
      </c>
      <c r="AG686" s="1" t="s">
        <v>57</v>
      </c>
      <c r="AH686">
        <f t="shared" si="88"/>
        <v>100</v>
      </c>
    </row>
    <row r="687" spans="1:34" x14ac:dyDescent="0.45">
      <c r="A687" t="str">
        <f>MID('Stand condition - SCT output'!$I687,9,4)</f>
        <v>1988</v>
      </c>
      <c r="B687">
        <f t="shared" si="86"/>
        <v>1989</v>
      </c>
      <c r="C687" t="str">
        <f>MID('Stand condition - SCT output'!$I687,18,4)</f>
        <v>1990</v>
      </c>
      <c r="D687">
        <f>SUM('Stand condition - SCT output'!$B687:$C687)</f>
        <v>419164.40856933501</v>
      </c>
      <c r="E687" s="1">
        <f>'Stand condition - SCT output'!$D687</f>
        <v>11448985.508824401</v>
      </c>
      <c r="F687" s="1">
        <f>'Stand condition - SCT output'!$E687</f>
        <v>59194479.372135401</v>
      </c>
      <c r="G687" s="1">
        <f>'Stand condition - SCT output'!$F687</f>
        <v>157501441.80746499</v>
      </c>
      <c r="H687" s="1">
        <f>'Stand condition - SCT output'!$G687</f>
        <v>29508.731201171799</v>
      </c>
      <c r="I687" s="1" t="str">
        <f>'Stand condition - SCT output'!$H687</f>
        <v>Paroo</v>
      </c>
      <c r="J687" s="1" t="str">
        <f>'Stand condition - SCT output'!$J687</f>
        <v>Coolabah</v>
      </c>
      <c r="K687" s="1"/>
      <c r="L687" t="s">
        <v>74</v>
      </c>
      <c r="M687">
        <v>1989</v>
      </c>
      <c r="N687" t="s">
        <v>77</v>
      </c>
      <c r="O687">
        <v>419164.40856933501</v>
      </c>
      <c r="P687" s="1">
        <v>11448985.508824401</v>
      </c>
      <c r="Q687" s="1">
        <v>59194479.372135401</v>
      </c>
      <c r="R687" s="1">
        <v>157501441.80746499</v>
      </c>
      <c r="S687" s="1">
        <v>29508.731201171799</v>
      </c>
      <c r="T687" s="1" t="s">
        <v>10</v>
      </c>
      <c r="U687" s="1" t="s">
        <v>57</v>
      </c>
      <c r="V687">
        <f t="shared" si="87"/>
        <v>228593579.8281953</v>
      </c>
      <c r="X687" t="s">
        <v>74</v>
      </c>
      <c r="Y687">
        <v>1989</v>
      </c>
      <c r="Z687" t="s">
        <v>77</v>
      </c>
      <c r="AA687">
        <f t="shared" si="81"/>
        <v>0.18336665836563193</v>
      </c>
      <c r="AB687">
        <f t="shared" si="82"/>
        <v>5.0084457828733182</v>
      </c>
      <c r="AC687">
        <f t="shared" si="83"/>
        <v>25.895075188298971</v>
      </c>
      <c r="AD687">
        <f t="shared" si="84"/>
        <v>68.900203551577761</v>
      </c>
      <c r="AE687">
        <f t="shared" si="85"/>
        <v>1.2908818884305394E-2</v>
      </c>
      <c r="AF687" s="1" t="s">
        <v>10</v>
      </c>
      <c r="AG687" s="1" t="s">
        <v>57</v>
      </c>
      <c r="AH687">
        <f t="shared" si="88"/>
        <v>99.999999999999986</v>
      </c>
    </row>
    <row r="688" spans="1:34" x14ac:dyDescent="0.45">
      <c r="A688" t="str">
        <f>MID('Stand condition - SCT output'!$I688,9,4)</f>
        <v>1988</v>
      </c>
      <c r="B688">
        <f t="shared" si="86"/>
        <v>1989</v>
      </c>
      <c r="C688" t="str">
        <f>MID('Stand condition - SCT output'!$I688,18,4)</f>
        <v>1990</v>
      </c>
      <c r="D688">
        <f>SUM('Stand condition - SCT output'!$B688:$C688)</f>
        <v>8704.4888305664063</v>
      </c>
      <c r="E688" s="1">
        <f>'Stand condition - SCT output'!$D688</f>
        <v>71641.502990722598</v>
      </c>
      <c r="F688" s="1">
        <f>'Stand condition - SCT output'!$E688</f>
        <v>431097.77923679701</v>
      </c>
      <c r="G688" s="1">
        <f>'Stand condition - SCT output'!$F688</f>
        <v>669129.93035888602</v>
      </c>
      <c r="H688" s="1">
        <f>'Stand condition - SCT output'!$G688</f>
        <v>0</v>
      </c>
      <c r="I688" s="1" t="str">
        <f>'Stand condition - SCT output'!$H688</f>
        <v>Wimmera-Avoca</v>
      </c>
      <c r="J688" s="1" t="str">
        <f>'Stand condition - SCT output'!$J688</f>
        <v>Coolabah</v>
      </c>
      <c r="K688" s="1"/>
      <c r="L688" t="s">
        <v>74</v>
      </c>
      <c r="M688">
        <v>1989</v>
      </c>
      <c r="N688" t="s">
        <v>77</v>
      </c>
      <c r="O688">
        <v>8704.4888305664063</v>
      </c>
      <c r="P688" s="1">
        <v>71641.502990722598</v>
      </c>
      <c r="Q688" s="1">
        <v>431097.77923679701</v>
      </c>
      <c r="R688" s="1">
        <v>669129.93035888602</v>
      </c>
      <c r="S688" s="1">
        <v>0</v>
      </c>
      <c r="T688" s="1" t="s">
        <v>11</v>
      </c>
      <c r="U688" s="1" t="s">
        <v>57</v>
      </c>
      <c r="V688">
        <f t="shared" si="87"/>
        <v>1180573.7014169721</v>
      </c>
      <c r="X688" t="s">
        <v>74</v>
      </c>
      <c r="Y688">
        <v>1989</v>
      </c>
      <c r="Z688" t="s">
        <v>77</v>
      </c>
      <c r="AA688">
        <f t="shared" si="81"/>
        <v>0.73731007391736147</v>
      </c>
      <c r="AB688">
        <f t="shared" si="82"/>
        <v>6.0683634494598326</v>
      </c>
      <c r="AC688">
        <f t="shared" si="83"/>
        <v>36.515956498046336</v>
      </c>
      <c r="AD688">
        <f t="shared" si="84"/>
        <v>56.678369978576463</v>
      </c>
      <c r="AE688">
        <f t="shared" si="85"/>
        <v>0</v>
      </c>
      <c r="AF688" s="1" t="s">
        <v>11</v>
      </c>
      <c r="AG688" s="1" t="s">
        <v>57</v>
      </c>
      <c r="AH688">
        <f t="shared" si="88"/>
        <v>100</v>
      </c>
    </row>
    <row r="689" spans="1:34" x14ac:dyDescent="0.45">
      <c r="A689" t="str">
        <f>MID('Stand condition - SCT output'!$I689,9,4)</f>
        <v>1988</v>
      </c>
      <c r="B689">
        <f t="shared" si="86"/>
        <v>1989</v>
      </c>
      <c r="C689" t="str">
        <f>MID('Stand condition - SCT output'!$I689,18,4)</f>
        <v>1990</v>
      </c>
      <c r="D689">
        <f>SUM('Stand condition - SCT output'!$B689:$C689)</f>
        <v>14808.955566406201</v>
      </c>
      <c r="E689" s="1">
        <f>'Stand condition - SCT output'!$D689</f>
        <v>777407.56390380801</v>
      </c>
      <c r="F689" s="1">
        <f>'Stand condition - SCT output'!$E689</f>
        <v>8316024.2493286096</v>
      </c>
      <c r="G689" s="1">
        <f>'Stand condition - SCT output'!$F689</f>
        <v>7709938.6949987002</v>
      </c>
      <c r="H689" s="1">
        <f>'Stand condition - SCT output'!$G689</f>
        <v>3860.98486328125</v>
      </c>
      <c r="I689" s="1" t="str">
        <f>'Stand condition - SCT output'!$H689</f>
        <v>Lachlan</v>
      </c>
      <c r="J689" s="1" t="str">
        <f>'Stand condition - SCT output'!$J689</f>
        <v>Coolabah</v>
      </c>
      <c r="K689" s="1"/>
      <c r="L689" t="s">
        <v>74</v>
      </c>
      <c r="M689">
        <v>1989</v>
      </c>
      <c r="N689" t="s">
        <v>77</v>
      </c>
      <c r="O689">
        <v>14808.955566406201</v>
      </c>
      <c r="P689" s="1">
        <v>777407.56390380801</v>
      </c>
      <c r="Q689" s="1">
        <v>8316024.2493286096</v>
      </c>
      <c r="R689" s="1">
        <v>7709938.6949987002</v>
      </c>
      <c r="S689" s="1">
        <v>3860.98486328125</v>
      </c>
      <c r="T689" s="1" t="s">
        <v>12</v>
      </c>
      <c r="U689" s="1" t="s">
        <v>57</v>
      </c>
      <c r="V689">
        <f t="shared" si="87"/>
        <v>16822040.448660806</v>
      </c>
      <c r="X689" t="s">
        <v>74</v>
      </c>
      <c r="Y689">
        <v>1989</v>
      </c>
      <c r="Z689" t="s">
        <v>77</v>
      </c>
      <c r="AA689">
        <f t="shared" si="81"/>
        <v>8.8033051707381516E-2</v>
      </c>
      <c r="AB689">
        <f t="shared" si="82"/>
        <v>4.6213630639896426</v>
      </c>
      <c r="AC689">
        <f t="shared" si="83"/>
        <v>49.435288630462452</v>
      </c>
      <c r="AD689">
        <f t="shared" si="84"/>
        <v>45.832363312457048</v>
      </c>
      <c r="AE689">
        <f t="shared" si="85"/>
        <v>2.2951941383475991E-2</v>
      </c>
      <c r="AF689" s="1" t="s">
        <v>12</v>
      </c>
      <c r="AG689" s="1" t="s">
        <v>57</v>
      </c>
      <c r="AH689">
        <f t="shared" si="88"/>
        <v>100.00000000000001</v>
      </c>
    </row>
    <row r="690" spans="1:34" x14ac:dyDescent="0.45">
      <c r="A690" t="str">
        <f>MID('Stand condition - SCT output'!$I690,9,4)</f>
        <v>1988</v>
      </c>
      <c r="B690">
        <f t="shared" si="86"/>
        <v>1989</v>
      </c>
      <c r="C690" t="str">
        <f>MID('Stand condition - SCT output'!$I690,18,4)</f>
        <v>1990</v>
      </c>
      <c r="D690">
        <f>SUM('Stand condition - SCT output'!$B690:$C690)</f>
        <v>0</v>
      </c>
      <c r="E690" s="1">
        <f>'Stand condition - SCT output'!$D690</f>
        <v>3124.89428710937</v>
      </c>
      <c r="F690" s="1">
        <f>'Stand condition - SCT output'!$E690</f>
        <v>54202.721130370999</v>
      </c>
      <c r="G690" s="1">
        <f>'Stand condition - SCT output'!$F690</f>
        <v>181119.00866699201</v>
      </c>
      <c r="H690" s="1">
        <f>'Stand condition - SCT output'!$G690</f>
        <v>0</v>
      </c>
      <c r="I690" s="1" t="str">
        <f>'Stand condition - SCT output'!$H690</f>
        <v>Loddon</v>
      </c>
      <c r="J690" s="1" t="str">
        <f>'Stand condition - SCT output'!$J690</f>
        <v>Coolabah</v>
      </c>
      <c r="K690" s="1"/>
      <c r="L690" t="s">
        <v>74</v>
      </c>
      <c r="M690">
        <v>1989</v>
      </c>
      <c r="N690" t="s">
        <v>77</v>
      </c>
      <c r="O690">
        <v>0</v>
      </c>
      <c r="P690" s="1">
        <v>3124.89428710937</v>
      </c>
      <c r="Q690" s="1">
        <v>54202.721130370999</v>
      </c>
      <c r="R690" s="1">
        <v>181119.00866699201</v>
      </c>
      <c r="S690" s="1">
        <v>0</v>
      </c>
      <c r="T690" s="1" t="s">
        <v>13</v>
      </c>
      <c r="U690" s="1" t="s">
        <v>57</v>
      </c>
      <c r="V690">
        <f t="shared" si="87"/>
        <v>238446.62408447237</v>
      </c>
      <c r="X690" t="s">
        <v>74</v>
      </c>
      <c r="Y690">
        <v>1989</v>
      </c>
      <c r="Z690" t="s">
        <v>77</v>
      </c>
      <c r="AA690">
        <f t="shared" si="81"/>
        <v>0</v>
      </c>
      <c r="AB690">
        <f t="shared" si="82"/>
        <v>1.3105215052247254</v>
      </c>
      <c r="AC690">
        <f t="shared" si="83"/>
        <v>22.731595105816673</v>
      </c>
      <c r="AD690">
        <f t="shared" si="84"/>
        <v>75.957883388958606</v>
      </c>
      <c r="AE690">
        <f t="shared" si="85"/>
        <v>0</v>
      </c>
      <c r="AF690" s="1" t="s">
        <v>13</v>
      </c>
      <c r="AG690" s="1" t="s">
        <v>57</v>
      </c>
      <c r="AH690">
        <f t="shared" si="88"/>
        <v>100</v>
      </c>
    </row>
    <row r="691" spans="1:34" x14ac:dyDescent="0.45">
      <c r="A691" t="str">
        <f>MID('Stand condition - SCT output'!$I691,9,4)</f>
        <v>1988</v>
      </c>
      <c r="B691">
        <f t="shared" si="86"/>
        <v>1989</v>
      </c>
      <c r="C691" t="str">
        <f>MID('Stand condition - SCT output'!$I691,18,4)</f>
        <v>1990</v>
      </c>
      <c r="D691">
        <f>SUM('Stand condition - SCT output'!$B691:$C691)</f>
        <v>4539.2233886718705</v>
      </c>
      <c r="E691" s="1">
        <f>'Stand condition - SCT output'!$D691</f>
        <v>443281.00561523403</v>
      </c>
      <c r="F691" s="1">
        <f>'Stand condition - SCT output'!$E691</f>
        <v>2776735.7780946</v>
      </c>
      <c r="G691" s="1">
        <f>'Stand condition - SCT output'!$F691</f>
        <v>7145179.8913873397</v>
      </c>
      <c r="H691" s="1">
        <f>'Stand condition - SCT output'!$G691</f>
        <v>0</v>
      </c>
      <c r="I691" s="1" t="str">
        <f>'Stand condition - SCT output'!$H691</f>
        <v>Lower Darling</v>
      </c>
      <c r="J691" s="1" t="str">
        <f>'Stand condition - SCT output'!$J691</f>
        <v>Coolabah</v>
      </c>
      <c r="K691" s="1"/>
      <c r="L691" t="s">
        <v>74</v>
      </c>
      <c r="M691">
        <v>1989</v>
      </c>
      <c r="N691" t="s">
        <v>77</v>
      </c>
      <c r="O691">
        <v>4539.2233886718705</v>
      </c>
      <c r="P691" s="1">
        <v>443281.00561523403</v>
      </c>
      <c r="Q691" s="1">
        <v>2776735.7780946</v>
      </c>
      <c r="R691" s="1">
        <v>7145179.8913873397</v>
      </c>
      <c r="S691" s="1">
        <v>0</v>
      </c>
      <c r="T691" s="1" t="s">
        <v>14</v>
      </c>
      <c r="U691" s="1" t="s">
        <v>57</v>
      </c>
      <c r="V691">
        <f t="shared" si="87"/>
        <v>10369735.898485845</v>
      </c>
      <c r="X691" t="s">
        <v>74</v>
      </c>
      <c r="Y691">
        <v>1989</v>
      </c>
      <c r="Z691" t="s">
        <v>77</v>
      </c>
      <c r="AA691">
        <f t="shared" si="81"/>
        <v>4.3773760808456783E-2</v>
      </c>
      <c r="AB691">
        <f t="shared" si="82"/>
        <v>4.274756946123965</v>
      </c>
      <c r="AC691">
        <f t="shared" si="83"/>
        <v>26.777304699727694</v>
      </c>
      <c r="AD691">
        <f t="shared" si="84"/>
        <v>68.904164593339885</v>
      </c>
      <c r="AE691">
        <f t="shared" si="85"/>
        <v>0</v>
      </c>
      <c r="AF691" s="1" t="s">
        <v>14</v>
      </c>
      <c r="AG691" s="1" t="s">
        <v>57</v>
      </c>
      <c r="AH691">
        <f t="shared" si="88"/>
        <v>100</v>
      </c>
    </row>
    <row r="692" spans="1:34" x14ac:dyDescent="0.45">
      <c r="A692" t="str">
        <f>MID('Stand condition - SCT output'!$I692,9,4)</f>
        <v>1988</v>
      </c>
      <c r="B692">
        <f t="shared" si="86"/>
        <v>1989</v>
      </c>
      <c r="C692" t="str">
        <f>MID('Stand condition - SCT output'!$I692,18,4)</f>
        <v>1990</v>
      </c>
      <c r="D692">
        <f>SUM('Stand condition - SCT output'!$B692:$C692)</f>
        <v>292307.91882324172</v>
      </c>
      <c r="E692" s="1">
        <f>'Stand condition - SCT output'!$D692</f>
        <v>9115322.9118903596</v>
      </c>
      <c r="F692" s="1">
        <f>'Stand condition - SCT output'!$E692</f>
        <v>274751885.323291</v>
      </c>
      <c r="G692" s="1">
        <f>'Stand condition - SCT output'!$F692</f>
        <v>383938237.82633901</v>
      </c>
      <c r="H692" s="1">
        <f>'Stand condition - SCT output'!$G692</f>
        <v>414927.97265625</v>
      </c>
      <c r="I692" s="1" t="str">
        <f>'Stand condition - SCT output'!$H692</f>
        <v>Macquarie-Castlereagh</v>
      </c>
      <c r="J692" s="1" t="str">
        <f>'Stand condition - SCT output'!$J692</f>
        <v>Coolabah</v>
      </c>
      <c r="K692" s="1"/>
      <c r="L692" t="s">
        <v>74</v>
      </c>
      <c r="M692">
        <v>1989</v>
      </c>
      <c r="N692" t="s">
        <v>77</v>
      </c>
      <c r="O692">
        <v>292307.91882324172</v>
      </c>
      <c r="P692" s="1">
        <v>9115322.9118903596</v>
      </c>
      <c r="Q692" s="1">
        <v>274751885.323291</v>
      </c>
      <c r="R692" s="1">
        <v>383938237.82633901</v>
      </c>
      <c r="S692" s="1">
        <v>414927.97265625</v>
      </c>
      <c r="T692" s="1" t="s">
        <v>15</v>
      </c>
      <c r="U692" s="1" t="s">
        <v>57</v>
      </c>
      <c r="V692">
        <f t="shared" si="87"/>
        <v>668512681.95299983</v>
      </c>
      <c r="X692" t="s">
        <v>74</v>
      </c>
      <c r="Y692">
        <v>1989</v>
      </c>
      <c r="Z692" t="s">
        <v>77</v>
      </c>
      <c r="AA692">
        <f t="shared" si="81"/>
        <v>4.3725111985802624E-2</v>
      </c>
      <c r="AB692">
        <f t="shared" si="82"/>
        <v>1.3635228108553994</v>
      </c>
      <c r="AC692">
        <f t="shared" si="83"/>
        <v>41.098978783862108</v>
      </c>
      <c r="AD692">
        <f t="shared" si="84"/>
        <v>57.43170596325831</v>
      </c>
      <c r="AE692">
        <f t="shared" si="85"/>
        <v>6.2067330038388373E-2</v>
      </c>
      <c r="AF692" s="1" t="s">
        <v>15</v>
      </c>
      <c r="AG692" s="1" t="s">
        <v>57</v>
      </c>
      <c r="AH692">
        <f t="shared" si="88"/>
        <v>100</v>
      </c>
    </row>
    <row r="693" spans="1:34" x14ac:dyDescent="0.45">
      <c r="A693" t="str">
        <f>MID('Stand condition - SCT output'!$I693,9,4)</f>
        <v>1988</v>
      </c>
      <c r="B693">
        <f t="shared" si="86"/>
        <v>1989</v>
      </c>
      <c r="C693" t="str">
        <f>MID('Stand condition - SCT output'!$I693,18,4)</f>
        <v>1990</v>
      </c>
      <c r="D693">
        <f>SUM('Stand condition - SCT output'!$B693:$C693)</f>
        <v>69751.525573730425</v>
      </c>
      <c r="E693" s="1">
        <f>'Stand condition - SCT output'!$D693</f>
        <v>4012599.04786113</v>
      </c>
      <c r="F693" s="1">
        <f>'Stand condition - SCT output'!$E693</f>
        <v>24005609.2619837</v>
      </c>
      <c r="G693" s="1">
        <f>'Stand condition - SCT output'!$F693</f>
        <v>51646513.798238598</v>
      </c>
      <c r="H693" s="1">
        <f>'Stand condition - SCT output'!$G693</f>
        <v>72785.156677246094</v>
      </c>
      <c r="I693" s="1" t="str">
        <f>'Stand condition - SCT output'!$H693</f>
        <v>Moonie</v>
      </c>
      <c r="J693" s="1" t="str">
        <f>'Stand condition - SCT output'!$J693</f>
        <v>Coolabah</v>
      </c>
      <c r="K693" s="1"/>
      <c r="L693" t="s">
        <v>74</v>
      </c>
      <c r="M693">
        <v>1989</v>
      </c>
      <c r="N693" t="s">
        <v>77</v>
      </c>
      <c r="O693">
        <v>69751.525573730425</v>
      </c>
      <c r="P693" s="1">
        <v>4012599.04786113</v>
      </c>
      <c r="Q693" s="1">
        <v>24005609.2619837</v>
      </c>
      <c r="R693" s="1">
        <v>51646513.798238598</v>
      </c>
      <c r="S693" s="1">
        <v>72785.156677246094</v>
      </c>
      <c r="T693" s="1" t="s">
        <v>16</v>
      </c>
      <c r="U693" s="1" t="s">
        <v>57</v>
      </c>
      <c r="V693">
        <f t="shared" si="87"/>
        <v>79807258.790334404</v>
      </c>
      <c r="X693" t="s">
        <v>74</v>
      </c>
      <c r="Y693">
        <v>1989</v>
      </c>
      <c r="Z693" t="s">
        <v>77</v>
      </c>
      <c r="AA693">
        <f t="shared" si="81"/>
        <v>8.7399976682544761E-2</v>
      </c>
      <c r="AB693">
        <f t="shared" si="82"/>
        <v>5.0278622630089673</v>
      </c>
      <c r="AC693">
        <f t="shared" si="83"/>
        <v>30.079481021958195</v>
      </c>
      <c r="AD693">
        <f t="shared" si="84"/>
        <v>64.714055564697077</v>
      </c>
      <c r="AE693">
        <f t="shared" si="85"/>
        <v>9.1201173653218157E-2</v>
      </c>
      <c r="AF693" s="1" t="s">
        <v>16</v>
      </c>
      <c r="AG693" s="1" t="s">
        <v>57</v>
      </c>
      <c r="AH693">
        <f t="shared" si="88"/>
        <v>100</v>
      </c>
    </row>
    <row r="694" spans="1:34" x14ac:dyDescent="0.45">
      <c r="A694" t="str">
        <f>MID('Stand condition - SCT output'!$I694,9,4)</f>
        <v>1988</v>
      </c>
      <c r="B694">
        <f t="shared" si="86"/>
        <v>1989</v>
      </c>
      <c r="C694" t="str">
        <f>MID('Stand condition - SCT output'!$I694,18,4)</f>
        <v>1990</v>
      </c>
      <c r="D694">
        <f>SUM('Stand condition - SCT output'!$B694:$C694)</f>
        <v>35576.517761230418</v>
      </c>
      <c r="E694" s="1">
        <f>'Stand condition - SCT output'!$D694</f>
        <v>634905.77758789004</v>
      </c>
      <c r="F694" s="1">
        <f>'Stand condition - SCT output'!$E694</f>
        <v>4830298.9575453801</v>
      </c>
      <c r="G694" s="1">
        <f>'Stand condition - SCT output'!$F694</f>
        <v>11054710.768306401</v>
      </c>
      <c r="H694" s="1">
        <f>'Stand condition - SCT output'!$G694</f>
        <v>30777.020080566399</v>
      </c>
      <c r="I694" s="1" t="str">
        <f>'Stand condition - SCT output'!$H694</f>
        <v>Murray</v>
      </c>
      <c r="J694" s="1" t="str">
        <f>'Stand condition - SCT output'!$J694</f>
        <v>Coolabah</v>
      </c>
      <c r="K694" s="1"/>
      <c r="L694" t="s">
        <v>74</v>
      </c>
      <c r="M694">
        <v>1989</v>
      </c>
      <c r="N694" t="s">
        <v>77</v>
      </c>
      <c r="O694">
        <v>35576.517761230418</v>
      </c>
      <c r="P694" s="1">
        <v>634905.77758789004</v>
      </c>
      <c r="Q694" s="1">
        <v>4830298.9575453801</v>
      </c>
      <c r="R694" s="1">
        <v>11054710.768306401</v>
      </c>
      <c r="S694" s="1">
        <v>30777.020080566399</v>
      </c>
      <c r="T694" s="1" t="s">
        <v>17</v>
      </c>
      <c r="U694" s="1" t="s">
        <v>57</v>
      </c>
      <c r="V694">
        <f t="shared" si="87"/>
        <v>16586269.041281467</v>
      </c>
      <c r="X694" t="s">
        <v>74</v>
      </c>
      <c r="Y694">
        <v>1989</v>
      </c>
      <c r="Z694" t="s">
        <v>77</v>
      </c>
      <c r="AA694">
        <f t="shared" si="81"/>
        <v>0.21449379406956581</v>
      </c>
      <c r="AB694">
        <f t="shared" si="82"/>
        <v>3.8278999093025492</v>
      </c>
      <c r="AC694">
        <f t="shared" si="83"/>
        <v>29.122275452805436</v>
      </c>
      <c r="AD694">
        <f t="shared" si="84"/>
        <v>66.649773621737324</v>
      </c>
      <c r="AE694">
        <f t="shared" si="85"/>
        <v>0.18555722208512146</v>
      </c>
      <c r="AF694" s="1" t="s">
        <v>17</v>
      </c>
      <c r="AG694" s="1" t="s">
        <v>57</v>
      </c>
      <c r="AH694">
        <f t="shared" si="88"/>
        <v>100</v>
      </c>
    </row>
    <row r="695" spans="1:34" x14ac:dyDescent="0.45">
      <c r="A695" t="str">
        <f>MID('Stand condition - SCT output'!$I695,9,4)</f>
        <v>1988</v>
      </c>
      <c r="B695">
        <f t="shared" si="86"/>
        <v>1989</v>
      </c>
      <c r="C695" t="str">
        <f>MID('Stand condition - SCT output'!$I695,18,4)</f>
        <v>1990</v>
      </c>
      <c r="D695">
        <f>SUM('Stand condition - SCT output'!$B695:$C695)</f>
        <v>10669.273132324201</v>
      </c>
      <c r="E695" s="1">
        <f>'Stand condition - SCT output'!$D695</f>
        <v>1044021.70951861</v>
      </c>
      <c r="F695" s="1">
        <f>'Stand condition - SCT output'!$E695</f>
        <v>43857545.174002297</v>
      </c>
      <c r="G695" s="1">
        <f>'Stand condition - SCT output'!$F695</f>
        <v>225852852.67005301</v>
      </c>
      <c r="H695" s="1">
        <f>'Stand condition - SCT output'!$G695</f>
        <v>1041057.42601581</v>
      </c>
      <c r="I695" s="1" t="str">
        <f>'Stand condition - SCT output'!$H695</f>
        <v>Barwon-Darling</v>
      </c>
      <c r="J695" s="1" t="str">
        <f>'Stand condition - SCT output'!$J695</f>
        <v>Coolabah</v>
      </c>
      <c r="K695" s="1"/>
      <c r="L695" t="s">
        <v>74</v>
      </c>
      <c r="M695">
        <v>1989</v>
      </c>
      <c r="N695" t="s">
        <v>77</v>
      </c>
      <c r="O695">
        <v>10669.273132324201</v>
      </c>
      <c r="P695" s="1">
        <v>1044021.70951861</v>
      </c>
      <c r="Q695" s="1">
        <v>43857545.174002297</v>
      </c>
      <c r="R695" s="1">
        <v>225852852.67005301</v>
      </c>
      <c r="S695" s="1">
        <v>1041057.42601581</v>
      </c>
      <c r="T695" s="1" t="s">
        <v>18</v>
      </c>
      <c r="U695" s="1" t="s">
        <v>57</v>
      </c>
      <c r="V695">
        <f t="shared" si="87"/>
        <v>271806146.25272202</v>
      </c>
      <c r="X695" t="s">
        <v>74</v>
      </c>
      <c r="Y695">
        <v>1989</v>
      </c>
      <c r="Z695" t="s">
        <v>77</v>
      </c>
      <c r="AA695">
        <f t="shared" si="81"/>
        <v>3.9253244562041803E-3</v>
      </c>
      <c r="AB695">
        <f t="shared" si="82"/>
        <v>0.38410526175073739</v>
      </c>
      <c r="AC695">
        <f t="shared" si="83"/>
        <v>16.135597291911157</v>
      </c>
      <c r="AD695">
        <f t="shared" si="84"/>
        <v>83.093357447501489</v>
      </c>
      <c r="AE695">
        <f t="shared" si="85"/>
        <v>0.38301467438041209</v>
      </c>
      <c r="AF695" s="1" t="s">
        <v>18</v>
      </c>
      <c r="AG695" s="1" t="s">
        <v>57</v>
      </c>
      <c r="AH695">
        <f t="shared" si="88"/>
        <v>100</v>
      </c>
    </row>
    <row r="696" spans="1:34" x14ac:dyDescent="0.45">
      <c r="A696" t="str">
        <f>MID('Stand condition - SCT output'!$I696,9,4)</f>
        <v>1988</v>
      </c>
      <c r="B696">
        <f t="shared" si="86"/>
        <v>1989</v>
      </c>
      <c r="C696" t="str">
        <f>MID('Stand condition - SCT output'!$I696,18,4)</f>
        <v>1990</v>
      </c>
      <c r="D696">
        <f>SUM('Stand condition - SCT output'!$B696:$C696)</f>
        <v>469931.84154196311</v>
      </c>
      <c r="E696" s="1">
        <f>'Stand condition - SCT output'!$D696</f>
        <v>13255772.3356265</v>
      </c>
      <c r="F696" s="1">
        <f>'Stand condition - SCT output'!$E696</f>
        <v>197918294.43265399</v>
      </c>
      <c r="G696" s="1">
        <f>'Stand condition - SCT output'!$F696</f>
        <v>427779930.38305199</v>
      </c>
      <c r="H696" s="1">
        <f>'Stand condition - SCT output'!$G696</f>
        <v>242409.066589355</v>
      </c>
      <c r="I696" s="1" t="str">
        <f>'Stand condition - SCT output'!$H696</f>
        <v>Border Rivers</v>
      </c>
      <c r="J696" s="1" t="str">
        <f>'Stand condition - SCT output'!$J696</f>
        <v>Coolabah</v>
      </c>
      <c r="K696" s="1"/>
      <c r="L696" t="s">
        <v>74</v>
      </c>
      <c r="M696">
        <v>1989</v>
      </c>
      <c r="N696" t="s">
        <v>77</v>
      </c>
      <c r="O696">
        <v>469931.84154196311</v>
      </c>
      <c r="P696" s="1">
        <v>13255772.3356265</v>
      </c>
      <c r="Q696" s="1">
        <v>197918294.43265399</v>
      </c>
      <c r="R696" s="1">
        <v>427779930.38305199</v>
      </c>
      <c r="S696" s="1">
        <v>242409.066589355</v>
      </c>
      <c r="T696" s="1" t="s">
        <v>19</v>
      </c>
      <c r="U696" s="1" t="s">
        <v>57</v>
      </c>
      <c r="V696">
        <f t="shared" si="87"/>
        <v>639666338.05946374</v>
      </c>
      <c r="X696" t="s">
        <v>74</v>
      </c>
      <c r="Y696">
        <v>1989</v>
      </c>
      <c r="Z696" t="s">
        <v>77</v>
      </c>
      <c r="AA696">
        <f t="shared" si="81"/>
        <v>7.3465151061033004E-2</v>
      </c>
      <c r="AB696">
        <f t="shared" si="82"/>
        <v>2.0722948116732436</v>
      </c>
      <c r="AC696">
        <f t="shared" si="83"/>
        <v>30.940864425205284</v>
      </c>
      <c r="AD696">
        <f t="shared" si="84"/>
        <v>66.875479438357644</v>
      </c>
      <c r="AE696">
        <f t="shared" si="85"/>
        <v>3.7896173702800115E-2</v>
      </c>
      <c r="AF696" s="1" t="s">
        <v>19</v>
      </c>
      <c r="AG696" s="1" t="s">
        <v>57</v>
      </c>
      <c r="AH696">
        <f t="shared" si="88"/>
        <v>100.00000000000001</v>
      </c>
    </row>
    <row r="697" spans="1:34" x14ac:dyDescent="0.45">
      <c r="A697" t="str">
        <f>MID('Stand condition - SCT output'!$I697,9,4)</f>
        <v>1988</v>
      </c>
      <c r="B697">
        <f t="shared" si="86"/>
        <v>1989</v>
      </c>
      <c r="C697" t="str">
        <f>MID('Stand condition - SCT output'!$I697,18,4)</f>
        <v>1990</v>
      </c>
      <c r="D697">
        <f>SUM('Stand condition - SCT output'!$B697:$C697)</f>
        <v>0</v>
      </c>
      <c r="E697" s="1">
        <f>'Stand condition - SCT output'!$D697</f>
        <v>0</v>
      </c>
      <c r="F697" s="1">
        <f>'Stand condition - SCT output'!$E697</f>
        <v>16199.5926513671</v>
      </c>
      <c r="G697" s="1">
        <f>'Stand condition - SCT output'!$F697</f>
        <v>57943.287719726497</v>
      </c>
      <c r="H697" s="1">
        <f>'Stand condition - SCT output'!$G697</f>
        <v>0</v>
      </c>
      <c r="I697" s="1" t="str">
        <f>'Stand condition - SCT output'!$H697</f>
        <v>Campaspe</v>
      </c>
      <c r="J697" s="1" t="str">
        <f>'Stand condition - SCT output'!$J697</f>
        <v>Coolabah</v>
      </c>
      <c r="K697" s="1"/>
      <c r="L697" t="s">
        <v>74</v>
      </c>
      <c r="M697">
        <v>1989</v>
      </c>
      <c r="N697" t="s">
        <v>77</v>
      </c>
      <c r="O697">
        <v>0</v>
      </c>
      <c r="P697" s="1">
        <v>0</v>
      </c>
      <c r="Q697" s="1">
        <v>16199.5926513671</v>
      </c>
      <c r="R697" s="1">
        <v>57943.287719726497</v>
      </c>
      <c r="S697" s="1">
        <v>0</v>
      </c>
      <c r="T697" s="1" t="s">
        <v>20</v>
      </c>
      <c r="U697" s="1" t="s">
        <v>57</v>
      </c>
      <c r="V697">
        <f t="shared" si="87"/>
        <v>74142.880371093604</v>
      </c>
      <c r="X697" t="s">
        <v>74</v>
      </c>
      <c r="Y697">
        <v>1989</v>
      </c>
      <c r="Z697" t="s">
        <v>77</v>
      </c>
      <c r="AA697">
        <f t="shared" si="81"/>
        <v>0</v>
      </c>
      <c r="AB697">
        <f t="shared" si="82"/>
        <v>0</v>
      </c>
      <c r="AC697">
        <f t="shared" si="83"/>
        <v>21.849154727043626</v>
      </c>
      <c r="AD697">
        <f t="shared" si="84"/>
        <v>78.15084527295636</v>
      </c>
      <c r="AE697">
        <f t="shared" si="85"/>
        <v>0</v>
      </c>
      <c r="AF697" s="1" t="s">
        <v>20</v>
      </c>
      <c r="AG697" s="1" t="s">
        <v>57</v>
      </c>
      <c r="AH697">
        <f t="shared" si="88"/>
        <v>99.999999999999986</v>
      </c>
    </row>
    <row r="698" spans="1:34" x14ac:dyDescent="0.45">
      <c r="A698" t="str">
        <f>MID('Stand condition - SCT output'!$I698,9,4)</f>
        <v>1988</v>
      </c>
      <c r="B698">
        <f t="shared" si="86"/>
        <v>1989</v>
      </c>
      <c r="C698" t="str">
        <f>MID('Stand condition - SCT output'!$I698,18,4)</f>
        <v>1990</v>
      </c>
      <c r="D698">
        <f>SUM('Stand condition - SCT output'!$B698:$C698)</f>
        <v>3713.9313354492101</v>
      </c>
      <c r="E698" s="1">
        <f>'Stand condition - SCT output'!$D698</f>
        <v>20560.668273925701</v>
      </c>
      <c r="F698" s="1">
        <f>'Stand condition - SCT output'!$E698</f>
        <v>269640.01074697397</v>
      </c>
      <c r="G698" s="1">
        <f>'Stand condition - SCT output'!$F698</f>
        <v>1205031.1295680599</v>
      </c>
      <c r="H698" s="1">
        <f>'Stand condition - SCT output'!$G698</f>
        <v>3696.7662353515602</v>
      </c>
      <c r="I698" s="1" t="str">
        <f>'Stand condition - SCT output'!$H698</f>
        <v>Goulburn-Broken</v>
      </c>
      <c r="J698" s="1" t="str">
        <f>'Stand condition - SCT output'!$J698</f>
        <v>Coolabah</v>
      </c>
      <c r="K698" s="1"/>
      <c r="L698" t="s">
        <v>74</v>
      </c>
      <c r="M698">
        <v>1989</v>
      </c>
      <c r="N698" t="s">
        <v>77</v>
      </c>
      <c r="O698">
        <v>3713.9313354492101</v>
      </c>
      <c r="P698" s="1">
        <v>20560.668273925701</v>
      </c>
      <c r="Q698" s="1">
        <v>269640.01074697397</v>
      </c>
      <c r="R698" s="1">
        <v>1205031.1295680599</v>
      </c>
      <c r="S698" s="1">
        <v>3696.7662353515602</v>
      </c>
      <c r="T698" s="1" t="s">
        <v>21</v>
      </c>
      <c r="U698" s="1" t="s">
        <v>57</v>
      </c>
      <c r="V698">
        <f t="shared" si="87"/>
        <v>1502642.5061597605</v>
      </c>
      <c r="X698" t="s">
        <v>74</v>
      </c>
      <c r="Y698">
        <v>1989</v>
      </c>
      <c r="Z698" t="s">
        <v>77</v>
      </c>
      <c r="AA698">
        <f t="shared" si="81"/>
        <v>0.24716000780123987</v>
      </c>
      <c r="AB698">
        <f t="shared" si="82"/>
        <v>1.368300722869322</v>
      </c>
      <c r="AC698">
        <f t="shared" si="83"/>
        <v>17.94438861150557</v>
      </c>
      <c r="AD698">
        <f t="shared" si="84"/>
        <v>80.19413297762398</v>
      </c>
      <c r="AE698">
        <f t="shared" si="85"/>
        <v>0.24601768019987857</v>
      </c>
      <c r="AF698" s="1" t="s">
        <v>21</v>
      </c>
      <c r="AG698" s="1" t="s">
        <v>57</v>
      </c>
      <c r="AH698">
        <f t="shared" si="88"/>
        <v>100</v>
      </c>
    </row>
    <row r="699" spans="1:34" x14ac:dyDescent="0.45">
      <c r="A699" t="str">
        <f>MID('Stand condition - SCT output'!$I699,9,4)</f>
        <v>1988</v>
      </c>
      <c r="B699">
        <f t="shared" si="86"/>
        <v>1989</v>
      </c>
      <c r="C699" t="str">
        <f>MID('Stand condition - SCT output'!$I699,18,4)</f>
        <v>1990</v>
      </c>
      <c r="D699">
        <f>SUM('Stand condition - SCT output'!$B699:$C699)</f>
        <v>43381.884294577198</v>
      </c>
      <c r="E699" s="1">
        <f>'Stand condition - SCT output'!$D699</f>
        <v>3937225.8293081201</v>
      </c>
      <c r="F699" s="1">
        <f>'Stand condition - SCT output'!$E699</f>
        <v>289265499.31631601</v>
      </c>
      <c r="G699" s="1">
        <f>'Stand condition - SCT output'!$F699</f>
        <v>1087323373.3320401</v>
      </c>
      <c r="H699" s="1">
        <f>'Stand condition - SCT output'!$G699</f>
        <v>2054610.9561284001</v>
      </c>
      <c r="I699" s="1" t="str">
        <f>'Stand condition - SCT output'!$H699</f>
        <v>Gwydir</v>
      </c>
      <c r="J699" s="1" t="str">
        <f>'Stand condition - SCT output'!$J699</f>
        <v>Coolabah</v>
      </c>
      <c r="K699" s="1"/>
      <c r="L699" t="s">
        <v>74</v>
      </c>
      <c r="M699">
        <v>1989</v>
      </c>
      <c r="N699" t="s">
        <v>77</v>
      </c>
      <c r="O699">
        <v>43381.884294577198</v>
      </c>
      <c r="P699" s="1">
        <v>3937225.8293081201</v>
      </c>
      <c r="Q699" s="1">
        <v>289265499.31631601</v>
      </c>
      <c r="R699" s="1">
        <v>1087323373.3320401</v>
      </c>
      <c r="S699" s="1">
        <v>2054610.9561284001</v>
      </c>
      <c r="T699" s="1" t="s">
        <v>22</v>
      </c>
      <c r="U699" s="1" t="s">
        <v>57</v>
      </c>
      <c r="V699">
        <f t="shared" si="87"/>
        <v>1382624091.3180871</v>
      </c>
      <c r="X699" t="s">
        <v>74</v>
      </c>
      <c r="Y699">
        <v>1989</v>
      </c>
      <c r="Z699" t="s">
        <v>77</v>
      </c>
      <c r="AA699">
        <f t="shared" si="81"/>
        <v>3.1376485168300703E-3</v>
      </c>
      <c r="AB699">
        <f t="shared" si="82"/>
        <v>0.28476473497251686</v>
      </c>
      <c r="AC699">
        <f t="shared" si="83"/>
        <v>20.921485538455549</v>
      </c>
      <c r="AD699">
        <f t="shared" si="84"/>
        <v>78.642009795697248</v>
      </c>
      <c r="AE699">
        <f t="shared" si="85"/>
        <v>0.14860228235786727</v>
      </c>
      <c r="AF699" s="1" t="s">
        <v>22</v>
      </c>
      <c r="AG699" s="1" t="s">
        <v>57</v>
      </c>
      <c r="AH699">
        <f t="shared" si="88"/>
        <v>100.00000000000001</v>
      </c>
    </row>
    <row r="700" spans="1:34" x14ac:dyDescent="0.45">
      <c r="A700" t="str">
        <f>MID('Stand condition - SCT output'!$I700,9,4)</f>
        <v>1988</v>
      </c>
      <c r="B700">
        <f t="shared" si="86"/>
        <v>1989</v>
      </c>
      <c r="C700" t="str">
        <f>MID('Stand condition - SCT output'!$I700,18,4)</f>
        <v>1990</v>
      </c>
      <c r="D700">
        <f>SUM('Stand condition - SCT output'!$B700:$C700)</f>
        <v>3389999.595214841</v>
      </c>
      <c r="E700" s="1">
        <f>'Stand condition - SCT output'!$D700</f>
        <v>126488337.875128</v>
      </c>
      <c r="F700" s="1">
        <f>'Stand condition - SCT output'!$E700</f>
        <v>713270293.18399</v>
      </c>
      <c r="G700" s="1">
        <f>'Stand condition - SCT output'!$F700</f>
        <v>382694498.54646301</v>
      </c>
      <c r="H700" s="1">
        <f>'Stand condition - SCT output'!$G700</f>
        <v>22301.964230047401</v>
      </c>
      <c r="I700" s="1" t="str">
        <f>'Stand condition - SCT output'!$H700</f>
        <v>Warrego</v>
      </c>
      <c r="J700" s="1" t="str">
        <f>'Stand condition - SCT output'!$J700</f>
        <v>Coolabah</v>
      </c>
      <c r="K700" s="1"/>
      <c r="L700" t="s">
        <v>74</v>
      </c>
      <c r="M700">
        <v>1989</v>
      </c>
      <c r="N700" t="s">
        <v>77</v>
      </c>
      <c r="O700">
        <v>3389999.595214841</v>
      </c>
      <c r="P700" s="1">
        <v>126488337.875128</v>
      </c>
      <c r="Q700" s="1">
        <v>713270293.18399</v>
      </c>
      <c r="R700" s="1">
        <v>382694498.54646301</v>
      </c>
      <c r="S700" s="1">
        <v>22301.964230047401</v>
      </c>
      <c r="T700" s="1" t="s">
        <v>23</v>
      </c>
      <c r="U700" s="1" t="s">
        <v>57</v>
      </c>
      <c r="V700">
        <f t="shared" si="87"/>
        <v>1225865431.1650259</v>
      </c>
      <c r="X700" t="s">
        <v>74</v>
      </c>
      <c r="Y700">
        <v>1989</v>
      </c>
      <c r="Z700" t="s">
        <v>77</v>
      </c>
      <c r="AA700">
        <f t="shared" si="81"/>
        <v>0.27653929289718909</v>
      </c>
      <c r="AB700">
        <f t="shared" si="82"/>
        <v>10.318288994813832</v>
      </c>
      <c r="AC700">
        <f t="shared" si="83"/>
        <v>58.185040139856071</v>
      </c>
      <c r="AD700">
        <f t="shared" si="84"/>
        <v>31.2183122892014</v>
      </c>
      <c r="AE700">
        <f t="shared" si="85"/>
        <v>1.8192832315087211E-3</v>
      </c>
      <c r="AF700" s="1" t="s">
        <v>23</v>
      </c>
      <c r="AG700" s="1" t="s">
        <v>57</v>
      </c>
      <c r="AH700">
        <f t="shared" si="88"/>
        <v>100.00000000000001</v>
      </c>
    </row>
    <row r="701" spans="1:34" x14ac:dyDescent="0.45">
      <c r="A701" t="str">
        <f>MID('Stand condition - SCT output'!$I701,9,4)</f>
        <v>1988</v>
      </c>
      <c r="B701">
        <f t="shared" si="86"/>
        <v>1989</v>
      </c>
      <c r="C701" t="str">
        <f>MID('Stand condition - SCT output'!$I701,18,4)</f>
        <v>1990</v>
      </c>
      <c r="D701">
        <f>SUM('Stand condition - SCT output'!$B701:$C701)</f>
        <v>0</v>
      </c>
      <c r="E701" s="1">
        <f>'Stand condition - SCT output'!$D701</f>
        <v>0</v>
      </c>
      <c r="F701" s="1">
        <f>'Stand condition - SCT output'!$E701</f>
        <v>7133.4767850988001</v>
      </c>
      <c r="G701" s="1">
        <f>'Stand condition - SCT output'!$F701</f>
        <v>48983.0851083792</v>
      </c>
      <c r="H701" s="1">
        <f>'Stand condition - SCT output'!$G701</f>
        <v>0</v>
      </c>
      <c r="I701" s="1" t="str">
        <f>'Stand condition - SCT output'!$H701</f>
        <v>Eastern Mt Lofty Ranges</v>
      </c>
      <c r="J701" s="1" t="str">
        <f>'Stand condition - SCT output'!$J701</f>
        <v>Coolabah</v>
      </c>
      <c r="K701" s="1"/>
      <c r="L701" t="s">
        <v>74</v>
      </c>
      <c r="M701">
        <v>1989</v>
      </c>
      <c r="N701" t="s">
        <v>77</v>
      </c>
      <c r="O701">
        <v>0</v>
      </c>
      <c r="P701" s="1">
        <v>0</v>
      </c>
      <c r="Q701" s="1">
        <v>7133.4767850988001</v>
      </c>
      <c r="R701" s="1">
        <v>48983.0851083792</v>
      </c>
      <c r="S701" s="1">
        <v>0</v>
      </c>
      <c r="T701" s="1" t="s">
        <v>24</v>
      </c>
      <c r="U701" s="1" t="s">
        <v>57</v>
      </c>
      <c r="V701">
        <f t="shared" si="87"/>
        <v>56116.561893478</v>
      </c>
      <c r="X701" t="s">
        <v>74</v>
      </c>
      <c r="Y701">
        <v>1989</v>
      </c>
      <c r="Z701" t="s">
        <v>77</v>
      </c>
      <c r="AA701">
        <f t="shared" si="81"/>
        <v>0</v>
      </c>
      <c r="AB701">
        <f t="shared" si="82"/>
        <v>0</v>
      </c>
      <c r="AC701">
        <f t="shared" si="83"/>
        <v>12.711892076780758</v>
      </c>
      <c r="AD701">
        <f t="shared" si="84"/>
        <v>87.288107923219243</v>
      </c>
      <c r="AE701">
        <f t="shared" si="85"/>
        <v>0</v>
      </c>
      <c r="AF701" s="1" t="s">
        <v>24</v>
      </c>
      <c r="AG701" s="1" t="s">
        <v>57</v>
      </c>
      <c r="AH701">
        <f t="shared" si="88"/>
        <v>100</v>
      </c>
    </row>
    <row r="702" spans="1:34" x14ac:dyDescent="0.45">
      <c r="A702" t="str">
        <f>MID('Stand condition - SCT output'!$I702,9,4)</f>
        <v>1988</v>
      </c>
      <c r="B702">
        <f t="shared" si="86"/>
        <v>1989</v>
      </c>
      <c r="C702" t="str">
        <f>MID('Stand condition - SCT output'!$I702,18,4)</f>
        <v>1990</v>
      </c>
      <c r="D702">
        <f>SUM('Stand condition - SCT output'!$B702:$C702)</f>
        <v>350688.8732299796</v>
      </c>
      <c r="E702" s="1">
        <f>'Stand condition - SCT output'!$D702</f>
        <v>14131999.624487299</v>
      </c>
      <c r="F702" s="1">
        <f>'Stand condition - SCT output'!$E702</f>
        <v>238146987.13223901</v>
      </c>
      <c r="G702" s="1">
        <f>'Stand condition - SCT output'!$F702</f>
        <v>347355439.12998998</v>
      </c>
      <c r="H702" s="1">
        <f>'Stand condition - SCT output'!$G702</f>
        <v>727111.12640380801</v>
      </c>
      <c r="I702" s="1" t="str">
        <f>'Stand condition - SCT output'!$H702</f>
        <v>Condamine-Balonne</v>
      </c>
      <c r="J702" s="1" t="str">
        <f>'Stand condition - SCT output'!$J702</f>
        <v>Coolabah</v>
      </c>
      <c r="K702" s="1"/>
      <c r="L702" t="s">
        <v>74</v>
      </c>
      <c r="M702">
        <v>1989</v>
      </c>
      <c r="N702" t="s">
        <v>77</v>
      </c>
      <c r="O702">
        <v>350688.8732299796</v>
      </c>
      <c r="P702" s="1">
        <v>14131999.624487299</v>
      </c>
      <c r="Q702" s="1">
        <v>238146987.13223901</v>
      </c>
      <c r="R702" s="1">
        <v>347355439.12998998</v>
      </c>
      <c r="S702" s="1">
        <v>727111.12640380801</v>
      </c>
      <c r="T702" s="1" t="s">
        <v>25</v>
      </c>
      <c r="U702" s="1" t="s">
        <v>57</v>
      </c>
      <c r="V702">
        <f t="shared" si="87"/>
        <v>600712225.88635015</v>
      </c>
      <c r="X702" t="s">
        <v>74</v>
      </c>
      <c r="Y702">
        <v>1989</v>
      </c>
      <c r="Z702" t="s">
        <v>77</v>
      </c>
      <c r="AA702">
        <f t="shared" si="81"/>
        <v>5.8378847327859626E-2</v>
      </c>
      <c r="AB702">
        <f t="shared" si="82"/>
        <v>2.3525407034350851</v>
      </c>
      <c r="AC702">
        <f t="shared" si="83"/>
        <v>39.644105258695781</v>
      </c>
      <c r="AD702">
        <f t="shared" si="84"/>
        <v>57.823933684297415</v>
      </c>
      <c r="AE702">
        <f t="shared" si="85"/>
        <v>0.12104150624385186</v>
      </c>
      <c r="AF702" s="1" t="s">
        <v>25</v>
      </c>
      <c r="AG702" s="1" t="s">
        <v>57</v>
      </c>
      <c r="AH702">
        <f t="shared" si="88"/>
        <v>100</v>
      </c>
    </row>
    <row r="703" spans="1:34" x14ac:dyDescent="0.45">
      <c r="A703" t="str">
        <f>MID('Stand condition - SCT output'!$I703,9,4)</f>
        <v>1989</v>
      </c>
      <c r="B703">
        <f t="shared" si="86"/>
        <v>1990</v>
      </c>
      <c r="C703" t="str">
        <f>MID('Stand condition - SCT output'!$I703,18,4)</f>
        <v>1991</v>
      </c>
      <c r="D703">
        <f>SUM('Stand condition - SCT output'!$B703:$C703)</f>
        <v>19621.679992675712</v>
      </c>
      <c r="E703" s="1">
        <f>'Stand condition - SCT output'!$D703</f>
        <v>273571.28594970697</v>
      </c>
      <c r="F703" s="1">
        <f>'Stand condition - SCT output'!$E703</f>
        <v>3546150.6071238699</v>
      </c>
      <c r="G703" s="1">
        <f>'Stand condition - SCT output'!$F703</f>
        <v>9090381.4376766402</v>
      </c>
      <c r="H703" s="1">
        <f>'Stand condition - SCT output'!$G703</f>
        <v>4439.97021484375</v>
      </c>
      <c r="I703" s="1" t="str">
        <f>'Stand condition - SCT output'!$H703</f>
        <v>Murrumbidgee</v>
      </c>
      <c r="J703" s="1" t="str">
        <f>'Stand condition - SCT output'!$J703</f>
        <v>Coolabah</v>
      </c>
      <c r="K703" s="1"/>
      <c r="L703" t="s">
        <v>76</v>
      </c>
      <c r="M703">
        <v>1990</v>
      </c>
      <c r="N703" t="s">
        <v>78</v>
      </c>
      <c r="O703">
        <v>19621.679992675712</v>
      </c>
      <c r="P703" s="1">
        <v>273571.28594970697</v>
      </c>
      <c r="Q703" s="1">
        <v>3546150.6071238699</v>
      </c>
      <c r="R703" s="1">
        <v>9090381.4376766402</v>
      </c>
      <c r="S703" s="1">
        <v>4439.97021484375</v>
      </c>
      <c r="T703" s="1" t="s">
        <v>4</v>
      </c>
      <c r="U703" s="1" t="s">
        <v>57</v>
      </c>
      <c r="V703">
        <f t="shared" si="87"/>
        <v>12934164.980957737</v>
      </c>
      <c r="X703" t="s">
        <v>76</v>
      </c>
      <c r="Y703">
        <v>1990</v>
      </c>
      <c r="Z703" t="s">
        <v>78</v>
      </c>
      <c r="AA703">
        <f t="shared" si="81"/>
        <v>0.15170426557542474</v>
      </c>
      <c r="AB703">
        <f t="shared" si="82"/>
        <v>2.1151058947560282</v>
      </c>
      <c r="AC703">
        <f t="shared" si="83"/>
        <v>27.416927280150468</v>
      </c>
      <c r="AD703">
        <f t="shared" si="84"/>
        <v>70.281935100255112</v>
      </c>
      <c r="AE703">
        <f t="shared" si="85"/>
        <v>3.432745926297117E-2</v>
      </c>
      <c r="AF703" s="1" t="s">
        <v>4</v>
      </c>
      <c r="AG703" s="1" t="s">
        <v>57</v>
      </c>
      <c r="AH703">
        <f t="shared" si="88"/>
        <v>100</v>
      </c>
    </row>
    <row r="704" spans="1:34" x14ac:dyDescent="0.45">
      <c r="A704" t="str">
        <f>MID('Stand condition - SCT output'!$I704,9,4)</f>
        <v>1989</v>
      </c>
      <c r="B704">
        <f t="shared" si="86"/>
        <v>1990</v>
      </c>
      <c r="C704" t="str">
        <f>MID('Stand condition - SCT output'!$I704,18,4)</f>
        <v>1991</v>
      </c>
      <c r="D704">
        <f>SUM('Stand condition - SCT output'!$B704:$C704)</f>
        <v>5319.0221557617097</v>
      </c>
      <c r="E704" s="1">
        <f>'Stand condition - SCT output'!$D704</f>
        <v>345326.00325879798</v>
      </c>
      <c r="F704" s="1">
        <f>'Stand condition - SCT output'!$E704</f>
        <v>82173431.789426506</v>
      </c>
      <c r="G704" s="1">
        <f>'Stand condition - SCT output'!$F704</f>
        <v>747889166.84990704</v>
      </c>
      <c r="H704" s="1">
        <f>'Stand condition - SCT output'!$G704</f>
        <v>785429.56095233897</v>
      </c>
      <c r="I704" s="1" t="str">
        <f>'Stand condition - SCT output'!$H704</f>
        <v>Namoi</v>
      </c>
      <c r="J704" s="1" t="str">
        <f>'Stand condition - SCT output'!$J704</f>
        <v>Coolabah</v>
      </c>
      <c r="K704" s="1"/>
      <c r="L704" t="s">
        <v>76</v>
      </c>
      <c r="M704">
        <v>1990</v>
      </c>
      <c r="N704" t="s">
        <v>78</v>
      </c>
      <c r="O704">
        <v>5319.0221557617097</v>
      </c>
      <c r="P704" s="1">
        <v>345326.00325879798</v>
      </c>
      <c r="Q704" s="1">
        <v>82173431.789426506</v>
      </c>
      <c r="R704" s="1">
        <v>747889166.84990704</v>
      </c>
      <c r="S704" s="1">
        <v>785429.56095233897</v>
      </c>
      <c r="T704" s="1" t="s">
        <v>7</v>
      </c>
      <c r="U704" s="1" t="s">
        <v>57</v>
      </c>
      <c r="V704">
        <f t="shared" si="87"/>
        <v>831198673.22570038</v>
      </c>
      <c r="X704" t="s">
        <v>76</v>
      </c>
      <c r="Y704">
        <v>1990</v>
      </c>
      <c r="Z704" t="s">
        <v>78</v>
      </c>
      <c r="AA704">
        <f t="shared" si="81"/>
        <v>6.3992187753617881E-4</v>
      </c>
      <c r="AB704">
        <f t="shared" si="82"/>
        <v>4.1545543127332392E-2</v>
      </c>
      <c r="AC704">
        <f t="shared" si="83"/>
        <v>9.8861360630581103</v>
      </c>
      <c r="AD704">
        <f t="shared" si="84"/>
        <v>89.97718487055721</v>
      </c>
      <c r="AE704">
        <f t="shared" si="85"/>
        <v>9.4493601379831191E-2</v>
      </c>
      <c r="AF704" s="1" t="s">
        <v>7</v>
      </c>
      <c r="AG704" s="1" t="s">
        <v>57</v>
      </c>
      <c r="AH704">
        <f t="shared" si="88"/>
        <v>100.00000000000001</v>
      </c>
    </row>
    <row r="705" spans="1:34" x14ac:dyDescent="0.45">
      <c r="A705" t="str">
        <f>MID('Stand condition - SCT output'!$I705,9,4)</f>
        <v>1989</v>
      </c>
      <c r="B705">
        <f t="shared" si="86"/>
        <v>1990</v>
      </c>
      <c r="C705" t="str">
        <f>MID('Stand condition - SCT output'!$I705,18,4)</f>
        <v>1991</v>
      </c>
      <c r="D705">
        <f>SUM('Stand condition - SCT output'!$B705:$C705)</f>
        <v>71155.989807128906</v>
      </c>
      <c r="E705" s="1">
        <f>'Stand condition - SCT output'!$D705</f>
        <v>2733006.7291702498</v>
      </c>
      <c r="F705" s="1">
        <f>'Stand condition - SCT output'!$E705</f>
        <v>56258049.8310408</v>
      </c>
      <c r="G705" s="1">
        <f>'Stand condition - SCT output'!$F705</f>
        <v>96452925.981628105</v>
      </c>
      <c r="H705" s="1">
        <f>'Stand condition - SCT output'!$G705</f>
        <v>7489.2083740234302</v>
      </c>
      <c r="I705" s="1" t="str">
        <f>'Stand condition - SCT output'!$H705</f>
        <v>Nebine</v>
      </c>
      <c r="J705" s="1" t="str">
        <f>'Stand condition - SCT output'!$J705</f>
        <v>Coolabah</v>
      </c>
      <c r="K705" s="1"/>
      <c r="L705" t="s">
        <v>76</v>
      </c>
      <c r="M705">
        <v>1990</v>
      </c>
      <c r="N705" t="s">
        <v>78</v>
      </c>
      <c r="O705">
        <v>71155.989807128906</v>
      </c>
      <c r="P705" s="1">
        <v>2733006.7291702498</v>
      </c>
      <c r="Q705" s="1">
        <v>56258049.8310408</v>
      </c>
      <c r="R705" s="1">
        <v>96452925.981628105</v>
      </c>
      <c r="S705" s="1">
        <v>7489.2083740234302</v>
      </c>
      <c r="T705" s="1" t="s">
        <v>8</v>
      </c>
      <c r="U705" s="1" t="s">
        <v>57</v>
      </c>
      <c r="V705">
        <f t="shared" si="87"/>
        <v>155522627.7400203</v>
      </c>
      <c r="X705" t="s">
        <v>76</v>
      </c>
      <c r="Y705">
        <v>1990</v>
      </c>
      <c r="Z705" t="s">
        <v>78</v>
      </c>
      <c r="AA705">
        <f t="shared" si="81"/>
        <v>4.5752821207520326E-2</v>
      </c>
      <c r="AB705">
        <f t="shared" si="82"/>
        <v>1.757304881537165</v>
      </c>
      <c r="AC705">
        <f t="shared" si="83"/>
        <v>36.17354635049292</v>
      </c>
      <c r="AD705">
        <f t="shared" si="84"/>
        <v>62.018580436323276</v>
      </c>
      <c r="AE705">
        <f t="shared" si="85"/>
        <v>4.8155104391257968E-3</v>
      </c>
      <c r="AF705" s="1" t="s">
        <v>8</v>
      </c>
      <c r="AG705" s="1" t="s">
        <v>57</v>
      </c>
      <c r="AH705">
        <f t="shared" si="88"/>
        <v>100.00000000000001</v>
      </c>
    </row>
    <row r="706" spans="1:34" x14ac:dyDescent="0.45">
      <c r="A706" t="str">
        <f>MID('Stand condition - SCT output'!$I706,9,4)</f>
        <v>1989</v>
      </c>
      <c r="B706">
        <f t="shared" si="86"/>
        <v>1990</v>
      </c>
      <c r="C706" t="str">
        <f>MID('Stand condition - SCT output'!$I706,18,4)</f>
        <v>1991</v>
      </c>
      <c r="D706">
        <f>SUM('Stand condition - SCT output'!$B706:$C706)</f>
        <v>1245.81762695312</v>
      </c>
      <c r="E706" s="1">
        <f>'Stand condition - SCT output'!$D706</f>
        <v>4977.3861083984302</v>
      </c>
      <c r="F706" s="1">
        <f>'Stand condition - SCT output'!$E706</f>
        <v>98849.914611816406</v>
      </c>
      <c r="G706" s="1">
        <f>'Stand condition - SCT output'!$F706</f>
        <v>470468.535467888</v>
      </c>
      <c r="H706" s="1">
        <f>'Stand condition - SCT output'!$G706</f>
        <v>1864.43444824218</v>
      </c>
      <c r="I706" s="1" t="str">
        <f>'Stand condition - SCT output'!$H706</f>
        <v>Ovens</v>
      </c>
      <c r="J706" s="1" t="str">
        <f>'Stand condition - SCT output'!$J706</f>
        <v>Coolabah</v>
      </c>
      <c r="K706" s="1"/>
      <c r="L706" t="s">
        <v>76</v>
      </c>
      <c r="M706">
        <v>1990</v>
      </c>
      <c r="N706" t="s">
        <v>78</v>
      </c>
      <c r="O706">
        <v>1245.81762695312</v>
      </c>
      <c r="P706" s="1">
        <v>4977.3861083984302</v>
      </c>
      <c r="Q706" s="1">
        <v>98849.914611816406</v>
      </c>
      <c r="R706" s="1">
        <v>470468.535467888</v>
      </c>
      <c r="S706" s="1">
        <v>1864.43444824218</v>
      </c>
      <c r="T706" s="1" t="s">
        <v>9</v>
      </c>
      <c r="U706" s="1" t="s">
        <v>57</v>
      </c>
      <c r="V706">
        <f t="shared" si="87"/>
        <v>577406.08826329815</v>
      </c>
      <c r="X706" t="s">
        <v>76</v>
      </c>
      <c r="Y706">
        <v>1990</v>
      </c>
      <c r="Z706" t="s">
        <v>78</v>
      </c>
      <c r="AA706">
        <f t="shared" si="81"/>
        <v>0.21576108258578408</v>
      </c>
      <c r="AB706">
        <f t="shared" si="82"/>
        <v>0.86202522099641143</v>
      </c>
      <c r="AC706">
        <f t="shared" si="83"/>
        <v>17.119652289973892</v>
      </c>
      <c r="AD706">
        <f t="shared" si="84"/>
        <v>81.479663105553115</v>
      </c>
      <c r="AE706">
        <f t="shared" si="85"/>
        <v>0.32289830089079258</v>
      </c>
      <c r="AF706" s="1" t="s">
        <v>9</v>
      </c>
      <c r="AG706" s="1" t="s">
        <v>57</v>
      </c>
      <c r="AH706">
        <f t="shared" si="88"/>
        <v>100</v>
      </c>
    </row>
    <row r="707" spans="1:34" x14ac:dyDescent="0.45">
      <c r="A707" t="str">
        <f>MID('Stand condition - SCT output'!$I707,9,4)</f>
        <v>1989</v>
      </c>
      <c r="B707">
        <f t="shared" si="86"/>
        <v>1990</v>
      </c>
      <c r="C707" t="str">
        <f>MID('Stand condition - SCT output'!$I707,18,4)</f>
        <v>1991</v>
      </c>
      <c r="D707">
        <f>SUM('Stand condition - SCT output'!$B707:$C707)</f>
        <v>106956.67590332001</v>
      </c>
      <c r="E707" s="1">
        <f>'Stand condition - SCT output'!$D707</f>
        <v>5877433.3271359904</v>
      </c>
      <c r="F707" s="1">
        <f>'Stand condition - SCT output'!$E707</f>
        <v>56638252.539353997</v>
      </c>
      <c r="G707" s="1">
        <f>'Stand condition - SCT output'!$F707</f>
        <v>165846776.16116801</v>
      </c>
      <c r="H707" s="1">
        <f>'Stand condition - SCT output'!$G707</f>
        <v>124161.124633789</v>
      </c>
      <c r="I707" s="1" t="str">
        <f>'Stand condition - SCT output'!$H707</f>
        <v>Paroo</v>
      </c>
      <c r="J707" s="1" t="str">
        <f>'Stand condition - SCT output'!$J707</f>
        <v>Coolabah</v>
      </c>
      <c r="K707" s="1"/>
      <c r="L707" t="s">
        <v>76</v>
      </c>
      <c r="M707">
        <v>1990</v>
      </c>
      <c r="N707" t="s">
        <v>78</v>
      </c>
      <c r="O707">
        <v>106956.67590332001</v>
      </c>
      <c r="P707" s="1">
        <v>5877433.3271359904</v>
      </c>
      <c r="Q707" s="1">
        <v>56638252.539353997</v>
      </c>
      <c r="R707" s="1">
        <v>165846776.16116801</v>
      </c>
      <c r="S707" s="1">
        <v>124161.124633789</v>
      </c>
      <c r="T707" s="1" t="s">
        <v>10</v>
      </c>
      <c r="U707" s="1" t="s">
        <v>57</v>
      </c>
      <c r="V707">
        <f t="shared" si="87"/>
        <v>228593579.8281951</v>
      </c>
      <c r="X707" t="s">
        <v>76</v>
      </c>
      <c r="Y707">
        <v>1990</v>
      </c>
      <c r="Z707" t="s">
        <v>78</v>
      </c>
      <c r="AA707">
        <f t="shared" ref="AA707:AA770" si="89">O707/$V707*100</f>
        <v>4.6789011302813419E-2</v>
      </c>
      <c r="AB707">
        <f t="shared" ref="AB707:AB770" si="90">P707/$V707*100</f>
        <v>2.5711279081211789</v>
      </c>
      <c r="AC707">
        <f t="shared" ref="AC707:AC770" si="91">Q707/$V707*100</f>
        <v>24.776834319634791</v>
      </c>
      <c r="AD707">
        <f t="shared" ref="AD707:AD770" si="92">R707/$V707*100</f>
        <v>72.55093353269767</v>
      </c>
      <c r="AE707">
        <f t="shared" ref="AE707:AE770" si="93">S707/$V707*100</f>
        <v>5.4315228243551388E-2</v>
      </c>
      <c r="AF707" s="1" t="s">
        <v>10</v>
      </c>
      <c r="AG707" s="1" t="s">
        <v>57</v>
      </c>
      <c r="AH707">
        <f t="shared" si="88"/>
        <v>100</v>
      </c>
    </row>
    <row r="708" spans="1:34" x14ac:dyDescent="0.45">
      <c r="A708" t="str">
        <f>MID('Stand condition - SCT output'!$I708,9,4)</f>
        <v>1989</v>
      </c>
      <c r="B708">
        <f t="shared" ref="B708:B771" si="94">A708+1</f>
        <v>1990</v>
      </c>
      <c r="C708" t="str">
        <f>MID('Stand condition - SCT output'!$I708,18,4)</f>
        <v>1991</v>
      </c>
      <c r="D708">
        <f>SUM('Stand condition - SCT output'!$B708:$C708)</f>
        <v>6834.5455322265598</v>
      </c>
      <c r="E708" s="1">
        <f>'Stand condition - SCT output'!$D708</f>
        <v>60383.0682983398</v>
      </c>
      <c r="F708" s="1">
        <f>'Stand condition - SCT output'!$E708</f>
        <v>404431.22577000002</v>
      </c>
      <c r="G708" s="1">
        <f>'Stand condition - SCT output'!$F708</f>
        <v>708924.86181640602</v>
      </c>
      <c r="H708" s="1">
        <f>'Stand condition - SCT output'!$G708</f>
        <v>0</v>
      </c>
      <c r="I708" s="1" t="str">
        <f>'Stand condition - SCT output'!$H708</f>
        <v>Wimmera-Avoca</v>
      </c>
      <c r="J708" s="1" t="str">
        <f>'Stand condition - SCT output'!$J708</f>
        <v>Coolabah</v>
      </c>
      <c r="K708" s="1"/>
      <c r="L708" t="s">
        <v>76</v>
      </c>
      <c r="M708">
        <v>1990</v>
      </c>
      <c r="N708" t="s">
        <v>78</v>
      </c>
      <c r="O708">
        <v>6834.5455322265598</v>
      </c>
      <c r="P708" s="1">
        <v>60383.0682983398</v>
      </c>
      <c r="Q708" s="1">
        <v>404431.22577000002</v>
      </c>
      <c r="R708" s="1">
        <v>708924.86181640602</v>
      </c>
      <c r="S708" s="1">
        <v>0</v>
      </c>
      <c r="T708" s="1" t="s">
        <v>11</v>
      </c>
      <c r="U708" s="1" t="s">
        <v>57</v>
      </c>
      <c r="V708">
        <f t="shared" ref="V708:V771" si="95">SUM(O708:S708)</f>
        <v>1180573.7014169723</v>
      </c>
      <c r="X708" t="s">
        <v>76</v>
      </c>
      <c r="Y708">
        <v>1990</v>
      </c>
      <c r="Z708" t="s">
        <v>78</v>
      </c>
      <c r="AA708">
        <f t="shared" si="89"/>
        <v>0.5789173114752143</v>
      </c>
      <c r="AB708">
        <f t="shared" si="90"/>
        <v>5.1147224629741963</v>
      </c>
      <c r="AC708">
        <f t="shared" si="91"/>
        <v>34.257177276148475</v>
      </c>
      <c r="AD708">
        <f t="shared" si="92"/>
        <v>60.049182949402116</v>
      </c>
      <c r="AE708">
        <f t="shared" si="93"/>
        <v>0</v>
      </c>
      <c r="AF708" s="1" t="s">
        <v>11</v>
      </c>
      <c r="AG708" s="1" t="s">
        <v>57</v>
      </c>
      <c r="AH708">
        <f t="shared" ref="AH708:AH771" si="96">SUM(AA708:AE708)</f>
        <v>100</v>
      </c>
    </row>
    <row r="709" spans="1:34" x14ac:dyDescent="0.45">
      <c r="A709" t="str">
        <f>MID('Stand condition - SCT output'!$I709,9,4)</f>
        <v>1989</v>
      </c>
      <c r="B709">
        <f t="shared" si="94"/>
        <v>1990</v>
      </c>
      <c r="C709" t="str">
        <f>MID('Stand condition - SCT output'!$I709,18,4)</f>
        <v>1991</v>
      </c>
      <c r="D709">
        <f>SUM('Stand condition - SCT output'!$B709:$C709)</f>
        <v>47184.158874511697</v>
      </c>
      <c r="E709" s="1">
        <f>'Stand condition - SCT output'!$D709</f>
        <v>852138.60479736305</v>
      </c>
      <c r="F709" s="1">
        <f>'Stand condition - SCT output'!$E709</f>
        <v>7842148.0375279998</v>
      </c>
      <c r="G709" s="1">
        <f>'Stand condition - SCT output'!$F709</f>
        <v>8079280.4880371001</v>
      </c>
      <c r="H709" s="1">
        <f>'Stand condition - SCT output'!$G709</f>
        <v>1289.15942382812</v>
      </c>
      <c r="I709" s="1" t="str">
        <f>'Stand condition - SCT output'!$H709</f>
        <v>Lachlan</v>
      </c>
      <c r="J709" s="1" t="str">
        <f>'Stand condition - SCT output'!$J709</f>
        <v>Coolabah</v>
      </c>
      <c r="K709" s="1"/>
      <c r="L709" t="s">
        <v>76</v>
      </c>
      <c r="M709">
        <v>1990</v>
      </c>
      <c r="N709" t="s">
        <v>78</v>
      </c>
      <c r="O709">
        <v>47184.158874511697</v>
      </c>
      <c r="P709" s="1">
        <v>852138.60479736305</v>
      </c>
      <c r="Q709" s="1">
        <v>7842148.0375279998</v>
      </c>
      <c r="R709" s="1">
        <v>8079280.4880371001</v>
      </c>
      <c r="S709" s="1">
        <v>1289.15942382812</v>
      </c>
      <c r="T709" s="1" t="s">
        <v>12</v>
      </c>
      <c r="U709" s="1" t="s">
        <v>57</v>
      </c>
      <c r="V709">
        <f t="shared" si="95"/>
        <v>16822040.448660802</v>
      </c>
      <c r="X709" t="s">
        <v>76</v>
      </c>
      <c r="Y709">
        <v>1990</v>
      </c>
      <c r="Z709" t="s">
        <v>78</v>
      </c>
      <c r="AA709">
        <f t="shared" si="89"/>
        <v>0.28049010474391062</v>
      </c>
      <c r="AB709">
        <f t="shared" si="90"/>
        <v>5.0656078696160876</v>
      </c>
      <c r="AC709">
        <f t="shared" si="91"/>
        <v>46.618292599292324</v>
      </c>
      <c r="AD709">
        <f t="shared" si="92"/>
        <v>48.027945912353871</v>
      </c>
      <c r="AE709">
        <f t="shared" si="93"/>
        <v>7.6635139938136913E-3</v>
      </c>
      <c r="AF709" s="1" t="s">
        <v>12</v>
      </c>
      <c r="AG709" s="1" t="s">
        <v>57</v>
      </c>
      <c r="AH709">
        <f t="shared" si="96"/>
        <v>100.00000000000001</v>
      </c>
    </row>
    <row r="710" spans="1:34" x14ac:dyDescent="0.45">
      <c r="A710" t="str">
        <f>MID('Stand condition - SCT output'!$I710,9,4)</f>
        <v>1989</v>
      </c>
      <c r="B710">
        <f t="shared" si="94"/>
        <v>1990</v>
      </c>
      <c r="C710" t="str">
        <f>MID('Stand condition - SCT output'!$I710,18,4)</f>
        <v>1991</v>
      </c>
      <c r="D710">
        <f>SUM('Stand condition - SCT output'!$B710:$C710)</f>
        <v>0</v>
      </c>
      <c r="E710" s="1">
        <f>'Stand condition - SCT output'!$D710</f>
        <v>8122.24462890625</v>
      </c>
      <c r="F710" s="1">
        <f>'Stand condition - SCT output'!$E710</f>
        <v>57926.742309570298</v>
      </c>
      <c r="G710" s="1">
        <f>'Stand condition - SCT output'!$F710</f>
        <v>172397.63714599601</v>
      </c>
      <c r="H710" s="1">
        <f>'Stand condition - SCT output'!$G710</f>
        <v>0</v>
      </c>
      <c r="I710" s="1" t="str">
        <f>'Stand condition - SCT output'!$H710</f>
        <v>Loddon</v>
      </c>
      <c r="J710" s="1" t="str">
        <f>'Stand condition - SCT output'!$J710</f>
        <v>Coolabah</v>
      </c>
      <c r="K710" s="1"/>
      <c r="L710" t="s">
        <v>76</v>
      </c>
      <c r="M710">
        <v>1990</v>
      </c>
      <c r="N710" t="s">
        <v>78</v>
      </c>
      <c r="O710">
        <v>0</v>
      </c>
      <c r="P710" s="1">
        <v>8122.24462890625</v>
      </c>
      <c r="Q710" s="1">
        <v>57926.742309570298</v>
      </c>
      <c r="R710" s="1">
        <v>172397.63714599601</v>
      </c>
      <c r="S710" s="1">
        <v>0</v>
      </c>
      <c r="T710" s="1" t="s">
        <v>13</v>
      </c>
      <c r="U710" s="1" t="s">
        <v>57</v>
      </c>
      <c r="V710">
        <f t="shared" si="95"/>
        <v>238446.62408447254</v>
      </c>
      <c r="X710" t="s">
        <v>76</v>
      </c>
      <c r="Y710">
        <v>1990</v>
      </c>
      <c r="Z710" t="s">
        <v>78</v>
      </c>
      <c r="AA710">
        <f t="shared" si="89"/>
        <v>0</v>
      </c>
      <c r="AB710">
        <f t="shared" si="90"/>
        <v>3.4063156314718248</v>
      </c>
      <c r="AC710">
        <f t="shared" si="91"/>
        <v>24.29337908724137</v>
      </c>
      <c r="AD710">
        <f t="shared" si="92"/>
        <v>72.300305281286811</v>
      </c>
      <c r="AE710">
        <f t="shared" si="93"/>
        <v>0</v>
      </c>
      <c r="AF710" s="1" t="s">
        <v>13</v>
      </c>
      <c r="AG710" s="1" t="s">
        <v>57</v>
      </c>
      <c r="AH710">
        <f t="shared" si="96"/>
        <v>100</v>
      </c>
    </row>
    <row r="711" spans="1:34" x14ac:dyDescent="0.45">
      <c r="A711" t="str">
        <f>MID('Stand condition - SCT output'!$I711,9,4)</f>
        <v>1989</v>
      </c>
      <c r="B711">
        <f t="shared" si="94"/>
        <v>1990</v>
      </c>
      <c r="C711" t="str">
        <f>MID('Stand condition - SCT output'!$I711,18,4)</f>
        <v>1991</v>
      </c>
      <c r="D711">
        <f>SUM('Stand condition - SCT output'!$B711:$C711)</f>
        <v>1940.53039550781</v>
      </c>
      <c r="E711" s="1">
        <f>'Stand condition - SCT output'!$D711</f>
        <v>204094.94622802699</v>
      </c>
      <c r="F711" s="1">
        <f>'Stand condition - SCT output'!$E711</f>
        <v>2520629.0898056901</v>
      </c>
      <c r="G711" s="1">
        <f>'Stand condition - SCT output'!$F711</f>
        <v>7642424.11519871</v>
      </c>
      <c r="H711" s="1">
        <f>'Stand condition - SCT output'!$G711</f>
        <v>647.21685791015602</v>
      </c>
      <c r="I711" s="1" t="str">
        <f>'Stand condition - SCT output'!$H711</f>
        <v>Lower Darling</v>
      </c>
      <c r="J711" s="1" t="str">
        <f>'Stand condition - SCT output'!$J711</f>
        <v>Coolabah</v>
      </c>
      <c r="K711" s="1"/>
      <c r="L711" t="s">
        <v>76</v>
      </c>
      <c r="M711">
        <v>1990</v>
      </c>
      <c r="N711" t="s">
        <v>78</v>
      </c>
      <c r="O711">
        <v>1940.53039550781</v>
      </c>
      <c r="P711" s="1">
        <v>204094.94622802699</v>
      </c>
      <c r="Q711" s="1">
        <v>2520629.0898056901</v>
      </c>
      <c r="R711" s="1">
        <v>7642424.11519871</v>
      </c>
      <c r="S711" s="1">
        <v>647.21685791015602</v>
      </c>
      <c r="T711" s="1" t="s">
        <v>14</v>
      </c>
      <c r="U711" s="1" t="s">
        <v>57</v>
      </c>
      <c r="V711">
        <f t="shared" si="95"/>
        <v>10369735.898485845</v>
      </c>
      <c r="X711" t="s">
        <v>76</v>
      </c>
      <c r="Y711">
        <v>1990</v>
      </c>
      <c r="Z711" t="s">
        <v>78</v>
      </c>
      <c r="AA711">
        <f t="shared" si="89"/>
        <v>1.8713402293988605E-2</v>
      </c>
      <c r="AB711">
        <f t="shared" si="90"/>
        <v>1.9681788256326593</v>
      </c>
      <c r="AC711">
        <f t="shared" si="91"/>
        <v>24.307553388835526</v>
      </c>
      <c r="AD711">
        <f t="shared" si="92"/>
        <v>73.699312981680009</v>
      </c>
      <c r="AE711">
        <f t="shared" si="93"/>
        <v>6.2414015578223219E-3</v>
      </c>
      <c r="AF711" s="1" t="s">
        <v>14</v>
      </c>
      <c r="AG711" s="1" t="s">
        <v>57</v>
      </c>
      <c r="AH711">
        <f t="shared" si="96"/>
        <v>100</v>
      </c>
    </row>
    <row r="712" spans="1:34" x14ac:dyDescent="0.45">
      <c r="A712" t="str">
        <f>MID('Stand condition - SCT output'!$I712,9,4)</f>
        <v>1989</v>
      </c>
      <c r="B712">
        <f t="shared" si="94"/>
        <v>1990</v>
      </c>
      <c r="C712" t="str">
        <f>MID('Stand condition - SCT output'!$I712,18,4)</f>
        <v>1991</v>
      </c>
      <c r="D712">
        <f>SUM('Stand condition - SCT output'!$B712:$C712)</f>
        <v>58090.416320800701</v>
      </c>
      <c r="E712" s="1">
        <f>'Stand condition - SCT output'!$D712</f>
        <v>2314720.5577524202</v>
      </c>
      <c r="F712" s="1">
        <f>'Stand condition - SCT output'!$E712</f>
        <v>144127872.90863699</v>
      </c>
      <c r="G712" s="1">
        <f>'Stand condition - SCT output'!$F712</f>
        <v>521335218.413369</v>
      </c>
      <c r="H712" s="1">
        <f>'Stand condition - SCT output'!$G712</f>
        <v>676779.65692138602</v>
      </c>
      <c r="I712" s="1" t="str">
        <f>'Stand condition - SCT output'!$H712</f>
        <v>Macquarie-Castlereagh</v>
      </c>
      <c r="J712" s="1" t="str">
        <f>'Stand condition - SCT output'!$J712</f>
        <v>Coolabah</v>
      </c>
      <c r="K712" s="1"/>
      <c r="L712" t="s">
        <v>76</v>
      </c>
      <c r="M712">
        <v>1990</v>
      </c>
      <c r="N712" t="s">
        <v>78</v>
      </c>
      <c r="O712">
        <v>58090.416320800701</v>
      </c>
      <c r="P712" s="1">
        <v>2314720.5577524202</v>
      </c>
      <c r="Q712" s="1">
        <v>144127872.90863699</v>
      </c>
      <c r="R712" s="1">
        <v>521335218.413369</v>
      </c>
      <c r="S712" s="1">
        <v>676779.65692138602</v>
      </c>
      <c r="T712" s="1" t="s">
        <v>15</v>
      </c>
      <c r="U712" s="1" t="s">
        <v>57</v>
      </c>
      <c r="V712">
        <f t="shared" si="95"/>
        <v>668512681.95300055</v>
      </c>
      <c r="X712" t="s">
        <v>76</v>
      </c>
      <c r="Y712">
        <v>1990</v>
      </c>
      <c r="Z712" t="s">
        <v>78</v>
      </c>
      <c r="AA712">
        <f t="shared" si="89"/>
        <v>8.6895010205482858E-3</v>
      </c>
      <c r="AB712">
        <f t="shared" si="90"/>
        <v>0.34624931138032705</v>
      </c>
      <c r="AC712">
        <f t="shared" si="91"/>
        <v>21.559482235636903</v>
      </c>
      <c r="AD712">
        <f t="shared" si="92"/>
        <v>77.984342329951673</v>
      </c>
      <c r="AE712">
        <f t="shared" si="93"/>
        <v>0.10123662201055547</v>
      </c>
      <c r="AF712" s="1" t="s">
        <v>15</v>
      </c>
      <c r="AG712" s="1" t="s">
        <v>57</v>
      </c>
      <c r="AH712">
        <f t="shared" si="96"/>
        <v>100.00000000000001</v>
      </c>
    </row>
    <row r="713" spans="1:34" x14ac:dyDescent="0.45">
      <c r="A713" t="str">
        <f>MID('Stand condition - SCT output'!$I713,9,4)</f>
        <v>1989</v>
      </c>
      <c r="B713">
        <f t="shared" si="94"/>
        <v>1990</v>
      </c>
      <c r="C713" t="str">
        <f>MID('Stand condition - SCT output'!$I713,18,4)</f>
        <v>1991</v>
      </c>
      <c r="D713">
        <f>SUM('Stand condition - SCT output'!$B713:$C713)</f>
        <v>71869.4227905273</v>
      </c>
      <c r="E713" s="1">
        <f>'Stand condition - SCT output'!$D713</f>
        <v>3930147.5205446701</v>
      </c>
      <c r="F713" s="1">
        <f>'Stand condition - SCT output'!$E713</f>
        <v>26395314.575393401</v>
      </c>
      <c r="G713" s="1">
        <f>'Stand condition - SCT output'!$F713</f>
        <v>49364185.630553402</v>
      </c>
      <c r="H713" s="1">
        <f>'Stand condition - SCT output'!$G713</f>
        <v>45741.641052245999</v>
      </c>
      <c r="I713" s="1" t="str">
        <f>'Stand condition - SCT output'!$H713</f>
        <v>Moonie</v>
      </c>
      <c r="J713" s="1" t="str">
        <f>'Stand condition - SCT output'!$J713</f>
        <v>Coolabah</v>
      </c>
      <c r="K713" s="1"/>
      <c r="L713" t="s">
        <v>76</v>
      </c>
      <c r="M713">
        <v>1990</v>
      </c>
      <c r="N713" t="s">
        <v>78</v>
      </c>
      <c r="O713">
        <v>71869.4227905273</v>
      </c>
      <c r="P713" s="1">
        <v>3930147.5205446701</v>
      </c>
      <c r="Q713" s="1">
        <v>26395314.575393401</v>
      </c>
      <c r="R713" s="1">
        <v>49364185.630553402</v>
      </c>
      <c r="S713" s="1">
        <v>45741.641052245999</v>
      </c>
      <c r="T713" s="1" t="s">
        <v>16</v>
      </c>
      <c r="U713" s="1" t="s">
        <v>57</v>
      </c>
      <c r="V713">
        <f t="shared" si="95"/>
        <v>79807258.790334255</v>
      </c>
      <c r="X713" t="s">
        <v>76</v>
      </c>
      <c r="Y713">
        <v>1990</v>
      </c>
      <c r="Z713" t="s">
        <v>78</v>
      </c>
      <c r="AA713">
        <f t="shared" si="89"/>
        <v>9.0053741827343242E-2</v>
      </c>
      <c r="AB713">
        <f t="shared" si="90"/>
        <v>4.9245489446890574</v>
      </c>
      <c r="AC713">
        <f t="shared" si="91"/>
        <v>33.073826836651399</v>
      </c>
      <c r="AD713">
        <f t="shared" si="92"/>
        <v>61.854255338152377</v>
      </c>
      <c r="AE713">
        <f t="shared" si="93"/>
        <v>5.7315138679823865E-2</v>
      </c>
      <c r="AF713" s="1" t="s">
        <v>16</v>
      </c>
      <c r="AG713" s="1" t="s">
        <v>57</v>
      </c>
      <c r="AH713">
        <f t="shared" si="96"/>
        <v>100</v>
      </c>
    </row>
    <row r="714" spans="1:34" x14ac:dyDescent="0.45">
      <c r="A714" t="str">
        <f>MID('Stand condition - SCT output'!$I714,9,4)</f>
        <v>1989</v>
      </c>
      <c r="B714">
        <f t="shared" si="94"/>
        <v>1990</v>
      </c>
      <c r="C714" t="str">
        <f>MID('Stand condition - SCT output'!$I714,18,4)</f>
        <v>1991</v>
      </c>
      <c r="D714">
        <f>SUM('Stand condition - SCT output'!$B714:$C714)</f>
        <v>29945.25689697262</v>
      </c>
      <c r="E714" s="1">
        <f>'Stand condition - SCT output'!$D714</f>
        <v>428200.91607665998</v>
      </c>
      <c r="F714" s="1">
        <f>'Stand condition - SCT output'!$E714</f>
        <v>4346497.3993470399</v>
      </c>
      <c r="G714" s="1">
        <f>'Stand condition - SCT output'!$F714</f>
        <v>11757729.662259201</v>
      </c>
      <c r="H714" s="1">
        <f>'Stand condition - SCT output'!$G714</f>
        <v>23895.806701660102</v>
      </c>
      <c r="I714" s="1" t="str">
        <f>'Stand condition - SCT output'!$H714</f>
        <v>Murray</v>
      </c>
      <c r="J714" s="1" t="str">
        <f>'Stand condition - SCT output'!$J714</f>
        <v>Coolabah</v>
      </c>
      <c r="K714" s="1"/>
      <c r="L714" t="s">
        <v>76</v>
      </c>
      <c r="M714">
        <v>1990</v>
      </c>
      <c r="N714" t="s">
        <v>78</v>
      </c>
      <c r="O714">
        <v>29945.25689697262</v>
      </c>
      <c r="P714" s="1">
        <v>428200.91607665998</v>
      </c>
      <c r="Q714" s="1">
        <v>4346497.3993470399</v>
      </c>
      <c r="R714" s="1">
        <v>11757729.662259201</v>
      </c>
      <c r="S714" s="1">
        <v>23895.806701660102</v>
      </c>
      <c r="T714" s="1" t="s">
        <v>17</v>
      </c>
      <c r="U714" s="1" t="s">
        <v>57</v>
      </c>
      <c r="V714">
        <f t="shared" si="95"/>
        <v>16586269.041281532</v>
      </c>
      <c r="X714" t="s">
        <v>76</v>
      </c>
      <c r="Y714">
        <v>1990</v>
      </c>
      <c r="Z714" t="s">
        <v>78</v>
      </c>
      <c r="AA714">
        <f t="shared" si="89"/>
        <v>0.18054245244932376</v>
      </c>
      <c r="AB714">
        <f t="shared" si="90"/>
        <v>2.5816590518995657</v>
      </c>
      <c r="AC714">
        <f t="shared" si="91"/>
        <v>26.205395490263971</v>
      </c>
      <c r="AD714">
        <f t="shared" si="92"/>
        <v>70.888333192928499</v>
      </c>
      <c r="AE714">
        <f t="shared" si="93"/>
        <v>0.144069812458642</v>
      </c>
      <c r="AF714" s="1" t="s">
        <v>17</v>
      </c>
      <c r="AG714" s="1" t="s">
        <v>57</v>
      </c>
      <c r="AH714">
        <f t="shared" si="96"/>
        <v>100</v>
      </c>
    </row>
    <row r="715" spans="1:34" x14ac:dyDescent="0.45">
      <c r="A715" t="str">
        <f>MID('Stand condition - SCT output'!$I715,9,4)</f>
        <v>1989</v>
      </c>
      <c r="B715">
        <f t="shared" si="94"/>
        <v>1990</v>
      </c>
      <c r="C715" t="str">
        <f>MID('Stand condition - SCT output'!$I715,18,4)</f>
        <v>1991</v>
      </c>
      <c r="D715">
        <f>SUM('Stand condition - SCT output'!$B715:$C715)</f>
        <v>5376.7024536132803</v>
      </c>
      <c r="E715" s="1">
        <f>'Stand condition - SCT output'!$D715</f>
        <v>728568.57938399899</v>
      </c>
      <c r="F715" s="1">
        <f>'Stand condition - SCT output'!$E715</f>
        <v>43576535.896628402</v>
      </c>
      <c r="G715" s="1">
        <f>'Stand condition - SCT output'!$F715</f>
        <v>226724042.61586699</v>
      </c>
      <c r="H715" s="1">
        <f>'Stand condition - SCT output'!$G715</f>
        <v>771622.45838886301</v>
      </c>
      <c r="I715" s="1" t="str">
        <f>'Stand condition - SCT output'!$H715</f>
        <v>Barwon-Darling</v>
      </c>
      <c r="J715" s="1" t="str">
        <f>'Stand condition - SCT output'!$J715</f>
        <v>Coolabah</v>
      </c>
      <c r="K715" s="1"/>
      <c r="L715" t="s">
        <v>76</v>
      </c>
      <c r="M715">
        <v>1990</v>
      </c>
      <c r="N715" t="s">
        <v>78</v>
      </c>
      <c r="O715">
        <v>5376.7024536132803</v>
      </c>
      <c r="P715" s="1">
        <v>728568.57938399899</v>
      </c>
      <c r="Q715" s="1">
        <v>43576535.896628402</v>
      </c>
      <c r="R715" s="1">
        <v>226724042.61586699</v>
      </c>
      <c r="S715" s="1">
        <v>771622.45838886301</v>
      </c>
      <c r="T715" s="1" t="s">
        <v>18</v>
      </c>
      <c r="U715" s="1" t="s">
        <v>57</v>
      </c>
      <c r="V715">
        <f t="shared" si="95"/>
        <v>271806146.25272185</v>
      </c>
      <c r="X715" t="s">
        <v>76</v>
      </c>
      <c r="Y715">
        <v>1990</v>
      </c>
      <c r="Z715" t="s">
        <v>78</v>
      </c>
      <c r="AA715">
        <f t="shared" si="89"/>
        <v>1.9781386579147079E-3</v>
      </c>
      <c r="AB715">
        <f t="shared" si="90"/>
        <v>0.26804713190944007</v>
      </c>
      <c r="AC715">
        <f t="shared" si="91"/>
        <v>16.032211374687421</v>
      </c>
      <c r="AD715">
        <f t="shared" si="92"/>
        <v>83.413876301774977</v>
      </c>
      <c r="AE715">
        <f t="shared" si="93"/>
        <v>0.28388705297025124</v>
      </c>
      <c r="AF715" s="1" t="s">
        <v>18</v>
      </c>
      <c r="AG715" s="1" t="s">
        <v>57</v>
      </c>
      <c r="AH715">
        <f t="shared" si="96"/>
        <v>100.00000000000001</v>
      </c>
    </row>
    <row r="716" spans="1:34" x14ac:dyDescent="0.45">
      <c r="A716" t="str">
        <f>MID('Stand condition - SCT output'!$I716,9,4)</f>
        <v>1989</v>
      </c>
      <c r="B716">
        <f t="shared" si="94"/>
        <v>1990</v>
      </c>
      <c r="C716" t="str">
        <f>MID('Stand condition - SCT output'!$I716,18,4)</f>
        <v>1991</v>
      </c>
      <c r="D716">
        <f>SUM('Stand condition - SCT output'!$B716:$C716)</f>
        <v>302948.89654540998</v>
      </c>
      <c r="E716" s="1">
        <f>'Stand condition - SCT output'!$D716</f>
        <v>10480753.814434599</v>
      </c>
      <c r="F716" s="1">
        <f>'Stand condition - SCT output'!$E716</f>
        <v>190917733.66296601</v>
      </c>
      <c r="G716" s="1">
        <f>'Stand condition - SCT output'!$F716</f>
        <v>437702646.870516</v>
      </c>
      <c r="H716" s="1">
        <f>'Stand condition - SCT output'!$G716</f>
        <v>262254.815002441</v>
      </c>
      <c r="I716" s="1" t="str">
        <f>'Stand condition - SCT output'!$H716</f>
        <v>Border Rivers</v>
      </c>
      <c r="J716" s="1" t="str">
        <f>'Stand condition - SCT output'!$J716</f>
        <v>Coolabah</v>
      </c>
      <c r="K716" s="1"/>
      <c r="L716" t="s">
        <v>76</v>
      </c>
      <c r="M716">
        <v>1990</v>
      </c>
      <c r="N716" t="s">
        <v>78</v>
      </c>
      <c r="O716">
        <v>302948.89654540998</v>
      </c>
      <c r="P716" s="1">
        <v>10480753.814434599</v>
      </c>
      <c r="Q716" s="1">
        <v>190917733.66296601</v>
      </c>
      <c r="R716" s="1">
        <v>437702646.870516</v>
      </c>
      <c r="S716" s="1">
        <v>262254.815002441</v>
      </c>
      <c r="T716" s="1" t="s">
        <v>19</v>
      </c>
      <c r="U716" s="1" t="s">
        <v>57</v>
      </c>
      <c r="V716">
        <f t="shared" si="95"/>
        <v>639666338.05946445</v>
      </c>
      <c r="X716" t="s">
        <v>76</v>
      </c>
      <c r="Y716">
        <v>1990</v>
      </c>
      <c r="Z716" t="s">
        <v>78</v>
      </c>
      <c r="AA716">
        <f t="shared" si="89"/>
        <v>4.7360456306713976E-2</v>
      </c>
      <c r="AB716">
        <f t="shared" si="90"/>
        <v>1.6384719956078555</v>
      </c>
      <c r="AC716">
        <f t="shared" si="91"/>
        <v>29.846456238755209</v>
      </c>
      <c r="AD716">
        <f t="shared" si="92"/>
        <v>68.426712619951317</v>
      </c>
      <c r="AE716">
        <f t="shared" si="93"/>
        <v>4.0998689378908874E-2</v>
      </c>
      <c r="AF716" s="1" t="s">
        <v>19</v>
      </c>
      <c r="AG716" s="1" t="s">
        <v>57</v>
      </c>
      <c r="AH716">
        <f t="shared" si="96"/>
        <v>100</v>
      </c>
    </row>
    <row r="717" spans="1:34" x14ac:dyDescent="0.45">
      <c r="A717" t="str">
        <f>MID('Stand condition - SCT output'!$I717,9,4)</f>
        <v>1989</v>
      </c>
      <c r="B717">
        <f t="shared" si="94"/>
        <v>1990</v>
      </c>
      <c r="C717" t="str">
        <f>MID('Stand condition - SCT output'!$I717,18,4)</f>
        <v>1991</v>
      </c>
      <c r="D717">
        <f>SUM('Stand condition - SCT output'!$B717:$C717)</f>
        <v>0</v>
      </c>
      <c r="E717" s="1">
        <f>'Stand condition - SCT output'!$D717</f>
        <v>623.667236328125</v>
      </c>
      <c r="F717" s="1">
        <f>'Stand condition - SCT output'!$E717</f>
        <v>19312.645996093699</v>
      </c>
      <c r="G717" s="1">
        <f>'Stand condition - SCT output'!$F717</f>
        <v>54206.567138671802</v>
      </c>
      <c r="H717" s="1">
        <f>'Stand condition - SCT output'!$G717</f>
        <v>0</v>
      </c>
      <c r="I717" s="1" t="str">
        <f>'Stand condition - SCT output'!$H717</f>
        <v>Campaspe</v>
      </c>
      <c r="J717" s="1" t="str">
        <f>'Stand condition - SCT output'!$J717</f>
        <v>Coolabah</v>
      </c>
      <c r="K717" s="1"/>
      <c r="L717" t="s">
        <v>76</v>
      </c>
      <c r="M717">
        <v>1990</v>
      </c>
      <c r="N717" t="s">
        <v>78</v>
      </c>
      <c r="O717">
        <v>0</v>
      </c>
      <c r="P717" s="1">
        <v>623.667236328125</v>
      </c>
      <c r="Q717" s="1">
        <v>19312.645996093699</v>
      </c>
      <c r="R717" s="1">
        <v>54206.567138671802</v>
      </c>
      <c r="S717" s="1">
        <v>0</v>
      </c>
      <c r="T717" s="1" t="s">
        <v>20</v>
      </c>
      <c r="U717" s="1" t="s">
        <v>57</v>
      </c>
      <c r="V717">
        <f t="shared" si="95"/>
        <v>74142.880371093634</v>
      </c>
      <c r="X717" t="s">
        <v>76</v>
      </c>
      <c r="Y717">
        <v>1990</v>
      </c>
      <c r="Z717" t="s">
        <v>78</v>
      </c>
      <c r="AA717">
        <f t="shared" si="89"/>
        <v>0</v>
      </c>
      <c r="AB717">
        <f t="shared" si="90"/>
        <v>0.84116941937863587</v>
      </c>
      <c r="AC717">
        <f t="shared" si="91"/>
        <v>26.04787661260486</v>
      </c>
      <c r="AD717">
        <f t="shared" si="92"/>
        <v>73.110953968016489</v>
      </c>
      <c r="AE717">
        <f t="shared" si="93"/>
        <v>0</v>
      </c>
      <c r="AF717" s="1" t="s">
        <v>20</v>
      </c>
      <c r="AG717" s="1" t="s">
        <v>57</v>
      </c>
      <c r="AH717">
        <f t="shared" si="96"/>
        <v>99.999999999999986</v>
      </c>
    </row>
    <row r="718" spans="1:34" x14ac:dyDescent="0.45">
      <c r="A718" t="str">
        <f>MID('Stand condition - SCT output'!$I718,9,4)</f>
        <v>1989</v>
      </c>
      <c r="B718">
        <f t="shared" si="94"/>
        <v>1990</v>
      </c>
      <c r="C718" t="str">
        <f>MID('Stand condition - SCT output'!$I718,18,4)</f>
        <v>1991</v>
      </c>
      <c r="D718">
        <f>SUM('Stand condition - SCT output'!$B718:$C718)</f>
        <v>8718.4429321289008</v>
      </c>
      <c r="E718" s="1">
        <f>'Stand condition - SCT output'!$D718</f>
        <v>28647.473754882802</v>
      </c>
      <c r="F718" s="1">
        <f>'Stand condition - SCT output'!$E718</f>
        <v>261256.63397216701</v>
      </c>
      <c r="G718" s="1">
        <f>'Stand condition - SCT output'!$F718</f>
        <v>1199695.2406568299</v>
      </c>
      <c r="H718" s="1">
        <f>'Stand condition - SCT output'!$G718</f>
        <v>4324.71484375</v>
      </c>
      <c r="I718" s="1" t="str">
        <f>'Stand condition - SCT output'!$H718</f>
        <v>Goulburn-Broken</v>
      </c>
      <c r="J718" s="1" t="str">
        <f>'Stand condition - SCT output'!$J718</f>
        <v>Coolabah</v>
      </c>
      <c r="K718" s="1"/>
      <c r="L718" t="s">
        <v>76</v>
      </c>
      <c r="M718">
        <v>1990</v>
      </c>
      <c r="N718" t="s">
        <v>78</v>
      </c>
      <c r="O718">
        <v>8718.4429321289008</v>
      </c>
      <c r="P718" s="1">
        <v>28647.473754882802</v>
      </c>
      <c r="Q718" s="1">
        <v>261256.63397216701</v>
      </c>
      <c r="R718" s="1">
        <v>1199695.2406568299</v>
      </c>
      <c r="S718" s="1">
        <v>4324.71484375</v>
      </c>
      <c r="T718" s="1" t="s">
        <v>21</v>
      </c>
      <c r="U718" s="1" t="s">
        <v>57</v>
      </c>
      <c r="V718">
        <f t="shared" si="95"/>
        <v>1502642.5061597587</v>
      </c>
      <c r="X718" t="s">
        <v>76</v>
      </c>
      <c r="Y718">
        <v>1990</v>
      </c>
      <c r="Z718" t="s">
        <v>78</v>
      </c>
      <c r="AA718">
        <f t="shared" si="89"/>
        <v>0.58020739439950131</v>
      </c>
      <c r="AB718">
        <f t="shared" si="90"/>
        <v>1.9064730058845445</v>
      </c>
      <c r="AC718">
        <f t="shared" si="91"/>
        <v>17.386479678380041</v>
      </c>
      <c r="AD718">
        <f t="shared" si="92"/>
        <v>79.839032620130084</v>
      </c>
      <c r="AE718">
        <f t="shared" si="93"/>
        <v>0.2878073012058267</v>
      </c>
      <c r="AF718" s="1" t="s">
        <v>21</v>
      </c>
      <c r="AG718" s="1" t="s">
        <v>57</v>
      </c>
      <c r="AH718">
        <f t="shared" si="96"/>
        <v>100</v>
      </c>
    </row>
    <row r="719" spans="1:34" x14ac:dyDescent="0.45">
      <c r="A719" t="str">
        <f>MID('Stand condition - SCT output'!$I719,9,4)</f>
        <v>1989</v>
      </c>
      <c r="B719">
        <f t="shared" si="94"/>
        <v>1990</v>
      </c>
      <c r="C719" t="str">
        <f>MID('Stand condition - SCT output'!$I719,18,4)</f>
        <v>1991</v>
      </c>
      <c r="D719">
        <f>SUM('Stand condition - SCT output'!$B719:$C719)</f>
        <v>32287.694763183499</v>
      </c>
      <c r="E719" s="1">
        <f>'Stand condition - SCT output'!$D719</f>
        <v>2866566.3459633002</v>
      </c>
      <c r="F719" s="1">
        <f>'Stand condition - SCT output'!$E719</f>
        <v>236841966.180154</v>
      </c>
      <c r="G719" s="1">
        <f>'Stand condition - SCT output'!$F719</f>
        <v>1140283324.9983699</v>
      </c>
      <c r="H719" s="1">
        <f>'Stand condition - SCT output'!$G719</f>
        <v>2599946.0988408099</v>
      </c>
      <c r="I719" s="1" t="str">
        <f>'Stand condition - SCT output'!$H719</f>
        <v>Gwydir</v>
      </c>
      <c r="J719" s="1" t="str">
        <f>'Stand condition - SCT output'!$J719</f>
        <v>Coolabah</v>
      </c>
      <c r="K719" s="1"/>
      <c r="L719" t="s">
        <v>76</v>
      </c>
      <c r="M719">
        <v>1990</v>
      </c>
      <c r="N719" t="s">
        <v>78</v>
      </c>
      <c r="O719">
        <v>32287.694763183499</v>
      </c>
      <c r="P719" s="1">
        <v>2866566.3459633002</v>
      </c>
      <c r="Q719" s="1">
        <v>236841966.180154</v>
      </c>
      <c r="R719" s="1">
        <v>1140283324.9983699</v>
      </c>
      <c r="S719" s="1">
        <v>2599946.0988408099</v>
      </c>
      <c r="T719" s="1" t="s">
        <v>22</v>
      </c>
      <c r="U719" s="1" t="s">
        <v>57</v>
      </c>
      <c r="V719">
        <f t="shared" si="95"/>
        <v>1382624091.3180912</v>
      </c>
      <c r="X719" t="s">
        <v>76</v>
      </c>
      <c r="Y719">
        <v>1990</v>
      </c>
      <c r="Z719" t="s">
        <v>78</v>
      </c>
      <c r="AA719">
        <f t="shared" si="89"/>
        <v>2.3352475170892481E-3</v>
      </c>
      <c r="AB719">
        <f t="shared" si="90"/>
        <v>0.20732796166096951</v>
      </c>
      <c r="AC719">
        <f t="shared" si="91"/>
        <v>17.129888569666569</v>
      </c>
      <c r="AD719">
        <f t="shared" si="92"/>
        <v>82.472403899118262</v>
      </c>
      <c r="AE719">
        <f t="shared" si="93"/>
        <v>0.18804432203710658</v>
      </c>
      <c r="AF719" s="1" t="s">
        <v>22</v>
      </c>
      <c r="AG719" s="1" t="s">
        <v>57</v>
      </c>
      <c r="AH719">
        <f t="shared" si="96"/>
        <v>99.999999999999986</v>
      </c>
    </row>
    <row r="720" spans="1:34" x14ac:dyDescent="0.45">
      <c r="A720" t="str">
        <f>MID('Stand condition - SCT output'!$I720,9,4)</f>
        <v>1989</v>
      </c>
      <c r="B720">
        <f t="shared" si="94"/>
        <v>1990</v>
      </c>
      <c r="C720" t="str">
        <f>MID('Stand condition - SCT output'!$I720,18,4)</f>
        <v>1991</v>
      </c>
      <c r="D720">
        <f>SUM('Stand condition - SCT output'!$B720:$C720)</f>
        <v>311802.908752441</v>
      </c>
      <c r="E720" s="1">
        <f>'Stand condition - SCT output'!$D720</f>
        <v>23468490.730315801</v>
      </c>
      <c r="F720" s="1">
        <f>'Stand condition - SCT output'!$E720</f>
        <v>670989686.43011105</v>
      </c>
      <c r="G720" s="1">
        <f>'Stand condition - SCT output'!$F720</f>
        <v>531003165.58824497</v>
      </c>
      <c r="H720" s="1">
        <f>'Stand condition - SCT output'!$G720</f>
        <v>92285.507601390098</v>
      </c>
      <c r="I720" s="1" t="str">
        <f>'Stand condition - SCT output'!$H720</f>
        <v>Warrego</v>
      </c>
      <c r="J720" s="1" t="str">
        <f>'Stand condition - SCT output'!$J720</f>
        <v>Coolabah</v>
      </c>
      <c r="K720" s="1"/>
      <c r="L720" t="s">
        <v>76</v>
      </c>
      <c r="M720">
        <v>1990</v>
      </c>
      <c r="N720" t="s">
        <v>78</v>
      </c>
      <c r="O720">
        <v>311802.908752441</v>
      </c>
      <c r="P720" s="1">
        <v>23468490.730315801</v>
      </c>
      <c r="Q720" s="1">
        <v>670989686.43011105</v>
      </c>
      <c r="R720" s="1">
        <v>531003165.58824497</v>
      </c>
      <c r="S720" s="1">
        <v>92285.507601390098</v>
      </c>
      <c r="T720" s="1" t="s">
        <v>23</v>
      </c>
      <c r="U720" s="1" t="s">
        <v>57</v>
      </c>
      <c r="V720">
        <f t="shared" si="95"/>
        <v>1225865431.1650257</v>
      </c>
      <c r="X720" t="s">
        <v>76</v>
      </c>
      <c r="Y720">
        <v>1990</v>
      </c>
      <c r="Z720" t="s">
        <v>78</v>
      </c>
      <c r="AA720">
        <f t="shared" si="89"/>
        <v>2.5435329264168326E-2</v>
      </c>
      <c r="AB720">
        <f t="shared" si="90"/>
        <v>1.9144426568919601</v>
      </c>
      <c r="AC720">
        <f t="shared" si="91"/>
        <v>54.735998697052956</v>
      </c>
      <c r="AD720">
        <f t="shared" si="92"/>
        <v>43.316595124441633</v>
      </c>
      <c r="AE720">
        <f t="shared" si="93"/>
        <v>7.5281923492764398E-3</v>
      </c>
      <c r="AF720" s="1" t="s">
        <v>23</v>
      </c>
      <c r="AG720" s="1" t="s">
        <v>57</v>
      </c>
      <c r="AH720">
        <f t="shared" si="96"/>
        <v>99.999999999999986</v>
      </c>
    </row>
    <row r="721" spans="1:34" x14ac:dyDescent="0.45">
      <c r="A721" t="str">
        <f>MID('Stand condition - SCT output'!$I721,9,4)</f>
        <v>1989</v>
      </c>
      <c r="B721">
        <f t="shared" si="94"/>
        <v>1990</v>
      </c>
      <c r="C721" t="str">
        <f>MID('Stand condition - SCT output'!$I721,18,4)</f>
        <v>1991</v>
      </c>
      <c r="D721">
        <f>SUM('Stand condition - SCT output'!$B721:$C721)</f>
        <v>0</v>
      </c>
      <c r="E721" s="1">
        <f>'Stand condition - SCT output'!$D721</f>
        <v>594.232421875</v>
      </c>
      <c r="F721" s="1">
        <f>'Stand condition - SCT output'!$E721</f>
        <v>5274.6815580480197</v>
      </c>
      <c r="G721" s="1">
        <f>'Stand condition - SCT output'!$F721</f>
        <v>50247.647913555003</v>
      </c>
      <c r="H721" s="1">
        <f>'Stand condition - SCT output'!$G721</f>
        <v>0</v>
      </c>
      <c r="I721" s="1" t="str">
        <f>'Stand condition - SCT output'!$H721</f>
        <v>Eastern Mt Lofty Ranges</v>
      </c>
      <c r="J721" s="1" t="str">
        <f>'Stand condition - SCT output'!$J721</f>
        <v>Coolabah</v>
      </c>
      <c r="K721" s="1"/>
      <c r="L721" t="s">
        <v>76</v>
      </c>
      <c r="M721">
        <v>1990</v>
      </c>
      <c r="N721" t="s">
        <v>78</v>
      </c>
      <c r="O721">
        <v>0</v>
      </c>
      <c r="P721" s="1">
        <v>594.232421875</v>
      </c>
      <c r="Q721" s="1">
        <v>5274.6815580480197</v>
      </c>
      <c r="R721" s="1">
        <v>50247.647913555003</v>
      </c>
      <c r="S721" s="1">
        <v>0</v>
      </c>
      <c r="T721" s="1" t="s">
        <v>24</v>
      </c>
      <c r="U721" s="1" t="s">
        <v>57</v>
      </c>
      <c r="V721">
        <f t="shared" si="95"/>
        <v>56116.561893478021</v>
      </c>
      <c r="X721" t="s">
        <v>76</v>
      </c>
      <c r="Y721">
        <v>1990</v>
      </c>
      <c r="Z721" t="s">
        <v>78</v>
      </c>
      <c r="AA721">
        <f t="shared" si="89"/>
        <v>0</v>
      </c>
      <c r="AB721">
        <f t="shared" si="90"/>
        <v>1.0589252117814845</v>
      </c>
      <c r="AC721">
        <f t="shared" si="91"/>
        <v>9.3995094853825201</v>
      </c>
      <c r="AD721">
        <f t="shared" si="92"/>
        <v>89.541565302836005</v>
      </c>
      <c r="AE721">
        <f t="shared" si="93"/>
        <v>0</v>
      </c>
      <c r="AF721" s="1" t="s">
        <v>24</v>
      </c>
      <c r="AG721" s="1" t="s">
        <v>57</v>
      </c>
      <c r="AH721">
        <f t="shared" si="96"/>
        <v>100.00000000000001</v>
      </c>
    </row>
    <row r="722" spans="1:34" x14ac:dyDescent="0.45">
      <c r="A722" t="str">
        <f>MID('Stand condition - SCT output'!$I722,9,4)</f>
        <v>1989</v>
      </c>
      <c r="B722">
        <f t="shared" si="94"/>
        <v>1990</v>
      </c>
      <c r="C722" t="str">
        <f>MID('Stand condition - SCT output'!$I722,18,4)</f>
        <v>1991</v>
      </c>
      <c r="D722">
        <f>SUM('Stand condition - SCT output'!$B722:$C722)</f>
        <v>173718.41040039001</v>
      </c>
      <c r="E722" s="1">
        <f>'Stand condition - SCT output'!$D722</f>
        <v>8789464.4498941991</v>
      </c>
      <c r="F722" s="1">
        <f>'Stand condition - SCT output'!$E722</f>
        <v>223117038.57401001</v>
      </c>
      <c r="G722" s="1">
        <f>'Stand condition - SCT output'!$F722</f>
        <v>367978094.87697297</v>
      </c>
      <c r="H722" s="1">
        <f>'Stand condition - SCT output'!$G722</f>
        <v>653909.57507324195</v>
      </c>
      <c r="I722" s="1" t="str">
        <f>'Stand condition - SCT output'!$H722</f>
        <v>Condamine-Balonne</v>
      </c>
      <c r="J722" s="1" t="str">
        <f>'Stand condition - SCT output'!$J722</f>
        <v>Coolabah</v>
      </c>
      <c r="K722" s="1"/>
      <c r="L722" t="s">
        <v>76</v>
      </c>
      <c r="M722">
        <v>1990</v>
      </c>
      <c r="N722" t="s">
        <v>78</v>
      </c>
      <c r="O722">
        <v>173718.41040039001</v>
      </c>
      <c r="P722" s="1">
        <v>8789464.4498941991</v>
      </c>
      <c r="Q722" s="1">
        <v>223117038.57401001</v>
      </c>
      <c r="R722" s="1">
        <v>367978094.87697297</v>
      </c>
      <c r="S722" s="1">
        <v>653909.57507324195</v>
      </c>
      <c r="T722" s="1" t="s">
        <v>25</v>
      </c>
      <c r="U722" s="1" t="s">
        <v>57</v>
      </c>
      <c r="V722">
        <f t="shared" si="95"/>
        <v>600712225.88635087</v>
      </c>
      <c r="X722" t="s">
        <v>76</v>
      </c>
      <c r="Y722">
        <v>1990</v>
      </c>
      <c r="Z722" t="s">
        <v>78</v>
      </c>
      <c r="AA722">
        <f t="shared" si="89"/>
        <v>2.8918740607296364E-2</v>
      </c>
      <c r="AB722">
        <f t="shared" si="90"/>
        <v>1.4631738911132273</v>
      </c>
      <c r="AC722">
        <f t="shared" si="91"/>
        <v>37.142083839695594</v>
      </c>
      <c r="AD722">
        <f t="shared" si="92"/>
        <v>61.256967815832496</v>
      </c>
      <c r="AE722">
        <f t="shared" si="93"/>
        <v>0.10885571275137582</v>
      </c>
      <c r="AF722" s="1" t="s">
        <v>25</v>
      </c>
      <c r="AG722" s="1" t="s">
        <v>57</v>
      </c>
      <c r="AH722">
        <f t="shared" si="96"/>
        <v>99.999999999999986</v>
      </c>
    </row>
    <row r="723" spans="1:34" x14ac:dyDescent="0.45">
      <c r="A723" t="str">
        <f>MID('Stand condition - SCT output'!$I723,9,4)</f>
        <v>1990</v>
      </c>
      <c r="B723">
        <f t="shared" si="94"/>
        <v>1991</v>
      </c>
      <c r="C723" t="str">
        <f>MID('Stand condition - SCT output'!$I723,18,4)</f>
        <v>1992</v>
      </c>
      <c r="D723">
        <f>SUM('Stand condition - SCT output'!$B723:$C723)</f>
        <v>29905.548706054611</v>
      </c>
      <c r="E723" s="1">
        <f>'Stand condition - SCT output'!$D723</f>
        <v>432933.62872314401</v>
      </c>
      <c r="F723" s="1">
        <f>'Stand condition - SCT output'!$E723</f>
        <v>4020756.82245591</v>
      </c>
      <c r="G723" s="1">
        <f>'Stand condition - SCT output'!$F723</f>
        <v>8448667.5716488101</v>
      </c>
      <c r="H723" s="1">
        <f>'Stand condition - SCT output'!$G723</f>
        <v>1901.40942382812</v>
      </c>
      <c r="I723" s="1" t="str">
        <f>'Stand condition - SCT output'!$H723</f>
        <v>Murrumbidgee</v>
      </c>
      <c r="J723" s="1" t="str">
        <f>'Stand condition - SCT output'!$J723</f>
        <v>Coolabah</v>
      </c>
      <c r="K723" s="1"/>
      <c r="L723" t="s">
        <v>77</v>
      </c>
      <c r="M723">
        <v>1991</v>
      </c>
      <c r="N723" t="s">
        <v>79</v>
      </c>
      <c r="O723">
        <v>29905.548706054611</v>
      </c>
      <c r="P723" s="1">
        <v>432933.62872314401</v>
      </c>
      <c r="Q723" s="1">
        <v>4020756.82245591</v>
      </c>
      <c r="R723" s="1">
        <v>8448667.5716488101</v>
      </c>
      <c r="S723" s="1">
        <v>1901.40942382812</v>
      </c>
      <c r="T723" s="1" t="s">
        <v>4</v>
      </c>
      <c r="U723" s="1" t="s">
        <v>57</v>
      </c>
      <c r="V723">
        <f t="shared" si="95"/>
        <v>12934164.980957747</v>
      </c>
      <c r="X723" t="s">
        <v>77</v>
      </c>
      <c r="Y723">
        <v>1991</v>
      </c>
      <c r="Z723" t="s">
        <v>79</v>
      </c>
      <c r="AA723">
        <f t="shared" si="89"/>
        <v>0.23121360172908642</v>
      </c>
      <c r="AB723">
        <f t="shared" si="90"/>
        <v>3.3472097298938754</v>
      </c>
      <c r="AC723">
        <f t="shared" si="91"/>
        <v>31.086327013575655</v>
      </c>
      <c r="AD723">
        <f t="shared" si="92"/>
        <v>65.320548980837302</v>
      </c>
      <c r="AE723">
        <f t="shared" si="93"/>
        <v>1.470067396409014E-2</v>
      </c>
      <c r="AF723" s="1" t="s">
        <v>4</v>
      </c>
      <c r="AG723" s="1" t="s">
        <v>57</v>
      </c>
      <c r="AH723">
        <f t="shared" si="96"/>
        <v>100</v>
      </c>
    </row>
    <row r="724" spans="1:34" x14ac:dyDescent="0.45">
      <c r="A724" t="str">
        <f>MID('Stand condition - SCT output'!$I724,9,4)</f>
        <v>1990</v>
      </c>
      <c r="B724">
        <f t="shared" si="94"/>
        <v>1991</v>
      </c>
      <c r="C724" t="str">
        <f>MID('Stand condition - SCT output'!$I724,18,4)</f>
        <v>1992</v>
      </c>
      <c r="D724">
        <f>SUM('Stand condition - SCT output'!$B724:$C724)</f>
        <v>60592.829845473301</v>
      </c>
      <c r="E724" s="1">
        <f>'Stand condition - SCT output'!$D724</f>
        <v>12055414.957216199</v>
      </c>
      <c r="F724" s="1">
        <f>'Stand condition - SCT output'!$E724</f>
        <v>162285483.61029699</v>
      </c>
      <c r="G724" s="1">
        <f>'Stand condition - SCT output'!$F724</f>
        <v>656577835.10238898</v>
      </c>
      <c r="H724" s="1">
        <f>'Stand condition - SCT output'!$G724</f>
        <v>219346.725952148</v>
      </c>
      <c r="I724" s="1" t="str">
        <f>'Stand condition - SCT output'!$H724</f>
        <v>Namoi</v>
      </c>
      <c r="J724" s="1" t="str">
        <f>'Stand condition - SCT output'!$J724</f>
        <v>Coolabah</v>
      </c>
      <c r="K724" s="1"/>
      <c r="L724" t="s">
        <v>77</v>
      </c>
      <c r="M724">
        <v>1991</v>
      </c>
      <c r="N724" t="s">
        <v>79</v>
      </c>
      <c r="O724">
        <v>60592.829845473301</v>
      </c>
      <c r="P724" s="1">
        <v>12055414.957216199</v>
      </c>
      <c r="Q724" s="1">
        <v>162285483.61029699</v>
      </c>
      <c r="R724" s="1">
        <v>656577835.10238898</v>
      </c>
      <c r="S724" s="1">
        <v>219346.725952148</v>
      </c>
      <c r="T724" s="1" t="s">
        <v>7</v>
      </c>
      <c r="U724" s="1" t="s">
        <v>57</v>
      </c>
      <c r="V724">
        <f t="shared" si="95"/>
        <v>831198673.22569978</v>
      </c>
      <c r="X724" t="s">
        <v>77</v>
      </c>
      <c r="Y724">
        <v>1991</v>
      </c>
      <c r="Z724" t="s">
        <v>79</v>
      </c>
      <c r="AA724">
        <f t="shared" si="89"/>
        <v>7.2898131093407318E-3</v>
      </c>
      <c r="AB724">
        <f t="shared" si="90"/>
        <v>1.4503650385330593</v>
      </c>
      <c r="AC724">
        <f t="shared" si="91"/>
        <v>19.524271252804411</v>
      </c>
      <c r="AD724">
        <f t="shared" si="92"/>
        <v>78.991684690057838</v>
      </c>
      <c r="AE724">
        <f t="shared" si="93"/>
        <v>2.6389205495349441E-2</v>
      </c>
      <c r="AF724" s="1" t="s">
        <v>7</v>
      </c>
      <c r="AG724" s="1" t="s">
        <v>57</v>
      </c>
      <c r="AH724">
        <f t="shared" si="96"/>
        <v>100</v>
      </c>
    </row>
    <row r="725" spans="1:34" x14ac:dyDescent="0.45">
      <c r="A725" t="str">
        <f>MID('Stand condition - SCT output'!$I725,9,4)</f>
        <v>1990</v>
      </c>
      <c r="B725">
        <f t="shared" si="94"/>
        <v>1991</v>
      </c>
      <c r="C725" t="str">
        <f>MID('Stand condition - SCT output'!$I725,18,4)</f>
        <v>1992</v>
      </c>
      <c r="D725">
        <f>SUM('Stand condition - SCT output'!$B725:$C725)</f>
        <v>289204.88937413739</v>
      </c>
      <c r="E725" s="1">
        <f>'Stand condition - SCT output'!$D725</f>
        <v>6712608.2743379399</v>
      </c>
      <c r="F725" s="1">
        <f>'Stand condition - SCT output'!$E725</f>
        <v>73822677.487081304</v>
      </c>
      <c r="G725" s="1">
        <f>'Stand condition - SCT output'!$F725</f>
        <v>74696765.370599002</v>
      </c>
      <c r="H725" s="1">
        <f>'Stand condition - SCT output'!$G725</f>
        <v>1371.71862792968</v>
      </c>
      <c r="I725" s="1" t="str">
        <f>'Stand condition - SCT output'!$H725</f>
        <v>Nebine</v>
      </c>
      <c r="J725" s="1" t="str">
        <f>'Stand condition - SCT output'!$J725</f>
        <v>Coolabah</v>
      </c>
      <c r="K725" s="1"/>
      <c r="L725" t="s">
        <v>77</v>
      </c>
      <c r="M725">
        <v>1991</v>
      </c>
      <c r="N725" t="s">
        <v>79</v>
      </c>
      <c r="O725">
        <v>289204.88937413739</v>
      </c>
      <c r="P725" s="1">
        <v>6712608.2743379399</v>
      </c>
      <c r="Q725" s="1">
        <v>73822677.487081304</v>
      </c>
      <c r="R725" s="1">
        <v>74696765.370599002</v>
      </c>
      <c r="S725" s="1">
        <v>1371.71862792968</v>
      </c>
      <c r="T725" s="1" t="s">
        <v>8</v>
      </c>
      <c r="U725" s="1" t="s">
        <v>57</v>
      </c>
      <c r="V725">
        <f t="shared" si="95"/>
        <v>155522627.7400203</v>
      </c>
      <c r="X725" t="s">
        <v>77</v>
      </c>
      <c r="Y725">
        <v>1991</v>
      </c>
      <c r="Z725" t="s">
        <v>79</v>
      </c>
      <c r="AA725">
        <f t="shared" si="89"/>
        <v>0.18595679199658799</v>
      </c>
      <c r="AB725">
        <f t="shared" si="90"/>
        <v>4.3161618163750965</v>
      </c>
      <c r="AC725">
        <f t="shared" si="91"/>
        <v>47.467483388003913</v>
      </c>
      <c r="AD725">
        <f t="shared" si="92"/>
        <v>48.029515997804509</v>
      </c>
      <c r="AE725">
        <f t="shared" si="93"/>
        <v>8.8200581990082892E-4</v>
      </c>
      <c r="AF725" s="1" t="s">
        <v>8</v>
      </c>
      <c r="AG725" s="1" t="s">
        <v>57</v>
      </c>
      <c r="AH725">
        <f t="shared" si="96"/>
        <v>100.00000000000001</v>
      </c>
    </row>
    <row r="726" spans="1:34" x14ac:dyDescent="0.45">
      <c r="A726" t="str">
        <f>MID('Stand condition - SCT output'!$I726,9,4)</f>
        <v>1990</v>
      </c>
      <c r="B726">
        <f t="shared" si="94"/>
        <v>1991</v>
      </c>
      <c r="C726" t="str">
        <f>MID('Stand condition - SCT output'!$I726,18,4)</f>
        <v>1992</v>
      </c>
      <c r="D726">
        <f>SUM('Stand condition - SCT output'!$B726:$C726)</f>
        <v>622.90881347656205</v>
      </c>
      <c r="E726" s="1">
        <f>'Stand condition - SCT output'!$D726</f>
        <v>4359.4664306640598</v>
      </c>
      <c r="F726" s="1">
        <f>'Stand condition - SCT output'!$E726</f>
        <v>89532.065124511704</v>
      </c>
      <c r="G726" s="1">
        <f>'Stand condition - SCT output'!$F726</f>
        <v>480406.60828282899</v>
      </c>
      <c r="H726" s="1">
        <f>'Stand condition - SCT output'!$G726</f>
        <v>2485.0396118163999</v>
      </c>
      <c r="I726" s="1" t="str">
        <f>'Stand condition - SCT output'!$H726</f>
        <v>Ovens</v>
      </c>
      <c r="J726" s="1" t="str">
        <f>'Stand condition - SCT output'!$J726</f>
        <v>Coolabah</v>
      </c>
      <c r="K726" s="1"/>
      <c r="L726" t="s">
        <v>77</v>
      </c>
      <c r="M726">
        <v>1991</v>
      </c>
      <c r="N726" t="s">
        <v>79</v>
      </c>
      <c r="O726">
        <v>622.90881347656205</v>
      </c>
      <c r="P726" s="1">
        <v>4359.4664306640598</v>
      </c>
      <c r="Q726" s="1">
        <v>89532.065124511704</v>
      </c>
      <c r="R726" s="1">
        <v>480406.60828282899</v>
      </c>
      <c r="S726" s="1">
        <v>2485.0396118163999</v>
      </c>
      <c r="T726" s="1" t="s">
        <v>9</v>
      </c>
      <c r="U726" s="1" t="s">
        <v>57</v>
      </c>
      <c r="V726">
        <f t="shared" si="95"/>
        <v>577406.08826329769</v>
      </c>
      <c r="X726" t="s">
        <v>77</v>
      </c>
      <c r="Y726">
        <v>1991</v>
      </c>
      <c r="Z726" t="s">
        <v>79</v>
      </c>
      <c r="AA726">
        <f t="shared" si="89"/>
        <v>0.10788054129289247</v>
      </c>
      <c r="AB726">
        <f t="shared" si="90"/>
        <v>0.75500873982404892</v>
      </c>
      <c r="AC726">
        <f t="shared" si="91"/>
        <v>15.505909436078721</v>
      </c>
      <c r="AD726">
        <f t="shared" si="92"/>
        <v>83.200821405915477</v>
      </c>
      <c r="AE726">
        <f t="shared" si="93"/>
        <v>0.43037987688886636</v>
      </c>
      <c r="AF726" s="1" t="s">
        <v>9</v>
      </c>
      <c r="AG726" s="1" t="s">
        <v>57</v>
      </c>
      <c r="AH726">
        <f t="shared" si="96"/>
        <v>100</v>
      </c>
    </row>
    <row r="727" spans="1:34" x14ac:dyDescent="0.45">
      <c r="A727" t="str">
        <f>MID('Stand condition - SCT output'!$I727,9,4)</f>
        <v>1990</v>
      </c>
      <c r="B727">
        <f t="shared" si="94"/>
        <v>1991</v>
      </c>
      <c r="C727" t="str">
        <f>MID('Stand condition - SCT output'!$I727,18,4)</f>
        <v>1992</v>
      </c>
      <c r="D727">
        <f>SUM('Stand condition - SCT output'!$B727:$C727)</f>
        <v>473917.96264648403</v>
      </c>
      <c r="E727" s="1">
        <f>'Stand condition - SCT output'!$D727</f>
        <v>9802331.51839073</v>
      </c>
      <c r="F727" s="1">
        <f>'Stand condition - SCT output'!$E727</f>
        <v>61372330.066848099</v>
      </c>
      <c r="G727" s="1">
        <f>'Stand condition - SCT output'!$F727</f>
        <v>156908604.109716</v>
      </c>
      <c r="H727" s="1">
        <f>'Stand condition - SCT output'!$G727</f>
        <v>36396.170593261697</v>
      </c>
      <c r="I727" s="1" t="str">
        <f>'Stand condition - SCT output'!$H727</f>
        <v>Paroo</v>
      </c>
      <c r="J727" s="1" t="str">
        <f>'Stand condition - SCT output'!$J727</f>
        <v>Coolabah</v>
      </c>
      <c r="K727" s="1"/>
      <c r="L727" t="s">
        <v>77</v>
      </c>
      <c r="M727">
        <v>1991</v>
      </c>
      <c r="N727" t="s">
        <v>79</v>
      </c>
      <c r="O727">
        <v>473917.96264648403</v>
      </c>
      <c r="P727" s="1">
        <v>9802331.51839073</v>
      </c>
      <c r="Q727" s="1">
        <v>61372330.066848099</v>
      </c>
      <c r="R727" s="1">
        <v>156908604.109716</v>
      </c>
      <c r="S727" s="1">
        <v>36396.170593261697</v>
      </c>
      <c r="T727" s="1" t="s">
        <v>10</v>
      </c>
      <c r="U727" s="1" t="s">
        <v>57</v>
      </c>
      <c r="V727">
        <f t="shared" si="95"/>
        <v>228593579.82819456</v>
      </c>
      <c r="X727" t="s">
        <v>77</v>
      </c>
      <c r="Y727">
        <v>1991</v>
      </c>
      <c r="Z727" t="s">
        <v>79</v>
      </c>
      <c r="AA727">
        <f t="shared" si="89"/>
        <v>0.20731901700943192</v>
      </c>
      <c r="AB727">
        <f t="shared" si="90"/>
        <v>4.2881044715944894</v>
      </c>
      <c r="AC727">
        <f t="shared" si="91"/>
        <v>26.847792537731841</v>
      </c>
      <c r="AD727">
        <f t="shared" si="92"/>
        <v>68.640862192037389</v>
      </c>
      <c r="AE727">
        <f t="shared" si="93"/>
        <v>1.5921781626857666E-2</v>
      </c>
      <c r="AF727" s="1" t="s">
        <v>10</v>
      </c>
      <c r="AG727" s="1" t="s">
        <v>57</v>
      </c>
      <c r="AH727">
        <f t="shared" si="96"/>
        <v>100.00000000000001</v>
      </c>
    </row>
    <row r="728" spans="1:34" x14ac:dyDescent="0.45">
      <c r="A728" t="str">
        <f>MID('Stand condition - SCT output'!$I728,9,4)</f>
        <v>1990</v>
      </c>
      <c r="B728">
        <f t="shared" si="94"/>
        <v>1991</v>
      </c>
      <c r="C728" t="str">
        <f>MID('Stand condition - SCT output'!$I728,18,4)</f>
        <v>1992</v>
      </c>
      <c r="D728">
        <f>SUM('Stand condition - SCT output'!$B728:$C728)</f>
        <v>11817.7021484375</v>
      </c>
      <c r="E728" s="1">
        <f>'Stand condition - SCT output'!$D728</f>
        <v>76549.9315795898</v>
      </c>
      <c r="F728" s="1">
        <f>'Stand condition - SCT output'!$E728</f>
        <v>423825.66357517597</v>
      </c>
      <c r="G728" s="1">
        <f>'Stand condition - SCT output'!$F728</f>
        <v>668380.40411376895</v>
      </c>
      <c r="H728" s="1">
        <f>'Stand condition - SCT output'!$G728</f>
        <v>0</v>
      </c>
      <c r="I728" s="1" t="str">
        <f>'Stand condition - SCT output'!$H728</f>
        <v>Wimmera-Avoca</v>
      </c>
      <c r="J728" s="1" t="str">
        <f>'Stand condition - SCT output'!$J728</f>
        <v>Coolabah</v>
      </c>
      <c r="K728" s="1"/>
      <c r="L728" t="s">
        <v>77</v>
      </c>
      <c r="M728">
        <v>1991</v>
      </c>
      <c r="N728" t="s">
        <v>79</v>
      </c>
      <c r="O728">
        <v>11817.7021484375</v>
      </c>
      <c r="P728" s="1">
        <v>76549.9315795898</v>
      </c>
      <c r="Q728" s="1">
        <v>423825.66357517597</v>
      </c>
      <c r="R728" s="1">
        <v>668380.40411376895</v>
      </c>
      <c r="S728" s="1">
        <v>0</v>
      </c>
      <c r="T728" s="1" t="s">
        <v>11</v>
      </c>
      <c r="U728" s="1" t="s">
        <v>57</v>
      </c>
      <c r="V728">
        <f t="shared" si="95"/>
        <v>1180573.7014169721</v>
      </c>
      <c r="X728" t="s">
        <v>77</v>
      </c>
      <c r="Y728">
        <v>1991</v>
      </c>
      <c r="Z728" t="s">
        <v>79</v>
      </c>
      <c r="AA728">
        <f t="shared" si="89"/>
        <v>1.0010135016774826</v>
      </c>
      <c r="AB728">
        <f t="shared" si="90"/>
        <v>6.4841298334624504</v>
      </c>
      <c r="AC728">
        <f t="shared" si="91"/>
        <v>35.899974992368826</v>
      </c>
      <c r="AD728">
        <f t="shared" si="92"/>
        <v>56.614881672491258</v>
      </c>
      <c r="AE728">
        <f t="shared" si="93"/>
        <v>0</v>
      </c>
      <c r="AF728" s="1" t="s">
        <v>11</v>
      </c>
      <c r="AG728" s="1" t="s">
        <v>57</v>
      </c>
      <c r="AH728">
        <f t="shared" si="96"/>
        <v>100.00000000000001</v>
      </c>
    </row>
    <row r="729" spans="1:34" x14ac:dyDescent="0.45">
      <c r="A729" t="str">
        <f>MID('Stand condition - SCT output'!$I729,9,4)</f>
        <v>1990</v>
      </c>
      <c r="B729">
        <f t="shared" si="94"/>
        <v>1991</v>
      </c>
      <c r="C729" t="str">
        <f>MID('Stand condition - SCT output'!$I729,18,4)</f>
        <v>1992</v>
      </c>
      <c r="D729">
        <f>SUM('Stand condition - SCT output'!$B729:$C729)</f>
        <v>132271.5507812491</v>
      </c>
      <c r="E729" s="1">
        <f>'Stand condition - SCT output'!$D729</f>
        <v>1406477.12011718</v>
      </c>
      <c r="F729" s="1">
        <f>'Stand condition - SCT output'!$E729</f>
        <v>7835137.6476964597</v>
      </c>
      <c r="G729" s="1">
        <f>'Stand condition - SCT output'!$F729</f>
        <v>7446222.6182250902</v>
      </c>
      <c r="H729" s="1">
        <f>'Stand condition - SCT output'!$G729</f>
        <v>1931.51184082031</v>
      </c>
      <c r="I729" s="1" t="str">
        <f>'Stand condition - SCT output'!$H729</f>
        <v>Lachlan</v>
      </c>
      <c r="J729" s="1" t="str">
        <f>'Stand condition - SCT output'!$J729</f>
        <v>Coolabah</v>
      </c>
      <c r="K729" s="1"/>
      <c r="L729" t="s">
        <v>77</v>
      </c>
      <c r="M729">
        <v>1991</v>
      </c>
      <c r="N729" t="s">
        <v>79</v>
      </c>
      <c r="O729">
        <v>132271.5507812491</v>
      </c>
      <c r="P729" s="1">
        <v>1406477.12011718</v>
      </c>
      <c r="Q729" s="1">
        <v>7835137.6476964597</v>
      </c>
      <c r="R729" s="1">
        <v>7446222.6182250902</v>
      </c>
      <c r="S729" s="1">
        <v>1931.51184082031</v>
      </c>
      <c r="T729" s="1" t="s">
        <v>12</v>
      </c>
      <c r="U729" s="1" t="s">
        <v>57</v>
      </c>
      <c r="V729">
        <f t="shared" si="95"/>
        <v>16822040.448660798</v>
      </c>
      <c r="X729" t="s">
        <v>77</v>
      </c>
      <c r="Y729">
        <v>1991</v>
      </c>
      <c r="Z729" t="s">
        <v>79</v>
      </c>
      <c r="AA729">
        <f t="shared" si="89"/>
        <v>0.78629908889429179</v>
      </c>
      <c r="AB729">
        <f t="shared" si="90"/>
        <v>8.3609186674447074</v>
      </c>
      <c r="AC729">
        <f t="shared" si="91"/>
        <v>46.576618761609353</v>
      </c>
      <c r="AD729">
        <f t="shared" si="92"/>
        <v>44.264681451398388</v>
      </c>
      <c r="AE729">
        <f t="shared" si="93"/>
        <v>1.1482030653267616E-2</v>
      </c>
      <c r="AF729" s="1" t="s">
        <v>12</v>
      </c>
      <c r="AG729" s="1" t="s">
        <v>57</v>
      </c>
      <c r="AH729">
        <f t="shared" si="96"/>
        <v>100.00000000000001</v>
      </c>
    </row>
    <row r="730" spans="1:34" x14ac:dyDescent="0.45">
      <c r="A730" t="str">
        <f>MID('Stand condition - SCT output'!$I730,9,4)</f>
        <v>1990</v>
      </c>
      <c r="B730">
        <f t="shared" si="94"/>
        <v>1991</v>
      </c>
      <c r="C730" t="str">
        <f>MID('Stand condition - SCT output'!$I730,18,4)</f>
        <v>1992</v>
      </c>
      <c r="D730">
        <f>SUM('Stand condition - SCT output'!$B730:$C730)</f>
        <v>0</v>
      </c>
      <c r="E730" s="1">
        <f>'Stand condition - SCT output'!$D730</f>
        <v>6866.1591186523401</v>
      </c>
      <c r="F730" s="1">
        <f>'Stand condition - SCT output'!$E730</f>
        <v>57940.854309082002</v>
      </c>
      <c r="G730" s="1">
        <f>'Stand condition - SCT output'!$F730</f>
        <v>173639.61065673799</v>
      </c>
      <c r="H730" s="1">
        <f>'Stand condition - SCT output'!$G730</f>
        <v>0</v>
      </c>
      <c r="I730" s="1" t="str">
        <f>'Stand condition - SCT output'!$H730</f>
        <v>Loddon</v>
      </c>
      <c r="J730" s="1" t="str">
        <f>'Stand condition - SCT output'!$J730</f>
        <v>Coolabah</v>
      </c>
      <c r="K730" s="1"/>
      <c r="L730" t="s">
        <v>77</v>
      </c>
      <c r="M730">
        <v>1991</v>
      </c>
      <c r="N730" t="s">
        <v>79</v>
      </c>
      <c r="O730">
        <v>0</v>
      </c>
      <c r="P730" s="1">
        <v>6866.1591186523401</v>
      </c>
      <c r="Q730" s="1">
        <v>57940.854309082002</v>
      </c>
      <c r="R730" s="1">
        <v>173639.61065673799</v>
      </c>
      <c r="S730" s="1">
        <v>0</v>
      </c>
      <c r="T730" s="1" t="s">
        <v>13</v>
      </c>
      <c r="U730" s="1" t="s">
        <v>57</v>
      </c>
      <c r="V730">
        <f t="shared" si="95"/>
        <v>238446.62408447234</v>
      </c>
      <c r="X730" t="s">
        <v>77</v>
      </c>
      <c r="Y730">
        <v>1991</v>
      </c>
      <c r="Z730" t="s">
        <v>79</v>
      </c>
      <c r="AA730">
        <f t="shared" si="89"/>
        <v>0</v>
      </c>
      <c r="AB730">
        <f t="shared" si="90"/>
        <v>2.8795371479949861</v>
      </c>
      <c r="AC730">
        <f t="shared" si="91"/>
        <v>24.299297392675946</v>
      </c>
      <c r="AD730">
        <f t="shared" si="92"/>
        <v>72.821165459329066</v>
      </c>
      <c r="AE730">
        <f t="shared" si="93"/>
        <v>0</v>
      </c>
      <c r="AF730" s="1" t="s">
        <v>13</v>
      </c>
      <c r="AG730" s="1" t="s">
        <v>57</v>
      </c>
      <c r="AH730">
        <f t="shared" si="96"/>
        <v>100</v>
      </c>
    </row>
    <row r="731" spans="1:34" x14ac:dyDescent="0.45">
      <c r="A731" t="str">
        <f>MID('Stand condition - SCT output'!$I731,9,4)</f>
        <v>1990</v>
      </c>
      <c r="B731">
        <f t="shared" si="94"/>
        <v>1991</v>
      </c>
      <c r="C731" t="str">
        <f>MID('Stand condition - SCT output'!$I731,18,4)</f>
        <v>1992</v>
      </c>
      <c r="D731">
        <f>SUM('Stand condition - SCT output'!$B731:$C731)</f>
        <v>4575.6622314453098</v>
      </c>
      <c r="E731" s="1">
        <f>'Stand condition - SCT output'!$D731</f>
        <v>159414.64709472601</v>
      </c>
      <c r="F731" s="1">
        <f>'Stand condition - SCT output'!$E731</f>
        <v>2270925.2894188901</v>
      </c>
      <c r="G731" s="1">
        <f>'Stand condition - SCT output'!$F731</f>
        <v>7934183.0978364795</v>
      </c>
      <c r="H731" s="1">
        <f>'Stand condition - SCT output'!$G731</f>
        <v>637.201904296875</v>
      </c>
      <c r="I731" s="1" t="str">
        <f>'Stand condition - SCT output'!$H731</f>
        <v>Lower Darling</v>
      </c>
      <c r="J731" s="1" t="str">
        <f>'Stand condition - SCT output'!$J731</f>
        <v>Coolabah</v>
      </c>
      <c r="K731" s="1"/>
      <c r="L731" t="s">
        <v>77</v>
      </c>
      <c r="M731">
        <v>1991</v>
      </c>
      <c r="N731" t="s">
        <v>79</v>
      </c>
      <c r="O731">
        <v>4575.6622314453098</v>
      </c>
      <c r="P731" s="1">
        <v>159414.64709472601</v>
      </c>
      <c r="Q731" s="1">
        <v>2270925.2894188901</v>
      </c>
      <c r="R731" s="1">
        <v>7934183.0978364795</v>
      </c>
      <c r="S731" s="1">
        <v>637.201904296875</v>
      </c>
      <c r="T731" s="1" t="s">
        <v>14</v>
      </c>
      <c r="U731" s="1" t="s">
        <v>57</v>
      </c>
      <c r="V731">
        <f t="shared" si="95"/>
        <v>10369735.898485838</v>
      </c>
      <c r="X731" t="s">
        <v>77</v>
      </c>
      <c r="Y731">
        <v>1991</v>
      </c>
      <c r="Z731" t="s">
        <v>79</v>
      </c>
      <c r="AA731">
        <f t="shared" si="89"/>
        <v>4.4125156862610516E-2</v>
      </c>
      <c r="AB731">
        <f t="shared" si="90"/>
        <v>1.537306722710299</v>
      </c>
      <c r="AC731">
        <f t="shared" si="91"/>
        <v>21.899547988975158</v>
      </c>
      <c r="AD731">
        <f t="shared" si="92"/>
        <v>76.512875308569903</v>
      </c>
      <c r="AE731">
        <f t="shared" si="93"/>
        <v>6.1448228820361528E-3</v>
      </c>
      <c r="AF731" s="1" t="s">
        <v>14</v>
      </c>
      <c r="AG731" s="1" t="s">
        <v>57</v>
      </c>
      <c r="AH731">
        <f t="shared" si="96"/>
        <v>100.00000000000001</v>
      </c>
    </row>
    <row r="732" spans="1:34" x14ac:dyDescent="0.45">
      <c r="A732" t="str">
        <f>MID('Stand condition - SCT output'!$I732,9,4)</f>
        <v>1990</v>
      </c>
      <c r="B732">
        <f t="shared" si="94"/>
        <v>1991</v>
      </c>
      <c r="C732" t="str">
        <f>MID('Stand condition - SCT output'!$I732,18,4)</f>
        <v>1992</v>
      </c>
      <c r="D732">
        <f>SUM('Stand condition - SCT output'!$B732:$C732)</f>
        <v>3429493.0159713402</v>
      </c>
      <c r="E732" s="1">
        <f>'Stand condition - SCT output'!$D732</f>
        <v>79453070.476042107</v>
      </c>
      <c r="F732" s="1">
        <f>'Stand condition - SCT output'!$E732</f>
        <v>304554417.71795601</v>
      </c>
      <c r="G732" s="1">
        <f>'Stand condition - SCT output'!$F732</f>
        <v>280996060.18687898</v>
      </c>
      <c r="H732" s="1">
        <f>'Stand condition - SCT output'!$G732</f>
        <v>79640.556152343706</v>
      </c>
      <c r="I732" s="1" t="str">
        <f>'Stand condition - SCT output'!$H732</f>
        <v>Macquarie-Castlereagh</v>
      </c>
      <c r="J732" s="1" t="str">
        <f>'Stand condition - SCT output'!$J732</f>
        <v>Coolabah</v>
      </c>
      <c r="K732" s="1"/>
      <c r="L732" t="s">
        <v>77</v>
      </c>
      <c r="M732">
        <v>1991</v>
      </c>
      <c r="N732" t="s">
        <v>79</v>
      </c>
      <c r="O732">
        <v>3429493.0159713402</v>
      </c>
      <c r="P732" s="1">
        <v>79453070.476042107</v>
      </c>
      <c r="Q732" s="1">
        <v>304554417.71795601</v>
      </c>
      <c r="R732" s="1">
        <v>280996060.18687898</v>
      </c>
      <c r="S732" s="1">
        <v>79640.556152343706</v>
      </c>
      <c r="T732" s="1" t="s">
        <v>15</v>
      </c>
      <c r="U732" s="1" t="s">
        <v>57</v>
      </c>
      <c r="V732">
        <f t="shared" si="95"/>
        <v>668512681.95300078</v>
      </c>
      <c r="X732" t="s">
        <v>77</v>
      </c>
      <c r="Y732">
        <v>1991</v>
      </c>
      <c r="Z732" t="s">
        <v>79</v>
      </c>
      <c r="AA732">
        <f t="shared" si="89"/>
        <v>0.51300343412369964</v>
      </c>
      <c r="AB732">
        <f t="shared" si="90"/>
        <v>11.885050593793819</v>
      </c>
      <c r="AC732">
        <f t="shared" si="91"/>
        <v>45.557014240661395</v>
      </c>
      <c r="AD732">
        <f t="shared" si="92"/>
        <v>42.033018635633631</v>
      </c>
      <c r="AE732">
        <f t="shared" si="93"/>
        <v>1.1913095787454749E-2</v>
      </c>
      <c r="AF732" s="1" t="s">
        <v>15</v>
      </c>
      <c r="AG732" s="1" t="s">
        <v>57</v>
      </c>
      <c r="AH732">
        <f t="shared" si="96"/>
        <v>99.999999999999986</v>
      </c>
    </row>
    <row r="733" spans="1:34" x14ac:dyDescent="0.45">
      <c r="A733" t="str">
        <f>MID('Stand condition - SCT output'!$I733,9,4)</f>
        <v>1990</v>
      </c>
      <c r="B733">
        <f t="shared" si="94"/>
        <v>1991</v>
      </c>
      <c r="C733" t="str">
        <f>MID('Stand condition - SCT output'!$I733,18,4)</f>
        <v>1992</v>
      </c>
      <c r="D733">
        <f>SUM('Stand condition - SCT output'!$B733:$C733)</f>
        <v>897207.72148581094</v>
      </c>
      <c r="E733" s="1">
        <f>'Stand condition - SCT output'!$D733</f>
        <v>7467893.1344609195</v>
      </c>
      <c r="F733" s="1">
        <f>'Stand condition - SCT output'!$E733</f>
        <v>22281651.0033607</v>
      </c>
      <c r="G733" s="1">
        <f>'Stand condition - SCT output'!$F733</f>
        <v>49156428.7321743</v>
      </c>
      <c r="H733" s="1">
        <f>'Stand condition - SCT output'!$G733</f>
        <v>4078.1988525390602</v>
      </c>
      <c r="I733" s="1" t="str">
        <f>'Stand condition - SCT output'!$H733</f>
        <v>Moonie</v>
      </c>
      <c r="J733" s="1" t="str">
        <f>'Stand condition - SCT output'!$J733</f>
        <v>Coolabah</v>
      </c>
      <c r="K733" s="1"/>
      <c r="L733" t="s">
        <v>77</v>
      </c>
      <c r="M733">
        <v>1991</v>
      </c>
      <c r="N733" t="s">
        <v>79</v>
      </c>
      <c r="O733">
        <v>897207.72148581094</v>
      </c>
      <c r="P733" s="1">
        <v>7467893.1344609195</v>
      </c>
      <c r="Q733" s="1">
        <v>22281651.0033607</v>
      </c>
      <c r="R733" s="1">
        <v>49156428.7321743</v>
      </c>
      <c r="S733" s="1">
        <v>4078.1988525390602</v>
      </c>
      <c r="T733" s="1" t="s">
        <v>16</v>
      </c>
      <c r="U733" s="1" t="s">
        <v>57</v>
      </c>
      <c r="V733">
        <f t="shared" si="95"/>
        <v>79807258.790334269</v>
      </c>
      <c r="X733" t="s">
        <v>77</v>
      </c>
      <c r="Y733">
        <v>1991</v>
      </c>
      <c r="Z733" t="s">
        <v>79</v>
      </c>
      <c r="AA733">
        <f t="shared" si="89"/>
        <v>1.1242181915343203</v>
      </c>
      <c r="AB733">
        <f t="shared" si="90"/>
        <v>9.3574109017830107</v>
      </c>
      <c r="AC733">
        <f t="shared" si="91"/>
        <v>27.919328819322018</v>
      </c>
      <c r="AD733">
        <f t="shared" si="92"/>
        <v>61.59393202730552</v>
      </c>
      <c r="AE733">
        <f t="shared" si="93"/>
        <v>5.1100600551299532E-3</v>
      </c>
      <c r="AF733" s="1" t="s">
        <v>16</v>
      </c>
      <c r="AG733" s="1" t="s">
        <v>57</v>
      </c>
      <c r="AH733">
        <f t="shared" si="96"/>
        <v>100</v>
      </c>
    </row>
    <row r="734" spans="1:34" x14ac:dyDescent="0.45">
      <c r="A734" t="str">
        <f>MID('Stand condition - SCT output'!$I734,9,4)</f>
        <v>1990</v>
      </c>
      <c r="B734">
        <f t="shared" si="94"/>
        <v>1991</v>
      </c>
      <c r="C734" t="str">
        <f>MID('Stand condition - SCT output'!$I734,18,4)</f>
        <v>1992</v>
      </c>
      <c r="D734">
        <f>SUM('Stand condition - SCT output'!$B734:$C734)</f>
        <v>26770.71099853512</v>
      </c>
      <c r="E734" s="1">
        <f>'Stand condition - SCT output'!$D734</f>
        <v>406625.37231445301</v>
      </c>
      <c r="F734" s="1">
        <f>'Stand condition - SCT output'!$E734</f>
        <v>4424860.8387326701</v>
      </c>
      <c r="G734" s="1">
        <f>'Stand condition - SCT output'!$F734</f>
        <v>11714176.561801801</v>
      </c>
      <c r="H734" s="1">
        <f>'Stand condition - SCT output'!$G734</f>
        <v>13835.557434082</v>
      </c>
      <c r="I734" s="1" t="str">
        <f>'Stand condition - SCT output'!$H734</f>
        <v>Murray</v>
      </c>
      <c r="J734" s="1" t="str">
        <f>'Stand condition - SCT output'!$J734</f>
        <v>Coolabah</v>
      </c>
      <c r="K734" s="1"/>
      <c r="L734" t="s">
        <v>77</v>
      </c>
      <c r="M734">
        <v>1991</v>
      </c>
      <c r="N734" t="s">
        <v>79</v>
      </c>
      <c r="O734">
        <v>26770.71099853512</v>
      </c>
      <c r="P734" s="1">
        <v>406625.37231445301</v>
      </c>
      <c r="Q734" s="1">
        <v>4424860.8387326701</v>
      </c>
      <c r="R734" s="1">
        <v>11714176.561801801</v>
      </c>
      <c r="S734" s="1">
        <v>13835.557434082</v>
      </c>
      <c r="T734" s="1" t="s">
        <v>17</v>
      </c>
      <c r="U734" s="1" t="s">
        <v>57</v>
      </c>
      <c r="V734">
        <f t="shared" si="95"/>
        <v>16586269.04128154</v>
      </c>
      <c r="X734" t="s">
        <v>77</v>
      </c>
      <c r="Y734">
        <v>1991</v>
      </c>
      <c r="Z734" t="s">
        <v>79</v>
      </c>
      <c r="AA734">
        <f t="shared" si="89"/>
        <v>0.16140285034509894</v>
      </c>
      <c r="AB734">
        <f t="shared" si="90"/>
        <v>2.4515782983044816</v>
      </c>
      <c r="AC734">
        <f t="shared" si="91"/>
        <v>26.677855204926683</v>
      </c>
      <c r="AD734">
        <f t="shared" si="92"/>
        <v>70.62574791622157</v>
      </c>
      <c r="AE734">
        <f t="shared" si="93"/>
        <v>8.3415730202173272E-2</v>
      </c>
      <c r="AF734" s="1" t="s">
        <v>17</v>
      </c>
      <c r="AG734" s="1" t="s">
        <v>57</v>
      </c>
      <c r="AH734">
        <f t="shared" si="96"/>
        <v>100.00000000000001</v>
      </c>
    </row>
    <row r="735" spans="1:34" x14ac:dyDescent="0.45">
      <c r="A735" t="str">
        <f>MID('Stand condition - SCT output'!$I735,9,4)</f>
        <v>1990</v>
      </c>
      <c r="B735">
        <f t="shared" si="94"/>
        <v>1991</v>
      </c>
      <c r="C735" t="str">
        <f>MID('Stand condition - SCT output'!$I735,18,4)</f>
        <v>1992</v>
      </c>
      <c r="D735">
        <f>SUM('Stand condition - SCT output'!$B735:$C735)</f>
        <v>130948.84062021199</v>
      </c>
      <c r="E735" s="1">
        <f>'Stand condition - SCT output'!$D735</f>
        <v>7467556.7192945201</v>
      </c>
      <c r="F735" s="1">
        <f>'Stand condition - SCT output'!$E735</f>
        <v>68525427.2540434</v>
      </c>
      <c r="G735" s="1">
        <f>'Stand condition - SCT output'!$F735</f>
        <v>195640371.19607601</v>
      </c>
      <c r="H735" s="1">
        <f>'Stand condition - SCT output'!$G735</f>
        <v>41842.242688227598</v>
      </c>
      <c r="I735" s="1" t="str">
        <f>'Stand condition - SCT output'!$H735</f>
        <v>Barwon-Darling</v>
      </c>
      <c r="J735" s="1" t="str">
        <f>'Stand condition - SCT output'!$J735</f>
        <v>Coolabah</v>
      </c>
      <c r="K735" s="1"/>
      <c r="L735" t="s">
        <v>77</v>
      </c>
      <c r="M735">
        <v>1991</v>
      </c>
      <c r="N735" t="s">
        <v>79</v>
      </c>
      <c r="O735">
        <v>130948.84062021199</v>
      </c>
      <c r="P735" s="1">
        <v>7467556.7192945201</v>
      </c>
      <c r="Q735" s="1">
        <v>68525427.2540434</v>
      </c>
      <c r="R735" s="1">
        <v>195640371.19607601</v>
      </c>
      <c r="S735" s="1">
        <v>41842.242688227598</v>
      </c>
      <c r="T735" s="1" t="s">
        <v>18</v>
      </c>
      <c r="U735" s="1" t="s">
        <v>57</v>
      </c>
      <c r="V735">
        <f t="shared" si="95"/>
        <v>271806146.25272238</v>
      </c>
      <c r="X735" t="s">
        <v>77</v>
      </c>
      <c r="Y735">
        <v>1991</v>
      </c>
      <c r="Z735" t="s">
        <v>79</v>
      </c>
      <c r="AA735">
        <f t="shared" si="89"/>
        <v>4.8177291950733593E-2</v>
      </c>
      <c r="AB735">
        <f t="shared" si="90"/>
        <v>2.7473833179442777</v>
      </c>
      <c r="AC735">
        <f t="shared" si="91"/>
        <v>25.211139703341811</v>
      </c>
      <c r="AD735">
        <f t="shared" si="92"/>
        <v>71.977905537931335</v>
      </c>
      <c r="AE735">
        <f t="shared" si="93"/>
        <v>1.5394148831838093E-2</v>
      </c>
      <c r="AF735" s="1" t="s">
        <v>18</v>
      </c>
      <c r="AG735" s="1" t="s">
        <v>57</v>
      </c>
      <c r="AH735">
        <f t="shared" si="96"/>
        <v>100</v>
      </c>
    </row>
    <row r="736" spans="1:34" x14ac:dyDescent="0.45">
      <c r="A736" t="str">
        <f>MID('Stand condition - SCT output'!$I736,9,4)</f>
        <v>1990</v>
      </c>
      <c r="B736">
        <f t="shared" si="94"/>
        <v>1991</v>
      </c>
      <c r="C736" t="str">
        <f>MID('Stand condition - SCT output'!$I736,18,4)</f>
        <v>1992</v>
      </c>
      <c r="D736">
        <f>SUM('Stand condition - SCT output'!$B736:$C736)</f>
        <v>606217.889770507</v>
      </c>
      <c r="E736" s="1">
        <f>'Stand condition - SCT output'!$D736</f>
        <v>11961596.3428366</v>
      </c>
      <c r="F736" s="1">
        <f>'Stand condition - SCT output'!$E736</f>
        <v>181907384.27252901</v>
      </c>
      <c r="G736" s="1">
        <f>'Stand condition - SCT output'!$F736</f>
        <v>445064428.88910502</v>
      </c>
      <c r="H736" s="1">
        <f>'Stand condition - SCT output'!$G736</f>
        <v>126710.66522216699</v>
      </c>
      <c r="I736" s="1" t="str">
        <f>'Stand condition - SCT output'!$H736</f>
        <v>Border Rivers</v>
      </c>
      <c r="J736" s="1" t="str">
        <f>'Stand condition - SCT output'!$J736</f>
        <v>Coolabah</v>
      </c>
      <c r="K736" s="1"/>
      <c r="L736" t="s">
        <v>77</v>
      </c>
      <c r="M736">
        <v>1991</v>
      </c>
      <c r="N736" t="s">
        <v>79</v>
      </c>
      <c r="O736">
        <v>606217.889770507</v>
      </c>
      <c r="P736" s="1">
        <v>11961596.3428366</v>
      </c>
      <c r="Q736" s="1">
        <v>181907384.27252901</v>
      </c>
      <c r="R736" s="1">
        <v>445064428.88910502</v>
      </c>
      <c r="S736" s="1">
        <v>126710.66522216699</v>
      </c>
      <c r="T736" s="1" t="s">
        <v>19</v>
      </c>
      <c r="U736" s="1" t="s">
        <v>57</v>
      </c>
      <c r="V736">
        <f t="shared" si="95"/>
        <v>639666338.05946326</v>
      </c>
      <c r="X736" t="s">
        <v>77</v>
      </c>
      <c r="Y736">
        <v>1991</v>
      </c>
      <c r="Z736" t="s">
        <v>79</v>
      </c>
      <c r="AA736">
        <f t="shared" si="89"/>
        <v>9.4770953808445219E-2</v>
      </c>
      <c r="AB736">
        <f t="shared" si="90"/>
        <v>1.8699743336696657</v>
      </c>
      <c r="AC736">
        <f t="shared" si="91"/>
        <v>28.437854776659972</v>
      </c>
      <c r="AD736">
        <f t="shared" si="92"/>
        <v>69.577591067130982</v>
      </c>
      <c r="AE736">
        <f t="shared" si="93"/>
        <v>1.9808868730933279E-2</v>
      </c>
      <c r="AF736" s="1" t="s">
        <v>19</v>
      </c>
      <c r="AG736" s="1" t="s">
        <v>57</v>
      </c>
      <c r="AH736">
        <f t="shared" si="96"/>
        <v>100</v>
      </c>
    </row>
    <row r="737" spans="1:34" x14ac:dyDescent="0.45">
      <c r="A737" t="str">
        <f>MID('Stand condition - SCT output'!$I737,9,4)</f>
        <v>1990</v>
      </c>
      <c r="B737">
        <f t="shared" si="94"/>
        <v>1991</v>
      </c>
      <c r="C737" t="str">
        <f>MID('Stand condition - SCT output'!$I737,18,4)</f>
        <v>1992</v>
      </c>
      <c r="D737">
        <f>SUM('Stand condition - SCT output'!$B737:$C737)</f>
        <v>0</v>
      </c>
      <c r="E737" s="1">
        <f>'Stand condition - SCT output'!$D737</f>
        <v>623.667236328125</v>
      </c>
      <c r="F737" s="1">
        <f>'Stand condition - SCT output'!$E737</f>
        <v>16198.8542480468</v>
      </c>
      <c r="G737" s="1">
        <f>'Stand condition - SCT output'!$F737</f>
        <v>57320.358886718699</v>
      </c>
      <c r="H737" s="1">
        <f>'Stand condition - SCT output'!$G737</f>
        <v>0</v>
      </c>
      <c r="I737" s="1" t="str">
        <f>'Stand condition - SCT output'!$H737</f>
        <v>Campaspe</v>
      </c>
      <c r="J737" s="1" t="str">
        <f>'Stand condition - SCT output'!$J737</f>
        <v>Coolabah</v>
      </c>
      <c r="K737" s="1"/>
      <c r="L737" t="s">
        <v>77</v>
      </c>
      <c r="M737">
        <v>1991</v>
      </c>
      <c r="N737" t="s">
        <v>79</v>
      </c>
      <c r="O737">
        <v>0</v>
      </c>
      <c r="P737" s="1">
        <v>623.667236328125</v>
      </c>
      <c r="Q737" s="1">
        <v>16198.8542480468</v>
      </c>
      <c r="R737" s="1">
        <v>57320.358886718699</v>
      </c>
      <c r="S737" s="1">
        <v>0</v>
      </c>
      <c r="T737" s="1" t="s">
        <v>20</v>
      </c>
      <c r="U737" s="1" t="s">
        <v>57</v>
      </c>
      <c r="V737">
        <f t="shared" si="95"/>
        <v>74142.880371093634</v>
      </c>
      <c r="X737" t="s">
        <v>77</v>
      </c>
      <c r="Y737">
        <v>1991</v>
      </c>
      <c r="Z737" t="s">
        <v>79</v>
      </c>
      <c r="AA737">
        <f t="shared" si="89"/>
        <v>0</v>
      </c>
      <c r="AB737">
        <f t="shared" si="90"/>
        <v>0.84116941937863587</v>
      </c>
      <c r="AC737">
        <f t="shared" si="91"/>
        <v>21.848158807655803</v>
      </c>
      <c r="AD737">
        <f t="shared" si="92"/>
        <v>77.310671772965549</v>
      </c>
      <c r="AE737">
        <f t="shared" si="93"/>
        <v>0</v>
      </c>
      <c r="AF737" s="1" t="s">
        <v>20</v>
      </c>
      <c r="AG737" s="1" t="s">
        <v>57</v>
      </c>
      <c r="AH737">
        <f t="shared" si="96"/>
        <v>99.999999999999986</v>
      </c>
    </row>
    <row r="738" spans="1:34" x14ac:dyDescent="0.45">
      <c r="A738" t="str">
        <f>MID('Stand condition - SCT output'!$I738,9,4)</f>
        <v>1990</v>
      </c>
      <c r="B738">
        <f t="shared" si="94"/>
        <v>1991</v>
      </c>
      <c r="C738" t="str">
        <f>MID('Stand condition - SCT output'!$I738,18,4)</f>
        <v>1992</v>
      </c>
      <c r="D738">
        <f>SUM('Stand condition - SCT output'!$B738:$C738)</f>
        <v>1849.69738769531</v>
      </c>
      <c r="E738" s="1">
        <f>'Stand condition - SCT output'!$D738</f>
        <v>25502.805358886701</v>
      </c>
      <c r="F738" s="1">
        <f>'Stand condition - SCT output'!$E738</f>
        <v>234048.74585439599</v>
      </c>
      <c r="G738" s="1">
        <f>'Stand condition - SCT output'!$F738</f>
        <v>1235057.22801776</v>
      </c>
      <c r="H738" s="1">
        <f>'Stand condition - SCT output'!$G738</f>
        <v>6184.0295410156205</v>
      </c>
      <c r="I738" s="1" t="str">
        <f>'Stand condition - SCT output'!$H738</f>
        <v>Goulburn-Broken</v>
      </c>
      <c r="J738" s="1" t="str">
        <f>'Stand condition - SCT output'!$J738</f>
        <v>Coolabah</v>
      </c>
      <c r="K738" s="1"/>
      <c r="L738" t="s">
        <v>77</v>
      </c>
      <c r="M738">
        <v>1991</v>
      </c>
      <c r="N738" t="s">
        <v>79</v>
      </c>
      <c r="O738">
        <v>1849.69738769531</v>
      </c>
      <c r="P738" s="1">
        <v>25502.805358886701</v>
      </c>
      <c r="Q738" s="1">
        <v>234048.74585439599</v>
      </c>
      <c r="R738" s="1">
        <v>1235057.22801776</v>
      </c>
      <c r="S738" s="1">
        <v>6184.0295410156205</v>
      </c>
      <c r="T738" s="1" t="s">
        <v>21</v>
      </c>
      <c r="U738" s="1" t="s">
        <v>57</v>
      </c>
      <c r="V738">
        <f t="shared" si="95"/>
        <v>1502642.5061597535</v>
      </c>
      <c r="X738" t="s">
        <v>77</v>
      </c>
      <c r="Y738">
        <v>1991</v>
      </c>
      <c r="Z738" t="s">
        <v>79</v>
      </c>
      <c r="AA738">
        <f t="shared" si="89"/>
        <v>0.12309630401861262</v>
      </c>
      <c r="AB738">
        <f t="shared" si="90"/>
        <v>1.6971971213607722</v>
      </c>
      <c r="AC738">
        <f t="shared" si="91"/>
        <v>15.575810273898446</v>
      </c>
      <c r="AD738">
        <f t="shared" si="92"/>
        <v>82.192352669042279</v>
      </c>
      <c r="AE738">
        <f t="shared" si="93"/>
        <v>0.41154363167989372</v>
      </c>
      <c r="AF738" s="1" t="s">
        <v>21</v>
      </c>
      <c r="AG738" s="1" t="s">
        <v>57</v>
      </c>
      <c r="AH738">
        <f t="shared" si="96"/>
        <v>100</v>
      </c>
    </row>
    <row r="739" spans="1:34" x14ac:dyDescent="0.45">
      <c r="A739" t="str">
        <f>MID('Stand condition - SCT output'!$I739,9,4)</f>
        <v>1990</v>
      </c>
      <c r="B739">
        <f t="shared" si="94"/>
        <v>1991</v>
      </c>
      <c r="C739" t="str">
        <f>MID('Stand condition - SCT output'!$I739,18,4)</f>
        <v>1992</v>
      </c>
      <c r="D739">
        <f>SUM('Stand condition - SCT output'!$B739:$C739)</f>
        <v>119058.22686767532</v>
      </c>
      <c r="E739" s="1">
        <f>'Stand condition - SCT output'!$D739</f>
        <v>8014901.6396345496</v>
      </c>
      <c r="F739" s="1">
        <f>'Stand condition - SCT output'!$E739</f>
        <v>347590548.86985701</v>
      </c>
      <c r="G739" s="1">
        <f>'Stand condition - SCT output'!$F739</f>
        <v>1024702025.74536</v>
      </c>
      <c r="H739" s="1">
        <f>'Stand condition - SCT output'!$G739</f>
        <v>2197556.83636474</v>
      </c>
      <c r="I739" s="1" t="str">
        <f>'Stand condition - SCT output'!$H739</f>
        <v>Gwydir</v>
      </c>
      <c r="J739" s="1" t="str">
        <f>'Stand condition - SCT output'!$J739</f>
        <v>Coolabah</v>
      </c>
      <c r="K739" s="1"/>
      <c r="L739" t="s">
        <v>77</v>
      </c>
      <c r="M739">
        <v>1991</v>
      </c>
      <c r="N739" t="s">
        <v>79</v>
      </c>
      <c r="O739">
        <v>119058.22686767532</v>
      </c>
      <c r="P739" s="1">
        <v>8014901.6396345496</v>
      </c>
      <c r="Q739" s="1">
        <v>347590548.86985701</v>
      </c>
      <c r="R739" s="1">
        <v>1024702025.74536</v>
      </c>
      <c r="S739" s="1">
        <v>2197556.83636474</v>
      </c>
      <c r="T739" s="1" t="s">
        <v>22</v>
      </c>
      <c r="U739" s="1" t="s">
        <v>57</v>
      </c>
      <c r="V739">
        <f t="shared" si="95"/>
        <v>1382624091.318084</v>
      </c>
      <c r="X739" t="s">
        <v>77</v>
      </c>
      <c r="Y739">
        <v>1991</v>
      </c>
      <c r="Z739" t="s">
        <v>79</v>
      </c>
      <c r="AA739">
        <f t="shared" si="89"/>
        <v>8.6110337303738609E-3</v>
      </c>
      <c r="AB739">
        <f t="shared" si="90"/>
        <v>0.57968768879137489</v>
      </c>
      <c r="AC739">
        <f t="shared" si="91"/>
        <v>25.139916992079296</v>
      </c>
      <c r="AD739">
        <f t="shared" si="92"/>
        <v>74.11284326519224</v>
      </c>
      <c r="AE739">
        <f t="shared" si="93"/>
        <v>0.15894102020671169</v>
      </c>
      <c r="AF739" s="1" t="s">
        <v>22</v>
      </c>
      <c r="AG739" s="1" t="s">
        <v>57</v>
      </c>
      <c r="AH739">
        <f t="shared" si="96"/>
        <v>100</v>
      </c>
    </row>
    <row r="740" spans="1:34" x14ac:dyDescent="0.45">
      <c r="A740" t="str">
        <f>MID('Stand condition - SCT output'!$I740,9,4)</f>
        <v>1990</v>
      </c>
      <c r="B740">
        <f t="shared" si="94"/>
        <v>1991</v>
      </c>
      <c r="C740" t="str">
        <f>MID('Stand condition - SCT output'!$I740,18,4)</f>
        <v>1992</v>
      </c>
      <c r="D740">
        <f>SUM('Stand condition - SCT output'!$B740:$C740)</f>
        <v>5529120.6439819261</v>
      </c>
      <c r="E740" s="1">
        <f>'Stand condition - SCT output'!$D740</f>
        <v>84731961.803860202</v>
      </c>
      <c r="F740" s="1">
        <f>'Stand condition - SCT output'!$E740</f>
        <v>664103758.32623899</v>
      </c>
      <c r="G740" s="1">
        <f>'Stand condition - SCT output'!$F740</f>
        <v>471480321.38117999</v>
      </c>
      <c r="H740" s="1">
        <f>'Stand condition - SCT output'!$G740</f>
        <v>20269.0097644282</v>
      </c>
      <c r="I740" s="1" t="str">
        <f>'Stand condition - SCT output'!$H740</f>
        <v>Warrego</v>
      </c>
      <c r="J740" s="1" t="str">
        <f>'Stand condition - SCT output'!$J740</f>
        <v>Coolabah</v>
      </c>
      <c r="K740" s="1"/>
      <c r="L740" t="s">
        <v>77</v>
      </c>
      <c r="M740">
        <v>1991</v>
      </c>
      <c r="N740" t="s">
        <v>79</v>
      </c>
      <c r="O740">
        <v>5529120.6439819261</v>
      </c>
      <c r="P740" s="1">
        <v>84731961.803860202</v>
      </c>
      <c r="Q740" s="1">
        <v>664103758.32623899</v>
      </c>
      <c r="R740" s="1">
        <v>471480321.38117999</v>
      </c>
      <c r="S740" s="1">
        <v>20269.0097644282</v>
      </c>
      <c r="T740" s="1" t="s">
        <v>23</v>
      </c>
      <c r="U740" s="1" t="s">
        <v>57</v>
      </c>
      <c r="V740">
        <f t="shared" si="95"/>
        <v>1225865431.1650255</v>
      </c>
      <c r="X740" t="s">
        <v>77</v>
      </c>
      <c r="Y740">
        <v>1991</v>
      </c>
      <c r="Z740" t="s">
        <v>79</v>
      </c>
      <c r="AA740">
        <f t="shared" si="89"/>
        <v>0.45103814035503209</v>
      </c>
      <c r="AB740">
        <f t="shared" si="90"/>
        <v>6.9120116816846293</v>
      </c>
      <c r="AC740">
        <f t="shared" si="91"/>
        <v>54.174278957772295</v>
      </c>
      <c r="AD740">
        <f t="shared" si="92"/>
        <v>38.461017775262604</v>
      </c>
      <c r="AE740">
        <f t="shared" si="93"/>
        <v>1.6534449254487214E-3</v>
      </c>
      <c r="AF740" s="1" t="s">
        <v>23</v>
      </c>
      <c r="AG740" s="1" t="s">
        <v>57</v>
      </c>
      <c r="AH740">
        <f t="shared" si="96"/>
        <v>100.00000000000001</v>
      </c>
    </row>
    <row r="741" spans="1:34" x14ac:dyDescent="0.45">
      <c r="A741" t="str">
        <f>MID('Stand condition - SCT output'!$I741,9,4)</f>
        <v>1990</v>
      </c>
      <c r="B741">
        <f t="shared" si="94"/>
        <v>1991</v>
      </c>
      <c r="C741" t="str">
        <f>MID('Stand condition - SCT output'!$I741,18,4)</f>
        <v>1992</v>
      </c>
      <c r="D741">
        <f>SUM('Stand condition - SCT output'!$B741:$C741)</f>
        <v>0</v>
      </c>
      <c r="E741" s="1">
        <f>'Stand condition - SCT output'!$D741</f>
        <v>594.232421875</v>
      </c>
      <c r="F741" s="1">
        <f>'Stand condition - SCT output'!$E741</f>
        <v>7174.9286893956796</v>
      </c>
      <c r="G741" s="1">
        <f>'Stand condition - SCT output'!$F741</f>
        <v>48347.400782207398</v>
      </c>
      <c r="H741" s="1">
        <f>'Stand condition - SCT output'!$G741</f>
        <v>0</v>
      </c>
      <c r="I741" s="1" t="str">
        <f>'Stand condition - SCT output'!$H741</f>
        <v>Eastern Mt Lofty Ranges</v>
      </c>
      <c r="J741" s="1" t="str">
        <f>'Stand condition - SCT output'!$J741</f>
        <v>Coolabah</v>
      </c>
      <c r="K741" s="1"/>
      <c r="L741" t="s">
        <v>77</v>
      </c>
      <c r="M741">
        <v>1991</v>
      </c>
      <c r="N741" t="s">
        <v>79</v>
      </c>
      <c r="O741">
        <v>0</v>
      </c>
      <c r="P741" s="1">
        <v>594.232421875</v>
      </c>
      <c r="Q741" s="1">
        <v>7174.9286893956796</v>
      </c>
      <c r="R741" s="1">
        <v>48347.400782207398</v>
      </c>
      <c r="S741" s="1">
        <v>0</v>
      </c>
      <c r="T741" s="1" t="s">
        <v>24</v>
      </c>
      <c r="U741" s="1" t="s">
        <v>57</v>
      </c>
      <c r="V741">
        <f t="shared" si="95"/>
        <v>56116.56189347808</v>
      </c>
      <c r="X741" t="s">
        <v>77</v>
      </c>
      <c r="Y741">
        <v>1991</v>
      </c>
      <c r="Z741" t="s">
        <v>79</v>
      </c>
      <c r="AA741">
        <f t="shared" si="89"/>
        <v>0</v>
      </c>
      <c r="AB741">
        <f t="shared" si="90"/>
        <v>1.0589252117814834</v>
      </c>
      <c r="AC741">
        <f t="shared" si="91"/>
        <v>12.785759582020217</v>
      </c>
      <c r="AD741">
        <f t="shared" si="92"/>
        <v>86.155315206198296</v>
      </c>
      <c r="AE741">
        <f t="shared" si="93"/>
        <v>0</v>
      </c>
      <c r="AF741" s="1" t="s">
        <v>24</v>
      </c>
      <c r="AG741" s="1" t="s">
        <v>57</v>
      </c>
      <c r="AH741">
        <f t="shared" si="96"/>
        <v>100</v>
      </c>
    </row>
    <row r="742" spans="1:34" x14ac:dyDescent="0.45">
      <c r="A742" t="str">
        <f>MID('Stand condition - SCT output'!$I742,9,4)</f>
        <v>1990</v>
      </c>
      <c r="B742">
        <f t="shared" si="94"/>
        <v>1991</v>
      </c>
      <c r="C742" t="str">
        <f>MID('Stand condition - SCT output'!$I742,18,4)</f>
        <v>1992</v>
      </c>
      <c r="D742">
        <f>SUM('Stand condition - SCT output'!$B742:$C742)</f>
        <v>4376735.0628925348</v>
      </c>
      <c r="E742" s="1">
        <f>'Stand condition - SCT output'!$D742</f>
        <v>31242453.675922699</v>
      </c>
      <c r="F742" s="1">
        <f>'Stand condition - SCT output'!$E742</f>
        <v>231415530.460132</v>
      </c>
      <c r="G742" s="1">
        <f>'Stand condition - SCT output'!$F742</f>
        <v>333533569.37099701</v>
      </c>
      <c r="H742" s="1">
        <f>'Stand condition - SCT output'!$G742</f>
        <v>143937.31640625</v>
      </c>
      <c r="I742" s="1" t="str">
        <f>'Stand condition - SCT output'!$H742</f>
        <v>Condamine-Balonne</v>
      </c>
      <c r="J742" s="1" t="str">
        <f>'Stand condition - SCT output'!$J742</f>
        <v>Coolabah</v>
      </c>
      <c r="K742" s="1"/>
      <c r="L742" t="s">
        <v>77</v>
      </c>
      <c r="M742">
        <v>1991</v>
      </c>
      <c r="N742" t="s">
        <v>79</v>
      </c>
      <c r="O742">
        <v>4376735.0628925348</v>
      </c>
      <c r="P742" s="1">
        <v>31242453.675922699</v>
      </c>
      <c r="Q742" s="1">
        <v>231415530.460132</v>
      </c>
      <c r="R742" s="1">
        <v>333533569.37099701</v>
      </c>
      <c r="S742" s="1">
        <v>143937.31640625</v>
      </c>
      <c r="T742" s="1" t="s">
        <v>25</v>
      </c>
      <c r="U742" s="1" t="s">
        <v>57</v>
      </c>
      <c r="V742">
        <f t="shared" si="95"/>
        <v>600712225.88635051</v>
      </c>
      <c r="X742" t="s">
        <v>77</v>
      </c>
      <c r="Y742">
        <v>1991</v>
      </c>
      <c r="Z742" t="s">
        <v>79</v>
      </c>
      <c r="AA742">
        <f t="shared" si="89"/>
        <v>0.72859097489395441</v>
      </c>
      <c r="AB742">
        <f t="shared" si="90"/>
        <v>5.200901917690202</v>
      </c>
      <c r="AC742">
        <f t="shared" si="91"/>
        <v>38.523525989283556</v>
      </c>
      <c r="AD742">
        <f t="shared" si="92"/>
        <v>55.523020008269086</v>
      </c>
      <c r="AE742">
        <f t="shared" si="93"/>
        <v>2.3961109863191242E-2</v>
      </c>
      <c r="AF742" s="1" t="s">
        <v>25</v>
      </c>
      <c r="AG742" s="1" t="s">
        <v>57</v>
      </c>
      <c r="AH742">
        <f t="shared" si="96"/>
        <v>100</v>
      </c>
    </row>
    <row r="743" spans="1:34" x14ac:dyDescent="0.45">
      <c r="A743" t="str">
        <f>MID('Stand condition - SCT output'!$I743,9,4)</f>
        <v>1991</v>
      </c>
      <c r="B743">
        <f t="shared" si="94"/>
        <v>1992</v>
      </c>
      <c r="C743" t="str">
        <f>MID('Stand condition - SCT output'!$I743,18,4)</f>
        <v>1993</v>
      </c>
      <c r="D743">
        <f>SUM('Stand condition - SCT output'!$B743:$C743)</f>
        <v>106206.4020996092</v>
      </c>
      <c r="E743" s="1">
        <f>'Stand condition - SCT output'!$D743</f>
        <v>913724.61553954997</v>
      </c>
      <c r="F743" s="1">
        <f>'Stand condition - SCT output'!$E743</f>
        <v>4519745.0004344201</v>
      </c>
      <c r="G743" s="1">
        <f>'Stand condition - SCT output'!$F743</f>
        <v>7392590.4779598396</v>
      </c>
      <c r="H743" s="1">
        <f>'Stand condition - SCT output'!$G743</f>
        <v>1898.4849243164001</v>
      </c>
      <c r="I743" s="1" t="str">
        <f>'Stand condition - SCT output'!$H743</f>
        <v>Murrumbidgee</v>
      </c>
      <c r="J743" s="1" t="str">
        <f>'Stand condition - SCT output'!$J743</f>
        <v>Coolabah</v>
      </c>
      <c r="K743" s="1"/>
      <c r="L743" t="s">
        <v>78</v>
      </c>
      <c r="M743">
        <v>1992</v>
      </c>
      <c r="N743" t="s">
        <v>80</v>
      </c>
      <c r="O743">
        <v>106206.4020996092</v>
      </c>
      <c r="P743" s="1">
        <v>913724.61553954997</v>
      </c>
      <c r="Q743" s="1">
        <v>4519745.0004344201</v>
      </c>
      <c r="R743" s="1">
        <v>7392590.4779598396</v>
      </c>
      <c r="S743" s="1">
        <v>1898.4849243164001</v>
      </c>
      <c r="T743" s="1" t="s">
        <v>4</v>
      </c>
      <c r="U743" s="1" t="s">
        <v>57</v>
      </c>
      <c r="V743">
        <f t="shared" si="95"/>
        <v>12934164.980957735</v>
      </c>
      <c r="X743" t="s">
        <v>78</v>
      </c>
      <c r="Y743">
        <v>1992</v>
      </c>
      <c r="Z743" t="s">
        <v>80</v>
      </c>
      <c r="AA743">
        <f t="shared" si="89"/>
        <v>0.82113072050627989</v>
      </c>
      <c r="AB743">
        <f t="shared" si="90"/>
        <v>7.0644267866134136</v>
      </c>
      <c r="AC743">
        <f t="shared" si="91"/>
        <v>34.944234955164042</v>
      </c>
      <c r="AD743">
        <f t="shared" si="92"/>
        <v>57.155529474407871</v>
      </c>
      <c r="AE743">
        <f t="shared" si="93"/>
        <v>1.4678063308388563E-2</v>
      </c>
      <c r="AF743" s="1" t="s">
        <v>4</v>
      </c>
      <c r="AG743" s="1" t="s">
        <v>57</v>
      </c>
      <c r="AH743">
        <f t="shared" si="96"/>
        <v>100</v>
      </c>
    </row>
    <row r="744" spans="1:34" x14ac:dyDescent="0.45">
      <c r="A744" t="str">
        <f>MID('Stand condition - SCT output'!$I744,9,4)</f>
        <v>1991</v>
      </c>
      <c r="B744">
        <f t="shared" si="94"/>
        <v>1992</v>
      </c>
      <c r="C744" t="str">
        <f>MID('Stand condition - SCT output'!$I744,18,4)</f>
        <v>1993</v>
      </c>
      <c r="D744">
        <f>SUM('Stand condition - SCT output'!$B744:$C744)</f>
        <v>163353.374855909</v>
      </c>
      <c r="E744" s="1">
        <f>'Stand condition - SCT output'!$D744</f>
        <v>13690934.105479199</v>
      </c>
      <c r="F744" s="1">
        <f>'Stand condition - SCT output'!$E744</f>
        <v>194565101.557156</v>
      </c>
      <c r="G744" s="1">
        <f>'Stand condition - SCT output'!$F744</f>
        <v>622772615.49381196</v>
      </c>
      <c r="H744" s="1">
        <f>'Stand condition - SCT output'!$G744</f>
        <v>6668.6943969726499</v>
      </c>
      <c r="I744" s="1" t="str">
        <f>'Stand condition - SCT output'!$H744</f>
        <v>Namoi</v>
      </c>
      <c r="J744" s="1" t="str">
        <f>'Stand condition - SCT output'!$J744</f>
        <v>Coolabah</v>
      </c>
      <c r="K744" s="1"/>
      <c r="L744" t="s">
        <v>78</v>
      </c>
      <c r="M744">
        <v>1992</v>
      </c>
      <c r="N744" t="s">
        <v>80</v>
      </c>
      <c r="O744">
        <v>163353.374855909</v>
      </c>
      <c r="P744" s="1">
        <v>13690934.105479199</v>
      </c>
      <c r="Q744" s="1">
        <v>194565101.557156</v>
      </c>
      <c r="R744" s="1">
        <v>622772615.49381196</v>
      </c>
      <c r="S744" s="1">
        <v>6668.6943969726499</v>
      </c>
      <c r="T744" s="1" t="s">
        <v>7</v>
      </c>
      <c r="U744" s="1" t="s">
        <v>57</v>
      </c>
      <c r="V744">
        <f t="shared" si="95"/>
        <v>831198673.22570002</v>
      </c>
      <c r="X744" t="s">
        <v>78</v>
      </c>
      <c r="Y744">
        <v>1992</v>
      </c>
      <c r="Z744" t="s">
        <v>80</v>
      </c>
      <c r="AA744">
        <f t="shared" si="89"/>
        <v>1.9652747305523278E-2</v>
      </c>
      <c r="AB744">
        <f t="shared" si="90"/>
        <v>1.6471313714142111</v>
      </c>
      <c r="AC744">
        <f t="shared" si="91"/>
        <v>23.407773354845656</v>
      </c>
      <c r="AD744">
        <f t="shared" si="92"/>
        <v>74.924640227945488</v>
      </c>
      <c r="AE744">
        <f t="shared" si="93"/>
        <v>8.0229848913171463E-4</v>
      </c>
      <c r="AF744" s="1" t="s">
        <v>7</v>
      </c>
      <c r="AG744" s="1" t="s">
        <v>57</v>
      </c>
      <c r="AH744">
        <f t="shared" si="96"/>
        <v>100.00000000000001</v>
      </c>
    </row>
    <row r="745" spans="1:34" x14ac:dyDescent="0.45">
      <c r="A745" t="str">
        <f>MID('Stand condition - SCT output'!$I745,9,4)</f>
        <v>1991</v>
      </c>
      <c r="B745">
        <f t="shared" si="94"/>
        <v>1992</v>
      </c>
      <c r="C745" t="str">
        <f>MID('Stand condition - SCT output'!$I745,18,4)</f>
        <v>1993</v>
      </c>
      <c r="D745">
        <f>SUM('Stand condition - SCT output'!$B745:$C745)</f>
        <v>625983.10391271231</v>
      </c>
      <c r="E745" s="1">
        <f>'Stand condition - SCT output'!$D745</f>
        <v>20618680.706311502</v>
      </c>
      <c r="F745" s="1">
        <f>'Stand condition - SCT output'!$E745</f>
        <v>99192130.112830505</v>
      </c>
      <c r="G745" s="1">
        <f>'Stand condition - SCT output'!$F745</f>
        <v>35085833.816965602</v>
      </c>
      <c r="H745" s="1">
        <f>'Stand condition - SCT output'!$G745</f>
        <v>0</v>
      </c>
      <c r="I745" s="1" t="str">
        <f>'Stand condition - SCT output'!$H745</f>
        <v>Nebine</v>
      </c>
      <c r="J745" s="1" t="str">
        <f>'Stand condition - SCT output'!$J745</f>
        <v>Coolabah</v>
      </c>
      <c r="K745" s="1"/>
      <c r="L745" t="s">
        <v>78</v>
      </c>
      <c r="M745">
        <v>1992</v>
      </c>
      <c r="N745" t="s">
        <v>80</v>
      </c>
      <c r="O745">
        <v>625983.10391271231</v>
      </c>
      <c r="P745" s="1">
        <v>20618680.706311502</v>
      </c>
      <c r="Q745" s="1">
        <v>99192130.112830505</v>
      </c>
      <c r="R745" s="1">
        <v>35085833.816965602</v>
      </c>
      <c r="S745" s="1">
        <v>0</v>
      </c>
      <c r="T745" s="1" t="s">
        <v>8</v>
      </c>
      <c r="U745" s="1" t="s">
        <v>57</v>
      </c>
      <c r="V745">
        <f t="shared" si="95"/>
        <v>155522627.74002033</v>
      </c>
      <c r="X745" t="s">
        <v>78</v>
      </c>
      <c r="Y745">
        <v>1992</v>
      </c>
      <c r="Z745" t="s">
        <v>80</v>
      </c>
      <c r="AA745">
        <f t="shared" si="89"/>
        <v>0.40250291099706598</v>
      </c>
      <c r="AB745">
        <f t="shared" si="90"/>
        <v>13.257672536744142</v>
      </c>
      <c r="AC745">
        <f t="shared" si="91"/>
        <v>63.779870205540249</v>
      </c>
      <c r="AD745">
        <f t="shared" si="92"/>
        <v>22.559954346718534</v>
      </c>
      <c r="AE745">
        <f t="shared" si="93"/>
        <v>0</v>
      </c>
      <c r="AF745" s="1" t="s">
        <v>8</v>
      </c>
      <c r="AG745" s="1" t="s">
        <v>57</v>
      </c>
      <c r="AH745">
        <f t="shared" si="96"/>
        <v>100</v>
      </c>
    </row>
    <row r="746" spans="1:34" x14ac:dyDescent="0.45">
      <c r="A746" t="str">
        <f>MID('Stand condition - SCT output'!$I746,9,4)</f>
        <v>1991</v>
      </c>
      <c r="B746">
        <f t="shared" si="94"/>
        <v>1992</v>
      </c>
      <c r="C746" t="str">
        <f>MID('Stand condition - SCT output'!$I746,18,4)</f>
        <v>1993</v>
      </c>
      <c r="D746">
        <f>SUM('Stand condition - SCT output'!$B746:$C746)</f>
        <v>0</v>
      </c>
      <c r="E746" s="1">
        <f>'Stand condition - SCT output'!$D746</f>
        <v>6229.4658813476499</v>
      </c>
      <c r="F746" s="1">
        <f>'Stand condition - SCT output'!$E746</f>
        <v>78358.569580078096</v>
      </c>
      <c r="G746" s="1">
        <f>'Stand condition - SCT output'!$F746</f>
        <v>492197.68286778999</v>
      </c>
      <c r="H746" s="1">
        <f>'Stand condition - SCT output'!$G746</f>
        <v>620.36993408203102</v>
      </c>
      <c r="I746" s="1" t="str">
        <f>'Stand condition - SCT output'!$H746</f>
        <v>Ovens</v>
      </c>
      <c r="J746" s="1" t="str">
        <f>'Stand condition - SCT output'!$J746</f>
        <v>Coolabah</v>
      </c>
      <c r="K746" s="1"/>
      <c r="L746" t="s">
        <v>78</v>
      </c>
      <c r="M746">
        <v>1992</v>
      </c>
      <c r="N746" t="s">
        <v>80</v>
      </c>
      <c r="O746">
        <v>0</v>
      </c>
      <c r="P746" s="1">
        <v>6229.4658813476499</v>
      </c>
      <c r="Q746" s="1">
        <v>78358.569580078096</v>
      </c>
      <c r="R746" s="1">
        <v>492197.68286778999</v>
      </c>
      <c r="S746" s="1">
        <v>620.36993408203102</v>
      </c>
      <c r="T746" s="1" t="s">
        <v>9</v>
      </c>
      <c r="U746" s="1" t="s">
        <v>57</v>
      </c>
      <c r="V746">
        <f t="shared" si="95"/>
        <v>577406.0882632978</v>
      </c>
      <c r="X746" t="s">
        <v>78</v>
      </c>
      <c r="Y746">
        <v>1992</v>
      </c>
      <c r="Z746" t="s">
        <v>80</v>
      </c>
      <c r="AA746">
        <f t="shared" si="89"/>
        <v>0</v>
      </c>
      <c r="AB746">
        <f t="shared" si="90"/>
        <v>1.0788708342311428</v>
      </c>
      <c r="AC746">
        <f t="shared" si="91"/>
        <v>13.570790328131507</v>
      </c>
      <c r="AD746">
        <f t="shared" si="92"/>
        <v>85.242898000643748</v>
      </c>
      <c r="AE746">
        <f t="shared" si="93"/>
        <v>0.10744083699358944</v>
      </c>
      <c r="AF746" s="1" t="s">
        <v>9</v>
      </c>
      <c r="AG746" s="1" t="s">
        <v>57</v>
      </c>
      <c r="AH746">
        <f t="shared" si="96"/>
        <v>99.999999999999986</v>
      </c>
    </row>
    <row r="747" spans="1:34" x14ac:dyDescent="0.45">
      <c r="A747" t="str">
        <f>MID('Stand condition - SCT output'!$I747,9,4)</f>
        <v>1991</v>
      </c>
      <c r="B747">
        <f t="shared" si="94"/>
        <v>1992</v>
      </c>
      <c r="C747" t="str">
        <f>MID('Stand condition - SCT output'!$I747,18,4)</f>
        <v>1993</v>
      </c>
      <c r="D747">
        <f>SUM('Stand condition - SCT output'!$B747:$C747)</f>
        <v>1099289.48324716</v>
      </c>
      <c r="E747" s="1">
        <f>'Stand condition - SCT output'!$D747</f>
        <v>16281718.5920163</v>
      </c>
      <c r="F747" s="1">
        <f>'Stand condition - SCT output'!$E747</f>
        <v>66566262.415127598</v>
      </c>
      <c r="G747" s="1">
        <f>'Stand condition - SCT output'!$F747</f>
        <v>144642917.824132</v>
      </c>
      <c r="H747" s="1">
        <f>'Stand condition - SCT output'!$G747</f>
        <v>3391.513671875</v>
      </c>
      <c r="I747" s="1" t="str">
        <f>'Stand condition - SCT output'!$H747</f>
        <v>Paroo</v>
      </c>
      <c r="J747" s="1" t="str">
        <f>'Stand condition - SCT output'!$J747</f>
        <v>Coolabah</v>
      </c>
      <c r="K747" s="1"/>
      <c r="L747" t="s">
        <v>78</v>
      </c>
      <c r="M747">
        <v>1992</v>
      </c>
      <c r="N747" t="s">
        <v>80</v>
      </c>
      <c r="O747">
        <v>1099289.48324716</v>
      </c>
      <c r="P747" s="1">
        <v>16281718.5920163</v>
      </c>
      <c r="Q747" s="1">
        <v>66566262.415127598</v>
      </c>
      <c r="R747" s="1">
        <v>144642917.824132</v>
      </c>
      <c r="S747" s="1">
        <v>3391.513671875</v>
      </c>
      <c r="T747" s="1" t="s">
        <v>10</v>
      </c>
      <c r="U747" s="1" t="s">
        <v>57</v>
      </c>
      <c r="V747">
        <f t="shared" si="95"/>
        <v>228593579.82819492</v>
      </c>
      <c r="X747" t="s">
        <v>78</v>
      </c>
      <c r="Y747">
        <v>1992</v>
      </c>
      <c r="Z747" t="s">
        <v>80</v>
      </c>
      <c r="AA747">
        <f t="shared" si="89"/>
        <v>0.48089254478334775</v>
      </c>
      <c r="AB747">
        <f t="shared" si="90"/>
        <v>7.122561624107389</v>
      </c>
      <c r="AC747">
        <f t="shared" si="91"/>
        <v>29.119917744477817</v>
      </c>
      <c r="AD747">
        <f t="shared" si="92"/>
        <v>63.275144443182484</v>
      </c>
      <c r="AE747">
        <f t="shared" si="93"/>
        <v>1.4836434489647412E-3</v>
      </c>
      <c r="AF747" s="1" t="s">
        <v>10</v>
      </c>
      <c r="AG747" s="1" t="s">
        <v>57</v>
      </c>
      <c r="AH747">
        <f t="shared" si="96"/>
        <v>100</v>
      </c>
    </row>
    <row r="748" spans="1:34" x14ac:dyDescent="0.45">
      <c r="A748" t="str">
        <f>MID('Stand condition - SCT output'!$I748,9,4)</f>
        <v>1991</v>
      </c>
      <c r="B748">
        <f t="shared" si="94"/>
        <v>1992</v>
      </c>
      <c r="C748" t="str">
        <f>MID('Stand condition - SCT output'!$I748,18,4)</f>
        <v>1993</v>
      </c>
      <c r="D748">
        <f>SUM('Stand condition - SCT output'!$B748:$C748)</f>
        <v>626.75445556640602</v>
      </c>
      <c r="E748" s="1">
        <f>'Stand condition - SCT output'!$D748</f>
        <v>28702.461242675701</v>
      </c>
      <c r="F748" s="1">
        <f>'Stand condition - SCT output'!$E748</f>
        <v>357847.84613132803</v>
      </c>
      <c r="G748" s="1">
        <f>'Stand condition - SCT output'!$F748</f>
        <v>793396.63958740199</v>
      </c>
      <c r="H748" s="1">
        <f>'Stand condition - SCT output'!$G748</f>
        <v>0</v>
      </c>
      <c r="I748" s="1" t="str">
        <f>'Stand condition - SCT output'!$H748</f>
        <v>Wimmera-Avoca</v>
      </c>
      <c r="J748" s="1" t="str">
        <f>'Stand condition - SCT output'!$J748</f>
        <v>Coolabah</v>
      </c>
      <c r="K748" s="1"/>
      <c r="L748" t="s">
        <v>78</v>
      </c>
      <c r="M748">
        <v>1992</v>
      </c>
      <c r="N748" t="s">
        <v>80</v>
      </c>
      <c r="O748">
        <v>626.75445556640602</v>
      </c>
      <c r="P748" s="1">
        <v>28702.461242675701</v>
      </c>
      <c r="Q748" s="1">
        <v>357847.84613132803</v>
      </c>
      <c r="R748" s="1">
        <v>793396.63958740199</v>
      </c>
      <c r="S748" s="1">
        <v>0</v>
      </c>
      <c r="T748" s="1" t="s">
        <v>11</v>
      </c>
      <c r="U748" s="1" t="s">
        <v>57</v>
      </c>
      <c r="V748">
        <f t="shared" si="95"/>
        <v>1180573.7014169721</v>
      </c>
      <c r="X748" t="s">
        <v>78</v>
      </c>
      <c r="Y748">
        <v>1992</v>
      </c>
      <c r="Z748" t="s">
        <v>80</v>
      </c>
      <c r="AA748">
        <f t="shared" si="89"/>
        <v>5.3088973167380413E-2</v>
      </c>
      <c r="AB748">
        <f t="shared" si="90"/>
        <v>2.431229935769859</v>
      </c>
      <c r="AC748">
        <f t="shared" si="91"/>
        <v>30.31135165062754</v>
      </c>
      <c r="AD748">
        <f t="shared" si="92"/>
        <v>67.204329440435217</v>
      </c>
      <c r="AE748">
        <f t="shared" si="93"/>
        <v>0</v>
      </c>
      <c r="AF748" s="1" t="s">
        <v>11</v>
      </c>
      <c r="AG748" s="1" t="s">
        <v>57</v>
      </c>
      <c r="AH748">
        <f t="shared" si="96"/>
        <v>100</v>
      </c>
    </row>
    <row r="749" spans="1:34" x14ac:dyDescent="0.45">
      <c r="A749" t="str">
        <f>MID('Stand condition - SCT output'!$I749,9,4)</f>
        <v>1991</v>
      </c>
      <c r="B749">
        <f t="shared" si="94"/>
        <v>1992</v>
      </c>
      <c r="C749" t="str">
        <f>MID('Stand condition - SCT output'!$I749,18,4)</f>
        <v>1993</v>
      </c>
      <c r="D749">
        <f>SUM('Stand condition - SCT output'!$B749:$C749)</f>
        <v>367599.80139160075</v>
      </c>
      <c r="E749" s="1">
        <f>'Stand condition - SCT output'!$D749</f>
        <v>2518616.35516357</v>
      </c>
      <c r="F749" s="1">
        <f>'Stand condition - SCT output'!$E749</f>
        <v>7524048.8878087597</v>
      </c>
      <c r="G749" s="1">
        <f>'Stand condition - SCT output'!$F749</f>
        <v>6409847.3044433501</v>
      </c>
      <c r="H749" s="1">
        <f>'Stand condition - SCT output'!$G749</f>
        <v>1928.09985351562</v>
      </c>
      <c r="I749" s="1" t="str">
        <f>'Stand condition - SCT output'!$H749</f>
        <v>Lachlan</v>
      </c>
      <c r="J749" s="1" t="str">
        <f>'Stand condition - SCT output'!$J749</f>
        <v>Coolabah</v>
      </c>
      <c r="K749" s="1"/>
      <c r="L749" t="s">
        <v>78</v>
      </c>
      <c r="M749">
        <v>1992</v>
      </c>
      <c r="N749" t="s">
        <v>80</v>
      </c>
      <c r="O749">
        <v>367599.80139160075</v>
      </c>
      <c r="P749" s="1">
        <v>2518616.35516357</v>
      </c>
      <c r="Q749" s="1">
        <v>7524048.8878087597</v>
      </c>
      <c r="R749" s="1">
        <v>6409847.3044433501</v>
      </c>
      <c r="S749" s="1">
        <v>1928.09985351562</v>
      </c>
      <c r="T749" s="1" t="s">
        <v>12</v>
      </c>
      <c r="U749" s="1" t="s">
        <v>57</v>
      </c>
      <c r="V749">
        <f t="shared" si="95"/>
        <v>16822040.448660798</v>
      </c>
      <c r="X749" t="s">
        <v>78</v>
      </c>
      <c r="Y749">
        <v>1992</v>
      </c>
      <c r="Z749" t="s">
        <v>80</v>
      </c>
      <c r="AA749">
        <f t="shared" si="89"/>
        <v>2.1852271875904647</v>
      </c>
      <c r="AB749">
        <f t="shared" si="90"/>
        <v>14.97212162133445</v>
      </c>
      <c r="AC749">
        <f t="shared" si="91"/>
        <v>44.727326097992758</v>
      </c>
      <c r="AD749">
        <f t="shared" si="92"/>
        <v>38.103863345267591</v>
      </c>
      <c r="AE749">
        <f t="shared" si="93"/>
        <v>1.1461747814719562E-2</v>
      </c>
      <c r="AF749" s="1" t="s">
        <v>12</v>
      </c>
      <c r="AG749" s="1" t="s">
        <v>57</v>
      </c>
      <c r="AH749">
        <f t="shared" si="96"/>
        <v>99.999999999999986</v>
      </c>
    </row>
    <row r="750" spans="1:34" x14ac:dyDescent="0.45">
      <c r="A750" t="str">
        <f>MID('Stand condition - SCT output'!$I750,9,4)</f>
        <v>1991</v>
      </c>
      <c r="B750">
        <f t="shared" si="94"/>
        <v>1992</v>
      </c>
      <c r="C750" t="str">
        <f>MID('Stand condition - SCT output'!$I750,18,4)</f>
        <v>1993</v>
      </c>
      <c r="D750">
        <f>SUM('Stand condition - SCT output'!$B750:$C750)</f>
        <v>0</v>
      </c>
      <c r="E750" s="1">
        <f>'Stand condition - SCT output'!$D750</f>
        <v>5617.2002563476499</v>
      </c>
      <c r="F750" s="1">
        <f>'Stand condition - SCT output'!$E750</f>
        <v>48012.107238769502</v>
      </c>
      <c r="G750" s="1">
        <f>'Stand condition - SCT output'!$F750</f>
        <v>184817.316589355</v>
      </c>
      <c r="H750" s="1">
        <f>'Stand condition - SCT output'!$G750</f>
        <v>0</v>
      </c>
      <c r="I750" s="1" t="str">
        <f>'Stand condition - SCT output'!$H750</f>
        <v>Loddon</v>
      </c>
      <c r="J750" s="1" t="str">
        <f>'Stand condition - SCT output'!$J750</f>
        <v>Coolabah</v>
      </c>
      <c r="K750" s="1"/>
      <c r="L750" t="s">
        <v>78</v>
      </c>
      <c r="M750">
        <v>1992</v>
      </c>
      <c r="N750" t="s">
        <v>80</v>
      </c>
      <c r="O750">
        <v>0</v>
      </c>
      <c r="P750" s="1">
        <v>5617.2002563476499</v>
      </c>
      <c r="Q750" s="1">
        <v>48012.107238769502</v>
      </c>
      <c r="R750" s="1">
        <v>184817.316589355</v>
      </c>
      <c r="S750" s="1">
        <v>0</v>
      </c>
      <c r="T750" s="1" t="s">
        <v>13</v>
      </c>
      <c r="U750" s="1" t="s">
        <v>57</v>
      </c>
      <c r="V750">
        <f t="shared" si="95"/>
        <v>238446.62408447216</v>
      </c>
      <c r="X750" t="s">
        <v>78</v>
      </c>
      <c r="Y750">
        <v>1992</v>
      </c>
      <c r="Z750" t="s">
        <v>80</v>
      </c>
      <c r="AA750">
        <f t="shared" si="89"/>
        <v>0</v>
      </c>
      <c r="AB750">
        <f t="shared" si="90"/>
        <v>2.3557474457502487</v>
      </c>
      <c r="AC750">
        <f t="shared" si="91"/>
        <v>20.135368836994193</v>
      </c>
      <c r="AD750">
        <f t="shared" si="92"/>
        <v>77.508883717255543</v>
      </c>
      <c r="AE750">
        <f t="shared" si="93"/>
        <v>0</v>
      </c>
      <c r="AF750" s="1" t="s">
        <v>13</v>
      </c>
      <c r="AG750" s="1" t="s">
        <v>57</v>
      </c>
      <c r="AH750">
        <f t="shared" si="96"/>
        <v>99.999999999999986</v>
      </c>
    </row>
    <row r="751" spans="1:34" x14ac:dyDescent="0.45">
      <c r="A751" t="str">
        <f>MID('Stand condition - SCT output'!$I751,9,4)</f>
        <v>1991</v>
      </c>
      <c r="B751">
        <f t="shared" si="94"/>
        <v>1992</v>
      </c>
      <c r="C751" t="str">
        <f>MID('Stand condition - SCT output'!$I751,18,4)</f>
        <v>1993</v>
      </c>
      <c r="D751">
        <f>SUM('Stand condition - SCT output'!$B751:$C751)</f>
        <v>16306.914733886701</v>
      </c>
      <c r="E751" s="1">
        <f>'Stand condition - SCT output'!$D751</f>
        <v>464191.914245605</v>
      </c>
      <c r="F751" s="1">
        <f>'Stand condition - SCT output'!$E751</f>
        <v>3317183.4296341198</v>
      </c>
      <c r="G751" s="1">
        <f>'Stand condition - SCT output'!$F751</f>
        <v>6572053.6398722297</v>
      </c>
      <c r="H751" s="1">
        <f>'Stand condition - SCT output'!$G751</f>
        <v>0</v>
      </c>
      <c r="I751" s="1" t="str">
        <f>'Stand condition - SCT output'!$H751</f>
        <v>Lower Darling</v>
      </c>
      <c r="J751" s="1" t="str">
        <f>'Stand condition - SCT output'!$J751</f>
        <v>Coolabah</v>
      </c>
      <c r="K751" s="1"/>
      <c r="L751" t="s">
        <v>78</v>
      </c>
      <c r="M751">
        <v>1992</v>
      </c>
      <c r="N751" t="s">
        <v>80</v>
      </c>
      <c r="O751">
        <v>16306.914733886701</v>
      </c>
      <c r="P751" s="1">
        <v>464191.914245605</v>
      </c>
      <c r="Q751" s="1">
        <v>3317183.4296341198</v>
      </c>
      <c r="R751" s="1">
        <v>6572053.6398722297</v>
      </c>
      <c r="S751" s="1">
        <v>0</v>
      </c>
      <c r="T751" s="1" t="s">
        <v>14</v>
      </c>
      <c r="U751" s="1" t="s">
        <v>57</v>
      </c>
      <c r="V751">
        <f t="shared" si="95"/>
        <v>10369735.898485841</v>
      </c>
      <c r="X751" t="s">
        <v>78</v>
      </c>
      <c r="Y751">
        <v>1992</v>
      </c>
      <c r="Z751" t="s">
        <v>80</v>
      </c>
      <c r="AA751">
        <f t="shared" si="89"/>
        <v>0.15725487026403237</v>
      </c>
      <c r="AB751">
        <f t="shared" si="90"/>
        <v>4.4764101881648211</v>
      </c>
      <c r="AC751">
        <f t="shared" si="91"/>
        <v>31.989083059660999</v>
      </c>
      <c r="AD751">
        <f t="shared" si="92"/>
        <v>63.377251881910148</v>
      </c>
      <c r="AE751">
        <f t="shared" si="93"/>
        <v>0</v>
      </c>
      <c r="AF751" s="1" t="s">
        <v>14</v>
      </c>
      <c r="AG751" s="1" t="s">
        <v>57</v>
      </c>
      <c r="AH751">
        <f t="shared" si="96"/>
        <v>100</v>
      </c>
    </row>
    <row r="752" spans="1:34" x14ac:dyDescent="0.45">
      <c r="A752" t="str">
        <f>MID('Stand condition - SCT output'!$I752,9,4)</f>
        <v>1991</v>
      </c>
      <c r="B752">
        <f t="shared" si="94"/>
        <v>1992</v>
      </c>
      <c r="C752" t="str">
        <f>MID('Stand condition - SCT output'!$I752,18,4)</f>
        <v>1993</v>
      </c>
      <c r="D752">
        <f>SUM('Stand condition - SCT output'!$B752:$C752)</f>
        <v>4766696.1552341823</v>
      </c>
      <c r="E752" s="1">
        <f>'Stand condition - SCT output'!$D752</f>
        <v>97352328.3172784</v>
      </c>
      <c r="F752" s="1">
        <f>'Stand condition - SCT output'!$E752</f>
        <v>318019972.78352797</v>
      </c>
      <c r="G752" s="1">
        <f>'Stand condition - SCT output'!$F752</f>
        <v>248365748.67230201</v>
      </c>
      <c r="H752" s="1">
        <f>'Stand condition - SCT output'!$G752</f>
        <v>7936.0246582031205</v>
      </c>
      <c r="I752" s="1" t="str">
        <f>'Stand condition - SCT output'!$H752</f>
        <v>Macquarie-Castlereagh</v>
      </c>
      <c r="J752" s="1" t="str">
        <f>'Stand condition - SCT output'!$J752</f>
        <v>Coolabah</v>
      </c>
      <c r="K752" s="1"/>
      <c r="L752" t="s">
        <v>78</v>
      </c>
      <c r="M752">
        <v>1992</v>
      </c>
      <c r="N752" t="s">
        <v>80</v>
      </c>
      <c r="O752">
        <v>4766696.1552341823</v>
      </c>
      <c r="P752" s="1">
        <v>97352328.3172784</v>
      </c>
      <c r="Q752" s="1">
        <v>318019972.78352797</v>
      </c>
      <c r="R752" s="1">
        <v>248365748.67230201</v>
      </c>
      <c r="S752" s="1">
        <v>7936.0246582031205</v>
      </c>
      <c r="T752" s="1" t="s">
        <v>15</v>
      </c>
      <c r="U752" s="1" t="s">
        <v>57</v>
      </c>
      <c r="V752">
        <f t="shared" si="95"/>
        <v>668512681.95300078</v>
      </c>
      <c r="X752" t="s">
        <v>78</v>
      </c>
      <c r="Y752">
        <v>1992</v>
      </c>
      <c r="Z752" t="s">
        <v>80</v>
      </c>
      <c r="AA752">
        <f t="shared" si="89"/>
        <v>0.71303002679151872</v>
      </c>
      <c r="AB752">
        <f t="shared" si="90"/>
        <v>14.562525281176741</v>
      </c>
      <c r="AC752">
        <f t="shared" si="91"/>
        <v>47.571269980168616</v>
      </c>
      <c r="AD752">
        <f t="shared" si="92"/>
        <v>37.151987595317323</v>
      </c>
      <c r="AE752">
        <f t="shared" si="93"/>
        <v>1.187116545795171E-3</v>
      </c>
      <c r="AF752" s="1" t="s">
        <v>15</v>
      </c>
      <c r="AG752" s="1" t="s">
        <v>57</v>
      </c>
      <c r="AH752">
        <f t="shared" si="96"/>
        <v>100</v>
      </c>
    </row>
    <row r="753" spans="1:34" x14ac:dyDescent="0.45">
      <c r="A753" t="str">
        <f>MID('Stand condition - SCT output'!$I753,9,4)</f>
        <v>1991</v>
      </c>
      <c r="B753">
        <f t="shared" si="94"/>
        <v>1992</v>
      </c>
      <c r="C753" t="str">
        <f>MID('Stand condition - SCT output'!$I753,18,4)</f>
        <v>1993</v>
      </c>
      <c r="D753">
        <f>SUM('Stand condition - SCT output'!$B753:$C753)</f>
        <v>1527648.5305068027</v>
      </c>
      <c r="E753" s="1">
        <f>'Stand condition - SCT output'!$D753</f>
        <v>9383444.3088994008</v>
      </c>
      <c r="F753" s="1">
        <f>'Stand condition - SCT output'!$E753</f>
        <v>22845676.156006999</v>
      </c>
      <c r="G753" s="1">
        <f>'Stand condition - SCT output'!$F753</f>
        <v>46048452.832335703</v>
      </c>
      <c r="H753" s="1">
        <f>'Stand condition - SCT output'!$G753</f>
        <v>2036.9625854492101</v>
      </c>
      <c r="I753" s="1" t="str">
        <f>'Stand condition - SCT output'!$H753</f>
        <v>Moonie</v>
      </c>
      <c r="J753" s="1" t="str">
        <f>'Stand condition - SCT output'!$J753</f>
        <v>Coolabah</v>
      </c>
      <c r="K753" s="1"/>
      <c r="L753" t="s">
        <v>78</v>
      </c>
      <c r="M753">
        <v>1992</v>
      </c>
      <c r="N753" t="s">
        <v>80</v>
      </c>
      <c r="O753">
        <v>1527648.5305068027</v>
      </c>
      <c r="P753" s="1">
        <v>9383444.3088994008</v>
      </c>
      <c r="Q753" s="1">
        <v>22845676.156006999</v>
      </c>
      <c r="R753" s="1">
        <v>46048452.832335703</v>
      </c>
      <c r="S753" s="1">
        <v>2036.9625854492101</v>
      </c>
      <c r="T753" s="1" t="s">
        <v>16</v>
      </c>
      <c r="U753" s="1" t="s">
        <v>57</v>
      </c>
      <c r="V753">
        <f t="shared" si="95"/>
        <v>79807258.790334344</v>
      </c>
      <c r="X753" t="s">
        <v>78</v>
      </c>
      <c r="Y753">
        <v>1992</v>
      </c>
      <c r="Z753" t="s">
        <v>80</v>
      </c>
      <c r="AA753">
        <f t="shared" si="89"/>
        <v>1.9141724119608781</v>
      </c>
      <c r="AB753">
        <f t="shared" si="90"/>
        <v>11.757632640348065</v>
      </c>
      <c r="AC753">
        <f t="shared" si="91"/>
        <v>28.626062970068954</v>
      </c>
      <c r="AD753">
        <f t="shared" si="92"/>
        <v>57.699579625096383</v>
      </c>
      <c r="AE753">
        <f t="shared" si="93"/>
        <v>2.5523525257277872E-3</v>
      </c>
      <c r="AF753" s="1" t="s">
        <v>16</v>
      </c>
      <c r="AG753" s="1" t="s">
        <v>57</v>
      </c>
      <c r="AH753">
        <f t="shared" si="96"/>
        <v>100</v>
      </c>
    </row>
    <row r="754" spans="1:34" x14ac:dyDescent="0.45">
      <c r="A754" t="str">
        <f>MID('Stand condition - SCT output'!$I754,9,4)</f>
        <v>1991</v>
      </c>
      <c r="B754">
        <f t="shared" si="94"/>
        <v>1992</v>
      </c>
      <c r="C754" t="str">
        <f>MID('Stand condition - SCT output'!$I754,18,4)</f>
        <v>1993</v>
      </c>
      <c r="D754">
        <f>SUM('Stand condition - SCT output'!$B754:$C754)</f>
        <v>13935.545776367118</v>
      </c>
      <c r="E754" s="1">
        <f>'Stand condition - SCT output'!$D754</f>
        <v>489379.76495361299</v>
      </c>
      <c r="F754" s="1">
        <f>'Stand condition - SCT output'!$E754</f>
        <v>4688082.6770996097</v>
      </c>
      <c r="G754" s="1">
        <f>'Stand condition - SCT output'!$F754</f>
        <v>11391102.456894301</v>
      </c>
      <c r="H754" s="1">
        <f>'Stand condition - SCT output'!$G754</f>
        <v>3768.5965576171802</v>
      </c>
      <c r="I754" s="1" t="str">
        <f>'Stand condition - SCT output'!$H754</f>
        <v>Murray</v>
      </c>
      <c r="J754" s="1" t="str">
        <f>'Stand condition - SCT output'!$J754</f>
        <v>Coolabah</v>
      </c>
      <c r="K754" s="1"/>
      <c r="L754" t="s">
        <v>78</v>
      </c>
      <c r="M754">
        <v>1992</v>
      </c>
      <c r="N754" t="s">
        <v>80</v>
      </c>
      <c r="O754">
        <v>13935.545776367118</v>
      </c>
      <c r="P754" s="1">
        <v>489379.76495361299</v>
      </c>
      <c r="Q754" s="1">
        <v>4688082.6770996097</v>
      </c>
      <c r="R754" s="1">
        <v>11391102.456894301</v>
      </c>
      <c r="S754" s="1">
        <v>3768.5965576171802</v>
      </c>
      <c r="T754" s="1" t="s">
        <v>17</v>
      </c>
      <c r="U754" s="1" t="s">
        <v>57</v>
      </c>
      <c r="V754">
        <f t="shared" si="95"/>
        <v>16586269.041281508</v>
      </c>
      <c r="X754" t="s">
        <v>78</v>
      </c>
      <c r="Y754">
        <v>1992</v>
      </c>
      <c r="Z754" t="s">
        <v>80</v>
      </c>
      <c r="AA754">
        <f t="shared" si="89"/>
        <v>8.4018568260788407E-2</v>
      </c>
      <c r="AB754">
        <f t="shared" si="90"/>
        <v>2.9505114365117158</v>
      </c>
      <c r="AC754">
        <f t="shared" si="91"/>
        <v>28.264841631541472</v>
      </c>
      <c r="AD754">
        <f t="shared" si="92"/>
        <v>68.67790718059031</v>
      </c>
      <c r="AE754">
        <f t="shared" si="93"/>
        <v>2.2721183095713287E-2</v>
      </c>
      <c r="AF754" s="1" t="s">
        <v>17</v>
      </c>
      <c r="AG754" s="1" t="s">
        <v>57</v>
      </c>
      <c r="AH754">
        <f t="shared" si="96"/>
        <v>100</v>
      </c>
    </row>
    <row r="755" spans="1:34" x14ac:dyDescent="0.45">
      <c r="A755" t="str">
        <f>MID('Stand condition - SCT output'!$I755,9,4)</f>
        <v>1991</v>
      </c>
      <c r="B755">
        <f t="shared" si="94"/>
        <v>1992</v>
      </c>
      <c r="C755" t="str">
        <f>MID('Stand condition - SCT output'!$I755,18,4)</f>
        <v>1993</v>
      </c>
      <c r="D755">
        <f>SUM('Stand condition - SCT output'!$B755:$C755)</f>
        <v>253561.55101294399</v>
      </c>
      <c r="E755" s="1">
        <f>'Stand condition - SCT output'!$D755</f>
        <v>9135651.5051786508</v>
      </c>
      <c r="F755" s="1">
        <f>'Stand condition - SCT output'!$E755</f>
        <v>70885132.132056594</v>
      </c>
      <c r="G755" s="1">
        <f>'Stand condition - SCT output'!$F755</f>
        <v>191521093.274923</v>
      </c>
      <c r="H755" s="1">
        <f>'Stand condition - SCT output'!$G755</f>
        <v>10707.789550781201</v>
      </c>
      <c r="I755" s="1" t="str">
        <f>'Stand condition - SCT output'!$H755</f>
        <v>Barwon-Darling</v>
      </c>
      <c r="J755" s="1" t="str">
        <f>'Stand condition - SCT output'!$J755</f>
        <v>Coolabah</v>
      </c>
      <c r="K755" s="1"/>
      <c r="L755" t="s">
        <v>78</v>
      </c>
      <c r="M755">
        <v>1992</v>
      </c>
      <c r="N755" t="s">
        <v>80</v>
      </c>
      <c r="O755">
        <v>253561.55101294399</v>
      </c>
      <c r="P755" s="1">
        <v>9135651.5051786508</v>
      </c>
      <c r="Q755" s="1">
        <v>70885132.132056594</v>
      </c>
      <c r="R755" s="1">
        <v>191521093.274923</v>
      </c>
      <c r="S755" s="1">
        <v>10707.789550781201</v>
      </c>
      <c r="T755" s="1" t="s">
        <v>18</v>
      </c>
      <c r="U755" s="1" t="s">
        <v>57</v>
      </c>
      <c r="V755">
        <f t="shared" si="95"/>
        <v>271806146.25272197</v>
      </c>
      <c r="X755" t="s">
        <v>78</v>
      </c>
      <c r="Y755">
        <v>1992</v>
      </c>
      <c r="Z755" t="s">
        <v>80</v>
      </c>
      <c r="AA755">
        <f t="shared" si="89"/>
        <v>9.3287644340899339E-2</v>
      </c>
      <c r="AB755">
        <f t="shared" si="90"/>
        <v>3.3610908476971804</v>
      </c>
      <c r="AC755">
        <f t="shared" si="91"/>
        <v>26.079296995053408</v>
      </c>
      <c r="AD755">
        <f t="shared" si="92"/>
        <v>70.462385017905021</v>
      </c>
      <c r="AE755">
        <f t="shared" si="93"/>
        <v>3.9394950034813527E-3</v>
      </c>
      <c r="AF755" s="1" t="s">
        <v>18</v>
      </c>
      <c r="AG755" s="1" t="s">
        <v>57</v>
      </c>
      <c r="AH755">
        <f t="shared" si="96"/>
        <v>99.999999999999986</v>
      </c>
    </row>
    <row r="756" spans="1:34" x14ac:dyDescent="0.45">
      <c r="A756" t="str">
        <f>MID('Stand condition - SCT output'!$I756,9,4)</f>
        <v>1991</v>
      </c>
      <c r="B756">
        <f t="shared" si="94"/>
        <v>1992</v>
      </c>
      <c r="C756" t="str">
        <f>MID('Stand condition - SCT output'!$I756,18,4)</f>
        <v>1993</v>
      </c>
      <c r="D756">
        <f>SUM('Stand condition - SCT output'!$B756:$C756)</f>
        <v>3173079.6617431566</v>
      </c>
      <c r="E756" s="1">
        <f>'Stand condition - SCT output'!$D756</f>
        <v>35538381.572000898</v>
      </c>
      <c r="F756" s="1">
        <f>'Stand condition - SCT output'!$E756</f>
        <v>242079970.59593701</v>
      </c>
      <c r="G756" s="1">
        <f>'Stand condition - SCT output'!$F756</f>
        <v>358873551.170762</v>
      </c>
      <c r="H756" s="1">
        <f>'Stand condition - SCT output'!$G756</f>
        <v>1355.0590209960901</v>
      </c>
      <c r="I756" s="1" t="str">
        <f>'Stand condition - SCT output'!$H756</f>
        <v>Border Rivers</v>
      </c>
      <c r="J756" s="1" t="str">
        <f>'Stand condition - SCT output'!$J756</f>
        <v>Coolabah</v>
      </c>
      <c r="K756" s="1"/>
      <c r="L756" t="s">
        <v>78</v>
      </c>
      <c r="M756">
        <v>1992</v>
      </c>
      <c r="N756" t="s">
        <v>80</v>
      </c>
      <c r="O756">
        <v>3173079.6617431566</v>
      </c>
      <c r="P756" s="1">
        <v>35538381.572000898</v>
      </c>
      <c r="Q756" s="1">
        <v>242079970.59593701</v>
      </c>
      <c r="R756" s="1">
        <v>358873551.170762</v>
      </c>
      <c r="S756" s="1">
        <v>1355.0590209960901</v>
      </c>
      <c r="T756" s="1" t="s">
        <v>19</v>
      </c>
      <c r="U756" s="1" t="s">
        <v>57</v>
      </c>
      <c r="V756">
        <f t="shared" si="95"/>
        <v>639666338.05946398</v>
      </c>
      <c r="X756" t="s">
        <v>78</v>
      </c>
      <c r="Y756">
        <v>1992</v>
      </c>
      <c r="Z756" t="s">
        <v>80</v>
      </c>
      <c r="AA756">
        <f t="shared" si="89"/>
        <v>0.49605231242419767</v>
      </c>
      <c r="AB756">
        <f t="shared" si="90"/>
        <v>5.5557686027081852</v>
      </c>
      <c r="AC756">
        <f t="shared" si="91"/>
        <v>37.844725631542147</v>
      </c>
      <c r="AD756">
        <f t="shared" si="92"/>
        <v>56.103241614912179</v>
      </c>
      <c r="AE756">
        <f t="shared" si="93"/>
        <v>2.1183841330573854E-4</v>
      </c>
      <c r="AF756" s="1" t="s">
        <v>19</v>
      </c>
      <c r="AG756" s="1" t="s">
        <v>57</v>
      </c>
      <c r="AH756">
        <f t="shared" si="96"/>
        <v>100.00000000000001</v>
      </c>
    </row>
    <row r="757" spans="1:34" x14ac:dyDescent="0.45">
      <c r="A757" t="str">
        <f>MID('Stand condition - SCT output'!$I757,9,4)</f>
        <v>1991</v>
      </c>
      <c r="B757">
        <f t="shared" si="94"/>
        <v>1992</v>
      </c>
      <c r="C757" t="str">
        <f>MID('Stand condition - SCT output'!$I757,18,4)</f>
        <v>1993</v>
      </c>
      <c r="D757">
        <f>SUM('Stand condition - SCT output'!$B757:$C757)</f>
        <v>0</v>
      </c>
      <c r="E757" s="1">
        <f>'Stand condition - SCT output'!$D757</f>
        <v>0</v>
      </c>
      <c r="F757" s="1">
        <f>'Stand condition - SCT output'!$E757</f>
        <v>17437.4120483398</v>
      </c>
      <c r="G757" s="1">
        <f>'Stand condition - SCT output'!$F757</f>
        <v>56705.468322753899</v>
      </c>
      <c r="H757" s="1">
        <f>'Stand condition - SCT output'!$G757</f>
        <v>0</v>
      </c>
      <c r="I757" s="1" t="str">
        <f>'Stand condition - SCT output'!$H757</f>
        <v>Campaspe</v>
      </c>
      <c r="J757" s="1" t="str">
        <f>'Stand condition - SCT output'!$J757</f>
        <v>Coolabah</v>
      </c>
      <c r="K757" s="1"/>
      <c r="L757" t="s">
        <v>78</v>
      </c>
      <c r="M757">
        <v>1992</v>
      </c>
      <c r="N757" t="s">
        <v>80</v>
      </c>
      <c r="O757">
        <v>0</v>
      </c>
      <c r="P757" s="1">
        <v>0</v>
      </c>
      <c r="Q757" s="1">
        <v>17437.4120483398</v>
      </c>
      <c r="R757" s="1">
        <v>56705.468322753899</v>
      </c>
      <c r="S757" s="1">
        <v>0</v>
      </c>
      <c r="T757" s="1" t="s">
        <v>20</v>
      </c>
      <c r="U757" s="1" t="s">
        <v>57</v>
      </c>
      <c r="V757">
        <f t="shared" si="95"/>
        <v>74142.880371093692</v>
      </c>
      <c r="X757" t="s">
        <v>78</v>
      </c>
      <c r="Y757">
        <v>1992</v>
      </c>
      <c r="Z757" t="s">
        <v>80</v>
      </c>
      <c r="AA757">
        <f t="shared" si="89"/>
        <v>0</v>
      </c>
      <c r="AB757">
        <f t="shared" si="90"/>
        <v>0</v>
      </c>
      <c r="AC757">
        <f t="shared" si="91"/>
        <v>23.518660134410123</v>
      </c>
      <c r="AD757">
        <f t="shared" si="92"/>
        <v>76.481339865589888</v>
      </c>
      <c r="AE757">
        <f t="shared" si="93"/>
        <v>0</v>
      </c>
      <c r="AF757" s="1" t="s">
        <v>20</v>
      </c>
      <c r="AG757" s="1" t="s">
        <v>57</v>
      </c>
      <c r="AH757">
        <f t="shared" si="96"/>
        <v>100.00000000000001</v>
      </c>
    </row>
    <row r="758" spans="1:34" x14ac:dyDescent="0.45">
      <c r="A758" t="str">
        <f>MID('Stand condition - SCT output'!$I758,9,4)</f>
        <v>1991</v>
      </c>
      <c r="B758">
        <f t="shared" si="94"/>
        <v>1992</v>
      </c>
      <c r="C758" t="str">
        <f>MID('Stand condition - SCT output'!$I758,18,4)</f>
        <v>1993</v>
      </c>
      <c r="D758">
        <f>SUM('Stand condition - SCT output'!$B758:$C758)</f>
        <v>6212.5891113281205</v>
      </c>
      <c r="E758" s="1">
        <f>'Stand condition - SCT output'!$D758</f>
        <v>15554.671569824201</v>
      </c>
      <c r="F758" s="1">
        <f>'Stand condition - SCT output'!$E758</f>
        <v>250859.375981349</v>
      </c>
      <c r="G758" s="1">
        <f>'Stand condition - SCT output'!$F758</f>
        <v>1223836.65355487</v>
      </c>
      <c r="H758" s="1">
        <f>'Stand condition - SCT output'!$G758</f>
        <v>6179.2159423828098</v>
      </c>
      <c r="I758" s="1" t="str">
        <f>'Stand condition - SCT output'!$H758</f>
        <v>Goulburn-Broken</v>
      </c>
      <c r="J758" s="1" t="str">
        <f>'Stand condition - SCT output'!$J758</f>
        <v>Coolabah</v>
      </c>
      <c r="K758" s="1"/>
      <c r="L758" t="s">
        <v>78</v>
      </c>
      <c r="M758">
        <v>1992</v>
      </c>
      <c r="N758" t="s">
        <v>80</v>
      </c>
      <c r="O758">
        <v>6212.5891113281205</v>
      </c>
      <c r="P758" s="1">
        <v>15554.671569824201</v>
      </c>
      <c r="Q758" s="1">
        <v>250859.375981349</v>
      </c>
      <c r="R758" s="1">
        <v>1223836.65355487</v>
      </c>
      <c r="S758" s="1">
        <v>6179.2159423828098</v>
      </c>
      <c r="T758" s="1" t="s">
        <v>21</v>
      </c>
      <c r="U758" s="1" t="s">
        <v>57</v>
      </c>
      <c r="V758">
        <f t="shared" si="95"/>
        <v>1502642.5061597542</v>
      </c>
      <c r="X758" t="s">
        <v>78</v>
      </c>
      <c r="Y758">
        <v>1992</v>
      </c>
      <c r="Z758" t="s">
        <v>80</v>
      </c>
      <c r="AA758">
        <f t="shared" si="89"/>
        <v>0.41344425476192576</v>
      </c>
      <c r="AB758">
        <f t="shared" si="90"/>
        <v>1.0351545032209075</v>
      </c>
      <c r="AC758">
        <f t="shared" si="91"/>
        <v>16.694548101295275</v>
      </c>
      <c r="AD758">
        <f t="shared" si="92"/>
        <v>81.445629851279961</v>
      </c>
      <c r="AE758">
        <f t="shared" si="93"/>
        <v>0.41122328944193082</v>
      </c>
      <c r="AF758" s="1" t="s">
        <v>21</v>
      </c>
      <c r="AG758" s="1" t="s">
        <v>57</v>
      </c>
      <c r="AH758">
        <f t="shared" si="96"/>
        <v>100</v>
      </c>
    </row>
    <row r="759" spans="1:34" x14ac:dyDescent="0.45">
      <c r="A759" t="str">
        <f>MID('Stand condition - SCT output'!$I759,9,4)</f>
        <v>1991</v>
      </c>
      <c r="B759">
        <f t="shared" si="94"/>
        <v>1992</v>
      </c>
      <c r="C759" t="str">
        <f>MID('Stand condition - SCT output'!$I759,18,4)</f>
        <v>1993</v>
      </c>
      <c r="D759">
        <f>SUM('Stand condition - SCT output'!$B759:$C759)</f>
        <v>829752.95166015613</v>
      </c>
      <c r="E759" s="1">
        <f>'Stand condition - SCT output'!$D759</f>
        <v>23445025.924584702</v>
      </c>
      <c r="F759" s="1">
        <f>'Stand condition - SCT output'!$E759</f>
        <v>431969527.66402501</v>
      </c>
      <c r="G759" s="1">
        <f>'Stand condition - SCT output'!$F759</f>
        <v>926377096.87486804</v>
      </c>
      <c r="H759" s="1">
        <f>'Stand condition - SCT output'!$G759</f>
        <v>2687.9029541015602</v>
      </c>
      <c r="I759" s="1" t="str">
        <f>'Stand condition - SCT output'!$H759</f>
        <v>Gwydir</v>
      </c>
      <c r="J759" s="1" t="str">
        <f>'Stand condition - SCT output'!$J759</f>
        <v>Coolabah</v>
      </c>
      <c r="K759" s="1"/>
      <c r="L759" t="s">
        <v>78</v>
      </c>
      <c r="M759">
        <v>1992</v>
      </c>
      <c r="N759" t="s">
        <v>80</v>
      </c>
      <c r="O759">
        <v>829752.95166015613</v>
      </c>
      <c r="P759" s="1">
        <v>23445025.924584702</v>
      </c>
      <c r="Q759" s="1">
        <v>431969527.66402501</v>
      </c>
      <c r="R759" s="1">
        <v>926377096.87486804</v>
      </c>
      <c r="S759" s="1">
        <v>2687.9029541015602</v>
      </c>
      <c r="T759" s="1" t="s">
        <v>22</v>
      </c>
      <c r="U759" s="1" t="s">
        <v>57</v>
      </c>
      <c r="V759">
        <f t="shared" si="95"/>
        <v>1382624091.3180919</v>
      </c>
      <c r="X759" t="s">
        <v>78</v>
      </c>
      <c r="Y759">
        <v>1992</v>
      </c>
      <c r="Z759" t="s">
        <v>80</v>
      </c>
      <c r="AA759">
        <f t="shared" si="89"/>
        <v>6.001291000716838E-2</v>
      </c>
      <c r="AB759">
        <f t="shared" si="90"/>
        <v>1.6956905403141025</v>
      </c>
      <c r="AC759">
        <f t="shared" si="91"/>
        <v>31.242731149883053</v>
      </c>
      <c r="AD759">
        <f t="shared" si="92"/>
        <v>67.001370993885146</v>
      </c>
      <c r="AE759">
        <f t="shared" si="93"/>
        <v>1.9440591054211358E-4</v>
      </c>
      <c r="AF759" s="1" t="s">
        <v>22</v>
      </c>
      <c r="AG759" s="1" t="s">
        <v>57</v>
      </c>
      <c r="AH759">
        <f t="shared" si="96"/>
        <v>100.00000000000003</v>
      </c>
    </row>
    <row r="760" spans="1:34" x14ac:dyDescent="0.45">
      <c r="A760" t="str">
        <f>MID('Stand condition - SCT output'!$I760,9,4)</f>
        <v>1991</v>
      </c>
      <c r="B760">
        <f t="shared" si="94"/>
        <v>1992</v>
      </c>
      <c r="C760" t="str">
        <f>MID('Stand condition - SCT output'!$I760,18,4)</f>
        <v>1993</v>
      </c>
      <c r="D760">
        <f>SUM('Stand condition - SCT output'!$B760:$C760)</f>
        <v>16365512.255710682</v>
      </c>
      <c r="E760" s="1">
        <f>'Stand condition - SCT output'!$D760</f>
        <v>250429881.41324201</v>
      </c>
      <c r="F760" s="1">
        <f>'Stand condition - SCT output'!$E760</f>
        <v>603308275.04951704</v>
      </c>
      <c r="G760" s="1">
        <f>'Stand condition - SCT output'!$F760</f>
        <v>355755595.96187598</v>
      </c>
      <c r="H760" s="1">
        <f>'Stand condition - SCT output'!$G760</f>
        <v>6166.4846801757803</v>
      </c>
      <c r="I760" s="1" t="str">
        <f>'Stand condition - SCT output'!$H760</f>
        <v>Warrego</v>
      </c>
      <c r="J760" s="1" t="str">
        <f>'Stand condition - SCT output'!$J760</f>
        <v>Coolabah</v>
      </c>
      <c r="K760" s="1"/>
      <c r="L760" t="s">
        <v>78</v>
      </c>
      <c r="M760">
        <v>1992</v>
      </c>
      <c r="N760" t="s">
        <v>80</v>
      </c>
      <c r="O760">
        <v>16365512.255710682</v>
      </c>
      <c r="P760" s="1">
        <v>250429881.41324201</v>
      </c>
      <c r="Q760" s="1">
        <v>603308275.04951704</v>
      </c>
      <c r="R760" s="1">
        <v>355755595.96187598</v>
      </c>
      <c r="S760" s="1">
        <v>6166.4846801757803</v>
      </c>
      <c r="T760" s="1" t="s">
        <v>23</v>
      </c>
      <c r="U760" s="1" t="s">
        <v>57</v>
      </c>
      <c r="V760">
        <f t="shared" si="95"/>
        <v>1225865431.1650259</v>
      </c>
      <c r="X760" t="s">
        <v>78</v>
      </c>
      <c r="Y760">
        <v>1992</v>
      </c>
      <c r="Z760" t="s">
        <v>80</v>
      </c>
      <c r="AA760">
        <f t="shared" si="89"/>
        <v>1.3350170287579923</v>
      </c>
      <c r="AB760">
        <f t="shared" si="90"/>
        <v>20.428823184551419</v>
      </c>
      <c r="AC760">
        <f t="shared" si="91"/>
        <v>49.214886047985779</v>
      </c>
      <c r="AD760">
        <f t="shared" si="92"/>
        <v>29.020770707578929</v>
      </c>
      <c r="AE760">
        <f t="shared" si="93"/>
        <v>5.0303112588103067E-4</v>
      </c>
      <c r="AF760" s="1" t="s">
        <v>23</v>
      </c>
      <c r="AG760" s="1" t="s">
        <v>57</v>
      </c>
      <c r="AH760">
        <f t="shared" si="96"/>
        <v>100.00000000000001</v>
      </c>
    </row>
    <row r="761" spans="1:34" x14ac:dyDescent="0.45">
      <c r="A761" t="str">
        <f>MID('Stand condition - SCT output'!$I761,9,4)</f>
        <v>1991</v>
      </c>
      <c r="B761">
        <f t="shared" si="94"/>
        <v>1992</v>
      </c>
      <c r="C761" t="str">
        <f>MID('Stand condition - SCT output'!$I761,18,4)</f>
        <v>1993</v>
      </c>
      <c r="D761">
        <f>SUM('Stand condition - SCT output'!$B761:$C761)</f>
        <v>0</v>
      </c>
      <c r="E761" s="1">
        <f>'Stand condition - SCT output'!$D761</f>
        <v>0</v>
      </c>
      <c r="F761" s="1">
        <f>'Stand condition - SCT output'!$E761</f>
        <v>3334.3472684972398</v>
      </c>
      <c r="G761" s="1">
        <f>'Stand condition - SCT output'!$F761</f>
        <v>52782.214624980799</v>
      </c>
      <c r="H761" s="1">
        <f>'Stand condition - SCT output'!$G761</f>
        <v>0</v>
      </c>
      <c r="I761" s="1" t="str">
        <f>'Stand condition - SCT output'!$H761</f>
        <v>Eastern Mt Lofty Ranges</v>
      </c>
      <c r="J761" s="1" t="str">
        <f>'Stand condition - SCT output'!$J761</f>
        <v>Coolabah</v>
      </c>
      <c r="K761" s="1"/>
      <c r="L761" t="s">
        <v>78</v>
      </c>
      <c r="M761">
        <v>1992</v>
      </c>
      <c r="N761" t="s">
        <v>80</v>
      </c>
      <c r="O761">
        <v>0</v>
      </c>
      <c r="P761" s="1">
        <v>0</v>
      </c>
      <c r="Q761" s="1">
        <v>3334.3472684972398</v>
      </c>
      <c r="R761" s="1">
        <v>52782.214624980799</v>
      </c>
      <c r="S761" s="1">
        <v>0</v>
      </c>
      <c r="T761" s="1" t="s">
        <v>24</v>
      </c>
      <c r="U761" s="1" t="s">
        <v>57</v>
      </c>
      <c r="V761">
        <f t="shared" si="95"/>
        <v>56116.561893478036</v>
      </c>
      <c r="X761" t="s">
        <v>78</v>
      </c>
      <c r="Y761">
        <v>1992</v>
      </c>
      <c r="Z761" t="s">
        <v>80</v>
      </c>
      <c r="AA761">
        <f t="shared" si="89"/>
        <v>0</v>
      </c>
      <c r="AB761">
        <f t="shared" si="90"/>
        <v>0</v>
      </c>
      <c r="AC761">
        <f t="shared" si="91"/>
        <v>5.9418238680170523</v>
      </c>
      <c r="AD761">
        <f t="shared" si="92"/>
        <v>94.058176131982947</v>
      </c>
      <c r="AE761">
        <f t="shared" si="93"/>
        <v>0</v>
      </c>
      <c r="AF761" s="1" t="s">
        <v>24</v>
      </c>
      <c r="AG761" s="1" t="s">
        <v>57</v>
      </c>
      <c r="AH761">
        <f t="shared" si="96"/>
        <v>100</v>
      </c>
    </row>
    <row r="762" spans="1:34" x14ac:dyDescent="0.45">
      <c r="A762" t="str">
        <f>MID('Stand condition - SCT output'!$I762,9,4)</f>
        <v>1991</v>
      </c>
      <c r="B762">
        <f t="shared" si="94"/>
        <v>1992</v>
      </c>
      <c r="C762" t="str">
        <f>MID('Stand condition - SCT output'!$I762,18,4)</f>
        <v>1993</v>
      </c>
      <c r="D762">
        <f>SUM('Stand condition - SCT output'!$B762:$C762)</f>
        <v>16424213.998537531</v>
      </c>
      <c r="E762" s="1">
        <f>'Stand condition - SCT output'!$D762</f>
        <v>74864816.071868494</v>
      </c>
      <c r="F762" s="1">
        <f>'Stand condition - SCT output'!$E762</f>
        <v>226083141.824229</v>
      </c>
      <c r="G762" s="1">
        <f>'Stand condition - SCT output'!$F762</f>
        <v>283338022.17762899</v>
      </c>
      <c r="H762" s="1">
        <f>'Stand condition - SCT output'!$G762</f>
        <v>2031.81408691406</v>
      </c>
      <c r="I762" s="1" t="str">
        <f>'Stand condition - SCT output'!$H762</f>
        <v>Condamine-Balonne</v>
      </c>
      <c r="J762" s="1" t="str">
        <f>'Stand condition - SCT output'!$J762</f>
        <v>Coolabah</v>
      </c>
      <c r="K762" s="1"/>
      <c r="L762" t="s">
        <v>78</v>
      </c>
      <c r="M762">
        <v>1992</v>
      </c>
      <c r="N762" t="s">
        <v>80</v>
      </c>
      <c r="O762">
        <v>16424213.998537531</v>
      </c>
      <c r="P762" s="1">
        <v>74864816.071868494</v>
      </c>
      <c r="Q762" s="1">
        <v>226083141.824229</v>
      </c>
      <c r="R762" s="1">
        <v>283338022.17762899</v>
      </c>
      <c r="S762" s="1">
        <v>2031.81408691406</v>
      </c>
      <c r="T762" s="1" t="s">
        <v>25</v>
      </c>
      <c r="U762" s="1" t="s">
        <v>57</v>
      </c>
      <c r="V762">
        <f t="shared" si="95"/>
        <v>600712225.88635087</v>
      </c>
      <c r="X762" t="s">
        <v>78</v>
      </c>
      <c r="Y762">
        <v>1992</v>
      </c>
      <c r="Z762" t="s">
        <v>80</v>
      </c>
      <c r="AA762">
        <f t="shared" si="89"/>
        <v>2.7341234772279859</v>
      </c>
      <c r="AB762">
        <f t="shared" si="90"/>
        <v>12.462675611671706</v>
      </c>
      <c r="AC762">
        <f t="shared" si="91"/>
        <v>37.635848261726871</v>
      </c>
      <c r="AD762">
        <f t="shared" si="92"/>
        <v>47.167014415190863</v>
      </c>
      <c r="AE762">
        <f t="shared" si="93"/>
        <v>3.3823418258486723E-4</v>
      </c>
      <c r="AF762" s="1" t="s">
        <v>25</v>
      </c>
      <c r="AG762" s="1" t="s">
        <v>57</v>
      </c>
      <c r="AH762">
        <f t="shared" si="96"/>
        <v>100</v>
      </c>
    </row>
    <row r="763" spans="1:34" x14ac:dyDescent="0.45">
      <c r="A763" t="str">
        <f>MID('Stand condition - SCT output'!$I763,9,4)</f>
        <v>1992</v>
      </c>
      <c r="B763">
        <f t="shared" si="94"/>
        <v>1993</v>
      </c>
      <c r="C763" t="str">
        <f>MID('Stand condition - SCT output'!$I763,18,4)</f>
        <v>1994</v>
      </c>
      <c r="D763">
        <f>SUM('Stand condition - SCT output'!$B763:$C763)</f>
        <v>48800.14379882811</v>
      </c>
      <c r="E763" s="1">
        <f>'Stand condition - SCT output'!$D763</f>
        <v>404138.891723632</v>
      </c>
      <c r="F763" s="1">
        <f>'Stand condition - SCT output'!$E763</f>
        <v>3836479.48548081</v>
      </c>
      <c r="G763" s="1">
        <f>'Stand condition - SCT output'!$F763</f>
        <v>8642218.69756433</v>
      </c>
      <c r="H763" s="1">
        <f>'Stand condition - SCT output'!$G763</f>
        <v>2527.7623901367101</v>
      </c>
      <c r="I763" s="1" t="str">
        <f>'Stand condition - SCT output'!$H763</f>
        <v>Murrumbidgee</v>
      </c>
      <c r="J763" s="1" t="str">
        <f>'Stand condition - SCT output'!$J763</f>
        <v>Coolabah</v>
      </c>
      <c r="K763" s="1"/>
      <c r="L763" t="s">
        <v>79</v>
      </c>
      <c r="M763">
        <v>1993</v>
      </c>
      <c r="N763" t="s">
        <v>81</v>
      </c>
      <c r="O763">
        <v>48800.14379882811</v>
      </c>
      <c r="P763" s="1">
        <v>404138.891723632</v>
      </c>
      <c r="Q763" s="1">
        <v>3836479.48548081</v>
      </c>
      <c r="R763" s="1">
        <v>8642218.69756433</v>
      </c>
      <c r="S763" s="1">
        <v>2527.7623901367101</v>
      </c>
      <c r="T763" s="1" t="s">
        <v>4</v>
      </c>
      <c r="U763" s="1" t="s">
        <v>57</v>
      </c>
      <c r="V763">
        <f t="shared" si="95"/>
        <v>12934164.980957737</v>
      </c>
      <c r="X763" t="s">
        <v>79</v>
      </c>
      <c r="Y763">
        <v>1993</v>
      </c>
      <c r="Z763" t="s">
        <v>81</v>
      </c>
      <c r="AA763">
        <f t="shared" si="89"/>
        <v>0.37729643831413845</v>
      </c>
      <c r="AB763">
        <f t="shared" si="90"/>
        <v>3.1245843262292041</v>
      </c>
      <c r="AC763">
        <f t="shared" si="91"/>
        <v>29.661593857269093</v>
      </c>
      <c r="AD763">
        <f t="shared" si="92"/>
        <v>66.81698208031051</v>
      </c>
      <c r="AE763">
        <f t="shared" si="93"/>
        <v>1.9543297877042672E-2</v>
      </c>
      <c r="AF763" s="1" t="s">
        <v>4</v>
      </c>
      <c r="AG763" s="1" t="s">
        <v>57</v>
      </c>
      <c r="AH763">
        <f t="shared" si="96"/>
        <v>100</v>
      </c>
    </row>
    <row r="764" spans="1:34" x14ac:dyDescent="0.45">
      <c r="A764" t="str">
        <f>MID('Stand condition - SCT output'!$I764,9,4)</f>
        <v>1992</v>
      </c>
      <c r="B764">
        <f t="shared" si="94"/>
        <v>1993</v>
      </c>
      <c r="C764" t="str">
        <f>MID('Stand condition - SCT output'!$I764,18,4)</f>
        <v>1994</v>
      </c>
      <c r="D764">
        <f>SUM('Stand condition - SCT output'!$B764:$C764)</f>
        <v>343858.45123290998</v>
      </c>
      <c r="E764" s="1">
        <f>'Stand condition - SCT output'!$D764</f>
        <v>7988813.51779617</v>
      </c>
      <c r="F764" s="1">
        <f>'Stand condition - SCT output'!$E764</f>
        <v>237835252.102878</v>
      </c>
      <c r="G764" s="1">
        <f>'Stand condition - SCT output'!$F764</f>
        <v>585026076.11582994</v>
      </c>
      <c r="H764" s="1">
        <f>'Stand condition - SCT output'!$G764</f>
        <v>4673.0379638671802</v>
      </c>
      <c r="I764" s="1" t="str">
        <f>'Stand condition - SCT output'!$H764</f>
        <v>Namoi</v>
      </c>
      <c r="J764" s="1" t="str">
        <f>'Stand condition - SCT output'!$J764</f>
        <v>Coolabah</v>
      </c>
      <c r="K764" s="1"/>
      <c r="L764" t="s">
        <v>79</v>
      </c>
      <c r="M764">
        <v>1993</v>
      </c>
      <c r="N764" t="s">
        <v>81</v>
      </c>
      <c r="O764">
        <v>343858.45123290998</v>
      </c>
      <c r="P764" s="1">
        <v>7988813.51779617</v>
      </c>
      <c r="Q764" s="1">
        <v>237835252.102878</v>
      </c>
      <c r="R764" s="1">
        <v>585026076.11582994</v>
      </c>
      <c r="S764" s="1">
        <v>4673.0379638671802</v>
      </c>
      <c r="T764" s="1" t="s">
        <v>7</v>
      </c>
      <c r="U764" s="1" t="s">
        <v>57</v>
      </c>
      <c r="V764">
        <f t="shared" si="95"/>
        <v>831198673.22570086</v>
      </c>
      <c r="X764" t="s">
        <v>79</v>
      </c>
      <c r="Y764">
        <v>1993</v>
      </c>
      <c r="Z764" t="s">
        <v>81</v>
      </c>
      <c r="AA764">
        <f t="shared" si="89"/>
        <v>4.1368984613325992E-2</v>
      </c>
      <c r="AB764">
        <f t="shared" si="90"/>
        <v>0.96111961858568984</v>
      </c>
      <c r="AC764">
        <f t="shared" si="91"/>
        <v>28.613526436452457</v>
      </c>
      <c r="AD764">
        <f t="shared" si="92"/>
        <v>70.38342275565374</v>
      </c>
      <c r="AE764">
        <f t="shared" si="93"/>
        <v>5.622046947851996E-4</v>
      </c>
      <c r="AF764" s="1" t="s">
        <v>7</v>
      </c>
      <c r="AG764" s="1" t="s">
        <v>57</v>
      </c>
      <c r="AH764">
        <f t="shared" si="96"/>
        <v>100</v>
      </c>
    </row>
    <row r="765" spans="1:34" x14ac:dyDescent="0.45">
      <c r="A765" t="str">
        <f>MID('Stand condition - SCT output'!$I765,9,4)</f>
        <v>1992</v>
      </c>
      <c r="B765">
        <f t="shared" si="94"/>
        <v>1993</v>
      </c>
      <c r="C765" t="str">
        <f>MID('Stand condition - SCT output'!$I765,18,4)</f>
        <v>1994</v>
      </c>
      <c r="D765">
        <f>SUM('Stand condition - SCT output'!$B765:$C765)</f>
        <v>495796.23547315324</v>
      </c>
      <c r="E765" s="1">
        <f>'Stand condition - SCT output'!$D765</f>
        <v>17218676.274847701</v>
      </c>
      <c r="F765" s="1">
        <f>'Stand condition - SCT output'!$E765</f>
        <v>104685087.532574</v>
      </c>
      <c r="G765" s="1">
        <f>'Stand condition - SCT output'!$F765</f>
        <v>33123067.697125301</v>
      </c>
      <c r="H765" s="1">
        <f>'Stand condition - SCT output'!$G765</f>
        <v>0</v>
      </c>
      <c r="I765" s="1" t="str">
        <f>'Stand condition - SCT output'!$H765</f>
        <v>Nebine</v>
      </c>
      <c r="J765" s="1" t="str">
        <f>'Stand condition - SCT output'!$J765</f>
        <v>Coolabah</v>
      </c>
      <c r="K765" s="1"/>
      <c r="L765" t="s">
        <v>79</v>
      </c>
      <c r="M765">
        <v>1993</v>
      </c>
      <c r="N765" t="s">
        <v>81</v>
      </c>
      <c r="O765">
        <v>495796.23547315324</v>
      </c>
      <c r="P765" s="1">
        <v>17218676.274847701</v>
      </c>
      <c r="Q765" s="1">
        <v>104685087.532574</v>
      </c>
      <c r="R765" s="1">
        <v>33123067.697125301</v>
      </c>
      <c r="S765" s="1">
        <v>0</v>
      </c>
      <c r="T765" s="1" t="s">
        <v>8</v>
      </c>
      <c r="U765" s="1" t="s">
        <v>57</v>
      </c>
      <c r="V765">
        <f t="shared" si="95"/>
        <v>155522627.74002016</v>
      </c>
      <c r="X765" t="s">
        <v>79</v>
      </c>
      <c r="Y765">
        <v>1993</v>
      </c>
      <c r="Z765" t="s">
        <v>81</v>
      </c>
      <c r="AA765">
        <f t="shared" si="89"/>
        <v>0.31879363323384202</v>
      </c>
      <c r="AB765">
        <f t="shared" si="90"/>
        <v>11.071492634262423</v>
      </c>
      <c r="AC765">
        <f t="shared" si="91"/>
        <v>67.31180475394946</v>
      </c>
      <c r="AD765">
        <f t="shared" si="92"/>
        <v>21.297908978554279</v>
      </c>
      <c r="AE765">
        <f t="shared" si="93"/>
        <v>0</v>
      </c>
      <c r="AF765" s="1" t="s">
        <v>8</v>
      </c>
      <c r="AG765" s="1" t="s">
        <v>57</v>
      </c>
      <c r="AH765">
        <f t="shared" si="96"/>
        <v>100</v>
      </c>
    </row>
    <row r="766" spans="1:34" x14ac:dyDescent="0.45">
      <c r="A766" t="str">
        <f>MID('Stand condition - SCT output'!$I766,9,4)</f>
        <v>1992</v>
      </c>
      <c r="B766">
        <f t="shared" si="94"/>
        <v>1993</v>
      </c>
      <c r="C766" t="str">
        <f>MID('Stand condition - SCT output'!$I766,18,4)</f>
        <v>1994</v>
      </c>
      <c r="D766">
        <f>SUM('Stand condition - SCT output'!$B766:$C766)</f>
        <v>0</v>
      </c>
      <c r="E766" s="1">
        <f>'Stand condition - SCT output'!$D766</f>
        <v>2490.9911499023401</v>
      </c>
      <c r="F766" s="1">
        <f>'Stand condition - SCT output'!$E766</f>
        <v>59731.7421264648</v>
      </c>
      <c r="G766" s="1">
        <f>'Stand condition - SCT output'!$F766</f>
        <v>510217.988226677</v>
      </c>
      <c r="H766" s="1">
        <f>'Stand condition - SCT output'!$G766</f>
        <v>4965.3667602538999</v>
      </c>
      <c r="I766" s="1" t="str">
        <f>'Stand condition - SCT output'!$H766</f>
        <v>Ovens</v>
      </c>
      <c r="J766" s="1" t="str">
        <f>'Stand condition - SCT output'!$J766</f>
        <v>Coolabah</v>
      </c>
      <c r="K766" s="1"/>
      <c r="L766" t="s">
        <v>79</v>
      </c>
      <c r="M766">
        <v>1993</v>
      </c>
      <c r="N766" t="s">
        <v>81</v>
      </c>
      <c r="O766">
        <v>0</v>
      </c>
      <c r="P766" s="1">
        <v>2490.9911499023401</v>
      </c>
      <c r="Q766" s="1">
        <v>59731.7421264648</v>
      </c>
      <c r="R766" s="1">
        <v>510217.988226677</v>
      </c>
      <c r="S766" s="1">
        <v>4965.3667602538999</v>
      </c>
      <c r="T766" s="1" t="s">
        <v>9</v>
      </c>
      <c r="U766" s="1" t="s">
        <v>57</v>
      </c>
      <c r="V766">
        <f t="shared" si="95"/>
        <v>577406.08826329804</v>
      </c>
      <c r="X766" t="s">
        <v>79</v>
      </c>
      <c r="Y766">
        <v>1993</v>
      </c>
      <c r="Z766" t="s">
        <v>81</v>
      </c>
      <c r="AA766">
        <f t="shared" si="89"/>
        <v>0</v>
      </c>
      <c r="AB766">
        <f t="shared" si="90"/>
        <v>0.43141061387050084</v>
      </c>
      <c r="AC766">
        <f t="shared" si="91"/>
        <v>10.344841064306035</v>
      </c>
      <c r="AD766">
        <f t="shared" si="92"/>
        <v>88.363804711739874</v>
      </c>
      <c r="AE766">
        <f t="shared" si="93"/>
        <v>0.85994361008359943</v>
      </c>
      <c r="AF766" s="1" t="s">
        <v>9</v>
      </c>
      <c r="AG766" s="1" t="s">
        <v>57</v>
      </c>
      <c r="AH766">
        <f t="shared" si="96"/>
        <v>100.00000000000001</v>
      </c>
    </row>
    <row r="767" spans="1:34" x14ac:dyDescent="0.45">
      <c r="A767" t="str">
        <f>MID('Stand condition - SCT output'!$I767,9,4)</f>
        <v>1992</v>
      </c>
      <c r="B767">
        <f t="shared" si="94"/>
        <v>1993</v>
      </c>
      <c r="C767" t="str">
        <f>MID('Stand condition - SCT output'!$I767,18,4)</f>
        <v>1994</v>
      </c>
      <c r="D767">
        <f>SUM('Stand condition - SCT output'!$B767:$C767)</f>
        <v>592725.73246543645</v>
      </c>
      <c r="E767" s="1">
        <f>'Stand condition - SCT output'!$D767</f>
        <v>6875507.1048483402</v>
      </c>
      <c r="F767" s="1">
        <f>'Stand condition - SCT output'!$E767</f>
        <v>53279774.167258501</v>
      </c>
      <c r="G767" s="1">
        <f>'Stand condition - SCT output'!$F767</f>
        <v>167816055.452346</v>
      </c>
      <c r="H767" s="1">
        <f>'Stand condition - SCT output'!$G767</f>
        <v>29517.3712768554</v>
      </c>
      <c r="I767" s="1" t="str">
        <f>'Stand condition - SCT output'!$H767</f>
        <v>Paroo</v>
      </c>
      <c r="J767" s="1" t="str">
        <f>'Stand condition - SCT output'!$J767</f>
        <v>Coolabah</v>
      </c>
      <c r="K767" s="1"/>
      <c r="L767" t="s">
        <v>79</v>
      </c>
      <c r="M767">
        <v>1993</v>
      </c>
      <c r="N767" t="s">
        <v>81</v>
      </c>
      <c r="O767">
        <v>592725.73246543645</v>
      </c>
      <c r="P767" s="1">
        <v>6875507.1048483402</v>
      </c>
      <c r="Q767" s="1">
        <v>53279774.167258501</v>
      </c>
      <c r="R767" s="1">
        <v>167816055.452346</v>
      </c>
      <c r="S767" s="1">
        <v>29517.3712768554</v>
      </c>
      <c r="T767" s="1" t="s">
        <v>10</v>
      </c>
      <c r="U767" s="1" t="s">
        <v>57</v>
      </c>
      <c r="V767">
        <f t="shared" si="95"/>
        <v>228593579.82819512</v>
      </c>
      <c r="X767" t="s">
        <v>79</v>
      </c>
      <c r="Y767">
        <v>1993</v>
      </c>
      <c r="Z767" t="s">
        <v>81</v>
      </c>
      <c r="AA767">
        <f t="shared" si="89"/>
        <v>0.25929237947579864</v>
      </c>
      <c r="AB767">
        <f t="shared" si="90"/>
        <v>3.0077428727507525</v>
      </c>
      <c r="AC767">
        <f t="shared" si="91"/>
        <v>23.307642413799272</v>
      </c>
      <c r="AD767">
        <f t="shared" si="92"/>
        <v>73.412409735423054</v>
      </c>
      <c r="AE767">
        <f t="shared" si="93"/>
        <v>1.291259855112286E-2</v>
      </c>
      <c r="AF767" s="1" t="s">
        <v>10</v>
      </c>
      <c r="AG767" s="1" t="s">
        <v>57</v>
      </c>
      <c r="AH767">
        <f t="shared" si="96"/>
        <v>100</v>
      </c>
    </row>
    <row r="768" spans="1:34" x14ac:dyDescent="0.45">
      <c r="A768" t="str">
        <f>MID('Stand condition - SCT output'!$I768,9,4)</f>
        <v>1992</v>
      </c>
      <c r="B768">
        <f t="shared" si="94"/>
        <v>1993</v>
      </c>
      <c r="C768" t="str">
        <f>MID('Stand condition - SCT output'!$I768,18,4)</f>
        <v>1994</v>
      </c>
      <c r="D768">
        <f>SUM('Stand condition - SCT output'!$B768:$C768)</f>
        <v>2498.6016845703102</v>
      </c>
      <c r="E768" s="1">
        <f>'Stand condition - SCT output'!$D768</f>
        <v>41157.234741210901</v>
      </c>
      <c r="F768" s="1">
        <f>'Stand condition - SCT output'!$E768</f>
        <v>376959.94580173801</v>
      </c>
      <c r="G768" s="1">
        <f>'Stand condition - SCT output'!$F768</f>
        <v>759957.91918945301</v>
      </c>
      <c r="H768" s="1">
        <f>'Stand condition - SCT output'!$G768</f>
        <v>0</v>
      </c>
      <c r="I768" s="1" t="str">
        <f>'Stand condition - SCT output'!$H768</f>
        <v>Wimmera-Avoca</v>
      </c>
      <c r="J768" s="1" t="str">
        <f>'Stand condition - SCT output'!$J768</f>
        <v>Coolabah</v>
      </c>
      <c r="K768" s="1"/>
      <c r="L768" t="s">
        <v>79</v>
      </c>
      <c r="M768">
        <v>1993</v>
      </c>
      <c r="N768" t="s">
        <v>81</v>
      </c>
      <c r="O768">
        <v>2498.6016845703102</v>
      </c>
      <c r="P768" s="1">
        <v>41157.234741210901</v>
      </c>
      <c r="Q768" s="1">
        <v>376959.94580173801</v>
      </c>
      <c r="R768" s="1">
        <v>759957.91918945301</v>
      </c>
      <c r="S768" s="1">
        <v>0</v>
      </c>
      <c r="T768" s="1" t="s">
        <v>11</v>
      </c>
      <c r="U768" s="1" t="s">
        <v>57</v>
      </c>
      <c r="V768">
        <f t="shared" si="95"/>
        <v>1180573.7014169721</v>
      </c>
      <c r="X768" t="s">
        <v>79</v>
      </c>
      <c r="Y768">
        <v>1993</v>
      </c>
      <c r="Z768" t="s">
        <v>81</v>
      </c>
      <c r="AA768">
        <f t="shared" si="89"/>
        <v>0.2116430072575213</v>
      </c>
      <c r="AB768">
        <f t="shared" si="90"/>
        <v>3.4862062988369407</v>
      </c>
      <c r="AC768">
        <f t="shared" si="91"/>
        <v>31.930234033613953</v>
      </c>
      <c r="AD768">
        <f t="shared" si="92"/>
        <v>64.371916660291589</v>
      </c>
      <c r="AE768">
        <f t="shared" si="93"/>
        <v>0</v>
      </c>
      <c r="AF768" s="1" t="s">
        <v>11</v>
      </c>
      <c r="AG768" s="1" t="s">
        <v>57</v>
      </c>
      <c r="AH768">
        <f t="shared" si="96"/>
        <v>100</v>
      </c>
    </row>
    <row r="769" spans="1:34" x14ac:dyDescent="0.45">
      <c r="A769" t="str">
        <f>MID('Stand condition - SCT output'!$I769,9,4)</f>
        <v>1992</v>
      </c>
      <c r="B769">
        <f t="shared" si="94"/>
        <v>1993</v>
      </c>
      <c r="C769" t="str">
        <f>MID('Stand condition - SCT output'!$I769,18,4)</f>
        <v>1994</v>
      </c>
      <c r="D769">
        <f>SUM('Stand condition - SCT output'!$B769:$C769)</f>
        <v>68905.8700561523</v>
      </c>
      <c r="E769" s="1">
        <f>'Stand condition - SCT output'!$D769</f>
        <v>1017532.1284789999</v>
      </c>
      <c r="F769" s="1">
        <f>'Stand condition - SCT output'!$E769</f>
        <v>8031162.53099724</v>
      </c>
      <c r="G769" s="1">
        <f>'Stand condition - SCT output'!$F769</f>
        <v>7703152.5272216797</v>
      </c>
      <c r="H769" s="1">
        <f>'Stand condition - SCT output'!$G769</f>
        <v>1287.3919067382801</v>
      </c>
      <c r="I769" s="1" t="str">
        <f>'Stand condition - SCT output'!$H769</f>
        <v>Lachlan</v>
      </c>
      <c r="J769" s="1" t="str">
        <f>'Stand condition - SCT output'!$J769</f>
        <v>Coolabah</v>
      </c>
      <c r="K769" s="1"/>
      <c r="L769" t="s">
        <v>79</v>
      </c>
      <c r="M769">
        <v>1993</v>
      </c>
      <c r="N769" t="s">
        <v>81</v>
      </c>
      <c r="O769">
        <v>68905.8700561523</v>
      </c>
      <c r="P769" s="1">
        <v>1017532.1284789999</v>
      </c>
      <c r="Q769" s="1">
        <v>8031162.53099724</v>
      </c>
      <c r="R769" s="1">
        <v>7703152.5272216797</v>
      </c>
      <c r="S769" s="1">
        <v>1287.3919067382801</v>
      </c>
      <c r="T769" s="1" t="s">
        <v>12</v>
      </c>
      <c r="U769" s="1" t="s">
        <v>57</v>
      </c>
      <c r="V769">
        <f t="shared" si="95"/>
        <v>16822040.44866081</v>
      </c>
      <c r="X769" t="s">
        <v>79</v>
      </c>
      <c r="Y769">
        <v>1993</v>
      </c>
      <c r="Z769" t="s">
        <v>81</v>
      </c>
      <c r="AA769">
        <f t="shared" si="89"/>
        <v>0.40961659952278762</v>
      </c>
      <c r="AB769">
        <f t="shared" si="90"/>
        <v>6.0488032446741915</v>
      </c>
      <c r="AC769">
        <f t="shared" si="91"/>
        <v>47.74190476778098</v>
      </c>
      <c r="AD769">
        <f t="shared" si="92"/>
        <v>45.792022381178626</v>
      </c>
      <c r="AE769">
        <f t="shared" si="93"/>
        <v>7.6530068434163614E-3</v>
      </c>
      <c r="AF769" s="1" t="s">
        <v>12</v>
      </c>
      <c r="AG769" s="1" t="s">
        <v>57</v>
      </c>
      <c r="AH769">
        <f t="shared" si="96"/>
        <v>100</v>
      </c>
    </row>
    <row r="770" spans="1:34" x14ac:dyDescent="0.45">
      <c r="A770" t="str">
        <f>MID('Stand condition - SCT output'!$I770,9,4)</f>
        <v>1992</v>
      </c>
      <c r="B770">
        <f t="shared" si="94"/>
        <v>1993</v>
      </c>
      <c r="C770" t="str">
        <f>MID('Stand condition - SCT output'!$I770,18,4)</f>
        <v>1994</v>
      </c>
      <c r="D770">
        <f>SUM('Stand condition - SCT output'!$B770:$C770)</f>
        <v>0</v>
      </c>
      <c r="E770" s="1">
        <f>'Stand condition - SCT output'!$D770</f>
        <v>4992.3815307617097</v>
      </c>
      <c r="F770" s="1">
        <f>'Stand condition - SCT output'!$E770</f>
        <v>50489.275024413997</v>
      </c>
      <c r="G770" s="1">
        <f>'Stand condition - SCT output'!$F770</f>
        <v>182964.967529296</v>
      </c>
      <c r="H770" s="1">
        <f>'Stand condition - SCT output'!$G770</f>
        <v>0</v>
      </c>
      <c r="I770" s="1" t="str">
        <f>'Stand condition - SCT output'!$H770</f>
        <v>Loddon</v>
      </c>
      <c r="J770" s="1" t="str">
        <f>'Stand condition - SCT output'!$J770</f>
        <v>Coolabah</v>
      </c>
      <c r="K770" s="1"/>
      <c r="L770" t="s">
        <v>79</v>
      </c>
      <c r="M770">
        <v>1993</v>
      </c>
      <c r="N770" t="s">
        <v>81</v>
      </c>
      <c r="O770">
        <v>0</v>
      </c>
      <c r="P770" s="1">
        <v>4992.3815307617097</v>
      </c>
      <c r="Q770" s="1">
        <v>50489.275024413997</v>
      </c>
      <c r="R770" s="1">
        <v>182964.967529296</v>
      </c>
      <c r="S770" s="1">
        <v>0</v>
      </c>
      <c r="T770" s="1" t="s">
        <v>13</v>
      </c>
      <c r="U770" s="1" t="s">
        <v>57</v>
      </c>
      <c r="V770">
        <f t="shared" si="95"/>
        <v>238446.62408447172</v>
      </c>
      <c r="X770" t="s">
        <v>79</v>
      </c>
      <c r="Y770">
        <v>1993</v>
      </c>
      <c r="Z770" t="s">
        <v>81</v>
      </c>
      <c r="AA770">
        <f t="shared" si="89"/>
        <v>0</v>
      </c>
      <c r="AB770">
        <f t="shared" si="90"/>
        <v>2.0937103009657694</v>
      </c>
      <c r="AC770">
        <f t="shared" si="91"/>
        <v>21.174246109908331</v>
      </c>
      <c r="AD770">
        <f t="shared" si="92"/>
        <v>76.73204358912588</v>
      </c>
      <c r="AE770">
        <f t="shared" si="93"/>
        <v>0</v>
      </c>
      <c r="AF770" s="1" t="s">
        <v>13</v>
      </c>
      <c r="AG770" s="1" t="s">
        <v>57</v>
      </c>
      <c r="AH770">
        <f t="shared" si="96"/>
        <v>99.999999999999972</v>
      </c>
    </row>
    <row r="771" spans="1:34" x14ac:dyDescent="0.45">
      <c r="A771" t="str">
        <f>MID('Stand condition - SCT output'!$I771,9,4)</f>
        <v>1992</v>
      </c>
      <c r="B771">
        <f t="shared" si="94"/>
        <v>1993</v>
      </c>
      <c r="C771" t="str">
        <f>MID('Stand condition - SCT output'!$I771,18,4)</f>
        <v>1994</v>
      </c>
      <c r="D771">
        <f>SUM('Stand condition - SCT output'!$B771:$C771)</f>
        <v>3844.7576293945299</v>
      </c>
      <c r="E771" s="1">
        <f>'Stand condition - SCT output'!$D771</f>
        <v>72904.002441406206</v>
      </c>
      <c r="F771" s="1">
        <f>'Stand condition - SCT output'!$E771</f>
        <v>2013953.61639667</v>
      </c>
      <c r="G771" s="1">
        <f>'Stand condition - SCT output'!$F771</f>
        <v>8279033.5220183702</v>
      </c>
      <c r="H771" s="1">
        <f>'Stand condition - SCT output'!$G771</f>
        <v>0</v>
      </c>
      <c r="I771" s="1" t="str">
        <f>'Stand condition - SCT output'!$H771</f>
        <v>Lower Darling</v>
      </c>
      <c r="J771" s="1" t="str">
        <f>'Stand condition - SCT output'!$J771</f>
        <v>Coolabah</v>
      </c>
      <c r="K771" s="1"/>
      <c r="L771" t="s">
        <v>79</v>
      </c>
      <c r="M771">
        <v>1993</v>
      </c>
      <c r="N771" t="s">
        <v>81</v>
      </c>
      <c r="O771">
        <v>3844.7576293945299</v>
      </c>
      <c r="P771" s="1">
        <v>72904.002441406206</v>
      </c>
      <c r="Q771" s="1">
        <v>2013953.61639667</v>
      </c>
      <c r="R771" s="1">
        <v>8279033.5220183702</v>
      </c>
      <c r="S771" s="1">
        <v>0</v>
      </c>
      <c r="T771" s="1" t="s">
        <v>14</v>
      </c>
      <c r="U771" s="1" t="s">
        <v>57</v>
      </c>
      <c r="V771">
        <f t="shared" si="95"/>
        <v>10369735.898485841</v>
      </c>
      <c r="X771" t="s">
        <v>79</v>
      </c>
      <c r="Y771">
        <v>1993</v>
      </c>
      <c r="Z771" t="s">
        <v>81</v>
      </c>
      <c r="AA771">
        <f t="shared" ref="AA771:AA834" si="97">O771/$V771*100</f>
        <v>3.7076716967844189E-2</v>
      </c>
      <c r="AB771">
        <f t="shared" ref="AB771:AB834" si="98">P771/$V771*100</f>
        <v>0.70304589388869043</v>
      </c>
      <c r="AC771">
        <f t="shared" ref="AC771:AC834" si="99">Q771/$V771*100</f>
        <v>19.421455243529795</v>
      </c>
      <c r="AD771">
        <f t="shared" ref="AD771:AD834" si="100">R771/$V771*100</f>
        <v>79.838422145613663</v>
      </c>
      <c r="AE771">
        <f t="shared" ref="AE771:AE834" si="101">S771/$V771*100</f>
        <v>0</v>
      </c>
      <c r="AF771" s="1" t="s">
        <v>14</v>
      </c>
      <c r="AG771" s="1" t="s">
        <v>57</v>
      </c>
      <c r="AH771">
        <f t="shared" si="96"/>
        <v>100</v>
      </c>
    </row>
    <row r="772" spans="1:34" x14ac:dyDescent="0.45">
      <c r="A772" t="str">
        <f>MID('Stand condition - SCT output'!$I772,9,4)</f>
        <v>1992</v>
      </c>
      <c r="B772">
        <f t="shared" ref="B772:B835" si="102">A772+1</f>
        <v>1993</v>
      </c>
      <c r="C772" t="str">
        <f>MID('Stand condition - SCT output'!$I772,18,4)</f>
        <v>1994</v>
      </c>
      <c r="D772">
        <f>SUM('Stand condition - SCT output'!$B772:$C772)</f>
        <v>2272080.5994262681</v>
      </c>
      <c r="E772" s="1">
        <f>'Stand condition - SCT output'!$D772</f>
        <v>43854805.375977002</v>
      </c>
      <c r="F772" s="1">
        <f>'Stand condition - SCT output'!$E772</f>
        <v>312151419.00756198</v>
      </c>
      <c r="G772" s="1">
        <f>'Stand condition - SCT output'!$F772</f>
        <v>310190585.06988901</v>
      </c>
      <c r="H772" s="1">
        <f>'Stand condition - SCT output'!$G772</f>
        <v>43791.900146484302</v>
      </c>
      <c r="I772" s="1" t="str">
        <f>'Stand condition - SCT output'!$H772</f>
        <v>Macquarie-Castlereagh</v>
      </c>
      <c r="J772" s="1" t="str">
        <f>'Stand condition - SCT output'!$J772</f>
        <v>Coolabah</v>
      </c>
      <c r="K772" s="1"/>
      <c r="L772" t="s">
        <v>79</v>
      </c>
      <c r="M772">
        <v>1993</v>
      </c>
      <c r="N772" t="s">
        <v>81</v>
      </c>
      <c r="O772">
        <v>2272080.5994262681</v>
      </c>
      <c r="P772" s="1">
        <v>43854805.375977002</v>
      </c>
      <c r="Q772" s="1">
        <v>312151419.00756198</v>
      </c>
      <c r="R772" s="1">
        <v>310190585.06988901</v>
      </c>
      <c r="S772" s="1">
        <v>43791.900146484302</v>
      </c>
      <c r="T772" s="1" t="s">
        <v>15</v>
      </c>
      <c r="U772" s="1" t="s">
        <v>57</v>
      </c>
      <c r="V772">
        <f t="shared" ref="V772:V835" si="103">SUM(O772:S772)</f>
        <v>668512681.95300078</v>
      </c>
      <c r="X772" t="s">
        <v>79</v>
      </c>
      <c r="Y772">
        <v>1993</v>
      </c>
      <c r="Z772" t="s">
        <v>81</v>
      </c>
      <c r="AA772">
        <f t="shared" si="97"/>
        <v>0.33987097937896782</v>
      </c>
      <c r="AB772">
        <f t="shared" si="98"/>
        <v>6.5600558612978075</v>
      </c>
      <c r="AC772">
        <f t="shared" si="99"/>
        <v>46.693417706847264</v>
      </c>
      <c r="AD772">
        <f t="shared" si="100"/>
        <v>46.400104806343329</v>
      </c>
      <c r="AE772">
        <f t="shared" si="101"/>
        <v>6.5506461326283495E-3</v>
      </c>
      <c r="AF772" s="1" t="s">
        <v>15</v>
      </c>
      <c r="AG772" s="1" t="s">
        <v>57</v>
      </c>
      <c r="AH772">
        <f t="shared" ref="AH772:AH835" si="104">SUM(AA772:AE772)</f>
        <v>99.999999999999986</v>
      </c>
    </row>
    <row r="773" spans="1:34" x14ac:dyDescent="0.45">
      <c r="A773" t="str">
        <f>MID('Stand condition - SCT output'!$I773,9,4)</f>
        <v>1992</v>
      </c>
      <c r="B773">
        <f t="shared" si="102"/>
        <v>1993</v>
      </c>
      <c r="C773" t="str">
        <f>MID('Stand condition - SCT output'!$I773,18,4)</f>
        <v>1994</v>
      </c>
      <c r="D773">
        <f>SUM('Stand condition - SCT output'!$B773:$C773)</f>
        <v>992508.85589599586</v>
      </c>
      <c r="E773" s="1">
        <f>'Stand condition - SCT output'!$D773</f>
        <v>8141919.8539433498</v>
      </c>
      <c r="F773" s="1">
        <f>'Stand condition - SCT output'!$E773</f>
        <v>24160338.7875899</v>
      </c>
      <c r="G773" s="1">
        <f>'Stand condition - SCT output'!$F773</f>
        <v>46511135.224972896</v>
      </c>
      <c r="H773" s="1">
        <f>'Stand condition - SCT output'!$G773</f>
        <v>1356.0679321289001</v>
      </c>
      <c r="I773" s="1" t="str">
        <f>'Stand condition - SCT output'!$H773</f>
        <v>Moonie</v>
      </c>
      <c r="J773" s="1" t="str">
        <f>'Stand condition - SCT output'!$J773</f>
        <v>Coolabah</v>
      </c>
      <c r="K773" s="1"/>
      <c r="L773" t="s">
        <v>79</v>
      </c>
      <c r="M773">
        <v>1993</v>
      </c>
      <c r="N773" t="s">
        <v>81</v>
      </c>
      <c r="O773">
        <v>992508.85589599586</v>
      </c>
      <c r="P773" s="1">
        <v>8141919.8539433498</v>
      </c>
      <c r="Q773" s="1">
        <v>24160338.7875899</v>
      </c>
      <c r="R773" s="1">
        <v>46511135.224972896</v>
      </c>
      <c r="S773" s="1">
        <v>1356.0679321289001</v>
      </c>
      <c r="T773" s="1" t="s">
        <v>16</v>
      </c>
      <c r="U773" s="1" t="s">
        <v>57</v>
      </c>
      <c r="V773">
        <f t="shared" si="103"/>
        <v>79807258.790334269</v>
      </c>
      <c r="X773" t="s">
        <v>79</v>
      </c>
      <c r="Y773">
        <v>1993</v>
      </c>
      <c r="Z773" t="s">
        <v>81</v>
      </c>
      <c r="AA773">
        <f t="shared" si="97"/>
        <v>1.2436323098171642</v>
      </c>
      <c r="AB773">
        <f t="shared" si="98"/>
        <v>10.201979089813626</v>
      </c>
      <c r="AC773">
        <f t="shared" si="99"/>
        <v>30.273360034909558</v>
      </c>
      <c r="AD773">
        <f t="shared" si="100"/>
        <v>58.279329386772552</v>
      </c>
      <c r="AE773">
        <f t="shared" si="101"/>
        <v>1.6991786871060131E-3</v>
      </c>
      <c r="AF773" s="1" t="s">
        <v>16</v>
      </c>
      <c r="AG773" s="1" t="s">
        <v>57</v>
      </c>
      <c r="AH773">
        <f t="shared" si="104"/>
        <v>100.00000000000001</v>
      </c>
    </row>
    <row r="774" spans="1:34" x14ac:dyDescent="0.45">
      <c r="A774" t="str">
        <f>MID('Stand condition - SCT output'!$I774,9,4)</f>
        <v>1992</v>
      </c>
      <c r="B774">
        <f t="shared" si="102"/>
        <v>1993</v>
      </c>
      <c r="C774" t="str">
        <f>MID('Stand condition - SCT output'!$I774,18,4)</f>
        <v>1994</v>
      </c>
      <c r="D774">
        <f>SUM('Stand condition - SCT output'!$B774:$C774)</f>
        <v>13919.442993163993</v>
      </c>
      <c r="E774" s="1">
        <f>'Stand condition - SCT output'!$D774</f>
        <v>258781.87536621001</v>
      </c>
      <c r="F774" s="1">
        <f>'Stand condition - SCT output'!$E774</f>
        <v>3552642.8834166201</v>
      </c>
      <c r="G774" s="1">
        <f>'Stand condition - SCT output'!$F774</f>
        <v>12748912.350491799</v>
      </c>
      <c r="H774" s="1">
        <f>'Stand condition - SCT output'!$G774</f>
        <v>12012.4890136718</v>
      </c>
      <c r="I774" s="1" t="str">
        <f>'Stand condition - SCT output'!$H774</f>
        <v>Murray</v>
      </c>
      <c r="J774" s="1" t="str">
        <f>'Stand condition - SCT output'!$J774</f>
        <v>Coolabah</v>
      </c>
      <c r="K774" s="1"/>
      <c r="L774" t="s">
        <v>79</v>
      </c>
      <c r="M774">
        <v>1993</v>
      </c>
      <c r="N774" t="s">
        <v>81</v>
      </c>
      <c r="O774">
        <v>13919.442993163993</v>
      </c>
      <c r="P774" s="1">
        <v>258781.87536621001</v>
      </c>
      <c r="Q774" s="1">
        <v>3552642.8834166201</v>
      </c>
      <c r="R774" s="1">
        <v>12748912.350491799</v>
      </c>
      <c r="S774" s="1">
        <v>12012.4890136718</v>
      </c>
      <c r="T774" s="1" t="s">
        <v>17</v>
      </c>
      <c r="U774" s="1" t="s">
        <v>57</v>
      </c>
      <c r="V774">
        <f t="shared" si="103"/>
        <v>16586269.041281465</v>
      </c>
      <c r="X774" t="s">
        <v>79</v>
      </c>
      <c r="Y774">
        <v>1993</v>
      </c>
      <c r="Z774" t="s">
        <v>81</v>
      </c>
      <c r="AA774">
        <f t="shared" si="97"/>
        <v>8.3921483237248684E-2</v>
      </c>
      <c r="AB774">
        <f t="shared" si="98"/>
        <v>1.5602175192150167</v>
      </c>
      <c r="AC774">
        <f t="shared" si="99"/>
        <v>21.419180374890029</v>
      </c>
      <c r="AD774">
        <f t="shared" si="100"/>
        <v>76.864256324078113</v>
      </c>
      <c r="AE774">
        <f t="shared" si="101"/>
        <v>7.2424298579590068E-2</v>
      </c>
      <c r="AF774" s="1" t="s">
        <v>17</v>
      </c>
      <c r="AG774" s="1" t="s">
        <v>57</v>
      </c>
      <c r="AH774">
        <f t="shared" si="104"/>
        <v>100</v>
      </c>
    </row>
    <row r="775" spans="1:34" x14ac:dyDescent="0.45">
      <c r="A775" t="str">
        <f>MID('Stand condition - SCT output'!$I775,9,4)</f>
        <v>1992</v>
      </c>
      <c r="B775">
        <f t="shared" si="102"/>
        <v>1993</v>
      </c>
      <c r="C775" t="str">
        <f>MID('Stand condition - SCT output'!$I775,18,4)</f>
        <v>1994</v>
      </c>
      <c r="D775">
        <f>SUM('Stand condition - SCT output'!$B775:$C775)</f>
        <v>97487.939216404295</v>
      </c>
      <c r="E775" s="1">
        <f>'Stand condition - SCT output'!$D775</f>
        <v>2653990.58394751</v>
      </c>
      <c r="F775" s="1">
        <f>'Stand condition - SCT output'!$E775</f>
        <v>59662754.923558801</v>
      </c>
      <c r="G775" s="1">
        <f>'Stand condition - SCT output'!$F775</f>
        <v>209376157.08580601</v>
      </c>
      <c r="H775" s="1">
        <f>'Stand condition - SCT output'!$G775</f>
        <v>15755.7201930625</v>
      </c>
      <c r="I775" s="1" t="str">
        <f>'Stand condition - SCT output'!$H775</f>
        <v>Barwon-Darling</v>
      </c>
      <c r="J775" s="1" t="str">
        <f>'Stand condition - SCT output'!$J775</f>
        <v>Coolabah</v>
      </c>
      <c r="K775" s="1"/>
      <c r="L775" t="s">
        <v>79</v>
      </c>
      <c r="M775">
        <v>1993</v>
      </c>
      <c r="N775" t="s">
        <v>81</v>
      </c>
      <c r="O775">
        <v>97487.939216404295</v>
      </c>
      <c r="P775" s="1">
        <v>2653990.58394751</v>
      </c>
      <c r="Q775" s="1">
        <v>59662754.923558801</v>
      </c>
      <c r="R775" s="1">
        <v>209376157.08580601</v>
      </c>
      <c r="S775" s="1">
        <v>15755.7201930625</v>
      </c>
      <c r="T775" s="1" t="s">
        <v>18</v>
      </c>
      <c r="U775" s="1" t="s">
        <v>57</v>
      </c>
      <c r="V775">
        <f t="shared" si="103"/>
        <v>271806146.25272185</v>
      </c>
      <c r="X775" t="s">
        <v>79</v>
      </c>
      <c r="Y775">
        <v>1993</v>
      </c>
      <c r="Z775" t="s">
        <v>81</v>
      </c>
      <c r="AA775">
        <f t="shared" si="97"/>
        <v>3.5866716246276957E-2</v>
      </c>
      <c r="AB775">
        <f t="shared" si="98"/>
        <v>0.97642773003369232</v>
      </c>
      <c r="AC775">
        <f t="shared" si="99"/>
        <v>21.950480423678549</v>
      </c>
      <c r="AD775">
        <f t="shared" si="100"/>
        <v>77.03142845457613</v>
      </c>
      <c r="AE775">
        <f t="shared" si="101"/>
        <v>5.7966754653196971E-3</v>
      </c>
      <c r="AF775" s="1" t="s">
        <v>18</v>
      </c>
      <c r="AG775" s="1" t="s">
        <v>57</v>
      </c>
      <c r="AH775">
        <f t="shared" si="104"/>
        <v>99.999999999999972</v>
      </c>
    </row>
    <row r="776" spans="1:34" x14ac:dyDescent="0.45">
      <c r="A776" t="str">
        <f>MID('Stand condition - SCT output'!$I776,9,4)</f>
        <v>1992</v>
      </c>
      <c r="B776">
        <f t="shared" si="102"/>
        <v>1993</v>
      </c>
      <c r="C776" t="str">
        <f>MID('Stand condition - SCT output'!$I776,18,4)</f>
        <v>1994</v>
      </c>
      <c r="D776">
        <f>SUM('Stand condition - SCT output'!$B776:$C776)</f>
        <v>3004738.1027688375</v>
      </c>
      <c r="E776" s="1">
        <f>'Stand condition - SCT output'!$D776</f>
        <v>33605188.511446297</v>
      </c>
      <c r="F776" s="1">
        <f>'Stand condition - SCT output'!$E776</f>
        <v>258447747.69101399</v>
      </c>
      <c r="G776" s="1">
        <f>'Stand condition - SCT output'!$F776</f>
        <v>344605957.71871197</v>
      </c>
      <c r="H776" s="1">
        <f>'Stand condition - SCT output'!$G776</f>
        <v>2706.0355224609302</v>
      </c>
      <c r="I776" s="1" t="str">
        <f>'Stand condition - SCT output'!$H776</f>
        <v>Border Rivers</v>
      </c>
      <c r="J776" s="1" t="str">
        <f>'Stand condition - SCT output'!$J776</f>
        <v>Coolabah</v>
      </c>
      <c r="K776" s="1"/>
      <c r="L776" t="s">
        <v>79</v>
      </c>
      <c r="M776">
        <v>1993</v>
      </c>
      <c r="N776" t="s">
        <v>81</v>
      </c>
      <c r="O776">
        <v>3004738.1027688375</v>
      </c>
      <c r="P776" s="1">
        <v>33605188.511446297</v>
      </c>
      <c r="Q776" s="1">
        <v>258447747.69101399</v>
      </c>
      <c r="R776" s="1">
        <v>344605957.71871197</v>
      </c>
      <c r="S776" s="1">
        <v>2706.0355224609302</v>
      </c>
      <c r="T776" s="1" t="s">
        <v>19</v>
      </c>
      <c r="U776" s="1" t="s">
        <v>57</v>
      </c>
      <c r="V776">
        <f t="shared" si="103"/>
        <v>639666338.0594635</v>
      </c>
      <c r="X776" t="s">
        <v>79</v>
      </c>
      <c r="Y776">
        <v>1993</v>
      </c>
      <c r="Z776" t="s">
        <v>81</v>
      </c>
      <c r="AA776">
        <f t="shared" si="97"/>
        <v>0.46973522350483865</v>
      </c>
      <c r="AB776">
        <f t="shared" si="98"/>
        <v>5.2535496261055945</v>
      </c>
      <c r="AC776">
        <f t="shared" si="99"/>
        <v>40.40352482437315</v>
      </c>
      <c r="AD776">
        <f t="shared" si="100"/>
        <v>53.872767287416238</v>
      </c>
      <c r="AE776">
        <f t="shared" si="101"/>
        <v>4.2303860019743237E-4</v>
      </c>
      <c r="AF776" s="1" t="s">
        <v>19</v>
      </c>
      <c r="AG776" s="1" t="s">
        <v>57</v>
      </c>
      <c r="AH776">
        <f t="shared" si="104"/>
        <v>100.00000000000003</v>
      </c>
    </row>
    <row r="777" spans="1:34" x14ac:dyDescent="0.45">
      <c r="A777" t="str">
        <f>MID('Stand condition - SCT output'!$I777,9,4)</f>
        <v>1992</v>
      </c>
      <c r="B777">
        <f t="shared" si="102"/>
        <v>1993</v>
      </c>
      <c r="C777" t="str">
        <f>MID('Stand condition - SCT output'!$I777,18,4)</f>
        <v>1994</v>
      </c>
      <c r="D777">
        <f>SUM('Stand condition - SCT output'!$B777:$C777)</f>
        <v>0</v>
      </c>
      <c r="E777" s="1">
        <f>'Stand condition - SCT output'!$D777</f>
        <v>2493.28784179687</v>
      </c>
      <c r="F777" s="1">
        <f>'Stand condition - SCT output'!$E777</f>
        <v>13705.437805175699</v>
      </c>
      <c r="G777" s="1">
        <f>'Stand condition - SCT output'!$F777</f>
        <v>57944.154724120999</v>
      </c>
      <c r="H777" s="1">
        <f>'Stand condition - SCT output'!$G777</f>
        <v>0</v>
      </c>
      <c r="I777" s="1" t="str">
        <f>'Stand condition - SCT output'!$H777</f>
        <v>Campaspe</v>
      </c>
      <c r="J777" s="1" t="str">
        <f>'Stand condition - SCT output'!$J777</f>
        <v>Coolabah</v>
      </c>
      <c r="K777" s="1"/>
      <c r="L777" t="s">
        <v>79</v>
      </c>
      <c r="M777">
        <v>1993</v>
      </c>
      <c r="N777" t="s">
        <v>81</v>
      </c>
      <c r="O777">
        <v>0</v>
      </c>
      <c r="P777" s="1">
        <v>2493.28784179687</v>
      </c>
      <c r="Q777" s="1">
        <v>13705.437805175699</v>
      </c>
      <c r="R777" s="1">
        <v>57944.154724120999</v>
      </c>
      <c r="S777" s="1">
        <v>0</v>
      </c>
      <c r="T777" s="1" t="s">
        <v>20</v>
      </c>
      <c r="U777" s="1" t="s">
        <v>57</v>
      </c>
      <c r="V777">
        <f t="shared" si="103"/>
        <v>74142.880371093575</v>
      </c>
      <c r="X777" t="s">
        <v>79</v>
      </c>
      <c r="Y777">
        <v>1993</v>
      </c>
      <c r="Z777" t="s">
        <v>81</v>
      </c>
      <c r="AA777">
        <f t="shared" si="97"/>
        <v>0</v>
      </c>
      <c r="AB777">
        <f t="shared" si="98"/>
        <v>3.3628149180577829</v>
      </c>
      <c r="AC777">
        <f t="shared" si="99"/>
        <v>18.485170439263243</v>
      </c>
      <c r="AD777">
        <f t="shared" si="100"/>
        <v>78.152014642678964</v>
      </c>
      <c r="AE777">
        <f t="shared" si="101"/>
        <v>0</v>
      </c>
      <c r="AF777" s="1" t="s">
        <v>20</v>
      </c>
      <c r="AG777" s="1" t="s">
        <v>57</v>
      </c>
      <c r="AH777">
        <f t="shared" si="104"/>
        <v>99.999999999999986</v>
      </c>
    </row>
    <row r="778" spans="1:34" x14ac:dyDescent="0.45">
      <c r="A778" t="str">
        <f>MID('Stand condition - SCT output'!$I778,9,4)</f>
        <v>1992</v>
      </c>
      <c r="B778">
        <f t="shared" si="102"/>
        <v>1993</v>
      </c>
      <c r="C778" t="str">
        <f>MID('Stand condition - SCT output'!$I778,18,4)</f>
        <v>1994</v>
      </c>
      <c r="D778">
        <f>SUM('Stand condition - SCT output'!$B778:$C778)</f>
        <v>2479.6471557617178</v>
      </c>
      <c r="E778" s="1">
        <f>'Stand condition - SCT output'!$D778</f>
        <v>13081.922302245999</v>
      </c>
      <c r="F778" s="1">
        <f>'Stand condition - SCT output'!$E778</f>
        <v>214474.816711425</v>
      </c>
      <c r="G778" s="1">
        <f>'Stand condition - SCT output'!$F778</f>
        <v>1268899.73406503</v>
      </c>
      <c r="H778" s="1">
        <f>'Stand condition - SCT output'!$G778</f>
        <v>3706.3859252929601</v>
      </c>
      <c r="I778" s="1" t="str">
        <f>'Stand condition - SCT output'!$H778</f>
        <v>Goulburn-Broken</v>
      </c>
      <c r="J778" s="1" t="str">
        <f>'Stand condition - SCT output'!$J778</f>
        <v>Coolabah</v>
      </c>
      <c r="K778" s="1"/>
      <c r="L778" t="s">
        <v>79</v>
      </c>
      <c r="M778">
        <v>1993</v>
      </c>
      <c r="N778" t="s">
        <v>81</v>
      </c>
      <c r="O778">
        <v>2479.6471557617178</v>
      </c>
      <c r="P778" s="1">
        <v>13081.922302245999</v>
      </c>
      <c r="Q778" s="1">
        <v>214474.816711425</v>
      </c>
      <c r="R778" s="1">
        <v>1268899.73406503</v>
      </c>
      <c r="S778" s="1">
        <v>3706.3859252929601</v>
      </c>
      <c r="T778" s="1" t="s">
        <v>21</v>
      </c>
      <c r="U778" s="1" t="s">
        <v>57</v>
      </c>
      <c r="V778">
        <f t="shared" si="103"/>
        <v>1502642.5061597556</v>
      </c>
      <c r="X778" t="s">
        <v>79</v>
      </c>
      <c r="Y778">
        <v>1993</v>
      </c>
      <c r="Z778" t="s">
        <v>81</v>
      </c>
      <c r="AA778">
        <f t="shared" si="97"/>
        <v>0.16501910105676795</v>
      </c>
      <c r="AB778">
        <f t="shared" si="98"/>
        <v>0.87059445268049507</v>
      </c>
      <c r="AC778">
        <f t="shared" si="99"/>
        <v>14.273176476256474</v>
      </c>
      <c r="AD778">
        <f t="shared" si="100"/>
        <v>84.444552104938595</v>
      </c>
      <c r="AE778">
        <f t="shared" si="101"/>
        <v>0.24665786506766837</v>
      </c>
      <c r="AF778" s="1" t="s">
        <v>21</v>
      </c>
      <c r="AG778" s="1" t="s">
        <v>57</v>
      </c>
      <c r="AH778">
        <f t="shared" si="104"/>
        <v>100</v>
      </c>
    </row>
    <row r="779" spans="1:34" x14ac:dyDescent="0.45">
      <c r="A779" t="str">
        <f>MID('Stand condition - SCT output'!$I779,9,4)</f>
        <v>1992</v>
      </c>
      <c r="B779">
        <f t="shared" si="102"/>
        <v>1993</v>
      </c>
      <c r="C779" t="str">
        <f>MID('Stand condition - SCT output'!$I779,18,4)</f>
        <v>1994</v>
      </c>
      <c r="D779">
        <f>SUM('Stand condition - SCT output'!$B779:$C779)</f>
        <v>1013963.3713127538</v>
      </c>
      <c r="E779" s="1">
        <f>'Stand condition - SCT output'!$D779</f>
        <v>22817672.017866701</v>
      </c>
      <c r="F779" s="1">
        <f>'Stand condition - SCT output'!$E779</f>
        <v>439768755.53367698</v>
      </c>
      <c r="G779" s="1">
        <f>'Stand condition - SCT output'!$F779</f>
        <v>919019666.11435199</v>
      </c>
      <c r="H779" s="1">
        <f>'Stand condition - SCT output'!$G779</f>
        <v>4034.2808837890602</v>
      </c>
      <c r="I779" s="1" t="str">
        <f>'Stand condition - SCT output'!$H779</f>
        <v>Gwydir</v>
      </c>
      <c r="J779" s="1" t="str">
        <f>'Stand condition - SCT output'!$J779</f>
        <v>Coolabah</v>
      </c>
      <c r="K779" s="1"/>
      <c r="L779" t="s">
        <v>79</v>
      </c>
      <c r="M779">
        <v>1993</v>
      </c>
      <c r="N779" t="s">
        <v>81</v>
      </c>
      <c r="O779">
        <v>1013963.3713127538</v>
      </c>
      <c r="P779" s="1">
        <v>22817672.017866701</v>
      </c>
      <c r="Q779" s="1">
        <v>439768755.53367698</v>
      </c>
      <c r="R779" s="1">
        <v>919019666.11435199</v>
      </c>
      <c r="S779" s="1">
        <v>4034.2808837890602</v>
      </c>
      <c r="T779" s="1" t="s">
        <v>22</v>
      </c>
      <c r="U779" s="1" t="s">
        <v>57</v>
      </c>
      <c r="V779">
        <f t="shared" si="103"/>
        <v>1382624091.3180923</v>
      </c>
      <c r="X779" t="s">
        <v>79</v>
      </c>
      <c r="Y779">
        <v>1993</v>
      </c>
      <c r="Z779" t="s">
        <v>81</v>
      </c>
      <c r="AA779">
        <f t="shared" si="97"/>
        <v>7.3336156781856413E-2</v>
      </c>
      <c r="AB779">
        <f t="shared" si="98"/>
        <v>1.650316391935136</v>
      </c>
      <c r="AC779">
        <f t="shared" si="99"/>
        <v>31.806819966114848</v>
      </c>
      <c r="AD779">
        <f t="shared" si="100"/>
        <v>66.469235700806138</v>
      </c>
      <c r="AE779">
        <f t="shared" si="101"/>
        <v>2.9178436200566076E-4</v>
      </c>
      <c r="AF779" s="1" t="s">
        <v>22</v>
      </c>
      <c r="AG779" s="1" t="s">
        <v>57</v>
      </c>
      <c r="AH779">
        <f t="shared" si="104"/>
        <v>99.999999999999986</v>
      </c>
    </row>
    <row r="780" spans="1:34" x14ac:dyDescent="0.45">
      <c r="A780" t="str">
        <f>MID('Stand condition - SCT output'!$I780,9,4)</f>
        <v>1992</v>
      </c>
      <c r="B780">
        <f t="shared" si="102"/>
        <v>1993</v>
      </c>
      <c r="C780" t="str">
        <f>MID('Stand condition - SCT output'!$I780,18,4)</f>
        <v>1994</v>
      </c>
      <c r="D780">
        <f>SUM('Stand condition - SCT output'!$B780:$C780)</f>
        <v>10116944.834769908</v>
      </c>
      <c r="E780" s="1">
        <f>'Stand condition - SCT output'!$D780</f>
        <v>114943680.790934</v>
      </c>
      <c r="F780" s="1">
        <f>'Stand condition - SCT output'!$E780</f>
        <v>654581535.03135598</v>
      </c>
      <c r="G780" s="1">
        <f>'Stand condition - SCT output'!$F780</f>
        <v>446201056.65911698</v>
      </c>
      <c r="H780" s="1">
        <f>'Stand condition - SCT output'!$G780</f>
        <v>22213.848848948699</v>
      </c>
      <c r="I780" s="1" t="str">
        <f>'Stand condition - SCT output'!$H780</f>
        <v>Warrego</v>
      </c>
      <c r="J780" s="1" t="str">
        <f>'Stand condition - SCT output'!$J780</f>
        <v>Coolabah</v>
      </c>
      <c r="K780" s="1"/>
      <c r="L780" t="s">
        <v>79</v>
      </c>
      <c r="M780">
        <v>1993</v>
      </c>
      <c r="N780" t="s">
        <v>81</v>
      </c>
      <c r="O780">
        <v>10116944.834769908</v>
      </c>
      <c r="P780" s="1">
        <v>114943680.790934</v>
      </c>
      <c r="Q780" s="1">
        <v>654581535.03135598</v>
      </c>
      <c r="R780" s="1">
        <v>446201056.65911698</v>
      </c>
      <c r="S780" s="1">
        <v>22213.848848948699</v>
      </c>
      <c r="T780" s="1" t="s">
        <v>23</v>
      </c>
      <c r="U780" s="1" t="s">
        <v>57</v>
      </c>
      <c r="V780">
        <f t="shared" si="103"/>
        <v>1225865431.1650259</v>
      </c>
      <c r="X780" t="s">
        <v>79</v>
      </c>
      <c r="Y780">
        <v>1993</v>
      </c>
      <c r="Z780" t="s">
        <v>81</v>
      </c>
      <c r="AA780">
        <f t="shared" si="97"/>
        <v>0.82529000146085096</v>
      </c>
      <c r="AB780">
        <f t="shared" si="98"/>
        <v>9.376533334633228</v>
      </c>
      <c r="AC780">
        <f t="shared" si="99"/>
        <v>53.397503379246224</v>
      </c>
      <c r="AD780">
        <f t="shared" si="100"/>
        <v>36.398861189442364</v>
      </c>
      <c r="AE780">
        <f t="shared" si="101"/>
        <v>1.8120952173222896E-3</v>
      </c>
      <c r="AF780" s="1" t="s">
        <v>23</v>
      </c>
      <c r="AG780" s="1" t="s">
        <v>57</v>
      </c>
      <c r="AH780">
        <f t="shared" si="104"/>
        <v>99.999999999999986</v>
      </c>
    </row>
    <row r="781" spans="1:34" x14ac:dyDescent="0.45">
      <c r="A781" t="str">
        <f>MID('Stand condition - SCT output'!$I781,9,4)</f>
        <v>1992</v>
      </c>
      <c r="B781">
        <f t="shared" si="102"/>
        <v>1993</v>
      </c>
      <c r="C781" t="str">
        <f>MID('Stand condition - SCT output'!$I781,18,4)</f>
        <v>1994</v>
      </c>
      <c r="D781">
        <f>SUM('Stand condition - SCT output'!$B781:$C781)</f>
        <v>0</v>
      </c>
      <c r="E781" s="1">
        <f>'Stand condition - SCT output'!$D781</f>
        <v>0</v>
      </c>
      <c r="F781" s="1">
        <f>'Stand condition - SCT output'!$E781</f>
        <v>5873.9459013097403</v>
      </c>
      <c r="G781" s="1">
        <f>'Stand condition - SCT output'!$F781</f>
        <v>50242.615992168299</v>
      </c>
      <c r="H781" s="1">
        <f>'Stand condition - SCT output'!$G781</f>
        <v>0</v>
      </c>
      <c r="I781" s="1" t="str">
        <f>'Stand condition - SCT output'!$H781</f>
        <v>Eastern Mt Lofty Ranges</v>
      </c>
      <c r="J781" s="1" t="str">
        <f>'Stand condition - SCT output'!$J781</f>
        <v>Coolabah</v>
      </c>
      <c r="K781" s="1"/>
      <c r="L781" t="s">
        <v>79</v>
      </c>
      <c r="M781">
        <v>1993</v>
      </c>
      <c r="N781" t="s">
        <v>81</v>
      </c>
      <c r="O781">
        <v>0</v>
      </c>
      <c r="P781" s="1">
        <v>0</v>
      </c>
      <c r="Q781" s="1">
        <v>5873.9459013097403</v>
      </c>
      <c r="R781" s="1">
        <v>50242.615992168299</v>
      </c>
      <c r="S781" s="1">
        <v>0</v>
      </c>
      <c r="T781" s="1" t="s">
        <v>24</v>
      </c>
      <c r="U781" s="1" t="s">
        <v>57</v>
      </c>
      <c r="V781">
        <f t="shared" si="103"/>
        <v>56116.561893478036</v>
      </c>
      <c r="X781" t="s">
        <v>79</v>
      </c>
      <c r="Y781">
        <v>1993</v>
      </c>
      <c r="Z781" t="s">
        <v>81</v>
      </c>
      <c r="AA781">
        <f t="shared" si="97"/>
        <v>0</v>
      </c>
      <c r="AB781">
        <f t="shared" si="98"/>
        <v>0</v>
      </c>
      <c r="AC781">
        <f t="shared" si="99"/>
        <v>10.467401606783792</v>
      </c>
      <c r="AD781">
        <f t="shared" si="100"/>
        <v>89.532598393216205</v>
      </c>
      <c r="AE781">
        <f t="shared" si="101"/>
        <v>0</v>
      </c>
      <c r="AF781" s="1" t="s">
        <v>24</v>
      </c>
      <c r="AG781" s="1" t="s">
        <v>57</v>
      </c>
      <c r="AH781">
        <f t="shared" si="104"/>
        <v>100</v>
      </c>
    </row>
    <row r="782" spans="1:34" x14ac:dyDescent="0.45">
      <c r="A782" t="str">
        <f>MID('Stand condition - SCT output'!$I782,9,4)</f>
        <v>1992</v>
      </c>
      <c r="B782">
        <f t="shared" si="102"/>
        <v>1993</v>
      </c>
      <c r="C782" t="str">
        <f>MID('Stand condition - SCT output'!$I782,18,4)</f>
        <v>1994</v>
      </c>
      <c r="D782">
        <f>SUM('Stand condition - SCT output'!$B782:$C782)</f>
        <v>19325397.025901798</v>
      </c>
      <c r="E782" s="1">
        <f>'Stand condition - SCT output'!$D782</f>
        <v>74422824.303414807</v>
      </c>
      <c r="F782" s="1">
        <f>'Stand condition - SCT output'!$E782</f>
        <v>208140927.037303</v>
      </c>
      <c r="G782" s="1">
        <f>'Stand condition - SCT output'!$F782</f>
        <v>298814862.26307797</v>
      </c>
      <c r="H782" s="1">
        <f>'Stand condition - SCT output'!$G782</f>
        <v>8215.2566528320294</v>
      </c>
      <c r="I782" s="1" t="str">
        <f>'Stand condition - SCT output'!$H782</f>
        <v>Condamine-Balonne</v>
      </c>
      <c r="J782" s="1" t="str">
        <f>'Stand condition - SCT output'!$J782</f>
        <v>Coolabah</v>
      </c>
      <c r="K782" s="1"/>
      <c r="L782" t="s">
        <v>79</v>
      </c>
      <c r="M782">
        <v>1993</v>
      </c>
      <c r="N782" t="s">
        <v>81</v>
      </c>
      <c r="O782">
        <v>19325397.025901798</v>
      </c>
      <c r="P782" s="1">
        <v>74422824.303414807</v>
      </c>
      <c r="Q782" s="1">
        <v>208140927.037303</v>
      </c>
      <c r="R782" s="1">
        <v>298814862.26307797</v>
      </c>
      <c r="S782" s="1">
        <v>8215.2566528320294</v>
      </c>
      <c r="T782" s="1" t="s">
        <v>25</v>
      </c>
      <c r="U782" s="1" t="s">
        <v>57</v>
      </c>
      <c r="V782">
        <f t="shared" si="103"/>
        <v>600712225.88635039</v>
      </c>
      <c r="X782" t="s">
        <v>79</v>
      </c>
      <c r="Y782">
        <v>1993</v>
      </c>
      <c r="Z782" t="s">
        <v>81</v>
      </c>
      <c r="AA782">
        <f t="shared" si="97"/>
        <v>3.2170806907395955</v>
      </c>
      <c r="AB782">
        <f t="shared" si="98"/>
        <v>12.389097657135908</v>
      </c>
      <c r="AC782">
        <f t="shared" si="99"/>
        <v>34.649024619099642</v>
      </c>
      <c r="AD782">
        <f t="shared" si="100"/>
        <v>49.743429446966374</v>
      </c>
      <c r="AE782">
        <f t="shared" si="101"/>
        <v>1.367586058484231E-3</v>
      </c>
      <c r="AF782" s="1" t="s">
        <v>25</v>
      </c>
      <c r="AG782" s="1" t="s">
        <v>57</v>
      </c>
      <c r="AH782">
        <f t="shared" si="104"/>
        <v>100</v>
      </c>
    </row>
    <row r="783" spans="1:34" x14ac:dyDescent="0.45">
      <c r="A783" t="str">
        <f>MID('Stand condition - SCT output'!$I783,9,4)</f>
        <v>1993</v>
      </c>
      <c r="B783">
        <f t="shared" si="102"/>
        <v>1994</v>
      </c>
      <c r="C783" t="str">
        <f>MID('Stand condition - SCT output'!$I783,18,4)</f>
        <v>1995</v>
      </c>
      <c r="D783">
        <f>SUM('Stand condition - SCT output'!$B783:$C783)</f>
        <v>232030.40917968674</v>
      </c>
      <c r="E783" s="1">
        <f>'Stand condition - SCT output'!$D783</f>
        <v>1455913.3807373</v>
      </c>
      <c r="F783" s="1">
        <f>'Stand condition - SCT output'!$E783</f>
        <v>4385116.3094554199</v>
      </c>
      <c r="G783" s="1">
        <f>'Stand condition - SCT output'!$F783</f>
        <v>6859206.3736507604</v>
      </c>
      <c r="H783" s="1">
        <f>'Stand condition - SCT output'!$G783</f>
        <v>1898.50793457031</v>
      </c>
      <c r="I783" s="1" t="str">
        <f>'Stand condition - SCT output'!$H783</f>
        <v>Murrumbidgee</v>
      </c>
      <c r="J783" s="1" t="str">
        <f>'Stand condition - SCT output'!$J783</f>
        <v>Coolabah</v>
      </c>
      <c r="K783" s="1"/>
      <c r="L783" t="s">
        <v>80</v>
      </c>
      <c r="M783">
        <v>1994</v>
      </c>
      <c r="N783" t="s">
        <v>82</v>
      </c>
      <c r="O783">
        <v>232030.40917968674</v>
      </c>
      <c r="P783" s="1">
        <v>1455913.3807373</v>
      </c>
      <c r="Q783" s="1">
        <v>4385116.3094554199</v>
      </c>
      <c r="R783" s="1">
        <v>6859206.3736507604</v>
      </c>
      <c r="S783" s="1">
        <v>1898.50793457031</v>
      </c>
      <c r="T783" s="1" t="s">
        <v>4</v>
      </c>
      <c r="U783" s="1" t="s">
        <v>57</v>
      </c>
      <c r="V783">
        <f t="shared" si="103"/>
        <v>12934164.980957737</v>
      </c>
      <c r="X783" t="s">
        <v>80</v>
      </c>
      <c r="Y783">
        <v>1994</v>
      </c>
      <c r="Z783" t="s">
        <v>82</v>
      </c>
      <c r="AA783">
        <f t="shared" si="97"/>
        <v>1.7939342007875454</v>
      </c>
      <c r="AB783">
        <f t="shared" si="98"/>
        <v>11.256338409791136</v>
      </c>
      <c r="AC783">
        <f t="shared" si="99"/>
        <v>33.903358399335296</v>
      </c>
      <c r="AD783">
        <f t="shared" si="100"/>
        <v>53.031690748874738</v>
      </c>
      <c r="AE783">
        <f t="shared" si="101"/>
        <v>1.4678241211283291E-2</v>
      </c>
      <c r="AF783" s="1" t="s">
        <v>4</v>
      </c>
      <c r="AG783" s="1" t="s">
        <v>57</v>
      </c>
      <c r="AH783">
        <f t="shared" si="104"/>
        <v>100</v>
      </c>
    </row>
    <row r="784" spans="1:34" x14ac:dyDescent="0.45">
      <c r="A784" t="str">
        <f>MID('Stand condition - SCT output'!$I784,9,4)</f>
        <v>1993</v>
      </c>
      <c r="B784">
        <f t="shared" si="102"/>
        <v>1994</v>
      </c>
      <c r="C784" t="str">
        <f>MID('Stand condition - SCT output'!$I784,18,4)</f>
        <v>1995</v>
      </c>
      <c r="D784">
        <f>SUM('Stand condition - SCT output'!$B784:$C784)</f>
        <v>784328.98827263305</v>
      </c>
      <c r="E784" s="1">
        <f>'Stand condition - SCT output'!$D784</f>
        <v>29340569.132586502</v>
      </c>
      <c r="F784" s="1">
        <f>'Stand condition - SCT output'!$E784</f>
        <v>303076091.28325301</v>
      </c>
      <c r="G784" s="1">
        <f>'Stand condition - SCT output'!$F784</f>
        <v>497989010.89531898</v>
      </c>
      <c r="H784" s="1">
        <f>'Stand condition - SCT output'!$G784</f>
        <v>8672.92626953125</v>
      </c>
      <c r="I784" s="1" t="str">
        <f>'Stand condition - SCT output'!$H784</f>
        <v>Namoi</v>
      </c>
      <c r="J784" s="1" t="str">
        <f>'Stand condition - SCT output'!$J784</f>
        <v>Coolabah</v>
      </c>
      <c r="K784" s="1"/>
      <c r="L784" t="s">
        <v>80</v>
      </c>
      <c r="M784">
        <v>1994</v>
      </c>
      <c r="N784" t="s">
        <v>82</v>
      </c>
      <c r="O784">
        <v>784328.98827263305</v>
      </c>
      <c r="P784" s="1">
        <v>29340569.132586502</v>
      </c>
      <c r="Q784" s="1">
        <v>303076091.28325301</v>
      </c>
      <c r="R784" s="1">
        <v>497989010.89531898</v>
      </c>
      <c r="S784" s="1">
        <v>8672.92626953125</v>
      </c>
      <c r="T784" s="1" t="s">
        <v>7</v>
      </c>
      <c r="U784" s="1" t="s">
        <v>57</v>
      </c>
      <c r="V784">
        <f t="shared" si="103"/>
        <v>831198673.22570062</v>
      </c>
      <c r="X784" t="s">
        <v>80</v>
      </c>
      <c r="Y784">
        <v>1994</v>
      </c>
      <c r="Z784" t="s">
        <v>82</v>
      </c>
      <c r="AA784">
        <f t="shared" si="97"/>
        <v>9.4361193483240707E-2</v>
      </c>
      <c r="AB784">
        <f t="shared" si="98"/>
        <v>3.5299104868300812</v>
      </c>
      <c r="AC784">
        <f t="shared" si="99"/>
        <v>36.46253309176744</v>
      </c>
      <c r="AD784">
        <f t="shared" si="100"/>
        <v>59.912151803940247</v>
      </c>
      <c r="AE784">
        <f t="shared" si="101"/>
        <v>1.0434239789957214E-3</v>
      </c>
      <c r="AF784" s="1" t="s">
        <v>7</v>
      </c>
      <c r="AG784" s="1" t="s">
        <v>57</v>
      </c>
      <c r="AH784">
        <f t="shared" si="104"/>
        <v>100.00000000000001</v>
      </c>
    </row>
    <row r="785" spans="1:34" x14ac:dyDescent="0.45">
      <c r="A785" t="str">
        <f>MID('Stand condition - SCT output'!$I785,9,4)</f>
        <v>1993</v>
      </c>
      <c r="B785">
        <f t="shared" si="102"/>
        <v>1994</v>
      </c>
      <c r="C785" t="str">
        <f>MID('Stand condition - SCT output'!$I785,18,4)</f>
        <v>1995</v>
      </c>
      <c r="D785">
        <f>SUM('Stand condition - SCT output'!$B785:$C785)</f>
        <v>348321.86447179376</v>
      </c>
      <c r="E785" s="1">
        <f>'Stand condition - SCT output'!$D785</f>
        <v>8947596.0041293204</v>
      </c>
      <c r="F785" s="1">
        <f>'Stand condition - SCT output'!$E785</f>
        <v>101361498.494734</v>
      </c>
      <c r="G785" s="1">
        <f>'Stand condition - SCT output'!$F785</f>
        <v>44865211.3766848</v>
      </c>
      <c r="H785" s="1">
        <f>'Stand condition - SCT output'!$G785</f>
        <v>0</v>
      </c>
      <c r="I785" s="1" t="str">
        <f>'Stand condition - SCT output'!$H785</f>
        <v>Nebine</v>
      </c>
      <c r="J785" s="1" t="str">
        <f>'Stand condition - SCT output'!$J785</f>
        <v>Coolabah</v>
      </c>
      <c r="K785" s="1"/>
      <c r="L785" t="s">
        <v>80</v>
      </c>
      <c r="M785">
        <v>1994</v>
      </c>
      <c r="N785" t="s">
        <v>82</v>
      </c>
      <c r="O785">
        <v>348321.86447179376</v>
      </c>
      <c r="P785" s="1">
        <v>8947596.0041293204</v>
      </c>
      <c r="Q785" s="1">
        <v>101361498.494734</v>
      </c>
      <c r="R785" s="1">
        <v>44865211.3766848</v>
      </c>
      <c r="S785" s="1">
        <v>0</v>
      </c>
      <c r="T785" s="1" t="s">
        <v>8</v>
      </c>
      <c r="U785" s="1" t="s">
        <v>57</v>
      </c>
      <c r="V785">
        <f t="shared" si="103"/>
        <v>155522627.74001992</v>
      </c>
      <c r="X785" t="s">
        <v>80</v>
      </c>
      <c r="Y785">
        <v>1994</v>
      </c>
      <c r="Z785" t="s">
        <v>82</v>
      </c>
      <c r="AA785">
        <f t="shared" si="97"/>
        <v>0.22396860799835991</v>
      </c>
      <c r="AB785">
        <f t="shared" si="98"/>
        <v>5.7532438424887014</v>
      </c>
      <c r="AC785">
        <f t="shared" si="99"/>
        <v>65.174759433833245</v>
      </c>
      <c r="AD785">
        <f t="shared" si="100"/>
        <v>28.848028115679686</v>
      </c>
      <c r="AE785">
        <f t="shared" si="101"/>
        <v>0</v>
      </c>
      <c r="AF785" s="1" t="s">
        <v>8</v>
      </c>
      <c r="AG785" s="1" t="s">
        <v>57</v>
      </c>
      <c r="AH785">
        <f t="shared" si="104"/>
        <v>99.999999999999986</v>
      </c>
    </row>
    <row r="786" spans="1:34" x14ac:dyDescent="0.45">
      <c r="A786" t="str">
        <f>MID('Stand condition - SCT output'!$I786,9,4)</f>
        <v>1993</v>
      </c>
      <c r="B786">
        <f t="shared" si="102"/>
        <v>1994</v>
      </c>
      <c r="C786" t="str">
        <f>MID('Stand condition - SCT output'!$I786,18,4)</f>
        <v>1995</v>
      </c>
      <c r="D786">
        <f>SUM('Stand condition - SCT output'!$B786:$C786)</f>
        <v>0</v>
      </c>
      <c r="E786" s="1">
        <f>'Stand condition - SCT output'!$D786</f>
        <v>9345.55810546875</v>
      </c>
      <c r="F786" s="1">
        <f>'Stand condition - SCT output'!$E786</f>
        <v>107542.058898925</v>
      </c>
      <c r="G786" s="1">
        <f>'Stand condition - SCT output'!$F786</f>
        <v>458655.63385655999</v>
      </c>
      <c r="H786" s="1">
        <f>'Stand condition - SCT output'!$G786</f>
        <v>1862.83740234375</v>
      </c>
      <c r="I786" s="1" t="str">
        <f>'Stand condition - SCT output'!$H786</f>
        <v>Ovens</v>
      </c>
      <c r="J786" s="1" t="str">
        <f>'Stand condition - SCT output'!$J786</f>
        <v>Coolabah</v>
      </c>
      <c r="K786" s="1"/>
      <c r="L786" t="s">
        <v>80</v>
      </c>
      <c r="M786">
        <v>1994</v>
      </c>
      <c r="N786" t="s">
        <v>82</v>
      </c>
      <c r="O786">
        <v>0</v>
      </c>
      <c r="P786" s="1">
        <v>9345.55810546875</v>
      </c>
      <c r="Q786" s="1">
        <v>107542.058898925</v>
      </c>
      <c r="R786" s="1">
        <v>458655.63385655999</v>
      </c>
      <c r="S786" s="1">
        <v>1862.83740234375</v>
      </c>
      <c r="T786" s="1" t="s">
        <v>9</v>
      </c>
      <c r="U786" s="1" t="s">
        <v>57</v>
      </c>
      <c r="V786">
        <f t="shared" si="103"/>
        <v>577406.08826329745</v>
      </c>
      <c r="X786" t="s">
        <v>80</v>
      </c>
      <c r="Y786">
        <v>1994</v>
      </c>
      <c r="Z786" t="s">
        <v>82</v>
      </c>
      <c r="AA786">
        <f t="shared" si="97"/>
        <v>0</v>
      </c>
      <c r="AB786">
        <f t="shared" si="98"/>
        <v>1.6185416633859897</v>
      </c>
      <c r="AC786">
        <f t="shared" si="99"/>
        <v>18.625030301011609</v>
      </c>
      <c r="AD786">
        <f t="shared" si="100"/>
        <v>79.433806324434315</v>
      </c>
      <c r="AE786">
        <f t="shared" si="101"/>
        <v>0.32262171116808441</v>
      </c>
      <c r="AF786" s="1" t="s">
        <v>9</v>
      </c>
      <c r="AG786" s="1" t="s">
        <v>57</v>
      </c>
      <c r="AH786">
        <f t="shared" si="104"/>
        <v>100</v>
      </c>
    </row>
    <row r="787" spans="1:34" x14ac:dyDescent="0.45">
      <c r="A787" t="str">
        <f>MID('Stand condition - SCT output'!$I787,9,4)</f>
        <v>1993</v>
      </c>
      <c r="B787">
        <f t="shared" si="102"/>
        <v>1994</v>
      </c>
      <c r="C787" t="str">
        <f>MID('Stand condition - SCT output'!$I787,18,4)</f>
        <v>1995</v>
      </c>
      <c r="D787">
        <f>SUM('Stand condition - SCT output'!$B787:$C787)</f>
        <v>2142849.2501823823</v>
      </c>
      <c r="E787" s="1">
        <f>'Stand condition - SCT output'!$D787</f>
        <v>20031342.4627604</v>
      </c>
      <c r="F787" s="1">
        <f>'Stand condition - SCT output'!$E787</f>
        <v>63309183.447136998</v>
      </c>
      <c r="G787" s="1">
        <f>'Stand condition - SCT output'!$F787</f>
        <v>143099195.90279499</v>
      </c>
      <c r="H787" s="1">
        <f>'Stand condition - SCT output'!$G787</f>
        <v>11008.765319824201</v>
      </c>
      <c r="I787" s="1" t="str">
        <f>'Stand condition - SCT output'!$H787</f>
        <v>Paroo</v>
      </c>
      <c r="J787" s="1" t="str">
        <f>'Stand condition - SCT output'!$J787</f>
        <v>Coolabah</v>
      </c>
      <c r="K787" s="1"/>
      <c r="L787" t="s">
        <v>80</v>
      </c>
      <c r="M787">
        <v>1994</v>
      </c>
      <c r="N787" t="s">
        <v>82</v>
      </c>
      <c r="O787">
        <v>2142849.2501823823</v>
      </c>
      <c r="P787" s="1">
        <v>20031342.4627604</v>
      </c>
      <c r="Q787" s="1">
        <v>63309183.447136998</v>
      </c>
      <c r="R787" s="1">
        <v>143099195.90279499</v>
      </c>
      <c r="S787" s="1">
        <v>11008.765319824201</v>
      </c>
      <c r="T787" s="1" t="s">
        <v>10</v>
      </c>
      <c r="U787" s="1" t="s">
        <v>57</v>
      </c>
      <c r="V787">
        <f t="shared" si="103"/>
        <v>228593579.82819459</v>
      </c>
      <c r="X787" t="s">
        <v>80</v>
      </c>
      <c r="Y787">
        <v>1994</v>
      </c>
      <c r="Z787" t="s">
        <v>82</v>
      </c>
      <c r="AA787">
        <f t="shared" si="97"/>
        <v>0.93740570132936196</v>
      </c>
      <c r="AB787">
        <f t="shared" si="98"/>
        <v>8.7628631030737925</v>
      </c>
      <c r="AC787">
        <f t="shared" si="99"/>
        <v>27.695083779132663</v>
      </c>
      <c r="AD787">
        <f t="shared" si="100"/>
        <v>62.599831548350963</v>
      </c>
      <c r="AE787">
        <f t="shared" si="101"/>
        <v>4.8158681132244065E-3</v>
      </c>
      <c r="AF787" s="1" t="s">
        <v>10</v>
      </c>
      <c r="AG787" s="1" t="s">
        <v>57</v>
      </c>
      <c r="AH787">
        <f t="shared" si="104"/>
        <v>100.00000000000001</v>
      </c>
    </row>
    <row r="788" spans="1:34" x14ac:dyDescent="0.45">
      <c r="A788" t="str">
        <f>MID('Stand condition - SCT output'!$I788,9,4)</f>
        <v>1993</v>
      </c>
      <c r="B788">
        <f t="shared" si="102"/>
        <v>1994</v>
      </c>
      <c r="C788" t="str">
        <f>MID('Stand condition - SCT output'!$I788,18,4)</f>
        <v>1995</v>
      </c>
      <c r="D788">
        <f>SUM('Stand condition - SCT output'!$B788:$C788)</f>
        <v>14917.4249267578</v>
      </c>
      <c r="E788" s="1">
        <f>'Stand condition - SCT output'!$D788</f>
        <v>95269.351135253906</v>
      </c>
      <c r="F788" s="1">
        <f>'Stand condition - SCT output'!$E788</f>
        <v>419275.87567138602</v>
      </c>
      <c r="G788" s="1">
        <f>'Stand condition - SCT output'!$F788</f>
        <v>651111.04968357401</v>
      </c>
      <c r="H788" s="1">
        <f>'Stand condition - SCT output'!$G788</f>
        <v>0</v>
      </c>
      <c r="I788" s="1" t="str">
        <f>'Stand condition - SCT output'!$H788</f>
        <v>Wimmera-Avoca</v>
      </c>
      <c r="J788" s="1" t="str">
        <f>'Stand condition - SCT output'!$J788</f>
        <v>Coolabah</v>
      </c>
      <c r="K788" s="1"/>
      <c r="L788" t="s">
        <v>80</v>
      </c>
      <c r="M788">
        <v>1994</v>
      </c>
      <c r="N788" t="s">
        <v>82</v>
      </c>
      <c r="O788">
        <v>14917.4249267578</v>
      </c>
      <c r="P788" s="1">
        <v>95269.351135253906</v>
      </c>
      <c r="Q788" s="1">
        <v>419275.87567138602</v>
      </c>
      <c r="R788" s="1">
        <v>651111.04968357401</v>
      </c>
      <c r="S788" s="1">
        <v>0</v>
      </c>
      <c r="T788" s="1" t="s">
        <v>11</v>
      </c>
      <c r="U788" s="1" t="s">
        <v>57</v>
      </c>
      <c r="V788">
        <f t="shared" si="103"/>
        <v>1180573.7014169716</v>
      </c>
      <c r="X788" t="s">
        <v>80</v>
      </c>
      <c r="Y788">
        <v>1994</v>
      </c>
      <c r="Z788" t="s">
        <v>82</v>
      </c>
      <c r="AA788">
        <f t="shared" si="97"/>
        <v>1.2635742189456967</v>
      </c>
      <c r="AB788">
        <f t="shared" si="98"/>
        <v>8.0697504121011541</v>
      </c>
      <c r="AC788">
        <f t="shared" si="99"/>
        <v>35.514587117107084</v>
      </c>
      <c r="AD788">
        <f t="shared" si="100"/>
        <v>55.152088251846074</v>
      </c>
      <c r="AE788">
        <f t="shared" si="101"/>
        <v>0</v>
      </c>
      <c r="AF788" s="1" t="s">
        <v>11</v>
      </c>
      <c r="AG788" s="1" t="s">
        <v>57</v>
      </c>
      <c r="AH788">
        <f t="shared" si="104"/>
        <v>100</v>
      </c>
    </row>
    <row r="789" spans="1:34" x14ac:dyDescent="0.45">
      <c r="A789" t="str">
        <f>MID('Stand condition - SCT output'!$I789,9,4)</f>
        <v>1993</v>
      </c>
      <c r="B789">
        <f t="shared" si="102"/>
        <v>1994</v>
      </c>
      <c r="C789" t="str">
        <f>MID('Stand condition - SCT output'!$I789,18,4)</f>
        <v>1995</v>
      </c>
      <c r="D789">
        <f>SUM('Stand condition - SCT output'!$B789:$C789)</f>
        <v>346160.01873779227</v>
      </c>
      <c r="E789" s="1">
        <f>'Stand condition - SCT output'!$D789</f>
        <v>1990007.7349243099</v>
      </c>
      <c r="F789" s="1">
        <f>'Stand condition - SCT output'!$E789</f>
        <v>7768455.1722325897</v>
      </c>
      <c r="G789" s="1">
        <f>'Stand condition - SCT output'!$F789</f>
        <v>6717417.5227661096</v>
      </c>
      <c r="H789" s="1">
        <f>'Stand condition - SCT output'!$G789</f>
        <v>0</v>
      </c>
      <c r="I789" s="1" t="str">
        <f>'Stand condition - SCT output'!$H789</f>
        <v>Lachlan</v>
      </c>
      <c r="J789" s="1" t="str">
        <f>'Stand condition - SCT output'!$J789</f>
        <v>Coolabah</v>
      </c>
      <c r="K789" s="1"/>
      <c r="L789" t="s">
        <v>80</v>
      </c>
      <c r="M789">
        <v>1994</v>
      </c>
      <c r="N789" t="s">
        <v>82</v>
      </c>
      <c r="O789">
        <v>346160.01873779227</v>
      </c>
      <c r="P789" s="1">
        <v>1990007.7349243099</v>
      </c>
      <c r="Q789" s="1">
        <v>7768455.1722325897</v>
      </c>
      <c r="R789" s="1">
        <v>6717417.5227661096</v>
      </c>
      <c r="S789" s="1">
        <v>0</v>
      </c>
      <c r="T789" s="1" t="s">
        <v>12</v>
      </c>
      <c r="U789" s="1" t="s">
        <v>57</v>
      </c>
      <c r="V789">
        <f t="shared" si="103"/>
        <v>16822040.448660802</v>
      </c>
      <c r="X789" t="s">
        <v>80</v>
      </c>
      <c r="Y789">
        <v>1994</v>
      </c>
      <c r="Z789" t="s">
        <v>82</v>
      </c>
      <c r="AA789">
        <f t="shared" si="97"/>
        <v>2.0577766400826243</v>
      </c>
      <c r="AB789">
        <f t="shared" si="98"/>
        <v>11.82976429641586</v>
      </c>
      <c r="AC789">
        <f t="shared" si="99"/>
        <v>46.180219313710154</v>
      </c>
      <c r="AD789">
        <f t="shared" si="100"/>
        <v>39.932239749791357</v>
      </c>
      <c r="AE789">
        <f t="shared" si="101"/>
        <v>0</v>
      </c>
      <c r="AF789" s="1" t="s">
        <v>12</v>
      </c>
      <c r="AG789" s="1" t="s">
        <v>57</v>
      </c>
      <c r="AH789">
        <f t="shared" si="104"/>
        <v>100</v>
      </c>
    </row>
    <row r="790" spans="1:34" x14ac:dyDescent="0.45">
      <c r="A790" t="str">
        <f>MID('Stand condition - SCT output'!$I790,9,4)</f>
        <v>1993</v>
      </c>
      <c r="B790">
        <f t="shared" si="102"/>
        <v>1994</v>
      </c>
      <c r="C790" t="str">
        <f>MID('Stand condition - SCT output'!$I790,18,4)</f>
        <v>1995</v>
      </c>
      <c r="D790">
        <f>SUM('Stand condition - SCT output'!$B790:$C790)</f>
        <v>0</v>
      </c>
      <c r="E790" s="1">
        <f>'Stand condition - SCT output'!$D790</f>
        <v>12481.609802245999</v>
      </c>
      <c r="F790" s="1">
        <f>'Stand condition - SCT output'!$E790</f>
        <v>56672.8778686523</v>
      </c>
      <c r="G790" s="1">
        <f>'Stand condition - SCT output'!$F790</f>
        <v>169292.13641357399</v>
      </c>
      <c r="H790" s="1">
        <f>'Stand condition - SCT output'!$G790</f>
        <v>0</v>
      </c>
      <c r="I790" s="1" t="str">
        <f>'Stand condition - SCT output'!$H790</f>
        <v>Loddon</v>
      </c>
      <c r="J790" s="1" t="str">
        <f>'Stand condition - SCT output'!$J790</f>
        <v>Coolabah</v>
      </c>
      <c r="K790" s="1"/>
      <c r="L790" t="s">
        <v>80</v>
      </c>
      <c r="M790">
        <v>1994</v>
      </c>
      <c r="N790" t="s">
        <v>82</v>
      </c>
      <c r="O790">
        <v>0</v>
      </c>
      <c r="P790" s="1">
        <v>12481.609802245999</v>
      </c>
      <c r="Q790" s="1">
        <v>56672.8778686523</v>
      </c>
      <c r="R790" s="1">
        <v>169292.13641357399</v>
      </c>
      <c r="S790" s="1">
        <v>0</v>
      </c>
      <c r="T790" s="1" t="s">
        <v>13</v>
      </c>
      <c r="U790" s="1" t="s">
        <v>57</v>
      </c>
      <c r="V790">
        <f t="shared" si="103"/>
        <v>238446.62408447228</v>
      </c>
      <c r="X790" t="s">
        <v>80</v>
      </c>
      <c r="Y790">
        <v>1994</v>
      </c>
      <c r="Z790" t="s">
        <v>82</v>
      </c>
      <c r="AA790">
        <f t="shared" si="97"/>
        <v>0</v>
      </c>
      <c r="AB790">
        <f t="shared" si="98"/>
        <v>5.2345508560541649</v>
      </c>
      <c r="AC790">
        <f t="shared" si="99"/>
        <v>23.76753207819597</v>
      </c>
      <c r="AD790">
        <f t="shared" si="100"/>
        <v>70.997917065749874</v>
      </c>
      <c r="AE790">
        <f t="shared" si="101"/>
        <v>0</v>
      </c>
      <c r="AF790" s="1" t="s">
        <v>13</v>
      </c>
      <c r="AG790" s="1" t="s">
        <v>57</v>
      </c>
      <c r="AH790">
        <f t="shared" si="104"/>
        <v>100</v>
      </c>
    </row>
    <row r="791" spans="1:34" x14ac:dyDescent="0.45">
      <c r="A791" t="str">
        <f>MID('Stand condition - SCT output'!$I791,9,4)</f>
        <v>1993</v>
      </c>
      <c r="B791">
        <f t="shared" si="102"/>
        <v>1994</v>
      </c>
      <c r="C791" t="str">
        <f>MID('Stand condition - SCT output'!$I791,18,4)</f>
        <v>1995</v>
      </c>
      <c r="D791">
        <f>SUM('Stand condition - SCT output'!$B791:$C791)</f>
        <v>36323.270751953103</v>
      </c>
      <c r="E791" s="1">
        <f>'Stand condition - SCT output'!$D791</f>
        <v>692846.56622314395</v>
      </c>
      <c r="F791" s="1">
        <f>'Stand condition - SCT output'!$E791</f>
        <v>3375562.8607754498</v>
      </c>
      <c r="G791" s="1">
        <f>'Stand condition - SCT output'!$F791</f>
        <v>6265003.2007352896</v>
      </c>
      <c r="H791" s="1">
        <f>'Stand condition - SCT output'!$G791</f>
        <v>0</v>
      </c>
      <c r="I791" s="1" t="str">
        <f>'Stand condition - SCT output'!$H791</f>
        <v>Lower Darling</v>
      </c>
      <c r="J791" s="1" t="str">
        <f>'Stand condition - SCT output'!$J791</f>
        <v>Coolabah</v>
      </c>
      <c r="K791" s="1"/>
      <c r="L791" t="s">
        <v>80</v>
      </c>
      <c r="M791">
        <v>1994</v>
      </c>
      <c r="N791" t="s">
        <v>82</v>
      </c>
      <c r="O791">
        <v>36323.270751953103</v>
      </c>
      <c r="P791" s="1">
        <v>692846.56622314395</v>
      </c>
      <c r="Q791" s="1">
        <v>3375562.8607754498</v>
      </c>
      <c r="R791" s="1">
        <v>6265003.2007352896</v>
      </c>
      <c r="S791" s="1">
        <v>0</v>
      </c>
      <c r="T791" s="1" t="s">
        <v>14</v>
      </c>
      <c r="U791" s="1" t="s">
        <v>57</v>
      </c>
      <c r="V791">
        <f t="shared" si="103"/>
        <v>10369735.898485836</v>
      </c>
      <c r="X791" t="s">
        <v>80</v>
      </c>
      <c r="Y791">
        <v>1994</v>
      </c>
      <c r="Z791" t="s">
        <v>82</v>
      </c>
      <c r="AA791">
        <f t="shared" si="97"/>
        <v>0.35028154147355806</v>
      </c>
      <c r="AB791">
        <f t="shared" si="98"/>
        <v>6.6814292379838891</v>
      </c>
      <c r="AC791">
        <f t="shared" si="99"/>
        <v>32.552062017976191</v>
      </c>
      <c r="AD791">
        <f t="shared" si="100"/>
        <v>60.416227202566375</v>
      </c>
      <c r="AE791">
        <f t="shared" si="101"/>
        <v>0</v>
      </c>
      <c r="AF791" s="1" t="s">
        <v>14</v>
      </c>
      <c r="AG791" s="1" t="s">
        <v>57</v>
      </c>
      <c r="AH791">
        <f t="shared" si="104"/>
        <v>100.00000000000001</v>
      </c>
    </row>
    <row r="792" spans="1:34" x14ac:dyDescent="0.45">
      <c r="A792" t="str">
        <f>MID('Stand condition - SCT output'!$I792,9,4)</f>
        <v>1993</v>
      </c>
      <c r="B792">
        <f t="shared" si="102"/>
        <v>1994</v>
      </c>
      <c r="C792" t="str">
        <f>MID('Stand condition - SCT output'!$I792,18,4)</f>
        <v>1995</v>
      </c>
      <c r="D792">
        <f>SUM('Stand condition - SCT output'!$B792:$C792)</f>
        <v>5782692.1917645549</v>
      </c>
      <c r="E792" s="1">
        <f>'Stand condition - SCT output'!$D792</f>
        <v>95775944.67148</v>
      </c>
      <c r="F792" s="1">
        <f>'Stand condition - SCT output'!$E792</f>
        <v>344949471.54149002</v>
      </c>
      <c r="G792" s="1">
        <f>'Stand condition - SCT output'!$F792</f>
        <v>221976733.647021</v>
      </c>
      <c r="H792" s="1">
        <f>'Stand condition - SCT output'!$G792</f>
        <v>27839.9012451171</v>
      </c>
      <c r="I792" s="1" t="str">
        <f>'Stand condition - SCT output'!$H792</f>
        <v>Macquarie-Castlereagh</v>
      </c>
      <c r="J792" s="1" t="str">
        <f>'Stand condition - SCT output'!$J792</f>
        <v>Coolabah</v>
      </c>
      <c r="K792" s="1"/>
      <c r="L792" t="s">
        <v>80</v>
      </c>
      <c r="M792">
        <v>1994</v>
      </c>
      <c r="N792" t="s">
        <v>82</v>
      </c>
      <c r="O792">
        <v>5782692.1917645549</v>
      </c>
      <c r="P792" s="1">
        <v>95775944.67148</v>
      </c>
      <c r="Q792" s="1">
        <v>344949471.54149002</v>
      </c>
      <c r="R792" s="1">
        <v>221976733.647021</v>
      </c>
      <c r="S792" s="1">
        <v>27839.9012451171</v>
      </c>
      <c r="T792" s="1" t="s">
        <v>15</v>
      </c>
      <c r="U792" s="1" t="s">
        <v>57</v>
      </c>
      <c r="V792">
        <f t="shared" si="103"/>
        <v>668512681.95300066</v>
      </c>
      <c r="X792" t="s">
        <v>80</v>
      </c>
      <c r="Y792">
        <v>1994</v>
      </c>
      <c r="Z792" t="s">
        <v>82</v>
      </c>
      <c r="AA792">
        <f t="shared" si="97"/>
        <v>0.86500860011674441</v>
      </c>
      <c r="AB792">
        <f t="shared" si="98"/>
        <v>14.326720682647192</v>
      </c>
      <c r="AC792">
        <f t="shared" si="99"/>
        <v>51.599540420647017</v>
      </c>
      <c r="AD792">
        <f t="shared" si="100"/>
        <v>33.204565842870117</v>
      </c>
      <c r="AE792">
        <f t="shared" si="101"/>
        <v>4.1644537189309992E-3</v>
      </c>
      <c r="AF792" s="1" t="s">
        <v>15</v>
      </c>
      <c r="AG792" s="1" t="s">
        <v>57</v>
      </c>
      <c r="AH792">
        <f t="shared" si="104"/>
        <v>100.00000000000001</v>
      </c>
    </row>
    <row r="793" spans="1:34" x14ac:dyDescent="0.45">
      <c r="A793" t="str">
        <f>MID('Stand condition - SCT output'!$I793,9,4)</f>
        <v>1993</v>
      </c>
      <c r="B793">
        <f t="shared" si="102"/>
        <v>1994</v>
      </c>
      <c r="C793" t="str">
        <f>MID('Stand condition - SCT output'!$I793,18,4)</f>
        <v>1995</v>
      </c>
      <c r="D793">
        <f>SUM('Stand condition - SCT output'!$B793:$C793)</f>
        <v>1570670.4375610349</v>
      </c>
      <c r="E793" s="1">
        <f>'Stand condition - SCT output'!$D793</f>
        <v>8707780.4043643698</v>
      </c>
      <c r="F793" s="1">
        <f>'Stand condition - SCT output'!$E793</f>
        <v>21847470.435393199</v>
      </c>
      <c r="G793" s="1">
        <f>'Stand condition - SCT output'!$F793</f>
        <v>47675896.3776398</v>
      </c>
      <c r="H793" s="1">
        <f>'Stand condition - SCT output'!$G793</f>
        <v>5441.1353759765598</v>
      </c>
      <c r="I793" s="1" t="str">
        <f>'Stand condition - SCT output'!$H793</f>
        <v>Moonie</v>
      </c>
      <c r="J793" s="1" t="str">
        <f>'Stand condition - SCT output'!$J793</f>
        <v>Coolabah</v>
      </c>
      <c r="K793" s="1"/>
      <c r="L793" t="s">
        <v>80</v>
      </c>
      <c r="M793">
        <v>1994</v>
      </c>
      <c r="N793" t="s">
        <v>82</v>
      </c>
      <c r="O793">
        <v>1570670.4375610349</v>
      </c>
      <c r="P793" s="1">
        <v>8707780.4043643698</v>
      </c>
      <c r="Q793" s="1">
        <v>21847470.435393199</v>
      </c>
      <c r="R793" s="1">
        <v>47675896.3776398</v>
      </c>
      <c r="S793" s="1">
        <v>5441.1353759765598</v>
      </c>
      <c r="T793" s="1" t="s">
        <v>16</v>
      </c>
      <c r="U793" s="1" t="s">
        <v>57</v>
      </c>
      <c r="V793">
        <f t="shared" si="103"/>
        <v>79807258.790334374</v>
      </c>
      <c r="X793" t="s">
        <v>80</v>
      </c>
      <c r="Y793">
        <v>1994</v>
      </c>
      <c r="Z793" t="s">
        <v>82</v>
      </c>
      <c r="AA793">
        <f t="shared" si="97"/>
        <v>1.9680796726616328</v>
      </c>
      <c r="AB793">
        <f t="shared" si="98"/>
        <v>10.911013028578031</v>
      </c>
      <c r="AC793">
        <f t="shared" si="99"/>
        <v>27.375292381348139</v>
      </c>
      <c r="AD793">
        <f t="shared" si="100"/>
        <v>59.73879707219556</v>
      </c>
      <c r="AE793">
        <f t="shared" si="101"/>
        <v>6.8178452166503265E-3</v>
      </c>
      <c r="AF793" s="1" t="s">
        <v>16</v>
      </c>
      <c r="AG793" s="1" t="s">
        <v>57</v>
      </c>
      <c r="AH793">
        <f t="shared" si="104"/>
        <v>100.00000000000001</v>
      </c>
    </row>
    <row r="794" spans="1:34" x14ac:dyDescent="0.45">
      <c r="A794" t="str">
        <f>MID('Stand condition - SCT output'!$I794,9,4)</f>
        <v>1993</v>
      </c>
      <c r="B794">
        <f t="shared" si="102"/>
        <v>1994</v>
      </c>
      <c r="C794" t="str">
        <f>MID('Stand condition - SCT output'!$I794,18,4)</f>
        <v>1995</v>
      </c>
      <c r="D794">
        <f>SUM('Stand condition - SCT output'!$B794:$C794)</f>
        <v>95283.508850097613</v>
      </c>
      <c r="E794" s="1">
        <f>'Stand condition - SCT output'!$D794</f>
        <v>853106.16107177699</v>
      </c>
      <c r="F794" s="1">
        <f>'Stand condition - SCT output'!$E794</f>
        <v>4510515.1493523</v>
      </c>
      <c r="G794" s="1">
        <f>'Stand condition - SCT output'!$F794</f>
        <v>11120436.4392925</v>
      </c>
      <c r="H794" s="1">
        <f>'Stand condition - SCT output'!$G794</f>
        <v>6927.78271484375</v>
      </c>
      <c r="I794" s="1" t="str">
        <f>'Stand condition - SCT output'!$H794</f>
        <v>Murray</v>
      </c>
      <c r="J794" s="1" t="str">
        <f>'Stand condition - SCT output'!$J794</f>
        <v>Coolabah</v>
      </c>
      <c r="K794" s="1"/>
      <c r="L794" t="s">
        <v>80</v>
      </c>
      <c r="M794">
        <v>1994</v>
      </c>
      <c r="N794" t="s">
        <v>82</v>
      </c>
      <c r="O794">
        <v>95283.508850097613</v>
      </c>
      <c r="P794" s="1">
        <v>853106.16107177699</v>
      </c>
      <c r="Q794" s="1">
        <v>4510515.1493523</v>
      </c>
      <c r="R794" s="1">
        <v>11120436.4392925</v>
      </c>
      <c r="S794" s="1">
        <v>6927.78271484375</v>
      </c>
      <c r="T794" s="1" t="s">
        <v>17</v>
      </c>
      <c r="U794" s="1" t="s">
        <v>57</v>
      </c>
      <c r="V794">
        <f t="shared" si="103"/>
        <v>16586269.041281518</v>
      </c>
      <c r="X794" t="s">
        <v>80</v>
      </c>
      <c r="Y794">
        <v>1994</v>
      </c>
      <c r="Z794" t="s">
        <v>82</v>
      </c>
      <c r="AA794">
        <f t="shared" si="97"/>
        <v>0.57447222526625341</v>
      </c>
      <c r="AB794">
        <f t="shared" si="98"/>
        <v>5.1434482278593432</v>
      </c>
      <c r="AC794">
        <f t="shared" si="99"/>
        <v>27.194272190605929</v>
      </c>
      <c r="AD794">
        <f t="shared" si="100"/>
        <v>67.046039176229911</v>
      </c>
      <c r="AE794">
        <f t="shared" si="101"/>
        <v>4.1768180038568116E-2</v>
      </c>
      <c r="AF794" s="1" t="s">
        <v>17</v>
      </c>
      <c r="AG794" s="1" t="s">
        <v>57</v>
      </c>
      <c r="AH794">
        <f t="shared" si="104"/>
        <v>100.00000000000001</v>
      </c>
    </row>
    <row r="795" spans="1:34" x14ac:dyDescent="0.45">
      <c r="A795" t="str">
        <f>MID('Stand condition - SCT output'!$I795,9,4)</f>
        <v>1993</v>
      </c>
      <c r="B795">
        <f t="shared" si="102"/>
        <v>1994</v>
      </c>
      <c r="C795" t="str">
        <f>MID('Stand condition - SCT output'!$I795,18,4)</f>
        <v>1995</v>
      </c>
      <c r="D795">
        <f>SUM('Stand condition - SCT output'!$B795:$C795)</f>
        <v>423917.67912525759</v>
      </c>
      <c r="E795" s="1">
        <f>'Stand condition - SCT output'!$D795</f>
        <v>8336798.6337670404</v>
      </c>
      <c r="F795" s="1">
        <f>'Stand condition - SCT output'!$E795</f>
        <v>86604706.864692897</v>
      </c>
      <c r="G795" s="1">
        <f>'Stand condition - SCT output'!$F795</f>
        <v>176425530.57132399</v>
      </c>
      <c r="H795" s="1">
        <f>'Stand condition - SCT output'!$G795</f>
        <v>15192.503812662701</v>
      </c>
      <c r="I795" s="1" t="str">
        <f>'Stand condition - SCT output'!$H795</f>
        <v>Barwon-Darling</v>
      </c>
      <c r="J795" s="1" t="str">
        <f>'Stand condition - SCT output'!$J795</f>
        <v>Coolabah</v>
      </c>
      <c r="K795" s="1"/>
      <c r="L795" t="s">
        <v>80</v>
      </c>
      <c r="M795">
        <v>1994</v>
      </c>
      <c r="N795" t="s">
        <v>82</v>
      </c>
      <c r="O795">
        <v>423917.67912525759</v>
      </c>
      <c r="P795" s="1">
        <v>8336798.6337670404</v>
      </c>
      <c r="Q795" s="1">
        <v>86604706.864692897</v>
      </c>
      <c r="R795" s="1">
        <v>176425530.57132399</v>
      </c>
      <c r="S795" s="1">
        <v>15192.503812662701</v>
      </c>
      <c r="T795" s="1" t="s">
        <v>18</v>
      </c>
      <c r="U795" s="1" t="s">
        <v>57</v>
      </c>
      <c r="V795">
        <f t="shared" si="103"/>
        <v>271806146.25272185</v>
      </c>
      <c r="X795" t="s">
        <v>80</v>
      </c>
      <c r="Y795">
        <v>1994</v>
      </c>
      <c r="Z795" t="s">
        <v>82</v>
      </c>
      <c r="AA795">
        <f t="shared" si="97"/>
        <v>0.15596324254239063</v>
      </c>
      <c r="AB795">
        <f t="shared" si="98"/>
        <v>3.0671854734350243</v>
      </c>
      <c r="AC795">
        <f t="shared" si="99"/>
        <v>31.862674210526848</v>
      </c>
      <c r="AD795">
        <f t="shared" si="100"/>
        <v>64.908587610556026</v>
      </c>
      <c r="AE795">
        <f t="shared" si="101"/>
        <v>5.5894629397147287E-3</v>
      </c>
      <c r="AF795" s="1" t="s">
        <v>18</v>
      </c>
      <c r="AG795" s="1" t="s">
        <v>57</v>
      </c>
      <c r="AH795">
        <f t="shared" si="104"/>
        <v>100</v>
      </c>
    </row>
    <row r="796" spans="1:34" x14ac:dyDescent="0.45">
      <c r="A796" t="str">
        <f>MID('Stand condition - SCT output'!$I796,9,4)</f>
        <v>1993</v>
      </c>
      <c r="B796">
        <f t="shared" si="102"/>
        <v>1994</v>
      </c>
      <c r="C796" t="str">
        <f>MID('Stand condition - SCT output'!$I796,18,4)</f>
        <v>1995</v>
      </c>
      <c r="D796">
        <f>SUM('Stand condition - SCT output'!$B796:$C796)</f>
        <v>2212713.9379858817</v>
      </c>
      <c r="E796" s="1">
        <f>'Stand condition - SCT output'!$D796</f>
        <v>32665846.4571633</v>
      </c>
      <c r="F796" s="1">
        <f>'Stand condition - SCT output'!$E796</f>
        <v>263824095.00395</v>
      </c>
      <c r="G796" s="1">
        <f>'Stand condition - SCT output'!$F796</f>
        <v>340960299.32607502</v>
      </c>
      <c r="H796" s="1">
        <f>'Stand condition - SCT output'!$G796</f>
        <v>3383.3342895507799</v>
      </c>
      <c r="I796" s="1" t="str">
        <f>'Stand condition - SCT output'!$H796</f>
        <v>Border Rivers</v>
      </c>
      <c r="J796" s="1" t="str">
        <f>'Stand condition - SCT output'!$J796</f>
        <v>Coolabah</v>
      </c>
      <c r="K796" s="1"/>
      <c r="L796" t="s">
        <v>80</v>
      </c>
      <c r="M796">
        <v>1994</v>
      </c>
      <c r="N796" t="s">
        <v>82</v>
      </c>
      <c r="O796">
        <v>2212713.9379858817</v>
      </c>
      <c r="P796" s="1">
        <v>32665846.4571633</v>
      </c>
      <c r="Q796" s="1">
        <v>263824095.00395</v>
      </c>
      <c r="R796" s="1">
        <v>340960299.32607502</v>
      </c>
      <c r="S796" s="1">
        <v>3383.3342895507799</v>
      </c>
      <c r="T796" s="1" t="s">
        <v>19</v>
      </c>
      <c r="U796" s="1" t="s">
        <v>57</v>
      </c>
      <c r="V796">
        <f t="shared" si="103"/>
        <v>639666338.05946374</v>
      </c>
      <c r="X796" t="s">
        <v>80</v>
      </c>
      <c r="Y796">
        <v>1994</v>
      </c>
      <c r="Z796" t="s">
        <v>82</v>
      </c>
      <c r="AA796">
        <f t="shared" si="97"/>
        <v>0.34591689547061749</v>
      </c>
      <c r="AB796">
        <f t="shared" si="98"/>
        <v>5.1067008709979458</v>
      </c>
      <c r="AC796">
        <f t="shared" si="99"/>
        <v>41.244017280056525</v>
      </c>
      <c r="AD796">
        <f t="shared" si="100"/>
        <v>53.302836031740533</v>
      </c>
      <c r="AE796">
        <f t="shared" si="101"/>
        <v>5.2892173438650811E-4</v>
      </c>
      <c r="AF796" s="1" t="s">
        <v>19</v>
      </c>
      <c r="AG796" s="1" t="s">
        <v>57</v>
      </c>
      <c r="AH796">
        <f t="shared" si="104"/>
        <v>100.00000000000001</v>
      </c>
    </row>
    <row r="797" spans="1:34" x14ac:dyDescent="0.45">
      <c r="A797" t="str">
        <f>MID('Stand condition - SCT output'!$I797,9,4)</f>
        <v>1993</v>
      </c>
      <c r="B797">
        <f t="shared" si="102"/>
        <v>1994</v>
      </c>
      <c r="C797" t="str">
        <f>MID('Stand condition - SCT output'!$I797,18,4)</f>
        <v>1995</v>
      </c>
      <c r="D797">
        <f>SUM('Stand condition - SCT output'!$B797:$C797)</f>
        <v>0</v>
      </c>
      <c r="E797" s="1">
        <f>'Stand condition - SCT output'!$D797</f>
        <v>3116.6162719726499</v>
      </c>
      <c r="F797" s="1">
        <f>'Stand condition - SCT output'!$E797</f>
        <v>16812.852966308499</v>
      </c>
      <c r="G797" s="1">
        <f>'Stand condition - SCT output'!$F797</f>
        <v>54213.4111328125</v>
      </c>
      <c r="H797" s="1">
        <f>'Stand condition - SCT output'!$G797</f>
        <v>0</v>
      </c>
      <c r="I797" s="1" t="str">
        <f>'Stand condition - SCT output'!$H797</f>
        <v>Campaspe</v>
      </c>
      <c r="J797" s="1" t="str">
        <f>'Stand condition - SCT output'!$J797</f>
        <v>Coolabah</v>
      </c>
      <c r="K797" s="1"/>
      <c r="L797" t="s">
        <v>80</v>
      </c>
      <c r="M797">
        <v>1994</v>
      </c>
      <c r="N797" t="s">
        <v>82</v>
      </c>
      <c r="O797">
        <v>0</v>
      </c>
      <c r="P797" s="1">
        <v>3116.6162719726499</v>
      </c>
      <c r="Q797" s="1">
        <v>16812.852966308499</v>
      </c>
      <c r="R797" s="1">
        <v>54213.4111328125</v>
      </c>
      <c r="S797" s="1">
        <v>0</v>
      </c>
      <c r="T797" s="1" t="s">
        <v>20</v>
      </c>
      <c r="U797" s="1" t="s">
        <v>57</v>
      </c>
      <c r="V797">
        <f t="shared" si="103"/>
        <v>74142.880371093648</v>
      </c>
      <c r="X797" t="s">
        <v>80</v>
      </c>
      <c r="Y797">
        <v>1994</v>
      </c>
      <c r="Z797" t="s">
        <v>82</v>
      </c>
      <c r="AA797">
        <f t="shared" si="97"/>
        <v>0</v>
      </c>
      <c r="AB797">
        <f t="shared" si="98"/>
        <v>4.2035273735976091</v>
      </c>
      <c r="AC797">
        <f t="shared" si="99"/>
        <v>22.67628784066418</v>
      </c>
      <c r="AD797">
        <f t="shared" si="100"/>
        <v>73.120184785738203</v>
      </c>
      <c r="AE797">
        <f t="shared" si="101"/>
        <v>0</v>
      </c>
      <c r="AF797" s="1" t="s">
        <v>20</v>
      </c>
      <c r="AG797" s="1" t="s">
        <v>57</v>
      </c>
      <c r="AH797">
        <f t="shared" si="104"/>
        <v>100</v>
      </c>
    </row>
    <row r="798" spans="1:34" x14ac:dyDescent="0.45">
      <c r="A798" t="str">
        <f>MID('Stand condition - SCT output'!$I798,9,4)</f>
        <v>1993</v>
      </c>
      <c r="B798">
        <f t="shared" si="102"/>
        <v>1994</v>
      </c>
      <c r="C798" t="str">
        <f>MID('Stand condition - SCT output'!$I798,18,4)</f>
        <v>1995</v>
      </c>
      <c r="D798">
        <f>SUM('Stand condition - SCT output'!$B798:$C798)</f>
        <v>9959.4392089843695</v>
      </c>
      <c r="E798" s="1">
        <f>'Stand condition - SCT output'!$D798</f>
        <v>49856.0712280273</v>
      </c>
      <c r="F798" s="1">
        <f>'Stand condition - SCT output'!$E798</f>
        <v>238974.592534083</v>
      </c>
      <c r="G798" s="1">
        <f>'Stand condition - SCT output'!$F798</f>
        <v>1200763.7590846601</v>
      </c>
      <c r="H798" s="1">
        <f>'Stand condition - SCT output'!$G798</f>
        <v>3088.6441040038999</v>
      </c>
      <c r="I798" s="1" t="str">
        <f>'Stand condition - SCT output'!$H798</f>
        <v>Goulburn-Broken</v>
      </c>
      <c r="J798" s="1" t="str">
        <f>'Stand condition - SCT output'!$J798</f>
        <v>Coolabah</v>
      </c>
      <c r="K798" s="1"/>
      <c r="L798" t="s">
        <v>80</v>
      </c>
      <c r="M798">
        <v>1994</v>
      </c>
      <c r="N798" t="s">
        <v>82</v>
      </c>
      <c r="O798">
        <v>9959.4392089843695</v>
      </c>
      <c r="P798" s="1">
        <v>49856.0712280273</v>
      </c>
      <c r="Q798" s="1">
        <v>238974.592534083</v>
      </c>
      <c r="R798" s="1">
        <v>1200763.7590846601</v>
      </c>
      <c r="S798" s="1">
        <v>3088.6441040038999</v>
      </c>
      <c r="T798" s="1" t="s">
        <v>21</v>
      </c>
      <c r="U798" s="1" t="s">
        <v>57</v>
      </c>
      <c r="V798">
        <f t="shared" si="103"/>
        <v>1502642.5061597587</v>
      </c>
      <c r="X798" t="s">
        <v>80</v>
      </c>
      <c r="Y798">
        <v>1994</v>
      </c>
      <c r="Z798" t="s">
        <v>82</v>
      </c>
      <c r="AA798">
        <f t="shared" si="97"/>
        <v>0.66279498737442855</v>
      </c>
      <c r="AB798">
        <f t="shared" si="98"/>
        <v>3.3178930466596741</v>
      </c>
      <c r="AC798">
        <f t="shared" si="99"/>
        <v>15.903622555229086</v>
      </c>
      <c r="AD798">
        <f t="shared" si="100"/>
        <v>79.910141910826297</v>
      </c>
      <c r="AE798">
        <f t="shared" si="101"/>
        <v>0.20554749991050233</v>
      </c>
      <c r="AF798" s="1" t="s">
        <v>21</v>
      </c>
      <c r="AG798" s="1" t="s">
        <v>57</v>
      </c>
      <c r="AH798">
        <f t="shared" si="104"/>
        <v>99.999999999999986</v>
      </c>
    </row>
    <row r="799" spans="1:34" x14ac:dyDescent="0.45">
      <c r="A799" t="str">
        <f>MID('Stand condition - SCT output'!$I799,9,4)</f>
        <v>1993</v>
      </c>
      <c r="B799">
        <f t="shared" si="102"/>
        <v>1994</v>
      </c>
      <c r="C799" t="str">
        <f>MID('Stand condition - SCT output'!$I799,18,4)</f>
        <v>1995</v>
      </c>
      <c r="D799">
        <f>SUM('Stand condition - SCT output'!$B799:$C799)</f>
        <v>3374211.5287832129</v>
      </c>
      <c r="E799" s="1">
        <f>'Stand condition - SCT output'!$D799</f>
        <v>59436251.788031802</v>
      </c>
      <c r="F799" s="1">
        <f>'Stand condition - SCT output'!$E799</f>
        <v>631195222.93592501</v>
      </c>
      <c r="G799" s="1">
        <f>'Stand condition - SCT output'!$F799</f>
        <v>688608311.75761199</v>
      </c>
      <c r="H799" s="1">
        <f>'Stand condition - SCT output'!$G799</f>
        <v>10093.3077392578</v>
      </c>
      <c r="I799" s="1" t="str">
        <f>'Stand condition - SCT output'!$H799</f>
        <v>Gwydir</v>
      </c>
      <c r="J799" s="1" t="str">
        <f>'Stand condition - SCT output'!$J799</f>
        <v>Coolabah</v>
      </c>
      <c r="K799" s="1"/>
      <c r="L799" t="s">
        <v>80</v>
      </c>
      <c r="M799">
        <v>1994</v>
      </c>
      <c r="N799" t="s">
        <v>82</v>
      </c>
      <c r="O799">
        <v>3374211.5287832129</v>
      </c>
      <c r="P799" s="1">
        <v>59436251.788031802</v>
      </c>
      <c r="Q799" s="1">
        <v>631195222.93592501</v>
      </c>
      <c r="R799" s="1">
        <v>688608311.75761199</v>
      </c>
      <c r="S799" s="1">
        <v>10093.3077392578</v>
      </c>
      <c r="T799" s="1" t="s">
        <v>22</v>
      </c>
      <c r="U799" s="1" t="s">
        <v>57</v>
      </c>
      <c r="V799">
        <f t="shared" si="103"/>
        <v>1382624091.3180914</v>
      </c>
      <c r="X799" t="s">
        <v>80</v>
      </c>
      <c r="Y799">
        <v>1994</v>
      </c>
      <c r="Z799" t="s">
        <v>82</v>
      </c>
      <c r="AA799">
        <f t="shared" si="97"/>
        <v>0.24404402830609509</v>
      </c>
      <c r="AB799">
        <f t="shared" si="98"/>
        <v>4.2988005316303788</v>
      </c>
      <c r="AC799">
        <f t="shared" si="99"/>
        <v>45.651976332496147</v>
      </c>
      <c r="AD799">
        <f t="shared" si="100"/>
        <v>49.804449096582992</v>
      </c>
      <c r="AE799">
        <f t="shared" si="101"/>
        <v>7.3001098437649732E-4</v>
      </c>
      <c r="AF799" s="1" t="s">
        <v>22</v>
      </c>
      <c r="AG799" s="1" t="s">
        <v>57</v>
      </c>
      <c r="AH799">
        <f t="shared" si="104"/>
        <v>99.999999999999986</v>
      </c>
    </row>
    <row r="800" spans="1:34" x14ac:dyDescent="0.45">
      <c r="A800" t="str">
        <f>MID('Stand condition - SCT output'!$I800,9,4)</f>
        <v>1993</v>
      </c>
      <c r="B800">
        <f t="shared" si="102"/>
        <v>1994</v>
      </c>
      <c r="C800" t="str">
        <f>MID('Stand condition - SCT output'!$I800,18,4)</f>
        <v>1995</v>
      </c>
      <c r="D800">
        <f>SUM('Stand condition - SCT output'!$B800:$C800)</f>
        <v>10429709.882369857</v>
      </c>
      <c r="E800" s="1">
        <f>'Stand condition - SCT output'!$D800</f>
        <v>153373135.26478401</v>
      </c>
      <c r="F800" s="1">
        <f>'Stand condition - SCT output'!$E800</f>
        <v>688717881.50290895</v>
      </c>
      <c r="G800" s="1">
        <f>'Stand condition - SCT output'!$F800</f>
        <v>373332793.89073902</v>
      </c>
      <c r="H800" s="1">
        <f>'Stand condition - SCT output'!$G800</f>
        <v>11910.6242242551</v>
      </c>
      <c r="I800" s="1" t="str">
        <f>'Stand condition - SCT output'!$H800</f>
        <v>Warrego</v>
      </c>
      <c r="J800" s="1" t="str">
        <f>'Stand condition - SCT output'!$J800</f>
        <v>Coolabah</v>
      </c>
      <c r="K800" s="1"/>
      <c r="L800" t="s">
        <v>80</v>
      </c>
      <c r="M800">
        <v>1994</v>
      </c>
      <c r="N800" t="s">
        <v>82</v>
      </c>
      <c r="O800">
        <v>10429709.882369857</v>
      </c>
      <c r="P800" s="1">
        <v>153373135.26478401</v>
      </c>
      <c r="Q800" s="1">
        <v>688717881.50290895</v>
      </c>
      <c r="R800" s="1">
        <v>373332793.89073902</v>
      </c>
      <c r="S800" s="1">
        <v>11910.6242242551</v>
      </c>
      <c r="T800" s="1" t="s">
        <v>23</v>
      </c>
      <c r="U800" s="1" t="s">
        <v>57</v>
      </c>
      <c r="V800">
        <f t="shared" si="103"/>
        <v>1225865431.1650259</v>
      </c>
      <c r="X800" t="s">
        <v>80</v>
      </c>
      <c r="Y800">
        <v>1994</v>
      </c>
      <c r="Z800" t="s">
        <v>82</v>
      </c>
      <c r="AA800">
        <f t="shared" si="97"/>
        <v>0.85080381722305132</v>
      </c>
      <c r="AB800">
        <f t="shared" si="98"/>
        <v>12.511416943948142</v>
      </c>
      <c r="AC800">
        <f t="shared" si="99"/>
        <v>56.18217660713151</v>
      </c>
      <c r="AD800">
        <f t="shared" si="100"/>
        <v>30.454631022259488</v>
      </c>
      <c r="AE800">
        <f t="shared" si="101"/>
        <v>9.7160943782676032E-4</v>
      </c>
      <c r="AF800" s="1" t="s">
        <v>23</v>
      </c>
      <c r="AG800" s="1" t="s">
        <v>57</v>
      </c>
      <c r="AH800">
        <f t="shared" si="104"/>
        <v>100.00000000000001</v>
      </c>
    </row>
    <row r="801" spans="1:34" x14ac:dyDescent="0.45">
      <c r="A801" t="str">
        <f>MID('Stand condition - SCT output'!$I801,9,4)</f>
        <v>1993</v>
      </c>
      <c r="B801">
        <f t="shared" si="102"/>
        <v>1994</v>
      </c>
      <c r="C801" t="str">
        <f>MID('Stand condition - SCT output'!$I801,18,4)</f>
        <v>1995</v>
      </c>
      <c r="D801">
        <f>SUM('Stand condition - SCT output'!$B801:$C801)</f>
        <v>0</v>
      </c>
      <c r="E801" s="1">
        <f>'Stand condition - SCT output'!$D801</f>
        <v>0</v>
      </c>
      <c r="F801" s="1">
        <f>'Stand condition - SCT output'!$E801</f>
        <v>9043.1271757237992</v>
      </c>
      <c r="G801" s="1">
        <f>'Stand condition - SCT output'!$F801</f>
        <v>47073.4347177542</v>
      </c>
      <c r="H801" s="1">
        <f>'Stand condition - SCT output'!$G801</f>
        <v>0</v>
      </c>
      <c r="I801" s="1" t="str">
        <f>'Stand condition - SCT output'!$H801</f>
        <v>Eastern Mt Lofty Ranges</v>
      </c>
      <c r="J801" s="1" t="str">
        <f>'Stand condition - SCT output'!$J801</f>
        <v>Coolabah</v>
      </c>
      <c r="K801" s="1"/>
      <c r="L801" t="s">
        <v>80</v>
      </c>
      <c r="M801">
        <v>1994</v>
      </c>
      <c r="N801" t="s">
        <v>82</v>
      </c>
      <c r="O801">
        <v>0</v>
      </c>
      <c r="P801" s="1">
        <v>0</v>
      </c>
      <c r="Q801" s="1">
        <v>9043.1271757237992</v>
      </c>
      <c r="R801" s="1">
        <v>47073.4347177542</v>
      </c>
      <c r="S801" s="1">
        <v>0</v>
      </c>
      <c r="T801" s="1" t="s">
        <v>24</v>
      </c>
      <c r="U801" s="1" t="s">
        <v>57</v>
      </c>
      <c r="V801">
        <f t="shared" si="103"/>
        <v>56116.561893478</v>
      </c>
      <c r="X801" t="s">
        <v>80</v>
      </c>
      <c r="Y801">
        <v>1994</v>
      </c>
      <c r="Z801" t="s">
        <v>82</v>
      </c>
      <c r="AA801">
        <f t="shared" si="97"/>
        <v>0</v>
      </c>
      <c r="AB801">
        <f t="shared" si="98"/>
        <v>0</v>
      </c>
      <c r="AC801">
        <f t="shared" si="99"/>
        <v>16.114898829492997</v>
      </c>
      <c r="AD801">
        <f t="shared" si="100"/>
        <v>83.885101170506999</v>
      </c>
      <c r="AE801">
        <f t="shared" si="101"/>
        <v>0</v>
      </c>
      <c r="AF801" s="1" t="s">
        <v>24</v>
      </c>
      <c r="AG801" s="1" t="s">
        <v>57</v>
      </c>
      <c r="AH801">
        <f t="shared" si="104"/>
        <v>100</v>
      </c>
    </row>
    <row r="802" spans="1:34" x14ac:dyDescent="0.45">
      <c r="A802" t="str">
        <f>MID('Stand condition - SCT output'!$I802,9,4)</f>
        <v>1993</v>
      </c>
      <c r="B802">
        <f t="shared" si="102"/>
        <v>1994</v>
      </c>
      <c r="C802" t="str">
        <f>MID('Stand condition - SCT output'!$I802,18,4)</f>
        <v>1995</v>
      </c>
      <c r="D802">
        <f>SUM('Stand condition - SCT output'!$B802:$C802)</f>
        <v>7521715.0632240362</v>
      </c>
      <c r="E802" s="1">
        <f>'Stand condition - SCT output'!$D802</f>
        <v>50693833.869929701</v>
      </c>
      <c r="F802" s="1">
        <f>'Stand condition - SCT output'!$E802</f>
        <v>225010569.31022099</v>
      </c>
      <c r="G802" s="1">
        <f>'Stand condition - SCT output'!$F802</f>
        <v>317308852.25381601</v>
      </c>
      <c r="H802" s="1">
        <f>'Stand condition - SCT output'!$G802</f>
        <v>177255.38916015599</v>
      </c>
      <c r="I802" s="1" t="str">
        <f>'Stand condition - SCT output'!$H802</f>
        <v>Condamine-Balonne</v>
      </c>
      <c r="J802" s="1" t="str">
        <f>'Stand condition - SCT output'!$J802</f>
        <v>Coolabah</v>
      </c>
      <c r="K802" s="1"/>
      <c r="L802" t="s">
        <v>80</v>
      </c>
      <c r="M802">
        <v>1994</v>
      </c>
      <c r="N802" t="s">
        <v>82</v>
      </c>
      <c r="O802">
        <v>7521715.0632240362</v>
      </c>
      <c r="P802" s="1">
        <v>50693833.869929701</v>
      </c>
      <c r="Q802" s="1">
        <v>225010569.31022099</v>
      </c>
      <c r="R802" s="1">
        <v>317308852.25381601</v>
      </c>
      <c r="S802" s="1">
        <v>177255.38916015599</v>
      </c>
      <c r="T802" s="1" t="s">
        <v>25</v>
      </c>
      <c r="U802" s="1" t="s">
        <v>57</v>
      </c>
      <c r="V802">
        <f t="shared" si="103"/>
        <v>600712225.88635087</v>
      </c>
      <c r="X802" t="s">
        <v>80</v>
      </c>
      <c r="Y802">
        <v>1994</v>
      </c>
      <c r="Z802" t="s">
        <v>82</v>
      </c>
      <c r="AA802">
        <f t="shared" si="97"/>
        <v>1.2521328414992297</v>
      </c>
      <c r="AB802">
        <f t="shared" si="98"/>
        <v>8.4389549080894692</v>
      </c>
      <c r="AC802">
        <f t="shared" si="99"/>
        <v>37.457298122777161</v>
      </c>
      <c r="AD802">
        <f t="shared" si="100"/>
        <v>52.822106589494965</v>
      </c>
      <c r="AE802">
        <f t="shared" si="101"/>
        <v>2.9507538139183977E-2</v>
      </c>
      <c r="AF802" s="1" t="s">
        <v>25</v>
      </c>
      <c r="AG802" s="1" t="s">
        <v>57</v>
      </c>
      <c r="AH802">
        <f t="shared" si="104"/>
        <v>100.00000000000001</v>
      </c>
    </row>
    <row r="803" spans="1:34" x14ac:dyDescent="0.45">
      <c r="A803" t="str">
        <f>MID('Stand condition - SCT output'!$I803,9,4)</f>
        <v>1994</v>
      </c>
      <c r="B803">
        <f t="shared" si="102"/>
        <v>1995</v>
      </c>
      <c r="C803" t="str">
        <f>MID('Stand condition - SCT output'!$I803,18,4)</f>
        <v>1996</v>
      </c>
      <c r="D803">
        <f>SUM('Stand condition - SCT output'!$B803:$C803)</f>
        <v>146711.48693847583</v>
      </c>
      <c r="E803" s="1">
        <f>'Stand condition - SCT output'!$D803</f>
        <v>1420221.0595092699</v>
      </c>
      <c r="F803" s="1">
        <f>'Stand condition - SCT output'!$E803</f>
        <v>4541661.7209398402</v>
      </c>
      <c r="G803" s="1">
        <f>'Stand condition - SCT output'!$F803</f>
        <v>6824295.5933919204</v>
      </c>
      <c r="H803" s="1">
        <f>'Stand condition - SCT output'!$G803</f>
        <v>1275.1201782226501</v>
      </c>
      <c r="I803" s="1" t="str">
        <f>'Stand condition - SCT output'!$H803</f>
        <v>Murrumbidgee</v>
      </c>
      <c r="J803" s="1" t="str">
        <f>'Stand condition - SCT output'!$J803</f>
        <v>Coolabah</v>
      </c>
      <c r="K803" s="1"/>
      <c r="L803" t="s">
        <v>81</v>
      </c>
      <c r="M803">
        <v>1995</v>
      </c>
      <c r="N803" t="s">
        <v>83</v>
      </c>
      <c r="O803">
        <v>146711.48693847583</v>
      </c>
      <c r="P803" s="1">
        <v>1420221.0595092699</v>
      </c>
      <c r="Q803" s="1">
        <v>4541661.7209398402</v>
      </c>
      <c r="R803" s="1">
        <v>6824295.5933919204</v>
      </c>
      <c r="S803" s="1">
        <v>1275.1201782226501</v>
      </c>
      <c r="T803" s="1" t="s">
        <v>4</v>
      </c>
      <c r="U803" s="1" t="s">
        <v>57</v>
      </c>
      <c r="V803">
        <f t="shared" si="103"/>
        <v>12934164.980957728</v>
      </c>
      <c r="X803" t="s">
        <v>81</v>
      </c>
      <c r="Y803">
        <v>1995</v>
      </c>
      <c r="Z803" t="s">
        <v>83</v>
      </c>
      <c r="AA803">
        <f t="shared" si="97"/>
        <v>1.1342942289237166</v>
      </c>
      <c r="AB803">
        <f t="shared" si="98"/>
        <v>10.980384598466037</v>
      </c>
      <c r="AC803">
        <f t="shared" si="99"/>
        <v>35.113683238355812</v>
      </c>
      <c r="AD803">
        <f t="shared" si="100"/>
        <v>52.761779391549148</v>
      </c>
      <c r="AE803">
        <f t="shared" si="101"/>
        <v>9.8585427053075377E-3</v>
      </c>
      <c r="AF803" s="1" t="s">
        <v>4</v>
      </c>
      <c r="AG803" s="1" t="s">
        <v>57</v>
      </c>
      <c r="AH803">
        <f t="shared" si="104"/>
        <v>100.00000000000001</v>
      </c>
    </row>
    <row r="804" spans="1:34" x14ac:dyDescent="0.45">
      <c r="A804" t="str">
        <f>MID('Stand condition - SCT output'!$I804,9,4)</f>
        <v>1994</v>
      </c>
      <c r="B804">
        <f t="shared" si="102"/>
        <v>1995</v>
      </c>
      <c r="C804" t="str">
        <f>MID('Stand condition - SCT output'!$I804,18,4)</f>
        <v>1996</v>
      </c>
      <c r="D804">
        <f>SUM('Stand condition - SCT output'!$B804:$C804)</f>
        <v>198996.472961425</v>
      </c>
      <c r="E804" s="1">
        <f>'Stand condition - SCT output'!$D804</f>
        <v>8054208.1451856401</v>
      </c>
      <c r="F804" s="1">
        <f>'Stand condition - SCT output'!$E804</f>
        <v>227020725.226661</v>
      </c>
      <c r="G804" s="1">
        <f>'Stand condition - SCT output'!$F804</f>
        <v>595909450.08308899</v>
      </c>
      <c r="H804" s="1">
        <f>'Stand condition - SCT output'!$G804</f>
        <v>15293.2978034524</v>
      </c>
      <c r="I804" s="1" t="str">
        <f>'Stand condition - SCT output'!$H804</f>
        <v>Namoi</v>
      </c>
      <c r="J804" s="1" t="str">
        <f>'Stand condition - SCT output'!$J804</f>
        <v>Coolabah</v>
      </c>
      <c r="K804" s="1"/>
      <c r="L804" t="s">
        <v>81</v>
      </c>
      <c r="M804">
        <v>1995</v>
      </c>
      <c r="N804" t="s">
        <v>83</v>
      </c>
      <c r="O804">
        <v>198996.472961425</v>
      </c>
      <c r="P804" s="1">
        <v>8054208.1451856401</v>
      </c>
      <c r="Q804" s="1">
        <v>227020725.226661</v>
      </c>
      <c r="R804" s="1">
        <v>595909450.08308899</v>
      </c>
      <c r="S804" s="1">
        <v>15293.2978034524</v>
      </c>
      <c r="T804" s="1" t="s">
        <v>7</v>
      </c>
      <c r="U804" s="1" t="s">
        <v>57</v>
      </c>
      <c r="V804">
        <f t="shared" si="103"/>
        <v>831198673.2257005</v>
      </c>
      <c r="X804" t="s">
        <v>81</v>
      </c>
      <c r="Y804">
        <v>1995</v>
      </c>
      <c r="Z804" t="s">
        <v>83</v>
      </c>
      <c r="AA804">
        <f t="shared" si="97"/>
        <v>2.3940903585560735E-2</v>
      </c>
      <c r="AB804">
        <f t="shared" si="98"/>
        <v>0.96898712722062186</v>
      </c>
      <c r="AC804">
        <f t="shared" si="99"/>
        <v>27.312450385133936</v>
      </c>
      <c r="AD804">
        <f t="shared" si="100"/>
        <v>71.692781675227494</v>
      </c>
      <c r="AE804">
        <f t="shared" si="101"/>
        <v>1.839908832397729E-3</v>
      </c>
      <c r="AF804" s="1" t="s">
        <v>7</v>
      </c>
      <c r="AG804" s="1" t="s">
        <v>57</v>
      </c>
      <c r="AH804">
        <f t="shared" si="104"/>
        <v>100.00000000000001</v>
      </c>
    </row>
    <row r="805" spans="1:34" x14ac:dyDescent="0.45">
      <c r="A805" t="str">
        <f>MID('Stand condition - SCT output'!$I805,9,4)</f>
        <v>1994</v>
      </c>
      <c r="B805">
        <f t="shared" si="102"/>
        <v>1995</v>
      </c>
      <c r="C805" t="str">
        <f>MID('Stand condition - SCT output'!$I805,18,4)</f>
        <v>1996</v>
      </c>
      <c r="D805">
        <f>SUM('Stand condition - SCT output'!$B805:$C805)</f>
        <v>276746.74346325407</v>
      </c>
      <c r="E805" s="1">
        <f>'Stand condition - SCT output'!$D805</f>
        <v>4686883.1205633404</v>
      </c>
      <c r="F805" s="1">
        <f>'Stand condition - SCT output'!$E805</f>
        <v>73178972.604147494</v>
      </c>
      <c r="G805" s="1">
        <f>'Stand condition - SCT output'!$F805</f>
        <v>77379339.411799893</v>
      </c>
      <c r="H805" s="1">
        <f>'Stand condition - SCT output'!$G805</f>
        <v>685.86004638671795</v>
      </c>
      <c r="I805" s="1" t="str">
        <f>'Stand condition - SCT output'!$H805</f>
        <v>Nebine</v>
      </c>
      <c r="J805" s="1" t="str">
        <f>'Stand condition - SCT output'!$J805</f>
        <v>Coolabah</v>
      </c>
      <c r="K805" s="1"/>
      <c r="L805" t="s">
        <v>81</v>
      </c>
      <c r="M805">
        <v>1995</v>
      </c>
      <c r="N805" t="s">
        <v>83</v>
      </c>
      <c r="O805">
        <v>276746.74346325407</v>
      </c>
      <c r="P805" s="1">
        <v>4686883.1205633404</v>
      </c>
      <c r="Q805" s="1">
        <v>73178972.604147494</v>
      </c>
      <c r="R805" s="1">
        <v>77379339.411799893</v>
      </c>
      <c r="S805" s="1">
        <v>685.86004638671795</v>
      </c>
      <c r="T805" s="1" t="s">
        <v>8</v>
      </c>
      <c r="U805" s="1" t="s">
        <v>57</v>
      </c>
      <c r="V805">
        <f t="shared" si="103"/>
        <v>155522627.74002036</v>
      </c>
      <c r="X805" t="s">
        <v>81</v>
      </c>
      <c r="Y805">
        <v>1995</v>
      </c>
      <c r="Z805" t="s">
        <v>83</v>
      </c>
      <c r="AA805">
        <f t="shared" si="97"/>
        <v>0.17794628825708769</v>
      </c>
      <c r="AB805">
        <f t="shared" si="98"/>
        <v>3.0136342143074994</v>
      </c>
      <c r="AC805">
        <f t="shared" si="99"/>
        <v>47.053585492702219</v>
      </c>
      <c r="AD805">
        <f t="shared" si="100"/>
        <v>49.754393001352305</v>
      </c>
      <c r="AE805">
        <f t="shared" si="101"/>
        <v>4.4100338089273861E-4</v>
      </c>
      <c r="AF805" s="1" t="s">
        <v>8</v>
      </c>
      <c r="AG805" s="1" t="s">
        <v>57</v>
      </c>
      <c r="AH805">
        <f t="shared" si="104"/>
        <v>100</v>
      </c>
    </row>
    <row r="806" spans="1:34" x14ac:dyDescent="0.45">
      <c r="A806" t="str">
        <f>MID('Stand condition - SCT output'!$I806,9,4)</f>
        <v>1994</v>
      </c>
      <c r="B806">
        <f t="shared" si="102"/>
        <v>1995</v>
      </c>
      <c r="C806" t="str">
        <f>MID('Stand condition - SCT output'!$I806,18,4)</f>
        <v>1996</v>
      </c>
      <c r="D806">
        <f>SUM('Stand condition - SCT output'!$B806:$C806)</f>
        <v>0</v>
      </c>
      <c r="E806" s="1">
        <f>'Stand condition - SCT output'!$D806</f>
        <v>8092.5257568359302</v>
      </c>
      <c r="F806" s="1">
        <f>'Stand condition - SCT output'!$E806</f>
        <v>103795.03826904199</v>
      </c>
      <c r="G806" s="1">
        <f>'Stand condition - SCT output'!$F806</f>
        <v>463654.089789177</v>
      </c>
      <c r="H806" s="1">
        <f>'Stand condition - SCT output'!$G806</f>
        <v>1864.43444824218</v>
      </c>
      <c r="I806" s="1" t="str">
        <f>'Stand condition - SCT output'!$H806</f>
        <v>Ovens</v>
      </c>
      <c r="J806" s="1" t="str">
        <f>'Stand condition - SCT output'!$J806</f>
        <v>Coolabah</v>
      </c>
      <c r="K806" s="1"/>
      <c r="L806" t="s">
        <v>81</v>
      </c>
      <c r="M806">
        <v>1995</v>
      </c>
      <c r="N806" t="s">
        <v>83</v>
      </c>
      <c r="O806">
        <v>0</v>
      </c>
      <c r="P806" s="1">
        <v>8092.5257568359302</v>
      </c>
      <c r="Q806" s="1">
        <v>103795.03826904199</v>
      </c>
      <c r="R806" s="1">
        <v>463654.089789177</v>
      </c>
      <c r="S806" s="1">
        <v>1864.43444824218</v>
      </c>
      <c r="T806" s="1" t="s">
        <v>9</v>
      </c>
      <c r="U806" s="1" t="s">
        <v>57</v>
      </c>
      <c r="V806">
        <f t="shared" si="103"/>
        <v>577406.0882632971</v>
      </c>
      <c r="X806" t="s">
        <v>81</v>
      </c>
      <c r="Y806">
        <v>1995</v>
      </c>
      <c r="Z806" t="s">
        <v>83</v>
      </c>
      <c r="AA806">
        <f t="shared" si="97"/>
        <v>0</v>
      </c>
      <c r="AB806">
        <f t="shared" si="98"/>
        <v>1.4015310751530801</v>
      </c>
      <c r="AC806">
        <f t="shared" si="99"/>
        <v>17.976090030715344</v>
      </c>
      <c r="AD806">
        <f t="shared" si="100"/>
        <v>80.299480593240773</v>
      </c>
      <c r="AE806">
        <f t="shared" si="101"/>
        <v>0.32289830089079319</v>
      </c>
      <c r="AF806" s="1" t="s">
        <v>9</v>
      </c>
      <c r="AG806" s="1" t="s">
        <v>57</v>
      </c>
      <c r="AH806">
        <f t="shared" si="104"/>
        <v>100</v>
      </c>
    </row>
    <row r="807" spans="1:34" x14ac:dyDescent="0.45">
      <c r="A807" t="str">
        <f>MID('Stand condition - SCT output'!$I807,9,4)</f>
        <v>1994</v>
      </c>
      <c r="B807">
        <f t="shared" si="102"/>
        <v>1995</v>
      </c>
      <c r="C807" t="str">
        <f>MID('Stand condition - SCT output'!$I807,18,4)</f>
        <v>1996</v>
      </c>
      <c r="D807">
        <f>SUM('Stand condition - SCT output'!$B807:$C807)</f>
        <v>630145.6618022843</v>
      </c>
      <c r="E807" s="1">
        <f>'Stand condition - SCT output'!$D807</f>
        <v>11648808.330551</v>
      </c>
      <c r="F807" s="1">
        <f>'Stand condition - SCT output'!$E807</f>
        <v>63258507.795005798</v>
      </c>
      <c r="G807" s="1">
        <f>'Stand condition - SCT output'!$F807</f>
        <v>153027265.756778</v>
      </c>
      <c r="H807" s="1">
        <f>'Stand condition - SCT output'!$G807</f>
        <v>28852.2840576171</v>
      </c>
      <c r="I807" s="1" t="str">
        <f>'Stand condition - SCT output'!$H807</f>
        <v>Paroo</v>
      </c>
      <c r="J807" s="1" t="str">
        <f>'Stand condition - SCT output'!$J807</f>
        <v>Coolabah</v>
      </c>
      <c r="K807" s="1"/>
      <c r="L807" t="s">
        <v>81</v>
      </c>
      <c r="M807">
        <v>1995</v>
      </c>
      <c r="N807" t="s">
        <v>83</v>
      </c>
      <c r="O807">
        <v>630145.6618022843</v>
      </c>
      <c r="P807" s="1">
        <v>11648808.330551</v>
      </c>
      <c r="Q807" s="1">
        <v>63258507.795005798</v>
      </c>
      <c r="R807" s="1">
        <v>153027265.756778</v>
      </c>
      <c r="S807" s="1">
        <v>28852.2840576171</v>
      </c>
      <c r="T807" s="1" t="s">
        <v>10</v>
      </c>
      <c r="U807" s="1" t="s">
        <v>57</v>
      </c>
      <c r="V807">
        <f t="shared" si="103"/>
        <v>228593579.82819471</v>
      </c>
      <c r="X807" t="s">
        <v>81</v>
      </c>
      <c r="Y807">
        <v>1995</v>
      </c>
      <c r="Z807" t="s">
        <v>83</v>
      </c>
      <c r="AA807">
        <f t="shared" si="97"/>
        <v>0.27566201215094766</v>
      </c>
      <c r="AB807">
        <f t="shared" si="98"/>
        <v>5.0958597959338823</v>
      </c>
      <c r="AC807">
        <f t="shared" si="99"/>
        <v>27.672915329708442</v>
      </c>
      <c r="AD807">
        <f t="shared" si="100"/>
        <v>66.942941211117784</v>
      </c>
      <c r="AE807">
        <f t="shared" si="101"/>
        <v>1.2621651088933365E-2</v>
      </c>
      <c r="AF807" s="1" t="s">
        <v>10</v>
      </c>
      <c r="AG807" s="1" t="s">
        <v>57</v>
      </c>
      <c r="AH807">
        <f t="shared" si="104"/>
        <v>99.999999999999986</v>
      </c>
    </row>
    <row r="808" spans="1:34" x14ac:dyDescent="0.45">
      <c r="A808" t="str">
        <f>MID('Stand condition - SCT output'!$I808,9,4)</f>
        <v>1994</v>
      </c>
      <c r="B808">
        <f t="shared" si="102"/>
        <v>1995</v>
      </c>
      <c r="C808" t="str">
        <f>MID('Stand condition - SCT output'!$I808,18,4)</f>
        <v>1996</v>
      </c>
      <c r="D808">
        <f>SUM('Stand condition - SCT output'!$B808:$C808)</f>
        <v>16769.2802124023</v>
      </c>
      <c r="E808" s="1">
        <f>'Stand condition - SCT output'!$D808</f>
        <v>90371.9813232421</v>
      </c>
      <c r="F808" s="1">
        <f>'Stand condition - SCT output'!$E808</f>
        <v>446147.23217869102</v>
      </c>
      <c r="G808" s="1">
        <f>'Stand condition - SCT output'!$F808</f>
        <v>627285.20770263602</v>
      </c>
      <c r="H808" s="1">
        <f>'Stand condition - SCT output'!$G808</f>
        <v>0</v>
      </c>
      <c r="I808" s="1" t="str">
        <f>'Stand condition - SCT output'!$H808</f>
        <v>Wimmera-Avoca</v>
      </c>
      <c r="J808" s="1" t="str">
        <f>'Stand condition - SCT output'!$J808</f>
        <v>Coolabah</v>
      </c>
      <c r="K808" s="1"/>
      <c r="L808" t="s">
        <v>81</v>
      </c>
      <c r="M808">
        <v>1995</v>
      </c>
      <c r="N808" t="s">
        <v>83</v>
      </c>
      <c r="O808">
        <v>16769.2802124023</v>
      </c>
      <c r="P808" s="1">
        <v>90371.9813232421</v>
      </c>
      <c r="Q808" s="1">
        <v>446147.23217869102</v>
      </c>
      <c r="R808" s="1">
        <v>627285.20770263602</v>
      </c>
      <c r="S808" s="1">
        <v>0</v>
      </c>
      <c r="T808" s="1" t="s">
        <v>11</v>
      </c>
      <c r="U808" s="1" t="s">
        <v>57</v>
      </c>
      <c r="V808">
        <f t="shared" si="103"/>
        <v>1180573.7014169714</v>
      </c>
      <c r="X808" t="s">
        <v>81</v>
      </c>
      <c r="Y808">
        <v>1995</v>
      </c>
      <c r="Z808" t="s">
        <v>83</v>
      </c>
      <c r="AA808">
        <f t="shared" si="97"/>
        <v>1.4204348438623651</v>
      </c>
      <c r="AB808">
        <f t="shared" si="98"/>
        <v>7.6549207571517188</v>
      </c>
      <c r="AC808">
        <f t="shared" si="99"/>
        <v>37.790714094614117</v>
      </c>
      <c r="AD808">
        <f t="shared" si="100"/>
        <v>53.133930304371802</v>
      </c>
      <c r="AE808">
        <f t="shared" si="101"/>
        <v>0</v>
      </c>
      <c r="AF808" s="1" t="s">
        <v>11</v>
      </c>
      <c r="AG808" s="1" t="s">
        <v>57</v>
      </c>
      <c r="AH808">
        <f t="shared" si="104"/>
        <v>100</v>
      </c>
    </row>
    <row r="809" spans="1:34" x14ac:dyDescent="0.45">
      <c r="A809" t="str">
        <f>MID('Stand condition - SCT output'!$I809,9,4)</f>
        <v>1994</v>
      </c>
      <c r="B809">
        <f t="shared" si="102"/>
        <v>1995</v>
      </c>
      <c r="C809" t="str">
        <f>MID('Stand condition - SCT output'!$I809,18,4)</f>
        <v>1996</v>
      </c>
      <c r="D809">
        <f>SUM('Stand condition - SCT output'!$B809:$C809)</f>
        <v>279251.96801757801</v>
      </c>
      <c r="E809" s="1">
        <f>'Stand condition - SCT output'!$D809</f>
        <v>2198193.3898925702</v>
      </c>
      <c r="F809" s="1">
        <f>'Stand condition - SCT output'!$E809</f>
        <v>8288139.1950073196</v>
      </c>
      <c r="G809" s="1">
        <f>'Stand condition - SCT output'!$F809</f>
        <v>6055813.0366124697</v>
      </c>
      <c r="H809" s="1">
        <f>'Stand condition - SCT output'!$G809</f>
        <v>642.859130859375</v>
      </c>
      <c r="I809" s="1" t="str">
        <f>'Stand condition - SCT output'!$H809</f>
        <v>Lachlan</v>
      </c>
      <c r="J809" s="1" t="str">
        <f>'Stand condition - SCT output'!$J809</f>
        <v>Coolabah</v>
      </c>
      <c r="K809" s="1"/>
      <c r="L809" t="s">
        <v>81</v>
      </c>
      <c r="M809">
        <v>1995</v>
      </c>
      <c r="N809" t="s">
        <v>83</v>
      </c>
      <c r="O809">
        <v>279251.96801757801</v>
      </c>
      <c r="P809" s="1">
        <v>2198193.3898925702</v>
      </c>
      <c r="Q809" s="1">
        <v>8288139.1950073196</v>
      </c>
      <c r="R809" s="1">
        <v>6055813.0366124697</v>
      </c>
      <c r="S809" s="1">
        <v>642.859130859375</v>
      </c>
      <c r="T809" s="1" t="s">
        <v>12</v>
      </c>
      <c r="U809" s="1" t="s">
        <v>57</v>
      </c>
      <c r="V809">
        <f t="shared" si="103"/>
        <v>16822040.448660798</v>
      </c>
      <c r="X809" t="s">
        <v>81</v>
      </c>
      <c r="Y809">
        <v>1995</v>
      </c>
      <c r="Z809" t="s">
        <v>83</v>
      </c>
      <c r="AA809">
        <f t="shared" si="97"/>
        <v>1.660036241559562</v>
      </c>
      <c r="AB809">
        <f t="shared" si="98"/>
        <v>13.067341007776308</v>
      </c>
      <c r="AC809">
        <f t="shared" si="99"/>
        <v>49.269523636576075</v>
      </c>
      <c r="AD809">
        <f t="shared" si="100"/>
        <v>35.999277585226423</v>
      </c>
      <c r="AE809">
        <f t="shared" si="101"/>
        <v>3.8215288616224494E-3</v>
      </c>
      <c r="AF809" s="1" t="s">
        <v>12</v>
      </c>
      <c r="AG809" s="1" t="s">
        <v>57</v>
      </c>
      <c r="AH809">
        <f t="shared" si="104"/>
        <v>99.999999999999986</v>
      </c>
    </row>
    <row r="810" spans="1:34" x14ac:dyDescent="0.45">
      <c r="A810" t="str">
        <f>MID('Stand condition - SCT output'!$I810,9,4)</f>
        <v>1994</v>
      </c>
      <c r="B810">
        <f t="shared" si="102"/>
        <v>1995</v>
      </c>
      <c r="C810" t="str">
        <f>MID('Stand condition - SCT output'!$I810,18,4)</f>
        <v>1996</v>
      </c>
      <c r="D810">
        <f>SUM('Stand condition - SCT output'!$B810:$C810)</f>
        <v>0</v>
      </c>
      <c r="E810" s="1">
        <f>'Stand condition - SCT output'!$D810</f>
        <v>11237.603942870999</v>
      </c>
      <c r="F810" s="1">
        <f>'Stand condition - SCT output'!$E810</f>
        <v>66618.478637695298</v>
      </c>
      <c r="G810" s="1">
        <f>'Stand condition - SCT output'!$F810</f>
        <v>160590.54150390599</v>
      </c>
      <c r="H810" s="1">
        <f>'Stand condition - SCT output'!$G810</f>
        <v>0</v>
      </c>
      <c r="I810" s="1" t="str">
        <f>'Stand condition - SCT output'!$H810</f>
        <v>Loddon</v>
      </c>
      <c r="J810" s="1" t="str">
        <f>'Stand condition - SCT output'!$J810</f>
        <v>Coolabah</v>
      </c>
      <c r="K810" s="1"/>
      <c r="L810" t="s">
        <v>81</v>
      </c>
      <c r="M810">
        <v>1995</v>
      </c>
      <c r="N810" t="s">
        <v>83</v>
      </c>
      <c r="O810">
        <v>0</v>
      </c>
      <c r="P810" s="1">
        <v>11237.603942870999</v>
      </c>
      <c r="Q810" s="1">
        <v>66618.478637695298</v>
      </c>
      <c r="R810" s="1">
        <v>160590.54150390599</v>
      </c>
      <c r="S810" s="1">
        <v>0</v>
      </c>
      <c r="T810" s="1" t="s">
        <v>13</v>
      </c>
      <c r="U810" s="1" t="s">
        <v>57</v>
      </c>
      <c r="V810">
        <f t="shared" si="103"/>
        <v>238446.62408447228</v>
      </c>
      <c r="X810" t="s">
        <v>81</v>
      </c>
      <c r="Y810">
        <v>1995</v>
      </c>
      <c r="Z810" t="s">
        <v>83</v>
      </c>
      <c r="AA810">
        <f t="shared" si="97"/>
        <v>0</v>
      </c>
      <c r="AB810">
        <f t="shared" si="98"/>
        <v>4.7128383494705961</v>
      </c>
      <c r="AC810">
        <f t="shared" si="99"/>
        <v>27.938528756060304</v>
      </c>
      <c r="AD810">
        <f t="shared" si="100"/>
        <v>67.348632894469105</v>
      </c>
      <c r="AE810">
        <f t="shared" si="101"/>
        <v>0</v>
      </c>
      <c r="AF810" s="1" t="s">
        <v>13</v>
      </c>
      <c r="AG810" s="1" t="s">
        <v>57</v>
      </c>
      <c r="AH810">
        <f t="shared" si="104"/>
        <v>100</v>
      </c>
    </row>
    <row r="811" spans="1:34" x14ac:dyDescent="0.45">
      <c r="A811" t="str">
        <f>MID('Stand condition - SCT output'!$I811,9,4)</f>
        <v>1994</v>
      </c>
      <c r="B811">
        <f t="shared" si="102"/>
        <v>1995</v>
      </c>
      <c r="C811" t="str">
        <f>MID('Stand condition - SCT output'!$I811,18,4)</f>
        <v>1996</v>
      </c>
      <c r="D811">
        <f>SUM('Stand condition - SCT output'!$B811:$C811)</f>
        <v>48640.659667968699</v>
      </c>
      <c r="E811" s="1">
        <f>'Stand condition - SCT output'!$D811</f>
        <v>941256.44952392497</v>
      </c>
      <c r="F811" s="1">
        <f>'Stand condition - SCT output'!$E811</f>
        <v>3484181.8361284998</v>
      </c>
      <c r="G811" s="1">
        <f>'Stand condition - SCT output'!$F811</f>
        <v>5895656.9531654501</v>
      </c>
      <c r="H811" s="1">
        <f>'Stand condition - SCT output'!$G811</f>
        <v>0</v>
      </c>
      <c r="I811" s="1" t="str">
        <f>'Stand condition - SCT output'!$H811</f>
        <v>Lower Darling</v>
      </c>
      <c r="J811" s="1" t="str">
        <f>'Stand condition - SCT output'!$J811</f>
        <v>Coolabah</v>
      </c>
      <c r="K811" s="1"/>
      <c r="L811" t="s">
        <v>81</v>
      </c>
      <c r="M811">
        <v>1995</v>
      </c>
      <c r="N811" t="s">
        <v>83</v>
      </c>
      <c r="O811">
        <v>48640.659667968699</v>
      </c>
      <c r="P811" s="1">
        <v>941256.44952392497</v>
      </c>
      <c r="Q811" s="1">
        <v>3484181.8361284998</v>
      </c>
      <c r="R811" s="1">
        <v>5895656.9531654501</v>
      </c>
      <c r="S811" s="1">
        <v>0</v>
      </c>
      <c r="T811" s="1" t="s">
        <v>14</v>
      </c>
      <c r="U811" s="1" t="s">
        <v>57</v>
      </c>
      <c r="V811">
        <f t="shared" si="103"/>
        <v>10369735.898485843</v>
      </c>
      <c r="X811" t="s">
        <v>81</v>
      </c>
      <c r="Y811">
        <v>1995</v>
      </c>
      <c r="Z811" t="s">
        <v>83</v>
      </c>
      <c r="AA811">
        <f t="shared" si="97"/>
        <v>0.46906363039651816</v>
      </c>
      <c r="AB811">
        <f t="shared" si="98"/>
        <v>9.0769568168208057</v>
      </c>
      <c r="AC811">
        <f t="shared" si="99"/>
        <v>33.599523365269597</v>
      </c>
      <c r="AD811">
        <f t="shared" si="100"/>
        <v>56.854456187513094</v>
      </c>
      <c r="AE811">
        <f t="shared" si="101"/>
        <v>0</v>
      </c>
      <c r="AF811" s="1" t="s">
        <v>14</v>
      </c>
      <c r="AG811" s="1" t="s">
        <v>57</v>
      </c>
      <c r="AH811">
        <f t="shared" si="104"/>
        <v>100.00000000000001</v>
      </c>
    </row>
    <row r="812" spans="1:34" x14ac:dyDescent="0.45">
      <c r="A812" t="str">
        <f>MID('Stand condition - SCT output'!$I812,9,4)</f>
        <v>1994</v>
      </c>
      <c r="B812">
        <f t="shared" si="102"/>
        <v>1995</v>
      </c>
      <c r="C812" t="str">
        <f>MID('Stand condition - SCT output'!$I812,18,4)</f>
        <v>1996</v>
      </c>
      <c r="D812">
        <f>SUM('Stand condition - SCT output'!$B812:$C812)</f>
        <v>1594680.2733764565</v>
      </c>
      <c r="E812" s="1">
        <f>'Stand condition - SCT output'!$D812</f>
        <v>30579200.720571902</v>
      </c>
      <c r="F812" s="1">
        <f>'Stand condition - SCT output'!$E812</f>
        <v>282531000.130808</v>
      </c>
      <c r="G812" s="1">
        <f>'Stand condition - SCT output'!$F812</f>
        <v>353777335.784922</v>
      </c>
      <c r="H812" s="1">
        <f>'Stand condition - SCT output'!$G812</f>
        <v>30465.043322035799</v>
      </c>
      <c r="I812" s="1" t="str">
        <f>'Stand condition - SCT output'!$H812</f>
        <v>Macquarie-Castlereagh</v>
      </c>
      <c r="J812" s="1" t="str">
        <f>'Stand condition - SCT output'!$J812</f>
        <v>Coolabah</v>
      </c>
      <c r="K812" s="1"/>
      <c r="L812" t="s">
        <v>81</v>
      </c>
      <c r="M812">
        <v>1995</v>
      </c>
      <c r="N812" t="s">
        <v>83</v>
      </c>
      <c r="O812">
        <v>1594680.2733764565</v>
      </c>
      <c r="P812" s="1">
        <v>30579200.720571902</v>
      </c>
      <c r="Q812" s="1">
        <v>282531000.130808</v>
      </c>
      <c r="R812" s="1">
        <v>353777335.784922</v>
      </c>
      <c r="S812" s="1">
        <v>30465.043322035799</v>
      </c>
      <c r="T812" s="1" t="s">
        <v>15</v>
      </c>
      <c r="U812" s="1" t="s">
        <v>57</v>
      </c>
      <c r="V812">
        <f t="shared" si="103"/>
        <v>668512681.95300043</v>
      </c>
      <c r="X812" t="s">
        <v>81</v>
      </c>
      <c r="Y812">
        <v>1995</v>
      </c>
      <c r="Z812" t="s">
        <v>83</v>
      </c>
      <c r="AA812">
        <f t="shared" si="97"/>
        <v>0.23854151408433116</v>
      </c>
      <c r="AB812">
        <f t="shared" si="98"/>
        <v>4.5742140046225428</v>
      </c>
      <c r="AC812">
        <f t="shared" si="99"/>
        <v>42.262623845133163</v>
      </c>
      <c r="AD812">
        <f t="shared" si="100"/>
        <v>52.920063498480374</v>
      </c>
      <c r="AE812">
        <f t="shared" si="101"/>
        <v>4.5571376795777276E-3</v>
      </c>
      <c r="AF812" s="1" t="s">
        <v>15</v>
      </c>
      <c r="AG812" s="1" t="s">
        <v>57</v>
      </c>
      <c r="AH812">
        <f t="shared" si="104"/>
        <v>99.999999999999986</v>
      </c>
    </row>
    <row r="813" spans="1:34" x14ac:dyDescent="0.45">
      <c r="A813" t="str">
        <f>MID('Stand condition - SCT output'!$I813,9,4)</f>
        <v>1994</v>
      </c>
      <c r="B813">
        <f t="shared" si="102"/>
        <v>1995</v>
      </c>
      <c r="C813" t="str">
        <f>MID('Stand condition - SCT output'!$I813,18,4)</f>
        <v>1996</v>
      </c>
      <c r="D813">
        <f>SUM('Stand condition - SCT output'!$B813:$C813)</f>
        <v>1084334.8273315334</v>
      </c>
      <c r="E813" s="1">
        <f>'Stand condition - SCT output'!$D813</f>
        <v>7238261.2778052203</v>
      </c>
      <c r="F813" s="1">
        <f>'Stand condition - SCT output'!$E813</f>
        <v>20949100.185409401</v>
      </c>
      <c r="G813" s="1">
        <f>'Stand condition - SCT output'!$F813</f>
        <v>50509015.671846204</v>
      </c>
      <c r="H813" s="1">
        <f>'Stand condition - SCT output'!$G813</f>
        <v>26546.827941894499</v>
      </c>
      <c r="I813" s="1" t="str">
        <f>'Stand condition - SCT output'!$H813</f>
        <v>Moonie</v>
      </c>
      <c r="J813" s="1" t="str">
        <f>'Stand condition - SCT output'!$J813</f>
        <v>Coolabah</v>
      </c>
      <c r="K813" s="1"/>
      <c r="L813" t="s">
        <v>81</v>
      </c>
      <c r="M813">
        <v>1995</v>
      </c>
      <c r="N813" t="s">
        <v>83</v>
      </c>
      <c r="O813">
        <v>1084334.8273315334</v>
      </c>
      <c r="P813" s="1">
        <v>7238261.2778052203</v>
      </c>
      <c r="Q813" s="1">
        <v>20949100.185409401</v>
      </c>
      <c r="R813" s="1">
        <v>50509015.671846204</v>
      </c>
      <c r="S813" s="1">
        <v>26546.827941894499</v>
      </c>
      <c r="T813" s="1" t="s">
        <v>16</v>
      </c>
      <c r="U813" s="1" t="s">
        <v>57</v>
      </c>
      <c r="V813">
        <f t="shared" si="103"/>
        <v>79807258.790334255</v>
      </c>
      <c r="X813" t="s">
        <v>81</v>
      </c>
      <c r="Y813">
        <v>1995</v>
      </c>
      <c r="Z813" t="s">
        <v>83</v>
      </c>
      <c r="AA813">
        <f t="shared" si="97"/>
        <v>1.3586919833698901</v>
      </c>
      <c r="AB813">
        <f t="shared" si="98"/>
        <v>9.0696778557715252</v>
      </c>
      <c r="AC813">
        <f t="shared" si="99"/>
        <v>26.249617519686847</v>
      </c>
      <c r="AD813">
        <f t="shared" si="100"/>
        <v>63.288748965230134</v>
      </c>
      <c r="AE813">
        <f t="shared" si="101"/>
        <v>3.3263675941604551E-2</v>
      </c>
      <c r="AF813" s="1" t="s">
        <v>16</v>
      </c>
      <c r="AG813" s="1" t="s">
        <v>57</v>
      </c>
      <c r="AH813">
        <f t="shared" si="104"/>
        <v>99.999999999999986</v>
      </c>
    </row>
    <row r="814" spans="1:34" x14ac:dyDescent="0.45">
      <c r="A814" t="str">
        <f>MID('Stand condition - SCT output'!$I814,9,4)</f>
        <v>1994</v>
      </c>
      <c r="B814">
        <f t="shared" si="102"/>
        <v>1995</v>
      </c>
      <c r="C814" t="str">
        <f>MID('Stand condition - SCT output'!$I814,18,4)</f>
        <v>1996</v>
      </c>
      <c r="D814">
        <f>SUM('Stand condition - SCT output'!$B814:$C814)</f>
        <v>128247.96728515625</v>
      </c>
      <c r="E814" s="1">
        <f>'Stand condition - SCT output'!$D814</f>
        <v>1192747.7118530199</v>
      </c>
      <c r="F814" s="1">
        <f>'Stand condition - SCT output'!$E814</f>
        <v>4989947.3486493202</v>
      </c>
      <c r="G814" s="1">
        <f>'Stand condition - SCT output'!$F814</f>
        <v>10257705.1693778</v>
      </c>
      <c r="H814" s="1">
        <f>'Stand condition - SCT output'!$G814</f>
        <v>17620.844116210901</v>
      </c>
      <c r="I814" s="1" t="str">
        <f>'Stand condition - SCT output'!$H814</f>
        <v>Murray</v>
      </c>
      <c r="J814" s="1" t="str">
        <f>'Stand condition - SCT output'!$J814</f>
        <v>Coolabah</v>
      </c>
      <c r="K814" s="1"/>
      <c r="L814" t="s">
        <v>81</v>
      </c>
      <c r="M814">
        <v>1995</v>
      </c>
      <c r="N814" t="s">
        <v>83</v>
      </c>
      <c r="O814">
        <v>128247.96728515625</v>
      </c>
      <c r="P814" s="1">
        <v>1192747.7118530199</v>
      </c>
      <c r="Q814" s="1">
        <v>4989947.3486493202</v>
      </c>
      <c r="R814" s="1">
        <v>10257705.1693778</v>
      </c>
      <c r="S814" s="1">
        <v>17620.844116210901</v>
      </c>
      <c r="T814" s="1" t="s">
        <v>17</v>
      </c>
      <c r="U814" s="1" t="s">
        <v>57</v>
      </c>
      <c r="V814">
        <f t="shared" si="103"/>
        <v>16586269.041281506</v>
      </c>
      <c r="X814" t="s">
        <v>81</v>
      </c>
      <c r="Y814">
        <v>1995</v>
      </c>
      <c r="Z814" t="s">
        <v>83</v>
      </c>
      <c r="AA814">
        <f t="shared" si="97"/>
        <v>0.7732176957093867</v>
      </c>
      <c r="AB814">
        <f t="shared" si="98"/>
        <v>7.1911754770430552</v>
      </c>
      <c r="AC814">
        <f t="shared" si="99"/>
        <v>30.084808923754085</v>
      </c>
      <c r="AD814">
        <f t="shared" si="100"/>
        <v>61.844560364042287</v>
      </c>
      <c r="AE814">
        <f t="shared" si="101"/>
        <v>0.10623753945118365</v>
      </c>
      <c r="AF814" s="1" t="s">
        <v>17</v>
      </c>
      <c r="AG814" s="1" t="s">
        <v>57</v>
      </c>
      <c r="AH814">
        <f t="shared" si="104"/>
        <v>100</v>
      </c>
    </row>
    <row r="815" spans="1:34" x14ac:dyDescent="0.45">
      <c r="A815" t="str">
        <f>MID('Stand condition - SCT output'!$I815,9,4)</f>
        <v>1994</v>
      </c>
      <c r="B815">
        <f t="shared" si="102"/>
        <v>1995</v>
      </c>
      <c r="C815" t="str">
        <f>MID('Stand condition - SCT output'!$I815,18,4)</f>
        <v>1996</v>
      </c>
      <c r="D815">
        <f>SUM('Stand condition - SCT output'!$B815:$C815)</f>
        <v>107238.219109269</v>
      </c>
      <c r="E815" s="1">
        <f>'Stand condition - SCT output'!$D815</f>
        <v>2835832.6346784998</v>
      </c>
      <c r="F815" s="1">
        <f>'Stand condition - SCT output'!$E815</f>
        <v>57702085.169624098</v>
      </c>
      <c r="G815" s="1">
        <f>'Stand condition - SCT output'!$F815</f>
        <v>211131829.337576</v>
      </c>
      <c r="H815" s="1">
        <f>'Stand condition - SCT output'!$G815</f>
        <v>29160.891733925</v>
      </c>
      <c r="I815" s="1" t="str">
        <f>'Stand condition - SCT output'!$H815</f>
        <v>Barwon-Darling</v>
      </c>
      <c r="J815" s="1" t="str">
        <f>'Stand condition - SCT output'!$J815</f>
        <v>Coolabah</v>
      </c>
      <c r="K815" s="1"/>
      <c r="L815" t="s">
        <v>81</v>
      </c>
      <c r="M815">
        <v>1995</v>
      </c>
      <c r="N815" t="s">
        <v>83</v>
      </c>
      <c r="O815">
        <v>107238.219109269</v>
      </c>
      <c r="P815" s="1">
        <v>2835832.6346784998</v>
      </c>
      <c r="Q815" s="1">
        <v>57702085.169624098</v>
      </c>
      <c r="R815" s="1">
        <v>211131829.337576</v>
      </c>
      <c r="S815" s="1">
        <v>29160.891733925</v>
      </c>
      <c r="T815" s="1" t="s">
        <v>18</v>
      </c>
      <c r="U815" s="1" t="s">
        <v>57</v>
      </c>
      <c r="V815">
        <f t="shared" si="103"/>
        <v>271806146.25272185</v>
      </c>
      <c r="X815" t="s">
        <v>81</v>
      </c>
      <c r="Y815">
        <v>1995</v>
      </c>
      <c r="Z815" t="s">
        <v>83</v>
      </c>
      <c r="AA815">
        <f t="shared" si="97"/>
        <v>3.9453934573488378E-2</v>
      </c>
      <c r="AB815">
        <f t="shared" si="98"/>
        <v>1.0433291056052056</v>
      </c>
      <c r="AC815">
        <f t="shared" si="99"/>
        <v>21.229131851924144</v>
      </c>
      <c r="AD815">
        <f t="shared" si="100"/>
        <v>77.677356545597888</v>
      </c>
      <c r="AE815">
        <f t="shared" si="101"/>
        <v>1.0728562299254108E-2</v>
      </c>
      <c r="AF815" s="1" t="s">
        <v>18</v>
      </c>
      <c r="AG815" s="1" t="s">
        <v>57</v>
      </c>
      <c r="AH815">
        <f t="shared" si="104"/>
        <v>99.999999999999972</v>
      </c>
    </row>
    <row r="816" spans="1:34" x14ac:dyDescent="0.45">
      <c r="A816" t="str">
        <f>MID('Stand condition - SCT output'!$I816,9,4)</f>
        <v>1994</v>
      </c>
      <c r="B816">
        <f t="shared" si="102"/>
        <v>1995</v>
      </c>
      <c r="C816" t="str">
        <f>MID('Stand condition - SCT output'!$I816,18,4)</f>
        <v>1996</v>
      </c>
      <c r="D816">
        <f>SUM('Stand condition - SCT output'!$B816:$C816)</f>
        <v>894910.67065429629</v>
      </c>
      <c r="E816" s="1">
        <f>'Stand condition - SCT output'!$D816</f>
        <v>19168764.450239301</v>
      </c>
      <c r="F816" s="1">
        <f>'Stand condition - SCT output'!$E816</f>
        <v>192827854.840031</v>
      </c>
      <c r="G816" s="1">
        <f>'Stand condition - SCT output'!$F816</f>
        <v>426768710.698515</v>
      </c>
      <c r="H816" s="1">
        <f>'Stand condition - SCT output'!$G816</f>
        <v>6097.4000244140598</v>
      </c>
      <c r="I816" s="1" t="str">
        <f>'Stand condition - SCT output'!$H816</f>
        <v>Border Rivers</v>
      </c>
      <c r="J816" s="1" t="str">
        <f>'Stand condition - SCT output'!$J816</f>
        <v>Coolabah</v>
      </c>
      <c r="K816" s="1"/>
      <c r="L816" t="s">
        <v>81</v>
      </c>
      <c r="M816">
        <v>1995</v>
      </c>
      <c r="N816" t="s">
        <v>83</v>
      </c>
      <c r="O816">
        <v>894910.67065429629</v>
      </c>
      <c r="P816" s="1">
        <v>19168764.450239301</v>
      </c>
      <c r="Q816" s="1">
        <v>192827854.840031</v>
      </c>
      <c r="R816" s="1">
        <v>426768710.698515</v>
      </c>
      <c r="S816" s="1">
        <v>6097.4000244140598</v>
      </c>
      <c r="T816" s="1" t="s">
        <v>19</v>
      </c>
      <c r="U816" s="1" t="s">
        <v>57</v>
      </c>
      <c r="V816">
        <f t="shared" si="103"/>
        <v>639666338.05946398</v>
      </c>
      <c r="X816" t="s">
        <v>81</v>
      </c>
      <c r="Y816">
        <v>1995</v>
      </c>
      <c r="Z816" t="s">
        <v>83</v>
      </c>
      <c r="AA816">
        <f t="shared" si="97"/>
        <v>0.13990273012789123</v>
      </c>
      <c r="AB816">
        <f t="shared" si="98"/>
        <v>2.9966817557401866</v>
      </c>
      <c r="AC816">
        <f t="shared" si="99"/>
        <v>30.145068353136562</v>
      </c>
      <c r="AD816">
        <f t="shared" si="100"/>
        <v>66.717393945285608</v>
      </c>
      <c r="AE816">
        <f t="shared" si="101"/>
        <v>9.5321570975761432E-4</v>
      </c>
      <c r="AF816" s="1" t="s">
        <v>19</v>
      </c>
      <c r="AG816" s="1" t="s">
        <v>57</v>
      </c>
      <c r="AH816">
        <f t="shared" si="104"/>
        <v>100</v>
      </c>
    </row>
    <row r="817" spans="1:34" x14ac:dyDescent="0.45">
      <c r="A817" t="str">
        <f>MID('Stand condition - SCT output'!$I817,9,4)</f>
        <v>1994</v>
      </c>
      <c r="B817">
        <f t="shared" si="102"/>
        <v>1995</v>
      </c>
      <c r="C817" t="str">
        <f>MID('Stand condition - SCT output'!$I817,18,4)</f>
        <v>1996</v>
      </c>
      <c r="D817">
        <f>SUM('Stand condition - SCT output'!$B817:$C817)</f>
        <v>624.13269042968705</v>
      </c>
      <c r="E817" s="1">
        <f>'Stand condition - SCT output'!$D817</f>
        <v>2493.11157226562</v>
      </c>
      <c r="F817" s="1">
        <f>'Stand condition - SCT output'!$E817</f>
        <v>22421.475036620999</v>
      </c>
      <c r="G817" s="1">
        <f>'Stand condition - SCT output'!$F817</f>
        <v>48604.1610717773</v>
      </c>
      <c r="H817" s="1">
        <f>'Stand condition - SCT output'!$G817</f>
        <v>0</v>
      </c>
      <c r="I817" s="1" t="str">
        <f>'Stand condition - SCT output'!$H817</f>
        <v>Campaspe</v>
      </c>
      <c r="J817" s="1" t="str">
        <f>'Stand condition - SCT output'!$J817</f>
        <v>Coolabah</v>
      </c>
      <c r="K817" s="1"/>
      <c r="L817" t="s">
        <v>81</v>
      </c>
      <c r="M817">
        <v>1995</v>
      </c>
      <c r="N817" t="s">
        <v>83</v>
      </c>
      <c r="O817">
        <v>624.13269042968705</v>
      </c>
      <c r="P817" s="1">
        <v>2493.11157226562</v>
      </c>
      <c r="Q817" s="1">
        <v>22421.475036620999</v>
      </c>
      <c r="R817" s="1">
        <v>48604.1610717773</v>
      </c>
      <c r="S817" s="1">
        <v>0</v>
      </c>
      <c r="T817" s="1" t="s">
        <v>20</v>
      </c>
      <c r="U817" s="1" t="s">
        <v>57</v>
      </c>
      <c r="V817">
        <f t="shared" si="103"/>
        <v>74142.880371093604</v>
      </c>
      <c r="X817" t="s">
        <v>81</v>
      </c>
      <c r="Y817">
        <v>1995</v>
      </c>
      <c r="Z817" t="s">
        <v>83</v>
      </c>
      <c r="AA817">
        <f t="shared" si="97"/>
        <v>0.84179719928040486</v>
      </c>
      <c r="AB817">
        <f t="shared" si="98"/>
        <v>3.3625771750265314</v>
      </c>
      <c r="AC817">
        <f t="shared" si="99"/>
        <v>30.240900979836432</v>
      </c>
      <c r="AD817">
        <f t="shared" si="100"/>
        <v>65.554724645856638</v>
      </c>
      <c r="AE817">
        <f t="shared" si="101"/>
        <v>0</v>
      </c>
      <c r="AF817" s="1" t="s">
        <v>20</v>
      </c>
      <c r="AG817" s="1" t="s">
        <v>57</v>
      </c>
      <c r="AH817">
        <f t="shared" si="104"/>
        <v>100</v>
      </c>
    </row>
    <row r="818" spans="1:34" x14ac:dyDescent="0.45">
      <c r="A818" t="str">
        <f>MID('Stand condition - SCT output'!$I818,9,4)</f>
        <v>1994</v>
      </c>
      <c r="B818">
        <f t="shared" si="102"/>
        <v>1995</v>
      </c>
      <c r="C818" t="str">
        <f>MID('Stand condition - SCT output'!$I818,18,4)</f>
        <v>1996</v>
      </c>
      <c r="D818">
        <f>SUM('Stand condition - SCT output'!$B818:$C818)</f>
        <v>6230.9862670898401</v>
      </c>
      <c r="E818" s="1">
        <f>'Stand condition - SCT output'!$D818</f>
        <v>33606.234924316399</v>
      </c>
      <c r="F818" s="1">
        <f>'Stand condition - SCT output'!$E818</f>
        <v>281302.875004787</v>
      </c>
      <c r="G818" s="1">
        <f>'Stand condition - SCT output'!$F818</f>
        <v>1176549.5436305599</v>
      </c>
      <c r="H818" s="1">
        <f>'Stand condition - SCT output'!$G818</f>
        <v>4952.8663330078098</v>
      </c>
      <c r="I818" s="1" t="str">
        <f>'Stand condition - SCT output'!$H818</f>
        <v>Goulburn-Broken</v>
      </c>
      <c r="J818" s="1" t="str">
        <f>'Stand condition - SCT output'!$J818</f>
        <v>Coolabah</v>
      </c>
      <c r="K818" s="1"/>
      <c r="L818" t="s">
        <v>81</v>
      </c>
      <c r="M818">
        <v>1995</v>
      </c>
      <c r="N818" t="s">
        <v>83</v>
      </c>
      <c r="O818">
        <v>6230.9862670898401</v>
      </c>
      <c r="P818" s="1">
        <v>33606.234924316399</v>
      </c>
      <c r="Q818" s="1">
        <v>281302.875004787</v>
      </c>
      <c r="R818" s="1">
        <v>1176549.5436305599</v>
      </c>
      <c r="S818" s="1">
        <v>4952.8663330078098</v>
      </c>
      <c r="T818" s="1" t="s">
        <v>21</v>
      </c>
      <c r="U818" s="1" t="s">
        <v>57</v>
      </c>
      <c r="V818">
        <f t="shared" si="103"/>
        <v>1502642.506159761</v>
      </c>
      <c r="X818" t="s">
        <v>81</v>
      </c>
      <c r="Y818">
        <v>1995</v>
      </c>
      <c r="Z818" t="s">
        <v>83</v>
      </c>
      <c r="AA818">
        <f t="shared" si="97"/>
        <v>0.41466857496358894</v>
      </c>
      <c r="AB818">
        <f t="shared" si="98"/>
        <v>2.2364757276966971</v>
      </c>
      <c r="AC818">
        <f t="shared" si="99"/>
        <v>18.720545562344078</v>
      </c>
      <c r="AD818">
        <f t="shared" si="100"/>
        <v>78.298699711178614</v>
      </c>
      <c r="AE818">
        <f t="shared" si="101"/>
        <v>0.32961042381701539</v>
      </c>
      <c r="AF818" s="1" t="s">
        <v>21</v>
      </c>
      <c r="AG818" s="1" t="s">
        <v>57</v>
      </c>
      <c r="AH818">
        <f t="shared" si="104"/>
        <v>99.999999999999986</v>
      </c>
    </row>
    <row r="819" spans="1:34" x14ac:dyDescent="0.45">
      <c r="A819" t="str">
        <f>MID('Stand condition - SCT output'!$I819,9,4)</f>
        <v>1994</v>
      </c>
      <c r="B819">
        <f t="shared" si="102"/>
        <v>1995</v>
      </c>
      <c r="C819" t="str">
        <f>MID('Stand condition - SCT output'!$I819,18,4)</f>
        <v>1996</v>
      </c>
      <c r="D819">
        <f>SUM('Stand condition - SCT output'!$B819:$C819)</f>
        <v>938049.12670898403</v>
      </c>
      <c r="E819" s="1">
        <f>'Stand condition - SCT output'!$D819</f>
        <v>23512170.008244202</v>
      </c>
      <c r="F819" s="1">
        <f>'Stand condition - SCT output'!$E819</f>
        <v>436911554.619178</v>
      </c>
      <c r="G819" s="1">
        <f>'Stand condition - SCT output'!$F819</f>
        <v>921257612.093135</v>
      </c>
      <c r="H819" s="1">
        <f>'Stand condition - SCT output'!$G819</f>
        <v>4705.4708251953098</v>
      </c>
      <c r="I819" s="1" t="str">
        <f>'Stand condition - SCT output'!$H819</f>
        <v>Gwydir</v>
      </c>
      <c r="J819" s="1" t="str">
        <f>'Stand condition - SCT output'!$J819</f>
        <v>Coolabah</v>
      </c>
      <c r="K819" s="1"/>
      <c r="L819" t="s">
        <v>81</v>
      </c>
      <c r="M819">
        <v>1995</v>
      </c>
      <c r="N819" t="s">
        <v>83</v>
      </c>
      <c r="O819">
        <v>938049.12670898403</v>
      </c>
      <c r="P819" s="1">
        <v>23512170.008244202</v>
      </c>
      <c r="Q819" s="1">
        <v>436911554.619178</v>
      </c>
      <c r="R819" s="1">
        <v>921257612.093135</v>
      </c>
      <c r="S819" s="1">
        <v>4705.4708251953098</v>
      </c>
      <c r="T819" s="1" t="s">
        <v>22</v>
      </c>
      <c r="U819" s="1" t="s">
        <v>57</v>
      </c>
      <c r="V819">
        <f t="shared" si="103"/>
        <v>1382624091.3180914</v>
      </c>
      <c r="X819" t="s">
        <v>81</v>
      </c>
      <c r="Y819">
        <v>1995</v>
      </c>
      <c r="Z819" t="s">
        <v>83</v>
      </c>
      <c r="AA819">
        <f t="shared" si="97"/>
        <v>6.784556500926564E-2</v>
      </c>
      <c r="AB819">
        <f t="shared" si="98"/>
        <v>1.7005468193331885</v>
      </c>
      <c r="AC819">
        <f t="shared" si="99"/>
        <v>31.600169370885101</v>
      </c>
      <c r="AD819">
        <f t="shared" si="100"/>
        <v>66.631097915766546</v>
      </c>
      <c r="AE819">
        <f t="shared" si="101"/>
        <v>3.4032900589121536E-4</v>
      </c>
      <c r="AF819" s="1" t="s">
        <v>22</v>
      </c>
      <c r="AG819" s="1" t="s">
        <v>57</v>
      </c>
      <c r="AH819">
        <f t="shared" si="104"/>
        <v>100</v>
      </c>
    </row>
    <row r="820" spans="1:34" x14ac:dyDescent="0.45">
      <c r="A820" t="str">
        <f>MID('Stand condition - SCT output'!$I820,9,4)</f>
        <v>1994</v>
      </c>
      <c r="B820">
        <f t="shared" si="102"/>
        <v>1995</v>
      </c>
      <c r="C820" t="str">
        <f>MID('Stand condition - SCT output'!$I820,18,4)</f>
        <v>1996</v>
      </c>
      <c r="D820">
        <f>SUM('Stand condition - SCT output'!$B820:$C820)</f>
        <v>7475861.3699888941</v>
      </c>
      <c r="E820" s="1">
        <f>'Stand condition - SCT output'!$D820</f>
        <v>123761437.168865</v>
      </c>
      <c r="F820" s="1">
        <f>'Stand condition - SCT output'!$E820</f>
        <v>663616823.17491996</v>
      </c>
      <c r="G820" s="1">
        <f>'Stand condition - SCT output'!$F820</f>
        <v>430996642.73494202</v>
      </c>
      <c r="H820" s="1">
        <f>'Stand condition - SCT output'!$G820</f>
        <v>14666.7163095511</v>
      </c>
      <c r="I820" s="1" t="str">
        <f>'Stand condition - SCT output'!$H820</f>
        <v>Warrego</v>
      </c>
      <c r="J820" s="1" t="str">
        <f>'Stand condition - SCT output'!$J820</f>
        <v>Coolabah</v>
      </c>
      <c r="K820" s="1"/>
      <c r="L820" t="s">
        <v>81</v>
      </c>
      <c r="M820">
        <v>1995</v>
      </c>
      <c r="N820" t="s">
        <v>83</v>
      </c>
      <c r="O820">
        <v>7475861.3699888941</v>
      </c>
      <c r="P820" s="1">
        <v>123761437.168865</v>
      </c>
      <c r="Q820" s="1">
        <v>663616823.17491996</v>
      </c>
      <c r="R820" s="1">
        <v>430996642.73494202</v>
      </c>
      <c r="S820" s="1">
        <v>14666.7163095511</v>
      </c>
      <c r="T820" s="1" t="s">
        <v>23</v>
      </c>
      <c r="U820" s="1" t="s">
        <v>57</v>
      </c>
      <c r="V820">
        <f t="shared" si="103"/>
        <v>1225865431.1650255</v>
      </c>
      <c r="X820" t="s">
        <v>81</v>
      </c>
      <c r="Y820">
        <v>1995</v>
      </c>
      <c r="Z820" t="s">
        <v>83</v>
      </c>
      <c r="AA820">
        <f t="shared" si="97"/>
        <v>0.60984355867544615</v>
      </c>
      <c r="AB820">
        <f t="shared" si="98"/>
        <v>10.095842008632697</v>
      </c>
      <c r="AC820">
        <f t="shared" si="99"/>
        <v>54.134557211898752</v>
      </c>
      <c r="AD820">
        <f t="shared" si="100"/>
        <v>35.158560783081697</v>
      </c>
      <c r="AE820">
        <f t="shared" si="101"/>
        <v>1.1964377114062428E-3</v>
      </c>
      <c r="AF820" s="1" t="s">
        <v>23</v>
      </c>
      <c r="AG820" s="1" t="s">
        <v>57</v>
      </c>
      <c r="AH820">
        <f t="shared" si="104"/>
        <v>100</v>
      </c>
    </row>
    <row r="821" spans="1:34" x14ac:dyDescent="0.45">
      <c r="A821" t="str">
        <f>MID('Stand condition - SCT output'!$I821,9,4)</f>
        <v>1994</v>
      </c>
      <c r="B821">
        <f t="shared" si="102"/>
        <v>1995</v>
      </c>
      <c r="C821" t="str">
        <f>MID('Stand condition - SCT output'!$I821,18,4)</f>
        <v>1996</v>
      </c>
      <c r="D821">
        <f>SUM('Stand condition - SCT output'!$B821:$C821)</f>
        <v>0</v>
      </c>
      <c r="E821" s="1">
        <f>'Stand condition - SCT output'!$D821</f>
        <v>594.232421875</v>
      </c>
      <c r="F821" s="1">
        <f>'Stand condition - SCT output'!$E821</f>
        <v>5276.1778349034903</v>
      </c>
      <c r="G821" s="1">
        <f>'Stand condition - SCT output'!$F821</f>
        <v>50246.1516366996</v>
      </c>
      <c r="H821" s="1">
        <f>'Stand condition - SCT output'!$G821</f>
        <v>0</v>
      </c>
      <c r="I821" s="1" t="str">
        <f>'Stand condition - SCT output'!$H821</f>
        <v>Eastern Mt Lofty Ranges</v>
      </c>
      <c r="J821" s="1" t="str">
        <f>'Stand condition - SCT output'!$J821</f>
        <v>Coolabah</v>
      </c>
      <c r="K821" s="1"/>
      <c r="L821" t="s">
        <v>81</v>
      </c>
      <c r="M821">
        <v>1995</v>
      </c>
      <c r="N821" t="s">
        <v>83</v>
      </c>
      <c r="O821">
        <v>0</v>
      </c>
      <c r="P821" s="1">
        <v>594.232421875</v>
      </c>
      <c r="Q821" s="1">
        <v>5276.1778349034903</v>
      </c>
      <c r="R821" s="1">
        <v>50246.1516366996</v>
      </c>
      <c r="S821" s="1">
        <v>0</v>
      </c>
      <c r="T821" s="1" t="s">
        <v>24</v>
      </c>
      <c r="U821" s="1" t="s">
        <v>57</v>
      </c>
      <c r="V821">
        <f t="shared" si="103"/>
        <v>56116.561893478094</v>
      </c>
      <c r="X821" t="s">
        <v>81</v>
      </c>
      <c r="Y821">
        <v>1995</v>
      </c>
      <c r="Z821" t="s">
        <v>83</v>
      </c>
      <c r="AA821">
        <f t="shared" si="97"/>
        <v>0</v>
      </c>
      <c r="AB821">
        <f t="shared" si="98"/>
        <v>1.0589252117814831</v>
      </c>
      <c r="AC821">
        <f t="shared" si="99"/>
        <v>9.4021758583836039</v>
      </c>
      <c r="AD821">
        <f t="shared" si="100"/>
        <v>89.538898929834914</v>
      </c>
      <c r="AE821">
        <f t="shared" si="101"/>
        <v>0</v>
      </c>
      <c r="AF821" s="1" t="s">
        <v>24</v>
      </c>
      <c r="AG821" s="1" t="s">
        <v>57</v>
      </c>
      <c r="AH821">
        <f t="shared" si="104"/>
        <v>100</v>
      </c>
    </row>
    <row r="822" spans="1:34" x14ac:dyDescent="0.45">
      <c r="A822" t="str">
        <f>MID('Stand condition - SCT output'!$I822,9,4)</f>
        <v>1994</v>
      </c>
      <c r="B822">
        <f t="shared" si="102"/>
        <v>1995</v>
      </c>
      <c r="C822" t="str">
        <f>MID('Stand condition - SCT output'!$I822,18,4)</f>
        <v>1996</v>
      </c>
      <c r="D822">
        <f>SUM('Stand condition - SCT output'!$B822:$C822)</f>
        <v>6670505.7485411363</v>
      </c>
      <c r="E822" s="1">
        <f>'Stand condition - SCT output'!$D822</f>
        <v>40176451.978174001</v>
      </c>
      <c r="F822" s="1">
        <f>'Stand condition - SCT output'!$E822</f>
        <v>217256814.58442101</v>
      </c>
      <c r="G822" s="1">
        <f>'Stand condition - SCT output'!$F822</f>
        <v>336498108.813923</v>
      </c>
      <c r="H822" s="1">
        <f>'Stand condition - SCT output'!$G822</f>
        <v>110344.761291503</v>
      </c>
      <c r="I822" s="1" t="str">
        <f>'Stand condition - SCT output'!$H822</f>
        <v>Condamine-Balonne</v>
      </c>
      <c r="J822" s="1" t="str">
        <f>'Stand condition - SCT output'!$J822</f>
        <v>Coolabah</v>
      </c>
      <c r="K822" s="1"/>
      <c r="L822" t="s">
        <v>81</v>
      </c>
      <c r="M822">
        <v>1995</v>
      </c>
      <c r="N822" t="s">
        <v>83</v>
      </c>
      <c r="O822">
        <v>6670505.7485411363</v>
      </c>
      <c r="P822" s="1">
        <v>40176451.978174001</v>
      </c>
      <c r="Q822" s="1">
        <v>217256814.58442101</v>
      </c>
      <c r="R822" s="1">
        <v>336498108.813923</v>
      </c>
      <c r="S822" s="1">
        <v>110344.761291503</v>
      </c>
      <c r="T822" s="1" t="s">
        <v>25</v>
      </c>
      <c r="U822" s="1" t="s">
        <v>57</v>
      </c>
      <c r="V822">
        <f t="shared" si="103"/>
        <v>600712225.88635063</v>
      </c>
      <c r="X822" t="s">
        <v>81</v>
      </c>
      <c r="Y822">
        <v>1995</v>
      </c>
      <c r="Z822" t="s">
        <v>83</v>
      </c>
      <c r="AA822">
        <f t="shared" si="97"/>
        <v>1.11043282641681</v>
      </c>
      <c r="AB822">
        <f t="shared" si="98"/>
        <v>6.6881362234460378</v>
      </c>
      <c r="AC822">
        <f t="shared" si="99"/>
        <v>36.166537856601586</v>
      </c>
      <c r="AD822">
        <f t="shared" si="100"/>
        <v>56.016524104769161</v>
      </c>
      <c r="AE822">
        <f t="shared" si="101"/>
        <v>1.8368988766407968E-2</v>
      </c>
      <c r="AF822" s="1" t="s">
        <v>25</v>
      </c>
      <c r="AG822" s="1" t="s">
        <v>57</v>
      </c>
      <c r="AH822">
        <f t="shared" si="104"/>
        <v>100</v>
      </c>
    </row>
    <row r="823" spans="1:34" x14ac:dyDescent="0.45">
      <c r="A823" t="str">
        <f>MID('Stand condition - SCT output'!$I823,9,4)</f>
        <v>1995</v>
      </c>
      <c r="B823">
        <f t="shared" si="102"/>
        <v>1996</v>
      </c>
      <c r="C823" t="str">
        <f>MID('Stand condition - SCT output'!$I823,18,4)</f>
        <v>1997</v>
      </c>
      <c r="D823">
        <f>SUM('Stand condition - SCT output'!$B823:$C823)</f>
        <v>68634.618286132725</v>
      </c>
      <c r="E823" s="1">
        <f>'Stand condition - SCT output'!$D823</f>
        <v>575828.22937011695</v>
      </c>
      <c r="F823" s="1">
        <f>'Stand condition - SCT output'!$E823</f>
        <v>4037358.5064307102</v>
      </c>
      <c r="G823" s="1">
        <f>'Stand condition - SCT output'!$F823</f>
        <v>8247277.2916657096</v>
      </c>
      <c r="H823" s="1">
        <f>'Stand condition - SCT output'!$G823</f>
        <v>5066.3352050781205</v>
      </c>
      <c r="I823" s="1" t="str">
        <f>'Stand condition - SCT output'!$H823</f>
        <v>Murrumbidgee</v>
      </c>
      <c r="J823" s="1" t="str">
        <f>'Stand condition - SCT output'!$J823</f>
        <v>Coolabah</v>
      </c>
      <c r="K823" s="1"/>
      <c r="L823" t="s">
        <v>82</v>
      </c>
      <c r="M823">
        <v>1996</v>
      </c>
      <c r="N823" t="s">
        <v>84</v>
      </c>
      <c r="O823">
        <v>68634.618286132725</v>
      </c>
      <c r="P823" s="1">
        <v>575828.22937011695</v>
      </c>
      <c r="Q823" s="1">
        <v>4037358.5064307102</v>
      </c>
      <c r="R823" s="1">
        <v>8247277.2916657096</v>
      </c>
      <c r="S823" s="1">
        <v>5066.3352050781205</v>
      </c>
      <c r="T823" s="1" t="s">
        <v>4</v>
      </c>
      <c r="U823" s="1" t="s">
        <v>57</v>
      </c>
      <c r="V823">
        <f t="shared" si="103"/>
        <v>12934164.980957747</v>
      </c>
      <c r="X823" t="s">
        <v>82</v>
      </c>
      <c r="Y823">
        <v>1996</v>
      </c>
      <c r="Z823" t="s">
        <v>84</v>
      </c>
      <c r="AA823">
        <f t="shared" si="97"/>
        <v>0.5306459163554792</v>
      </c>
      <c r="AB823">
        <f t="shared" si="98"/>
        <v>4.4519938489873674</v>
      </c>
      <c r="AC823">
        <f t="shared" si="99"/>
        <v>31.214682295878308</v>
      </c>
      <c r="AD823">
        <f t="shared" si="100"/>
        <v>63.763507762640401</v>
      </c>
      <c r="AE823">
        <f t="shared" si="101"/>
        <v>3.9170176138444222E-2</v>
      </c>
      <c r="AF823" s="1" t="s">
        <v>4</v>
      </c>
      <c r="AG823" s="1" t="s">
        <v>57</v>
      </c>
      <c r="AH823">
        <f t="shared" si="104"/>
        <v>100</v>
      </c>
    </row>
    <row r="824" spans="1:34" x14ac:dyDescent="0.45">
      <c r="A824" t="str">
        <f>MID('Stand condition - SCT output'!$I824,9,4)</f>
        <v>1995</v>
      </c>
      <c r="B824">
        <f t="shared" si="102"/>
        <v>1996</v>
      </c>
      <c r="C824" t="str">
        <f>MID('Stand condition - SCT output'!$I824,18,4)</f>
        <v>1997</v>
      </c>
      <c r="D824">
        <f>SUM('Stand condition - SCT output'!$B824:$C824)</f>
        <v>44065.487854003899</v>
      </c>
      <c r="E824" s="1">
        <f>'Stand condition - SCT output'!$D824</f>
        <v>2293014.4892434501</v>
      </c>
      <c r="F824" s="1">
        <f>'Stand condition - SCT output'!$E824</f>
        <v>150226500.78817999</v>
      </c>
      <c r="G824" s="1">
        <f>'Stand condition - SCT output'!$F824</f>
        <v>678586422.47781801</v>
      </c>
      <c r="H824" s="1">
        <f>'Stand condition - SCT output'!$G824</f>
        <v>48669.982604980403</v>
      </c>
      <c r="I824" s="1" t="str">
        <f>'Stand condition - SCT output'!$H824</f>
        <v>Namoi</v>
      </c>
      <c r="J824" s="1" t="str">
        <f>'Stand condition - SCT output'!$J824</f>
        <v>Coolabah</v>
      </c>
      <c r="K824" s="1"/>
      <c r="L824" t="s">
        <v>82</v>
      </c>
      <c r="M824">
        <v>1996</v>
      </c>
      <c r="N824" t="s">
        <v>84</v>
      </c>
      <c r="O824">
        <v>44065.487854003899</v>
      </c>
      <c r="P824" s="1">
        <v>2293014.4892434501</v>
      </c>
      <c r="Q824" s="1">
        <v>150226500.78817999</v>
      </c>
      <c r="R824" s="1">
        <v>678586422.47781801</v>
      </c>
      <c r="S824" s="1">
        <v>48669.982604980403</v>
      </c>
      <c r="T824" s="1" t="s">
        <v>7</v>
      </c>
      <c r="U824" s="1" t="s">
        <v>57</v>
      </c>
      <c r="V824">
        <f t="shared" si="103"/>
        <v>831198673.22570038</v>
      </c>
      <c r="X824" t="s">
        <v>82</v>
      </c>
      <c r="Y824">
        <v>1996</v>
      </c>
      <c r="Z824" t="s">
        <v>84</v>
      </c>
      <c r="AA824">
        <f t="shared" si="97"/>
        <v>5.3014386660406197E-3</v>
      </c>
      <c r="AB824">
        <f t="shared" si="98"/>
        <v>0.27586840103398652</v>
      </c>
      <c r="AC824">
        <f t="shared" si="99"/>
        <v>18.073476970936898</v>
      </c>
      <c r="AD824">
        <f t="shared" si="100"/>
        <v>81.639497792311488</v>
      </c>
      <c r="AE824">
        <f t="shared" si="101"/>
        <v>5.855397051598126E-3</v>
      </c>
      <c r="AF824" s="1" t="s">
        <v>7</v>
      </c>
      <c r="AG824" s="1" t="s">
        <v>57</v>
      </c>
      <c r="AH824">
        <f t="shared" si="104"/>
        <v>100.00000000000001</v>
      </c>
    </row>
    <row r="825" spans="1:34" x14ac:dyDescent="0.45">
      <c r="A825" t="str">
        <f>MID('Stand condition - SCT output'!$I825,9,4)</f>
        <v>1995</v>
      </c>
      <c r="B825">
        <f t="shared" si="102"/>
        <v>1996</v>
      </c>
      <c r="C825" t="str">
        <f>MID('Stand condition - SCT output'!$I825,18,4)</f>
        <v>1997</v>
      </c>
      <c r="D825">
        <f>SUM('Stand condition - SCT output'!$B825:$C825)</f>
        <v>374291.62324601674</v>
      </c>
      <c r="E825" s="1">
        <f>'Stand condition - SCT output'!$D825</f>
        <v>11431183.6568744</v>
      </c>
      <c r="F825" s="1">
        <f>'Stand condition - SCT output'!$E825</f>
        <v>94749995.519854307</v>
      </c>
      <c r="G825" s="1">
        <f>'Stand condition - SCT output'!$F825</f>
        <v>48965099.4171573</v>
      </c>
      <c r="H825" s="1">
        <f>'Stand condition - SCT output'!$G825</f>
        <v>2057.5228881835901</v>
      </c>
      <c r="I825" s="1" t="str">
        <f>'Stand condition - SCT output'!$H825</f>
        <v>Nebine</v>
      </c>
      <c r="J825" s="1" t="str">
        <f>'Stand condition - SCT output'!$J825</f>
        <v>Coolabah</v>
      </c>
      <c r="K825" s="1"/>
      <c r="L825" t="s">
        <v>82</v>
      </c>
      <c r="M825">
        <v>1996</v>
      </c>
      <c r="N825" t="s">
        <v>84</v>
      </c>
      <c r="O825">
        <v>374291.62324601674</v>
      </c>
      <c r="P825" s="1">
        <v>11431183.6568744</v>
      </c>
      <c r="Q825" s="1">
        <v>94749995.519854307</v>
      </c>
      <c r="R825" s="1">
        <v>48965099.4171573</v>
      </c>
      <c r="S825" s="1">
        <v>2057.5228881835901</v>
      </c>
      <c r="T825" s="1" t="s">
        <v>8</v>
      </c>
      <c r="U825" s="1" t="s">
        <v>57</v>
      </c>
      <c r="V825">
        <f t="shared" si="103"/>
        <v>155522627.74002022</v>
      </c>
      <c r="X825" t="s">
        <v>82</v>
      </c>
      <c r="Y825">
        <v>1996</v>
      </c>
      <c r="Z825" t="s">
        <v>84</v>
      </c>
      <c r="AA825">
        <f t="shared" si="97"/>
        <v>0.24066698761784186</v>
      </c>
      <c r="AB825">
        <f t="shared" si="98"/>
        <v>7.3501739412372622</v>
      </c>
      <c r="AC825">
        <f t="shared" si="99"/>
        <v>60.923607642640512</v>
      </c>
      <c r="AD825">
        <f t="shared" si="100"/>
        <v>31.484228455173692</v>
      </c>
      <c r="AE825">
        <f t="shared" si="101"/>
        <v>1.3229733306866789E-3</v>
      </c>
      <c r="AF825" s="1" t="s">
        <v>8</v>
      </c>
      <c r="AG825" s="1" t="s">
        <v>57</v>
      </c>
      <c r="AH825">
        <f t="shared" si="104"/>
        <v>100</v>
      </c>
    </row>
    <row r="826" spans="1:34" x14ac:dyDescent="0.45">
      <c r="A826" t="str">
        <f>MID('Stand condition - SCT output'!$I826,9,4)</f>
        <v>1995</v>
      </c>
      <c r="B826">
        <f t="shared" si="102"/>
        <v>1996</v>
      </c>
      <c r="C826" t="str">
        <f>MID('Stand condition - SCT output'!$I826,18,4)</f>
        <v>1997</v>
      </c>
      <c r="D826">
        <f>SUM('Stand condition - SCT output'!$B826:$C826)</f>
        <v>0</v>
      </c>
      <c r="E826" s="1">
        <f>'Stand condition - SCT output'!$D826</f>
        <v>2489.90014648437</v>
      </c>
      <c r="F826" s="1">
        <f>'Stand condition - SCT output'!$E826</f>
        <v>67150.483093261704</v>
      </c>
      <c r="G826" s="1">
        <f>'Stand condition - SCT output'!$F826</f>
        <v>504659.54675939202</v>
      </c>
      <c r="H826" s="1">
        <f>'Stand condition - SCT output'!$G826</f>
        <v>3106.1582641601499</v>
      </c>
      <c r="I826" s="1" t="str">
        <f>'Stand condition - SCT output'!$H826</f>
        <v>Ovens</v>
      </c>
      <c r="J826" s="1" t="str">
        <f>'Stand condition - SCT output'!$J826</f>
        <v>Coolabah</v>
      </c>
      <c r="K826" s="1"/>
      <c r="L826" t="s">
        <v>82</v>
      </c>
      <c r="M826">
        <v>1996</v>
      </c>
      <c r="N826" t="s">
        <v>84</v>
      </c>
      <c r="O826">
        <v>0</v>
      </c>
      <c r="P826" s="1">
        <v>2489.90014648437</v>
      </c>
      <c r="Q826" s="1">
        <v>67150.483093261704</v>
      </c>
      <c r="R826" s="1">
        <v>504659.54675939202</v>
      </c>
      <c r="S826" s="1">
        <v>3106.1582641601499</v>
      </c>
      <c r="T826" s="1" t="s">
        <v>9</v>
      </c>
      <c r="U826" s="1" t="s">
        <v>57</v>
      </c>
      <c r="V826">
        <f t="shared" si="103"/>
        <v>577406.08826329827</v>
      </c>
      <c r="X826" t="s">
        <v>82</v>
      </c>
      <c r="Y826">
        <v>1996</v>
      </c>
      <c r="Z826" t="s">
        <v>84</v>
      </c>
      <c r="AA826">
        <f t="shared" si="97"/>
        <v>0</v>
      </c>
      <c r="AB826">
        <f t="shared" si="98"/>
        <v>0.43122166480325902</v>
      </c>
      <c r="AC826">
        <f t="shared" si="99"/>
        <v>11.629680472409733</v>
      </c>
      <c r="AD826">
        <f t="shared" si="100"/>
        <v>87.401147479634176</v>
      </c>
      <c r="AE826">
        <f t="shared" si="101"/>
        <v>0.53795038315282462</v>
      </c>
      <c r="AF826" s="1" t="s">
        <v>9</v>
      </c>
      <c r="AG826" s="1" t="s">
        <v>57</v>
      </c>
      <c r="AH826">
        <f t="shared" si="104"/>
        <v>99.999999999999986</v>
      </c>
    </row>
    <row r="827" spans="1:34" x14ac:dyDescent="0.45">
      <c r="A827" t="str">
        <f>MID('Stand condition - SCT output'!$I827,9,4)</f>
        <v>1995</v>
      </c>
      <c r="B827">
        <f t="shared" si="102"/>
        <v>1996</v>
      </c>
      <c r="C827" t="str">
        <f>MID('Stand condition - SCT output'!$I827,18,4)</f>
        <v>1997</v>
      </c>
      <c r="D827">
        <f>SUM('Stand condition - SCT output'!$B827:$C827)</f>
        <v>1211891.0604968455</v>
      </c>
      <c r="E827" s="1">
        <f>'Stand condition - SCT output'!$D827</f>
        <v>11462634.4585535</v>
      </c>
      <c r="F827" s="1">
        <f>'Stand condition - SCT output'!$E827</f>
        <v>53362925.424872898</v>
      </c>
      <c r="G827" s="1">
        <f>'Stand condition - SCT output'!$F827</f>
        <v>162519753.188288</v>
      </c>
      <c r="H827" s="1">
        <f>'Stand condition - SCT output'!$G827</f>
        <v>36375.695983886697</v>
      </c>
      <c r="I827" s="1" t="str">
        <f>'Stand condition - SCT output'!$H827</f>
        <v>Paroo</v>
      </c>
      <c r="J827" s="1" t="str">
        <f>'Stand condition - SCT output'!$J827</f>
        <v>Coolabah</v>
      </c>
      <c r="K827" s="1"/>
      <c r="L827" t="s">
        <v>82</v>
      </c>
      <c r="M827">
        <v>1996</v>
      </c>
      <c r="N827" t="s">
        <v>84</v>
      </c>
      <c r="O827">
        <v>1211891.0604968455</v>
      </c>
      <c r="P827" s="1">
        <v>11462634.4585535</v>
      </c>
      <c r="Q827" s="1">
        <v>53362925.424872898</v>
      </c>
      <c r="R827" s="1">
        <v>162519753.188288</v>
      </c>
      <c r="S827" s="1">
        <v>36375.695983886697</v>
      </c>
      <c r="T827" s="1" t="s">
        <v>10</v>
      </c>
      <c r="U827" s="1" t="s">
        <v>57</v>
      </c>
      <c r="V827">
        <f t="shared" si="103"/>
        <v>228593579.82819512</v>
      </c>
      <c r="X827" t="s">
        <v>82</v>
      </c>
      <c r="Y827">
        <v>1996</v>
      </c>
      <c r="Z827" t="s">
        <v>84</v>
      </c>
      <c r="AA827">
        <f t="shared" si="97"/>
        <v>0.53015096111083726</v>
      </c>
      <c r="AB827">
        <f t="shared" si="98"/>
        <v>5.014416619735564</v>
      </c>
      <c r="AC827">
        <f t="shared" si="99"/>
        <v>23.344017563826185</v>
      </c>
      <c r="AD827">
        <f t="shared" si="100"/>
        <v>71.095502030474151</v>
      </c>
      <c r="AE827">
        <f t="shared" si="101"/>
        <v>1.5912824853272653E-2</v>
      </c>
      <c r="AF827" s="1" t="s">
        <v>10</v>
      </c>
      <c r="AG827" s="1" t="s">
        <v>57</v>
      </c>
      <c r="AH827">
        <f t="shared" si="104"/>
        <v>100.00000000000001</v>
      </c>
    </row>
    <row r="828" spans="1:34" x14ac:dyDescent="0.45">
      <c r="A828" t="str">
        <f>MID('Stand condition - SCT output'!$I828,9,4)</f>
        <v>1995</v>
      </c>
      <c r="B828">
        <f t="shared" si="102"/>
        <v>1996</v>
      </c>
      <c r="C828" t="str">
        <f>MID('Stand condition - SCT output'!$I828,18,4)</f>
        <v>1997</v>
      </c>
      <c r="D828">
        <f>SUM('Stand condition - SCT output'!$B828:$C828)</f>
        <v>9371.2210693359302</v>
      </c>
      <c r="E828" s="1">
        <f>'Stand condition - SCT output'!$D828</f>
        <v>65430.921447753899</v>
      </c>
      <c r="F828" s="1">
        <f>'Stand condition - SCT output'!$E828</f>
        <v>393152.55523777299</v>
      </c>
      <c r="G828" s="1">
        <f>'Stand condition - SCT output'!$F828</f>
        <v>712619.00366210903</v>
      </c>
      <c r="H828" s="1">
        <f>'Stand condition - SCT output'!$G828</f>
        <v>0</v>
      </c>
      <c r="I828" s="1" t="str">
        <f>'Stand condition - SCT output'!$H828</f>
        <v>Wimmera-Avoca</v>
      </c>
      <c r="J828" s="1" t="str">
        <f>'Stand condition - SCT output'!$J828</f>
        <v>Coolabah</v>
      </c>
      <c r="K828" s="1"/>
      <c r="L828" t="s">
        <v>82</v>
      </c>
      <c r="M828">
        <v>1996</v>
      </c>
      <c r="N828" t="s">
        <v>84</v>
      </c>
      <c r="O828">
        <v>9371.2210693359302</v>
      </c>
      <c r="P828" s="1">
        <v>65430.921447753899</v>
      </c>
      <c r="Q828" s="1">
        <v>393152.55523777299</v>
      </c>
      <c r="R828" s="1">
        <v>712619.00366210903</v>
      </c>
      <c r="S828" s="1">
        <v>0</v>
      </c>
      <c r="T828" s="1" t="s">
        <v>11</v>
      </c>
      <c r="U828" s="1" t="s">
        <v>57</v>
      </c>
      <c r="V828">
        <f t="shared" si="103"/>
        <v>1180573.7014169719</v>
      </c>
      <c r="X828" t="s">
        <v>82</v>
      </c>
      <c r="Y828">
        <v>1996</v>
      </c>
      <c r="Z828" t="s">
        <v>84</v>
      </c>
      <c r="AA828">
        <f t="shared" si="97"/>
        <v>0.7937853484359525</v>
      </c>
      <c r="AB828">
        <f t="shared" si="98"/>
        <v>5.5422987458742377</v>
      </c>
      <c r="AC828">
        <f t="shared" si="99"/>
        <v>33.301822221339975</v>
      </c>
      <c r="AD828">
        <f t="shared" si="100"/>
        <v>60.362093684349837</v>
      </c>
      <c r="AE828">
        <f t="shared" si="101"/>
        <v>0</v>
      </c>
      <c r="AF828" s="1" t="s">
        <v>11</v>
      </c>
      <c r="AG828" s="1" t="s">
        <v>57</v>
      </c>
      <c r="AH828">
        <f t="shared" si="104"/>
        <v>100</v>
      </c>
    </row>
    <row r="829" spans="1:34" x14ac:dyDescent="0.45">
      <c r="A829" t="str">
        <f>MID('Stand condition - SCT output'!$I829,9,4)</f>
        <v>1995</v>
      </c>
      <c r="B829">
        <f t="shared" si="102"/>
        <v>1996</v>
      </c>
      <c r="C829" t="str">
        <f>MID('Stand condition - SCT output'!$I829,18,4)</f>
        <v>1997</v>
      </c>
      <c r="D829">
        <f>SUM('Stand condition - SCT output'!$B829:$C829)</f>
        <v>280218.11993408162</v>
      </c>
      <c r="E829" s="1">
        <f>'Stand condition - SCT output'!$D829</f>
        <v>2119648.26641845</v>
      </c>
      <c r="F829" s="1">
        <f>'Stand condition - SCT output'!$E829</f>
        <v>8361442.7639684305</v>
      </c>
      <c r="G829" s="1">
        <f>'Stand condition - SCT output'!$F829</f>
        <v>6059442.2548217699</v>
      </c>
      <c r="H829" s="1">
        <f>'Stand condition - SCT output'!$G829</f>
        <v>1289.0435180664001</v>
      </c>
      <c r="I829" s="1" t="str">
        <f>'Stand condition - SCT output'!$H829</f>
        <v>Lachlan</v>
      </c>
      <c r="J829" s="1" t="str">
        <f>'Stand condition - SCT output'!$J829</f>
        <v>Coolabah</v>
      </c>
      <c r="K829" s="1"/>
      <c r="L829" t="s">
        <v>82</v>
      </c>
      <c r="M829">
        <v>1996</v>
      </c>
      <c r="N829" t="s">
        <v>84</v>
      </c>
      <c r="O829">
        <v>280218.11993408162</v>
      </c>
      <c r="P829" s="1">
        <v>2119648.26641845</v>
      </c>
      <c r="Q829" s="1">
        <v>8361442.7639684305</v>
      </c>
      <c r="R829" s="1">
        <v>6059442.2548217699</v>
      </c>
      <c r="S829" s="1">
        <v>1289.0435180664001</v>
      </c>
      <c r="T829" s="1" t="s">
        <v>12</v>
      </c>
      <c r="U829" s="1" t="s">
        <v>57</v>
      </c>
      <c r="V829">
        <f t="shared" si="103"/>
        <v>16822040.448660798</v>
      </c>
      <c r="X829" t="s">
        <v>82</v>
      </c>
      <c r="Y829">
        <v>1996</v>
      </c>
      <c r="Z829" t="s">
        <v>84</v>
      </c>
      <c r="AA829">
        <f t="shared" si="97"/>
        <v>1.6657796109174721</v>
      </c>
      <c r="AB829">
        <f t="shared" si="98"/>
        <v>12.600423075235176</v>
      </c>
      <c r="AC829">
        <f t="shared" si="99"/>
        <v>49.705282718150187</v>
      </c>
      <c r="AD829">
        <f t="shared" si="100"/>
        <v>36.020851770714664</v>
      </c>
      <c r="AE829">
        <f t="shared" si="101"/>
        <v>7.6628249825009829E-3</v>
      </c>
      <c r="AF829" s="1" t="s">
        <v>12</v>
      </c>
      <c r="AG829" s="1" t="s">
        <v>57</v>
      </c>
      <c r="AH829">
        <f t="shared" si="104"/>
        <v>100</v>
      </c>
    </row>
    <row r="830" spans="1:34" x14ac:dyDescent="0.45">
      <c r="A830" t="str">
        <f>MID('Stand condition - SCT output'!$I830,9,4)</f>
        <v>1995</v>
      </c>
      <c r="B830">
        <f t="shared" si="102"/>
        <v>1996</v>
      </c>
      <c r="C830" t="str">
        <f>MID('Stand condition - SCT output'!$I830,18,4)</f>
        <v>1997</v>
      </c>
      <c r="D830">
        <f>SUM('Stand condition - SCT output'!$B830:$C830)</f>
        <v>0</v>
      </c>
      <c r="E830" s="1">
        <f>'Stand condition - SCT output'!$D830</f>
        <v>4989.8255004882803</v>
      </c>
      <c r="F830" s="1">
        <f>'Stand condition - SCT output'!$E830</f>
        <v>52984.077636718699</v>
      </c>
      <c r="G830" s="1">
        <f>'Stand condition - SCT output'!$F830</f>
        <v>180472.72094726501</v>
      </c>
      <c r="H830" s="1">
        <f>'Stand condition - SCT output'!$G830</f>
        <v>0</v>
      </c>
      <c r="I830" s="1" t="str">
        <f>'Stand condition - SCT output'!$H830</f>
        <v>Loddon</v>
      </c>
      <c r="J830" s="1" t="str">
        <f>'Stand condition - SCT output'!$J830</f>
        <v>Coolabah</v>
      </c>
      <c r="K830" s="1"/>
      <c r="L830" t="s">
        <v>82</v>
      </c>
      <c r="M830">
        <v>1996</v>
      </c>
      <c r="N830" t="s">
        <v>84</v>
      </c>
      <c r="O830">
        <v>0</v>
      </c>
      <c r="P830" s="1">
        <v>4989.8255004882803</v>
      </c>
      <c r="Q830" s="1">
        <v>52984.077636718699</v>
      </c>
      <c r="R830" s="1">
        <v>180472.72094726501</v>
      </c>
      <c r="S830" s="1">
        <v>0</v>
      </c>
      <c r="T830" s="1" t="s">
        <v>13</v>
      </c>
      <c r="U830" s="1" t="s">
        <v>57</v>
      </c>
      <c r="V830">
        <f t="shared" si="103"/>
        <v>238446.62408447199</v>
      </c>
      <c r="X830" t="s">
        <v>82</v>
      </c>
      <c r="Y830">
        <v>1996</v>
      </c>
      <c r="Z830" t="s">
        <v>84</v>
      </c>
      <c r="AA830">
        <f t="shared" si="97"/>
        <v>0</v>
      </c>
      <c r="AB830">
        <f t="shared" si="98"/>
        <v>2.0926383502584573</v>
      </c>
      <c r="AC830">
        <f t="shared" si="99"/>
        <v>22.220519095270809</v>
      </c>
      <c r="AD830">
        <f t="shared" si="100"/>
        <v>75.686842554470729</v>
      </c>
      <c r="AE830">
        <f t="shared" si="101"/>
        <v>0</v>
      </c>
      <c r="AF830" s="1" t="s">
        <v>13</v>
      </c>
      <c r="AG830" s="1" t="s">
        <v>57</v>
      </c>
      <c r="AH830">
        <f t="shared" si="104"/>
        <v>100</v>
      </c>
    </row>
    <row r="831" spans="1:34" x14ac:dyDescent="0.45">
      <c r="A831" t="str">
        <f>MID('Stand condition - SCT output'!$I831,9,4)</f>
        <v>1995</v>
      </c>
      <c r="B831">
        <f t="shared" si="102"/>
        <v>1996</v>
      </c>
      <c r="C831" t="str">
        <f>MID('Stand condition - SCT output'!$I831,18,4)</f>
        <v>1997</v>
      </c>
      <c r="D831">
        <f>SUM('Stand condition - SCT output'!$B831:$C831)</f>
        <v>28513.402038574201</v>
      </c>
      <c r="E831" s="1">
        <f>'Stand condition - SCT output'!$D831</f>
        <v>448315.15545654198</v>
      </c>
      <c r="F831" s="1">
        <f>'Stand condition - SCT output'!$E831</f>
        <v>3251246.9209352899</v>
      </c>
      <c r="G831" s="1">
        <f>'Stand condition - SCT output'!$F831</f>
        <v>6641660.4200554304</v>
      </c>
      <c r="H831" s="1">
        <f>'Stand condition - SCT output'!$G831</f>
        <v>0</v>
      </c>
      <c r="I831" s="1" t="str">
        <f>'Stand condition - SCT output'!$H831</f>
        <v>Lower Darling</v>
      </c>
      <c r="J831" s="1" t="str">
        <f>'Stand condition - SCT output'!$J831</f>
        <v>Coolabah</v>
      </c>
      <c r="K831" s="1"/>
      <c r="L831" t="s">
        <v>82</v>
      </c>
      <c r="M831">
        <v>1996</v>
      </c>
      <c r="N831" t="s">
        <v>84</v>
      </c>
      <c r="O831">
        <v>28513.402038574201</v>
      </c>
      <c r="P831" s="1">
        <v>448315.15545654198</v>
      </c>
      <c r="Q831" s="1">
        <v>3251246.9209352899</v>
      </c>
      <c r="R831" s="1">
        <v>6641660.4200554304</v>
      </c>
      <c r="S831" s="1">
        <v>0</v>
      </c>
      <c r="T831" s="1" t="s">
        <v>14</v>
      </c>
      <c r="U831" s="1" t="s">
        <v>57</v>
      </c>
      <c r="V831">
        <f t="shared" si="103"/>
        <v>10369735.898485836</v>
      </c>
      <c r="X831" t="s">
        <v>82</v>
      </c>
      <c r="Y831">
        <v>1996</v>
      </c>
      <c r="Z831" t="s">
        <v>84</v>
      </c>
      <c r="AA831">
        <f t="shared" si="97"/>
        <v>0.27496748536033266</v>
      </c>
      <c r="AB831">
        <f t="shared" si="98"/>
        <v>4.3233035040169527</v>
      </c>
      <c r="AC831">
        <f t="shared" si="99"/>
        <v>31.353227823381975</v>
      </c>
      <c r="AD831">
        <f t="shared" si="100"/>
        <v>64.048501187240745</v>
      </c>
      <c r="AE831">
        <f t="shared" si="101"/>
        <v>0</v>
      </c>
      <c r="AF831" s="1" t="s">
        <v>14</v>
      </c>
      <c r="AG831" s="1" t="s">
        <v>57</v>
      </c>
      <c r="AH831">
        <f t="shared" si="104"/>
        <v>100</v>
      </c>
    </row>
    <row r="832" spans="1:34" x14ac:dyDescent="0.45">
      <c r="A832" t="str">
        <f>MID('Stand condition - SCT output'!$I832,9,4)</f>
        <v>1995</v>
      </c>
      <c r="B832">
        <f t="shared" si="102"/>
        <v>1996</v>
      </c>
      <c r="C832" t="str">
        <f>MID('Stand condition - SCT output'!$I832,18,4)</f>
        <v>1997</v>
      </c>
      <c r="D832">
        <f>SUM('Stand condition - SCT output'!$B832:$C832)</f>
        <v>263791.59619140532</v>
      </c>
      <c r="E832" s="1">
        <f>'Stand condition - SCT output'!$D832</f>
        <v>22034286.947577901</v>
      </c>
      <c r="F832" s="1">
        <f>'Stand condition - SCT output'!$E832</f>
        <v>304946025.29529899</v>
      </c>
      <c r="G832" s="1">
        <f>'Stand condition - SCT output'!$F832</f>
        <v>341207612.89939398</v>
      </c>
      <c r="H832" s="1">
        <f>'Stand condition - SCT output'!$G832</f>
        <v>60965.214538574197</v>
      </c>
      <c r="I832" s="1" t="str">
        <f>'Stand condition - SCT output'!$H832</f>
        <v>Macquarie-Castlereagh</v>
      </c>
      <c r="J832" s="1" t="str">
        <f>'Stand condition - SCT output'!$J832</f>
        <v>Coolabah</v>
      </c>
      <c r="K832" s="1"/>
      <c r="L832" t="s">
        <v>82</v>
      </c>
      <c r="M832">
        <v>1996</v>
      </c>
      <c r="N832" t="s">
        <v>84</v>
      </c>
      <c r="O832">
        <v>263791.59619140532</v>
      </c>
      <c r="P832" s="1">
        <v>22034286.947577901</v>
      </c>
      <c r="Q832" s="1">
        <v>304946025.29529899</v>
      </c>
      <c r="R832" s="1">
        <v>341207612.89939398</v>
      </c>
      <c r="S832" s="1">
        <v>60965.214538574197</v>
      </c>
      <c r="T832" s="1" t="s">
        <v>15</v>
      </c>
      <c r="U832" s="1" t="s">
        <v>57</v>
      </c>
      <c r="V832">
        <f t="shared" si="103"/>
        <v>668512681.95300078</v>
      </c>
      <c r="X832" t="s">
        <v>82</v>
      </c>
      <c r="Y832">
        <v>1996</v>
      </c>
      <c r="Z832" t="s">
        <v>84</v>
      </c>
      <c r="AA832">
        <f t="shared" si="97"/>
        <v>3.9459475236993481E-2</v>
      </c>
      <c r="AB832">
        <f t="shared" si="98"/>
        <v>3.2960162974330833</v>
      </c>
      <c r="AC832">
        <f t="shared" si="99"/>
        <v>45.615593170861935</v>
      </c>
      <c r="AD832">
        <f t="shared" si="100"/>
        <v>51.039811526474864</v>
      </c>
      <c r="AE832">
        <f t="shared" si="101"/>
        <v>9.1195299931288807E-3</v>
      </c>
      <c r="AF832" s="1" t="s">
        <v>15</v>
      </c>
      <c r="AG832" s="1" t="s">
        <v>57</v>
      </c>
      <c r="AH832">
        <f t="shared" si="104"/>
        <v>100.00000000000001</v>
      </c>
    </row>
    <row r="833" spans="1:34" x14ac:dyDescent="0.45">
      <c r="A833" t="str">
        <f>MID('Stand condition - SCT output'!$I833,9,4)</f>
        <v>1995</v>
      </c>
      <c r="B833">
        <f t="shared" si="102"/>
        <v>1996</v>
      </c>
      <c r="C833" t="str">
        <f>MID('Stand condition - SCT output'!$I833,18,4)</f>
        <v>1997</v>
      </c>
      <c r="D833">
        <f>SUM('Stand condition - SCT output'!$B833:$C833)</f>
        <v>415722.64019775309</v>
      </c>
      <c r="E833" s="1">
        <f>'Stand condition - SCT output'!$D833</f>
        <v>4806776.1404804299</v>
      </c>
      <c r="F833" s="1">
        <f>'Stand condition - SCT output'!$E833</f>
        <v>18472505.292451698</v>
      </c>
      <c r="G833" s="1">
        <f>'Stand condition - SCT output'!$F833</f>
        <v>56001806.467997901</v>
      </c>
      <c r="H833" s="1">
        <f>'Stand condition - SCT output'!$G833</f>
        <v>110448.24920654199</v>
      </c>
      <c r="I833" s="1" t="str">
        <f>'Stand condition - SCT output'!$H833</f>
        <v>Moonie</v>
      </c>
      <c r="J833" s="1" t="str">
        <f>'Stand condition - SCT output'!$J833</f>
        <v>Coolabah</v>
      </c>
      <c r="K833" s="1"/>
      <c r="L833" t="s">
        <v>82</v>
      </c>
      <c r="M833">
        <v>1996</v>
      </c>
      <c r="N833" t="s">
        <v>84</v>
      </c>
      <c r="O833">
        <v>415722.64019775309</v>
      </c>
      <c r="P833" s="1">
        <v>4806776.1404804299</v>
      </c>
      <c r="Q833" s="1">
        <v>18472505.292451698</v>
      </c>
      <c r="R833" s="1">
        <v>56001806.467997901</v>
      </c>
      <c r="S833" s="1">
        <v>110448.24920654199</v>
      </c>
      <c r="T833" s="1" t="s">
        <v>16</v>
      </c>
      <c r="U833" s="1" t="s">
        <v>57</v>
      </c>
      <c r="V833">
        <f t="shared" si="103"/>
        <v>79807258.790334329</v>
      </c>
      <c r="X833" t="s">
        <v>82</v>
      </c>
      <c r="Y833">
        <v>1996</v>
      </c>
      <c r="Z833" t="s">
        <v>84</v>
      </c>
      <c r="AA833">
        <f t="shared" si="97"/>
        <v>0.52090830646109398</v>
      </c>
      <c r="AB833">
        <f t="shared" si="98"/>
        <v>6.0229811339699735</v>
      </c>
      <c r="AC833">
        <f t="shared" si="99"/>
        <v>23.146397423549839</v>
      </c>
      <c r="AD833">
        <f t="shared" si="100"/>
        <v>70.171319397303279</v>
      </c>
      <c r="AE833">
        <f t="shared" si="101"/>
        <v>0.13839373871580549</v>
      </c>
      <c r="AF833" s="1" t="s">
        <v>16</v>
      </c>
      <c r="AG833" s="1" t="s">
        <v>57</v>
      </c>
      <c r="AH833">
        <f t="shared" si="104"/>
        <v>99.999999999999986</v>
      </c>
    </row>
    <row r="834" spans="1:34" x14ac:dyDescent="0.45">
      <c r="A834" t="str">
        <f>MID('Stand condition - SCT output'!$I834,9,4)</f>
        <v>1995</v>
      </c>
      <c r="B834">
        <f t="shared" si="102"/>
        <v>1996</v>
      </c>
      <c r="C834" t="str">
        <f>MID('Stand condition - SCT output'!$I834,18,4)</f>
        <v>1997</v>
      </c>
      <c r="D834">
        <f>SUM('Stand condition - SCT output'!$B834:$C834)</f>
        <v>31670.534362792889</v>
      </c>
      <c r="E834" s="1">
        <f>'Stand condition - SCT output'!$D834</f>
        <v>455452.97595214797</v>
      </c>
      <c r="F834" s="1">
        <f>'Stand condition - SCT output'!$E834</f>
        <v>4302554.7787159598</v>
      </c>
      <c r="G834" s="1">
        <f>'Stand condition - SCT output'!$F834</f>
        <v>11777130.32769</v>
      </c>
      <c r="H834" s="1">
        <f>'Stand condition - SCT output'!$G834</f>
        <v>19460.424560546799</v>
      </c>
      <c r="I834" s="1" t="str">
        <f>'Stand condition - SCT output'!$H834</f>
        <v>Murray</v>
      </c>
      <c r="J834" s="1" t="str">
        <f>'Stand condition - SCT output'!$J834</f>
        <v>Coolabah</v>
      </c>
      <c r="K834" s="1"/>
      <c r="L834" t="s">
        <v>82</v>
      </c>
      <c r="M834">
        <v>1996</v>
      </c>
      <c r="N834" t="s">
        <v>84</v>
      </c>
      <c r="O834">
        <v>31670.534362792889</v>
      </c>
      <c r="P834" s="1">
        <v>455452.97595214797</v>
      </c>
      <c r="Q834" s="1">
        <v>4302554.7787159598</v>
      </c>
      <c r="R834" s="1">
        <v>11777130.32769</v>
      </c>
      <c r="S834" s="1">
        <v>19460.424560546799</v>
      </c>
      <c r="T834" s="1" t="s">
        <v>17</v>
      </c>
      <c r="U834" s="1" t="s">
        <v>57</v>
      </c>
      <c r="V834">
        <f t="shared" si="103"/>
        <v>16586269.041281447</v>
      </c>
      <c r="X834" t="s">
        <v>82</v>
      </c>
      <c r="Y834">
        <v>1996</v>
      </c>
      <c r="Z834" t="s">
        <v>84</v>
      </c>
      <c r="AA834">
        <f t="shared" si="97"/>
        <v>0.19094429424705653</v>
      </c>
      <c r="AB834">
        <f t="shared" si="98"/>
        <v>2.7459639947873407</v>
      </c>
      <c r="AC834">
        <f t="shared" si="99"/>
        <v>25.940461763928717</v>
      </c>
      <c r="AD834">
        <f t="shared" si="100"/>
        <v>71.00530142359311</v>
      </c>
      <c r="AE834">
        <f t="shared" si="101"/>
        <v>0.11732852344377077</v>
      </c>
      <c r="AF834" s="1" t="s">
        <v>17</v>
      </c>
      <c r="AG834" s="1" t="s">
        <v>57</v>
      </c>
      <c r="AH834">
        <f t="shared" si="104"/>
        <v>100</v>
      </c>
    </row>
    <row r="835" spans="1:34" x14ac:dyDescent="0.45">
      <c r="A835" t="str">
        <f>MID('Stand condition - SCT output'!$I835,9,4)</f>
        <v>1995</v>
      </c>
      <c r="B835">
        <f t="shared" si="102"/>
        <v>1996</v>
      </c>
      <c r="C835" t="str">
        <f>MID('Stand condition - SCT output'!$I835,18,4)</f>
        <v>1997</v>
      </c>
      <c r="D835">
        <f>SUM('Stand condition - SCT output'!$B835:$C835)</f>
        <v>16826.388137877198</v>
      </c>
      <c r="E835" s="1">
        <f>'Stand condition - SCT output'!$D835</f>
        <v>770491.06880816305</v>
      </c>
      <c r="F835" s="1">
        <f>'Stand condition - SCT output'!$E835</f>
        <v>40091993.7464118</v>
      </c>
      <c r="G835" s="1">
        <f>'Stand condition - SCT output'!$F835</f>
        <v>230360151.55750701</v>
      </c>
      <c r="H835" s="1">
        <f>'Stand condition - SCT output'!$G835</f>
        <v>566683.49185743101</v>
      </c>
      <c r="I835" s="1" t="str">
        <f>'Stand condition - SCT output'!$H835</f>
        <v>Barwon-Darling</v>
      </c>
      <c r="J835" s="1" t="str">
        <f>'Stand condition - SCT output'!$J835</f>
        <v>Coolabah</v>
      </c>
      <c r="K835" s="1"/>
      <c r="L835" t="s">
        <v>82</v>
      </c>
      <c r="M835">
        <v>1996</v>
      </c>
      <c r="N835" t="s">
        <v>84</v>
      </c>
      <c r="O835">
        <v>16826.388137877198</v>
      </c>
      <c r="P835" s="1">
        <v>770491.06880816305</v>
      </c>
      <c r="Q835" s="1">
        <v>40091993.7464118</v>
      </c>
      <c r="R835" s="1">
        <v>230360151.55750701</v>
      </c>
      <c r="S835" s="1">
        <v>566683.49185743101</v>
      </c>
      <c r="T835" s="1" t="s">
        <v>18</v>
      </c>
      <c r="U835" s="1" t="s">
        <v>57</v>
      </c>
      <c r="V835">
        <f t="shared" si="103"/>
        <v>271806146.25272226</v>
      </c>
      <c r="X835" t="s">
        <v>82</v>
      </c>
      <c r="Y835">
        <v>1996</v>
      </c>
      <c r="Z835" t="s">
        <v>84</v>
      </c>
      <c r="AA835">
        <f t="shared" ref="AA835:AA898" si="105">O835/$V835*100</f>
        <v>6.190584123963192E-3</v>
      </c>
      <c r="AB835">
        <f t="shared" ref="AB835:AB898" si="106">P835/$V835*100</f>
        <v>0.28347080425906529</v>
      </c>
      <c r="AC835">
        <f t="shared" ref="AC835:AC898" si="107">Q835/$V835*100</f>
        <v>14.750216026805635</v>
      </c>
      <c r="AD835">
        <f t="shared" ref="AD835:AD898" si="108">R835/$V835*100</f>
        <v>84.751634476771827</v>
      </c>
      <c r="AE835">
        <f t="shared" ref="AE835:AE898" si="109">S835/$V835*100</f>
        <v>0.20848810803951989</v>
      </c>
      <c r="AF835" s="1" t="s">
        <v>18</v>
      </c>
      <c r="AG835" s="1" t="s">
        <v>57</v>
      </c>
      <c r="AH835">
        <f t="shared" si="104"/>
        <v>100</v>
      </c>
    </row>
    <row r="836" spans="1:34" x14ac:dyDescent="0.45">
      <c r="A836" t="str">
        <f>MID('Stand condition - SCT output'!$I836,9,4)</f>
        <v>1995</v>
      </c>
      <c r="B836">
        <f t="shared" ref="B836:B899" si="110">A836+1</f>
        <v>1996</v>
      </c>
      <c r="C836" t="str">
        <f>MID('Stand condition - SCT output'!$I836,18,4)</f>
        <v>1997</v>
      </c>
      <c r="D836">
        <f>SUM('Stand condition - SCT output'!$B836:$C836)</f>
        <v>227447.48931884699</v>
      </c>
      <c r="E836" s="1">
        <f>'Stand condition - SCT output'!$D836</f>
        <v>7321447.4981150897</v>
      </c>
      <c r="F836" s="1">
        <f>'Stand condition - SCT output'!$E836</f>
        <v>130488285.22076701</v>
      </c>
      <c r="G836" s="1">
        <f>'Stand condition - SCT output'!$F836</f>
        <v>501356118.358648</v>
      </c>
      <c r="H836" s="1">
        <f>'Stand condition - SCT output'!$G836</f>
        <v>273039.49261474598</v>
      </c>
      <c r="I836" s="1" t="str">
        <f>'Stand condition - SCT output'!$H836</f>
        <v>Border Rivers</v>
      </c>
      <c r="J836" s="1" t="str">
        <f>'Stand condition - SCT output'!$J836</f>
        <v>Coolabah</v>
      </c>
      <c r="K836" s="1"/>
      <c r="L836" t="s">
        <v>82</v>
      </c>
      <c r="M836">
        <v>1996</v>
      </c>
      <c r="N836" t="s">
        <v>84</v>
      </c>
      <c r="O836">
        <v>227447.48931884699</v>
      </c>
      <c r="P836" s="1">
        <v>7321447.4981150897</v>
      </c>
      <c r="Q836" s="1">
        <v>130488285.22076701</v>
      </c>
      <c r="R836" s="1">
        <v>501356118.358648</v>
      </c>
      <c r="S836" s="1">
        <v>273039.49261474598</v>
      </c>
      <c r="T836" s="1" t="s">
        <v>19</v>
      </c>
      <c r="U836" s="1" t="s">
        <v>57</v>
      </c>
      <c r="V836">
        <f t="shared" ref="V836:V899" si="111">SUM(O836:S836)</f>
        <v>639666338.05946374</v>
      </c>
      <c r="X836" t="s">
        <v>82</v>
      </c>
      <c r="Y836">
        <v>1996</v>
      </c>
      <c r="Z836" t="s">
        <v>84</v>
      </c>
      <c r="AA836">
        <f t="shared" si="105"/>
        <v>3.5557207841958281E-2</v>
      </c>
      <c r="AB836">
        <f t="shared" si="106"/>
        <v>1.1445728909740571</v>
      </c>
      <c r="AC836">
        <f t="shared" si="107"/>
        <v>20.399429742797683</v>
      </c>
      <c r="AD836">
        <f t="shared" si="108"/>
        <v>78.377755484147684</v>
      </c>
      <c r="AE836">
        <f t="shared" si="109"/>
        <v>4.268467423861283E-2</v>
      </c>
      <c r="AF836" s="1" t="s">
        <v>19</v>
      </c>
      <c r="AG836" s="1" t="s">
        <v>57</v>
      </c>
      <c r="AH836">
        <f t="shared" ref="AH836:AH899" si="112">SUM(AA836:AE836)</f>
        <v>100</v>
      </c>
    </row>
    <row r="837" spans="1:34" x14ac:dyDescent="0.45">
      <c r="A837" t="str">
        <f>MID('Stand condition - SCT output'!$I837,9,4)</f>
        <v>1995</v>
      </c>
      <c r="B837">
        <f t="shared" si="110"/>
        <v>1996</v>
      </c>
      <c r="C837" t="str">
        <f>MID('Stand condition - SCT output'!$I837,18,4)</f>
        <v>1997</v>
      </c>
      <c r="D837">
        <f>SUM('Stand condition - SCT output'!$B837:$C837)</f>
        <v>0</v>
      </c>
      <c r="E837" s="1">
        <f>'Stand condition - SCT output'!$D837</f>
        <v>2493.28784179687</v>
      </c>
      <c r="F837" s="1">
        <f>'Stand condition - SCT output'!$E837</f>
        <v>12463.771911620999</v>
      </c>
      <c r="G837" s="1">
        <f>'Stand condition - SCT output'!$F837</f>
        <v>58562.901977538997</v>
      </c>
      <c r="H837" s="1">
        <f>'Stand condition - SCT output'!$G837</f>
        <v>622.91864013671795</v>
      </c>
      <c r="I837" s="1" t="str">
        <f>'Stand condition - SCT output'!$H837</f>
        <v>Campaspe</v>
      </c>
      <c r="J837" s="1" t="str">
        <f>'Stand condition - SCT output'!$J837</f>
        <v>Coolabah</v>
      </c>
      <c r="K837" s="1"/>
      <c r="L837" t="s">
        <v>82</v>
      </c>
      <c r="M837">
        <v>1996</v>
      </c>
      <c r="N837" t="s">
        <v>84</v>
      </c>
      <c r="O837">
        <v>0</v>
      </c>
      <c r="P837" s="1">
        <v>2493.28784179687</v>
      </c>
      <c r="Q837" s="1">
        <v>12463.771911620999</v>
      </c>
      <c r="R837" s="1">
        <v>58562.901977538997</v>
      </c>
      <c r="S837" s="1">
        <v>622.91864013671795</v>
      </c>
      <c r="T837" s="1" t="s">
        <v>20</v>
      </c>
      <c r="U837" s="1" t="s">
        <v>57</v>
      </c>
      <c r="V837">
        <f t="shared" si="111"/>
        <v>74142.88037109359</v>
      </c>
      <c r="X837" t="s">
        <v>82</v>
      </c>
      <c r="Y837">
        <v>1996</v>
      </c>
      <c r="Z837" t="s">
        <v>84</v>
      </c>
      <c r="AA837">
        <f t="shared" si="105"/>
        <v>0</v>
      </c>
      <c r="AB837">
        <f t="shared" si="106"/>
        <v>3.362814918057782</v>
      </c>
      <c r="AC837">
        <f t="shared" si="107"/>
        <v>16.810477080521281</v>
      </c>
      <c r="AD837">
        <f t="shared" si="108"/>
        <v>78.986548249036161</v>
      </c>
      <c r="AE837">
        <f t="shared" si="109"/>
        <v>0.84015975238477236</v>
      </c>
      <c r="AF837" s="1" t="s">
        <v>20</v>
      </c>
      <c r="AG837" s="1" t="s">
        <v>57</v>
      </c>
      <c r="AH837">
        <f t="shared" si="112"/>
        <v>100</v>
      </c>
    </row>
    <row r="838" spans="1:34" x14ac:dyDescent="0.45">
      <c r="A838" t="str">
        <f>MID('Stand condition - SCT output'!$I838,9,4)</f>
        <v>1995</v>
      </c>
      <c r="B838">
        <f t="shared" si="110"/>
        <v>1996</v>
      </c>
      <c r="C838" t="str">
        <f>MID('Stand condition - SCT output'!$I838,18,4)</f>
        <v>1997</v>
      </c>
      <c r="D838">
        <f>SUM('Stand condition - SCT output'!$B838:$C838)</f>
        <v>2473.6893310546802</v>
      </c>
      <c r="E838" s="1">
        <f>'Stand condition - SCT output'!$D838</f>
        <v>15583.025756835899</v>
      </c>
      <c r="F838" s="1">
        <f>'Stand condition - SCT output'!$E838</f>
        <v>223963.89465810699</v>
      </c>
      <c r="G838" s="1">
        <f>'Stand condition - SCT output'!$F838</f>
        <v>1253206.8742579999</v>
      </c>
      <c r="H838" s="1">
        <f>'Stand condition - SCT output'!$G838</f>
        <v>7415.0221557617097</v>
      </c>
      <c r="I838" s="1" t="str">
        <f>'Stand condition - SCT output'!$H838</f>
        <v>Goulburn-Broken</v>
      </c>
      <c r="J838" s="1" t="str">
        <f>'Stand condition - SCT output'!$J838</f>
        <v>Coolabah</v>
      </c>
      <c r="K838" s="1"/>
      <c r="L838" t="s">
        <v>82</v>
      </c>
      <c r="M838">
        <v>1996</v>
      </c>
      <c r="N838" t="s">
        <v>84</v>
      </c>
      <c r="O838">
        <v>2473.6893310546802</v>
      </c>
      <c r="P838" s="1">
        <v>15583.025756835899</v>
      </c>
      <c r="Q838" s="1">
        <v>223963.89465810699</v>
      </c>
      <c r="R838" s="1">
        <v>1253206.8742579999</v>
      </c>
      <c r="S838" s="1">
        <v>7415.0221557617097</v>
      </c>
      <c r="T838" s="1" t="s">
        <v>21</v>
      </c>
      <c r="U838" s="1" t="s">
        <v>57</v>
      </c>
      <c r="V838">
        <f t="shared" si="111"/>
        <v>1502642.5061597591</v>
      </c>
      <c r="X838" t="s">
        <v>82</v>
      </c>
      <c r="Y838">
        <v>1996</v>
      </c>
      <c r="Z838" t="s">
        <v>84</v>
      </c>
      <c r="AA838">
        <f t="shared" si="105"/>
        <v>0.16462261122750912</v>
      </c>
      <c r="AB838">
        <f t="shared" si="106"/>
        <v>1.0370414581616483</v>
      </c>
      <c r="AC838">
        <f t="shared" si="107"/>
        <v>14.904669190443853</v>
      </c>
      <c r="AD838">
        <f t="shared" si="108"/>
        <v>83.4002012535083</v>
      </c>
      <c r="AE838">
        <f t="shared" si="109"/>
        <v>0.49346548665869783</v>
      </c>
      <c r="AF838" s="1" t="s">
        <v>21</v>
      </c>
      <c r="AG838" s="1" t="s">
        <v>57</v>
      </c>
      <c r="AH838">
        <f t="shared" si="112"/>
        <v>100</v>
      </c>
    </row>
    <row r="839" spans="1:34" x14ac:dyDescent="0.45">
      <c r="A839" t="str">
        <f>MID('Stand condition - SCT output'!$I839,9,4)</f>
        <v>1995</v>
      </c>
      <c r="B839">
        <f t="shared" si="110"/>
        <v>1996</v>
      </c>
      <c r="C839" t="str">
        <f>MID('Stand condition - SCT output'!$I839,18,4)</f>
        <v>1997</v>
      </c>
      <c r="D839">
        <f>SUM('Stand condition - SCT output'!$B839:$C839)</f>
        <v>93480.090576171802</v>
      </c>
      <c r="E839" s="1">
        <f>'Stand condition - SCT output'!$D839</f>
        <v>2818429.8007467799</v>
      </c>
      <c r="F839" s="1">
        <f>'Stand condition - SCT output'!$E839</f>
        <v>206576163.36270401</v>
      </c>
      <c r="G839" s="1">
        <f>'Stand condition - SCT output'!$F839</f>
        <v>1172707215.09285</v>
      </c>
      <c r="H839" s="1">
        <f>'Stand condition - SCT output'!$G839</f>
        <v>428802.97120600601</v>
      </c>
      <c r="I839" s="1" t="str">
        <f>'Stand condition - SCT output'!$H839</f>
        <v>Gwydir</v>
      </c>
      <c r="J839" s="1" t="str">
        <f>'Stand condition - SCT output'!$J839</f>
        <v>Coolabah</v>
      </c>
      <c r="K839" s="1"/>
      <c r="L839" t="s">
        <v>82</v>
      </c>
      <c r="M839">
        <v>1996</v>
      </c>
      <c r="N839" t="s">
        <v>84</v>
      </c>
      <c r="O839">
        <v>93480.090576171802</v>
      </c>
      <c r="P839" s="1">
        <v>2818429.8007467799</v>
      </c>
      <c r="Q839" s="1">
        <v>206576163.36270401</v>
      </c>
      <c r="R839" s="1">
        <v>1172707215.09285</v>
      </c>
      <c r="S839" s="1">
        <v>428802.97120600601</v>
      </c>
      <c r="T839" s="1" t="s">
        <v>22</v>
      </c>
      <c r="U839" s="1" t="s">
        <v>57</v>
      </c>
      <c r="V839">
        <f t="shared" si="111"/>
        <v>1382624091.3180828</v>
      </c>
      <c r="X839" t="s">
        <v>82</v>
      </c>
      <c r="Y839">
        <v>1996</v>
      </c>
      <c r="Z839" t="s">
        <v>84</v>
      </c>
      <c r="AA839">
        <f t="shared" si="105"/>
        <v>6.761063340582716E-3</v>
      </c>
      <c r="AB839">
        <f t="shared" si="106"/>
        <v>0.20384642640357259</v>
      </c>
      <c r="AC839">
        <f t="shared" si="107"/>
        <v>14.940876891980876</v>
      </c>
      <c r="AD839">
        <f t="shared" si="108"/>
        <v>84.817501912243202</v>
      </c>
      <c r="AE839">
        <f t="shared" si="109"/>
        <v>3.1013706031783352E-2</v>
      </c>
      <c r="AF839" s="1" t="s">
        <v>22</v>
      </c>
      <c r="AG839" s="1" t="s">
        <v>57</v>
      </c>
      <c r="AH839">
        <f t="shared" si="112"/>
        <v>100.00000000000001</v>
      </c>
    </row>
    <row r="840" spans="1:34" x14ac:dyDescent="0.45">
      <c r="A840" t="str">
        <f>MID('Stand condition - SCT output'!$I840,9,4)</f>
        <v>1995</v>
      </c>
      <c r="B840">
        <f t="shared" si="110"/>
        <v>1996</v>
      </c>
      <c r="C840" t="str">
        <f>MID('Stand condition - SCT output'!$I840,18,4)</f>
        <v>1997</v>
      </c>
      <c r="D840">
        <f>SUM('Stand condition - SCT output'!$B840:$C840)</f>
        <v>13111212.862176871</v>
      </c>
      <c r="E840" s="1">
        <f>'Stand condition - SCT output'!$D840</f>
        <v>204958754.586707</v>
      </c>
      <c r="F840" s="1">
        <f>'Stand condition - SCT output'!$E840</f>
        <v>620510108.30324805</v>
      </c>
      <c r="G840" s="1">
        <f>'Stand condition - SCT output'!$F840</f>
        <v>387236706.51523298</v>
      </c>
      <c r="H840" s="1">
        <f>'Stand condition - SCT output'!$G840</f>
        <v>48648.897661276402</v>
      </c>
      <c r="I840" s="1" t="str">
        <f>'Stand condition - SCT output'!$H840</f>
        <v>Warrego</v>
      </c>
      <c r="J840" s="1" t="str">
        <f>'Stand condition - SCT output'!$J840</f>
        <v>Coolabah</v>
      </c>
      <c r="K840" s="1"/>
      <c r="L840" t="s">
        <v>82</v>
      </c>
      <c r="M840">
        <v>1996</v>
      </c>
      <c r="N840" t="s">
        <v>84</v>
      </c>
      <c r="O840">
        <v>13111212.862176871</v>
      </c>
      <c r="P840" s="1">
        <v>204958754.586707</v>
      </c>
      <c r="Q840" s="1">
        <v>620510108.30324805</v>
      </c>
      <c r="R840" s="1">
        <v>387236706.51523298</v>
      </c>
      <c r="S840" s="1">
        <v>48648.897661276402</v>
      </c>
      <c r="T840" s="1" t="s">
        <v>23</v>
      </c>
      <c r="U840" s="1" t="s">
        <v>57</v>
      </c>
      <c r="V840">
        <f t="shared" si="111"/>
        <v>1225865431.1650262</v>
      </c>
      <c r="X840" t="s">
        <v>82</v>
      </c>
      <c r="Y840">
        <v>1996</v>
      </c>
      <c r="Z840" t="s">
        <v>84</v>
      </c>
      <c r="AA840">
        <f t="shared" si="105"/>
        <v>1.069547482851879</v>
      </c>
      <c r="AB840">
        <f t="shared" si="106"/>
        <v>16.719514995371089</v>
      </c>
      <c r="AC840">
        <f t="shared" si="107"/>
        <v>50.618125980886305</v>
      </c>
      <c r="AD840">
        <f t="shared" si="108"/>
        <v>31.588843005974539</v>
      </c>
      <c r="AE840">
        <f t="shared" si="109"/>
        <v>3.968534916189123E-3</v>
      </c>
      <c r="AF840" s="1" t="s">
        <v>23</v>
      </c>
      <c r="AG840" s="1" t="s">
        <v>57</v>
      </c>
      <c r="AH840">
        <f t="shared" si="112"/>
        <v>100</v>
      </c>
    </row>
    <row r="841" spans="1:34" x14ac:dyDescent="0.45">
      <c r="A841" t="str">
        <f>MID('Stand condition - SCT output'!$I841,9,4)</f>
        <v>1995</v>
      </c>
      <c r="B841">
        <f t="shared" si="110"/>
        <v>1996</v>
      </c>
      <c r="C841" t="str">
        <f>MID('Stand condition - SCT output'!$I841,18,4)</f>
        <v>1997</v>
      </c>
      <c r="D841">
        <f>SUM('Stand condition - SCT output'!$B841:$C841)</f>
        <v>0</v>
      </c>
      <c r="E841" s="1">
        <f>'Stand condition - SCT output'!$D841</f>
        <v>0</v>
      </c>
      <c r="F841" s="1">
        <f>'Stand condition - SCT output'!$E841</f>
        <v>6504.2917265050501</v>
      </c>
      <c r="G841" s="1">
        <f>'Stand condition - SCT output'!$F841</f>
        <v>49612.270166973001</v>
      </c>
      <c r="H841" s="1">
        <f>'Stand condition - SCT output'!$G841</f>
        <v>0</v>
      </c>
      <c r="I841" s="1" t="str">
        <f>'Stand condition - SCT output'!$H841</f>
        <v>Eastern Mt Lofty Ranges</v>
      </c>
      <c r="J841" s="1" t="str">
        <f>'Stand condition - SCT output'!$J841</f>
        <v>Coolabah</v>
      </c>
      <c r="K841" s="1"/>
      <c r="L841" t="s">
        <v>82</v>
      </c>
      <c r="M841">
        <v>1996</v>
      </c>
      <c r="N841" t="s">
        <v>84</v>
      </c>
      <c r="O841">
        <v>0</v>
      </c>
      <c r="P841" s="1">
        <v>0</v>
      </c>
      <c r="Q841" s="1">
        <v>6504.2917265050501</v>
      </c>
      <c r="R841" s="1">
        <v>49612.270166973001</v>
      </c>
      <c r="S841" s="1">
        <v>0</v>
      </c>
      <c r="T841" s="1" t="s">
        <v>24</v>
      </c>
      <c r="U841" s="1" t="s">
        <v>57</v>
      </c>
      <c r="V841">
        <f t="shared" si="111"/>
        <v>56116.56189347805</v>
      </c>
      <c r="X841" t="s">
        <v>82</v>
      </c>
      <c r="Y841">
        <v>1996</v>
      </c>
      <c r="Z841" t="s">
        <v>84</v>
      </c>
      <c r="AA841">
        <f t="shared" si="105"/>
        <v>0</v>
      </c>
      <c r="AB841">
        <f t="shared" si="106"/>
        <v>0</v>
      </c>
      <c r="AC841">
        <f t="shared" si="107"/>
        <v>11.5906810877895</v>
      </c>
      <c r="AD841">
        <f t="shared" si="108"/>
        <v>88.409318912210495</v>
      </c>
      <c r="AE841">
        <f t="shared" si="109"/>
        <v>0</v>
      </c>
      <c r="AF841" s="1" t="s">
        <v>24</v>
      </c>
      <c r="AG841" s="1" t="s">
        <v>57</v>
      </c>
      <c r="AH841">
        <f t="shared" si="112"/>
        <v>100</v>
      </c>
    </row>
    <row r="842" spans="1:34" x14ac:dyDescent="0.45">
      <c r="A842" t="str">
        <f>MID('Stand condition - SCT output'!$I842,9,4)</f>
        <v>1995</v>
      </c>
      <c r="B842">
        <f t="shared" si="110"/>
        <v>1996</v>
      </c>
      <c r="C842" t="str">
        <f>MID('Stand condition - SCT output'!$I842,18,4)</f>
        <v>1997</v>
      </c>
      <c r="D842">
        <f>SUM('Stand condition - SCT output'!$B842:$C842)</f>
        <v>838400.48134861304</v>
      </c>
      <c r="E842" s="1">
        <f>'Stand condition - SCT output'!$D842</f>
        <v>22754531.880499098</v>
      </c>
      <c r="F842" s="1">
        <f>'Stand condition - SCT output'!$E842</f>
        <v>226671243.108513</v>
      </c>
      <c r="G842" s="1">
        <f>'Stand condition - SCT output'!$F842</f>
        <v>349812521.03647298</v>
      </c>
      <c r="H842" s="1">
        <f>'Stand condition - SCT output'!$G842</f>
        <v>635529.37951660098</v>
      </c>
      <c r="I842" s="1" t="str">
        <f>'Stand condition - SCT output'!$H842</f>
        <v>Condamine-Balonne</v>
      </c>
      <c r="J842" s="1" t="str">
        <f>'Stand condition - SCT output'!$J842</f>
        <v>Coolabah</v>
      </c>
      <c r="K842" s="1"/>
      <c r="L842" t="s">
        <v>82</v>
      </c>
      <c r="M842">
        <v>1996</v>
      </c>
      <c r="N842" t="s">
        <v>84</v>
      </c>
      <c r="O842">
        <v>838400.48134861304</v>
      </c>
      <c r="P842" s="1">
        <v>22754531.880499098</v>
      </c>
      <c r="Q842" s="1">
        <v>226671243.108513</v>
      </c>
      <c r="R842" s="1">
        <v>349812521.03647298</v>
      </c>
      <c r="S842" s="1">
        <v>635529.37951660098</v>
      </c>
      <c r="T842" s="1" t="s">
        <v>25</v>
      </c>
      <c r="U842" s="1" t="s">
        <v>57</v>
      </c>
      <c r="V842">
        <f t="shared" si="111"/>
        <v>600712225.88635027</v>
      </c>
      <c r="X842" t="s">
        <v>82</v>
      </c>
      <c r="Y842">
        <v>1996</v>
      </c>
      <c r="Z842" t="s">
        <v>84</v>
      </c>
      <c r="AA842">
        <f t="shared" si="105"/>
        <v>0.13956774062847713</v>
      </c>
      <c r="AB842">
        <f t="shared" si="106"/>
        <v>3.7879255490305379</v>
      </c>
      <c r="AC842">
        <f t="shared" si="107"/>
        <v>37.733748930123703</v>
      </c>
      <c r="AD842">
        <f t="shared" si="108"/>
        <v>58.232961801355877</v>
      </c>
      <c r="AE842">
        <f t="shared" si="109"/>
        <v>0.1057959788614054</v>
      </c>
      <c r="AF842" s="1" t="s">
        <v>25</v>
      </c>
      <c r="AG842" s="1" t="s">
        <v>57</v>
      </c>
      <c r="AH842">
        <f t="shared" si="112"/>
        <v>100</v>
      </c>
    </row>
    <row r="843" spans="1:34" x14ac:dyDescent="0.45">
      <c r="A843" t="str">
        <f>MID('Stand condition - SCT output'!$I843,9,4)</f>
        <v>1996</v>
      </c>
      <c r="B843">
        <f t="shared" si="110"/>
        <v>1997</v>
      </c>
      <c r="C843" t="str">
        <f>MID('Stand condition - SCT output'!$I843,18,4)</f>
        <v>1998</v>
      </c>
      <c r="D843">
        <f>SUM('Stand condition - SCT output'!$B843:$C843)</f>
        <v>102710.38934326137</v>
      </c>
      <c r="E843" s="1">
        <f>'Stand condition - SCT output'!$D843</f>
        <v>1136000.7867431601</v>
      </c>
      <c r="F843" s="1">
        <f>'Stand condition - SCT output'!$E843</f>
        <v>4564172.7241431102</v>
      </c>
      <c r="G843" s="1">
        <f>'Stand condition - SCT output'!$F843</f>
        <v>7129376.9336334802</v>
      </c>
      <c r="H843" s="1">
        <f>'Stand condition - SCT output'!$G843</f>
        <v>1904.14709472656</v>
      </c>
      <c r="I843" s="1" t="str">
        <f>'Stand condition - SCT output'!$H843</f>
        <v>Murrumbidgee</v>
      </c>
      <c r="J843" s="1" t="str">
        <f>'Stand condition - SCT output'!$J843</f>
        <v>Coolabah</v>
      </c>
      <c r="K843" s="1"/>
      <c r="L843" t="s">
        <v>83</v>
      </c>
      <c r="M843">
        <v>1997</v>
      </c>
      <c r="N843" t="s">
        <v>85</v>
      </c>
      <c r="O843">
        <v>102710.38934326137</v>
      </c>
      <c r="P843" s="1">
        <v>1136000.7867431601</v>
      </c>
      <c r="Q843" s="1">
        <v>4564172.7241431102</v>
      </c>
      <c r="R843" s="1">
        <v>7129376.9336334802</v>
      </c>
      <c r="S843" s="1">
        <v>1904.14709472656</v>
      </c>
      <c r="T843" s="1" t="s">
        <v>4</v>
      </c>
      <c r="U843" s="1" t="s">
        <v>57</v>
      </c>
      <c r="V843">
        <f t="shared" si="111"/>
        <v>12934164.980957739</v>
      </c>
      <c r="X843" t="s">
        <v>83</v>
      </c>
      <c r="Y843">
        <v>1997</v>
      </c>
      <c r="Z843" t="s">
        <v>85</v>
      </c>
      <c r="AA843">
        <f t="shared" si="105"/>
        <v>0.79410143209458239</v>
      </c>
      <c r="AB843">
        <f t="shared" si="106"/>
        <v>8.7829464709599083</v>
      </c>
      <c r="AC843">
        <f t="shared" si="107"/>
        <v>35.287726195411082</v>
      </c>
      <c r="AD843">
        <f t="shared" si="108"/>
        <v>55.120504061372891</v>
      </c>
      <c r="AE843">
        <f t="shared" si="109"/>
        <v>1.4721840161540628E-2</v>
      </c>
      <c r="AF843" s="1" t="s">
        <v>4</v>
      </c>
      <c r="AG843" s="1" t="s">
        <v>57</v>
      </c>
      <c r="AH843">
        <f t="shared" si="112"/>
        <v>100</v>
      </c>
    </row>
    <row r="844" spans="1:34" x14ac:dyDescent="0.45">
      <c r="A844" t="str">
        <f>MID('Stand condition - SCT output'!$I844,9,4)</f>
        <v>1996</v>
      </c>
      <c r="B844">
        <f t="shared" si="110"/>
        <v>1997</v>
      </c>
      <c r="C844" t="str">
        <f>MID('Stand condition - SCT output'!$I844,18,4)</f>
        <v>1998</v>
      </c>
      <c r="D844">
        <f>SUM('Stand condition - SCT output'!$B844:$C844)</f>
        <v>452852.25880126929</v>
      </c>
      <c r="E844" s="1">
        <f>'Stand condition - SCT output'!$D844</f>
        <v>18920246.605622102</v>
      </c>
      <c r="F844" s="1">
        <f>'Stand condition - SCT output'!$E844</f>
        <v>235864664.86361599</v>
      </c>
      <c r="G844" s="1">
        <f>'Stand condition - SCT output'!$F844</f>
        <v>575889577.06705797</v>
      </c>
      <c r="H844" s="1">
        <f>'Stand condition - SCT output'!$G844</f>
        <v>71332.4306030273</v>
      </c>
      <c r="I844" s="1" t="str">
        <f>'Stand condition - SCT output'!$H844</f>
        <v>Namoi</v>
      </c>
      <c r="J844" s="1" t="str">
        <f>'Stand condition - SCT output'!$J844</f>
        <v>Coolabah</v>
      </c>
      <c r="K844" s="1"/>
      <c r="L844" t="s">
        <v>83</v>
      </c>
      <c r="M844">
        <v>1997</v>
      </c>
      <c r="N844" t="s">
        <v>85</v>
      </c>
      <c r="O844">
        <v>452852.25880126929</v>
      </c>
      <c r="P844" s="1">
        <v>18920246.605622102</v>
      </c>
      <c r="Q844" s="1">
        <v>235864664.86361599</v>
      </c>
      <c r="R844" s="1">
        <v>575889577.06705797</v>
      </c>
      <c r="S844" s="1">
        <v>71332.4306030273</v>
      </c>
      <c r="T844" s="1" t="s">
        <v>7</v>
      </c>
      <c r="U844" s="1" t="s">
        <v>57</v>
      </c>
      <c r="V844">
        <f t="shared" si="111"/>
        <v>831198673.22570038</v>
      </c>
      <c r="X844" t="s">
        <v>83</v>
      </c>
      <c r="Y844">
        <v>1997</v>
      </c>
      <c r="Z844" t="s">
        <v>85</v>
      </c>
      <c r="AA844">
        <f t="shared" si="105"/>
        <v>5.4481831286357647E-2</v>
      </c>
      <c r="AB844">
        <f t="shared" si="106"/>
        <v>2.2762604435106666</v>
      </c>
      <c r="AC844">
        <f t="shared" si="107"/>
        <v>28.376448671203576</v>
      </c>
      <c r="AD844">
        <f t="shared" si="108"/>
        <v>69.284227179063748</v>
      </c>
      <c r="AE844">
        <f t="shared" si="109"/>
        <v>8.5818749356518734E-3</v>
      </c>
      <c r="AF844" s="1" t="s">
        <v>7</v>
      </c>
      <c r="AG844" s="1" t="s">
        <v>57</v>
      </c>
      <c r="AH844">
        <f t="shared" si="112"/>
        <v>100</v>
      </c>
    </row>
    <row r="845" spans="1:34" x14ac:dyDescent="0.45">
      <c r="A845" t="str">
        <f>MID('Stand condition - SCT output'!$I845,9,4)</f>
        <v>1996</v>
      </c>
      <c r="B845">
        <f t="shared" si="110"/>
        <v>1997</v>
      </c>
      <c r="C845" t="str">
        <f>MID('Stand condition - SCT output'!$I845,18,4)</f>
        <v>1998</v>
      </c>
      <c r="D845">
        <f>SUM('Stand condition - SCT output'!$B845:$C845)</f>
        <v>564395.71269339672</v>
      </c>
      <c r="E845" s="1">
        <f>'Stand condition - SCT output'!$D845</f>
        <v>15540028.903196299</v>
      </c>
      <c r="F845" s="1">
        <f>'Stand condition - SCT output'!$E845</f>
        <v>101378447.676329</v>
      </c>
      <c r="G845" s="1">
        <f>'Stand condition - SCT output'!$F845</f>
        <v>38039755.447801001</v>
      </c>
      <c r="H845" s="1">
        <f>'Stand condition - SCT output'!$G845</f>
        <v>0</v>
      </c>
      <c r="I845" s="1" t="str">
        <f>'Stand condition - SCT output'!$H845</f>
        <v>Nebine</v>
      </c>
      <c r="J845" s="1" t="str">
        <f>'Stand condition - SCT output'!$J845</f>
        <v>Coolabah</v>
      </c>
      <c r="K845" s="1"/>
      <c r="L845" t="s">
        <v>83</v>
      </c>
      <c r="M845">
        <v>1997</v>
      </c>
      <c r="N845" t="s">
        <v>85</v>
      </c>
      <c r="O845">
        <v>564395.71269339672</v>
      </c>
      <c r="P845" s="1">
        <v>15540028.903196299</v>
      </c>
      <c r="Q845" s="1">
        <v>101378447.676329</v>
      </c>
      <c r="R845" s="1">
        <v>38039755.447801001</v>
      </c>
      <c r="S845" s="1">
        <v>0</v>
      </c>
      <c r="T845" s="1" t="s">
        <v>8</v>
      </c>
      <c r="U845" s="1" t="s">
        <v>57</v>
      </c>
      <c r="V845">
        <f t="shared" si="111"/>
        <v>155522627.74001971</v>
      </c>
      <c r="X845" t="s">
        <v>83</v>
      </c>
      <c r="Y845">
        <v>1997</v>
      </c>
      <c r="Z845" t="s">
        <v>85</v>
      </c>
      <c r="AA845">
        <f t="shared" si="105"/>
        <v>0.3629026341021398</v>
      </c>
      <c r="AB845">
        <f t="shared" si="106"/>
        <v>9.9921337036394977</v>
      </c>
      <c r="AC845">
        <f t="shared" si="107"/>
        <v>65.185657643207307</v>
      </c>
      <c r="AD845">
        <f t="shared" si="108"/>
        <v>24.459306019051052</v>
      </c>
      <c r="AE845">
        <f t="shared" si="109"/>
        <v>0</v>
      </c>
      <c r="AF845" s="1" t="s">
        <v>8</v>
      </c>
      <c r="AG845" s="1" t="s">
        <v>57</v>
      </c>
      <c r="AH845">
        <f t="shared" si="112"/>
        <v>100</v>
      </c>
    </row>
    <row r="846" spans="1:34" x14ac:dyDescent="0.45">
      <c r="A846" t="str">
        <f>MID('Stand condition - SCT output'!$I846,9,4)</f>
        <v>1996</v>
      </c>
      <c r="B846">
        <f t="shared" si="110"/>
        <v>1997</v>
      </c>
      <c r="C846" t="str">
        <f>MID('Stand condition - SCT output'!$I846,18,4)</f>
        <v>1998</v>
      </c>
      <c r="D846">
        <f>SUM('Stand condition - SCT output'!$B846:$C846)</f>
        <v>0</v>
      </c>
      <c r="E846" s="1">
        <f>'Stand condition - SCT output'!$D846</f>
        <v>4981.0804443359302</v>
      </c>
      <c r="F846" s="1">
        <f>'Stand condition - SCT output'!$E846</f>
        <v>83334.091979980396</v>
      </c>
      <c r="G846" s="1">
        <f>'Stand condition - SCT output'!$F846</f>
        <v>485986.68048741901</v>
      </c>
      <c r="H846" s="1">
        <f>'Stand condition - SCT output'!$G846</f>
        <v>3104.2353515625</v>
      </c>
      <c r="I846" s="1" t="str">
        <f>'Stand condition - SCT output'!$H846</f>
        <v>Ovens</v>
      </c>
      <c r="J846" s="1" t="str">
        <f>'Stand condition - SCT output'!$J846</f>
        <v>Coolabah</v>
      </c>
      <c r="K846" s="1"/>
      <c r="L846" t="s">
        <v>83</v>
      </c>
      <c r="M846">
        <v>1997</v>
      </c>
      <c r="N846" t="s">
        <v>85</v>
      </c>
      <c r="O846">
        <v>0</v>
      </c>
      <c r="P846" s="1">
        <v>4981.0804443359302</v>
      </c>
      <c r="Q846" s="1">
        <v>83334.091979980396</v>
      </c>
      <c r="R846" s="1">
        <v>485986.68048741901</v>
      </c>
      <c r="S846" s="1">
        <v>3104.2353515625</v>
      </c>
      <c r="T846" s="1" t="s">
        <v>9</v>
      </c>
      <c r="U846" s="1" t="s">
        <v>57</v>
      </c>
      <c r="V846">
        <f t="shared" si="111"/>
        <v>577406.0882632978</v>
      </c>
      <c r="X846" t="s">
        <v>83</v>
      </c>
      <c r="Y846">
        <v>1997</v>
      </c>
      <c r="Z846" t="s">
        <v>85</v>
      </c>
      <c r="AA846">
        <f t="shared" si="105"/>
        <v>0</v>
      </c>
      <c r="AB846">
        <f t="shared" si="106"/>
        <v>0.86266503689246732</v>
      </c>
      <c r="AC846">
        <f t="shared" si="107"/>
        <v>14.432492776553469</v>
      </c>
      <c r="AD846">
        <f t="shared" si="108"/>
        <v>84.167224829435554</v>
      </c>
      <c r="AE846">
        <f t="shared" si="109"/>
        <v>0.53761735711850778</v>
      </c>
      <c r="AF846" s="1" t="s">
        <v>9</v>
      </c>
      <c r="AG846" s="1" t="s">
        <v>57</v>
      </c>
      <c r="AH846">
        <f t="shared" si="112"/>
        <v>100</v>
      </c>
    </row>
    <row r="847" spans="1:34" x14ac:dyDescent="0.45">
      <c r="A847" t="str">
        <f>MID('Stand condition - SCT output'!$I847,9,4)</f>
        <v>1996</v>
      </c>
      <c r="B847">
        <f t="shared" si="110"/>
        <v>1997</v>
      </c>
      <c r="C847" t="str">
        <f>MID('Stand condition - SCT output'!$I847,18,4)</f>
        <v>1998</v>
      </c>
      <c r="D847">
        <f>SUM('Stand condition - SCT output'!$B847:$C847)</f>
        <v>359794.75789292192</v>
      </c>
      <c r="E847" s="1">
        <f>'Stand condition - SCT output'!$D847</f>
        <v>6977850.8610636303</v>
      </c>
      <c r="F847" s="1">
        <f>'Stand condition - SCT output'!$E847</f>
        <v>54869046.944481902</v>
      </c>
      <c r="G847" s="1">
        <f>'Stand condition - SCT output'!$F847</f>
        <v>166318159.44804499</v>
      </c>
      <c r="H847" s="1">
        <f>'Stand condition - SCT output'!$G847</f>
        <v>68727.816711425694</v>
      </c>
      <c r="I847" s="1" t="str">
        <f>'Stand condition - SCT output'!$H847</f>
        <v>Paroo</v>
      </c>
      <c r="J847" s="1" t="str">
        <f>'Stand condition - SCT output'!$J847</f>
        <v>Coolabah</v>
      </c>
      <c r="K847" s="1"/>
      <c r="L847" t="s">
        <v>83</v>
      </c>
      <c r="M847">
        <v>1997</v>
      </c>
      <c r="N847" t="s">
        <v>85</v>
      </c>
      <c r="O847">
        <v>359794.75789292192</v>
      </c>
      <c r="P847" s="1">
        <v>6977850.8610636303</v>
      </c>
      <c r="Q847" s="1">
        <v>54869046.944481902</v>
      </c>
      <c r="R847" s="1">
        <v>166318159.44804499</v>
      </c>
      <c r="S847" s="1">
        <v>68727.816711425694</v>
      </c>
      <c r="T847" s="1" t="s">
        <v>10</v>
      </c>
      <c r="U847" s="1" t="s">
        <v>57</v>
      </c>
      <c r="V847">
        <f t="shared" si="111"/>
        <v>228593579.82819486</v>
      </c>
      <c r="X847" t="s">
        <v>83</v>
      </c>
      <c r="Y847">
        <v>1997</v>
      </c>
      <c r="Z847" t="s">
        <v>85</v>
      </c>
      <c r="AA847">
        <f t="shared" si="105"/>
        <v>0.15739495315806093</v>
      </c>
      <c r="AB847">
        <f t="shared" si="106"/>
        <v>3.0525139272537776</v>
      </c>
      <c r="AC847">
        <f t="shared" si="107"/>
        <v>24.002881876962636</v>
      </c>
      <c r="AD847">
        <f t="shared" si="108"/>
        <v>72.757143736515033</v>
      </c>
      <c r="AE847">
        <f t="shared" si="109"/>
        <v>3.0065506110486469E-2</v>
      </c>
      <c r="AF847" s="1" t="s">
        <v>10</v>
      </c>
      <c r="AG847" s="1" t="s">
        <v>57</v>
      </c>
      <c r="AH847">
        <f t="shared" si="112"/>
        <v>100</v>
      </c>
    </row>
    <row r="848" spans="1:34" x14ac:dyDescent="0.45">
      <c r="A848" t="str">
        <f>MID('Stand condition - SCT output'!$I848,9,4)</f>
        <v>1996</v>
      </c>
      <c r="B848">
        <f t="shared" si="110"/>
        <v>1997</v>
      </c>
      <c r="C848" t="str">
        <f>MID('Stand condition - SCT output'!$I848,18,4)</f>
        <v>1998</v>
      </c>
      <c r="D848">
        <f>SUM('Stand condition - SCT output'!$B848:$C848)</f>
        <v>11244.7410888671</v>
      </c>
      <c r="E848" s="1">
        <f>'Stand condition - SCT output'!$D848</f>
        <v>88440.268615722598</v>
      </c>
      <c r="F848" s="1">
        <f>'Stand condition - SCT output'!$E848</f>
        <v>398144.71807956998</v>
      </c>
      <c r="G848" s="1">
        <f>'Stand condition - SCT output'!$F848</f>
        <v>682743.97363281203</v>
      </c>
      <c r="H848" s="1">
        <f>'Stand condition - SCT output'!$G848</f>
        <v>0</v>
      </c>
      <c r="I848" s="1" t="str">
        <f>'Stand condition - SCT output'!$H848</f>
        <v>Wimmera-Avoca</v>
      </c>
      <c r="J848" s="1" t="str">
        <f>'Stand condition - SCT output'!$J848</f>
        <v>Coolabah</v>
      </c>
      <c r="K848" s="1"/>
      <c r="L848" t="s">
        <v>83</v>
      </c>
      <c r="M848">
        <v>1997</v>
      </c>
      <c r="N848" t="s">
        <v>85</v>
      </c>
      <c r="O848">
        <v>11244.7410888671</v>
      </c>
      <c r="P848" s="1">
        <v>88440.268615722598</v>
      </c>
      <c r="Q848" s="1">
        <v>398144.71807956998</v>
      </c>
      <c r="R848" s="1">
        <v>682743.97363281203</v>
      </c>
      <c r="S848" s="1">
        <v>0</v>
      </c>
      <c r="T848" s="1" t="s">
        <v>11</v>
      </c>
      <c r="U848" s="1" t="s">
        <v>57</v>
      </c>
      <c r="V848">
        <f t="shared" si="111"/>
        <v>1180573.7014169716</v>
      </c>
      <c r="X848" t="s">
        <v>83</v>
      </c>
      <c r="Y848">
        <v>1997</v>
      </c>
      <c r="Z848" t="s">
        <v>85</v>
      </c>
      <c r="AA848">
        <f t="shared" si="105"/>
        <v>0.95248107554578876</v>
      </c>
      <c r="AB848">
        <f t="shared" si="106"/>
        <v>7.4912958428239644</v>
      </c>
      <c r="AC848">
        <f t="shared" si="107"/>
        <v>33.724681280101429</v>
      </c>
      <c r="AD848">
        <f t="shared" si="108"/>
        <v>57.831541801528829</v>
      </c>
      <c r="AE848">
        <f t="shared" si="109"/>
        <v>0</v>
      </c>
      <c r="AF848" s="1" t="s">
        <v>11</v>
      </c>
      <c r="AG848" s="1" t="s">
        <v>57</v>
      </c>
      <c r="AH848">
        <f t="shared" si="112"/>
        <v>100.00000000000001</v>
      </c>
    </row>
    <row r="849" spans="1:34" x14ac:dyDescent="0.45">
      <c r="A849" t="str">
        <f>MID('Stand condition - SCT output'!$I849,9,4)</f>
        <v>1996</v>
      </c>
      <c r="B849">
        <f t="shared" si="110"/>
        <v>1997</v>
      </c>
      <c r="C849" t="str">
        <f>MID('Stand condition - SCT output'!$I849,18,4)</f>
        <v>1998</v>
      </c>
      <c r="D849">
        <f>SUM('Stand condition - SCT output'!$B849:$C849)</f>
        <v>460734.18383788993</v>
      </c>
      <c r="E849" s="1">
        <f>'Stand condition - SCT output'!$D849</f>
        <v>2969451.3819579999</v>
      </c>
      <c r="F849" s="1">
        <f>'Stand condition - SCT output'!$E849</f>
        <v>7744344.3960485104</v>
      </c>
      <c r="G849" s="1">
        <f>'Stand condition - SCT output'!$F849</f>
        <v>5647510.4868163997</v>
      </c>
      <c r="H849" s="1">
        <f>'Stand condition - SCT output'!$G849</f>
        <v>0</v>
      </c>
      <c r="I849" s="1" t="str">
        <f>'Stand condition - SCT output'!$H849</f>
        <v>Lachlan</v>
      </c>
      <c r="J849" s="1" t="str">
        <f>'Stand condition - SCT output'!$J849</f>
        <v>Coolabah</v>
      </c>
      <c r="K849" s="1"/>
      <c r="L849" t="s">
        <v>83</v>
      </c>
      <c r="M849">
        <v>1997</v>
      </c>
      <c r="N849" t="s">
        <v>85</v>
      </c>
      <c r="O849">
        <v>460734.18383788993</v>
      </c>
      <c r="P849" s="1">
        <v>2969451.3819579999</v>
      </c>
      <c r="Q849" s="1">
        <v>7744344.3960485104</v>
      </c>
      <c r="R849" s="1">
        <v>5647510.4868163997</v>
      </c>
      <c r="S849" s="1">
        <v>0</v>
      </c>
      <c r="T849" s="1" t="s">
        <v>12</v>
      </c>
      <c r="U849" s="1" t="s">
        <v>57</v>
      </c>
      <c r="V849">
        <f t="shared" si="111"/>
        <v>16822040.448660798</v>
      </c>
      <c r="X849" t="s">
        <v>83</v>
      </c>
      <c r="Y849">
        <v>1997</v>
      </c>
      <c r="Z849" t="s">
        <v>85</v>
      </c>
      <c r="AA849">
        <f t="shared" si="105"/>
        <v>2.738872167404454</v>
      </c>
      <c r="AB849">
        <f t="shared" si="106"/>
        <v>17.652147437289024</v>
      </c>
      <c r="AC849">
        <f t="shared" si="107"/>
        <v>46.03689082595826</v>
      </c>
      <c r="AD849">
        <f t="shared" si="108"/>
        <v>33.572089569348272</v>
      </c>
      <c r="AE849">
        <f t="shared" si="109"/>
        <v>0</v>
      </c>
      <c r="AF849" s="1" t="s">
        <v>12</v>
      </c>
      <c r="AG849" s="1" t="s">
        <v>57</v>
      </c>
      <c r="AH849">
        <f t="shared" si="112"/>
        <v>100</v>
      </c>
    </row>
    <row r="850" spans="1:34" x14ac:dyDescent="0.45">
      <c r="A850" t="str">
        <f>MID('Stand condition - SCT output'!$I850,9,4)</f>
        <v>1996</v>
      </c>
      <c r="B850">
        <f t="shared" si="110"/>
        <v>1997</v>
      </c>
      <c r="C850" t="str">
        <f>MID('Stand condition - SCT output'!$I850,18,4)</f>
        <v>1998</v>
      </c>
      <c r="D850">
        <f>SUM('Stand condition - SCT output'!$B850:$C850)</f>
        <v>0</v>
      </c>
      <c r="E850" s="1">
        <f>'Stand condition - SCT output'!$D850</f>
        <v>13111.6250610351</v>
      </c>
      <c r="F850" s="1">
        <f>'Stand condition - SCT output'!$E850</f>
        <v>58564.715454101497</v>
      </c>
      <c r="G850" s="1">
        <f>'Stand condition - SCT output'!$F850</f>
        <v>166770.28356933501</v>
      </c>
      <c r="H850" s="1">
        <f>'Stand condition - SCT output'!$G850</f>
        <v>0</v>
      </c>
      <c r="I850" s="1" t="str">
        <f>'Stand condition - SCT output'!$H850</f>
        <v>Loddon</v>
      </c>
      <c r="J850" s="1" t="str">
        <f>'Stand condition - SCT output'!$J850</f>
        <v>Coolabah</v>
      </c>
      <c r="K850" s="1"/>
      <c r="L850" t="s">
        <v>83</v>
      </c>
      <c r="M850">
        <v>1997</v>
      </c>
      <c r="N850" t="s">
        <v>85</v>
      </c>
      <c r="O850">
        <v>0</v>
      </c>
      <c r="P850" s="1">
        <v>13111.6250610351</v>
      </c>
      <c r="Q850" s="1">
        <v>58564.715454101497</v>
      </c>
      <c r="R850" s="1">
        <v>166770.28356933501</v>
      </c>
      <c r="S850" s="1">
        <v>0</v>
      </c>
      <c r="T850" s="1" t="s">
        <v>13</v>
      </c>
      <c r="U850" s="1" t="s">
        <v>57</v>
      </c>
      <c r="V850">
        <f t="shared" si="111"/>
        <v>238446.62408447161</v>
      </c>
      <c r="X850" t="s">
        <v>83</v>
      </c>
      <c r="Y850">
        <v>1997</v>
      </c>
      <c r="Z850" t="s">
        <v>85</v>
      </c>
      <c r="AA850">
        <f t="shared" si="105"/>
        <v>0</v>
      </c>
      <c r="AB850">
        <f t="shared" si="106"/>
        <v>5.4987673284861449</v>
      </c>
      <c r="AC850">
        <f t="shared" si="107"/>
        <v>24.560932946299332</v>
      </c>
      <c r="AD850">
        <f t="shared" si="108"/>
        <v>69.94029972521453</v>
      </c>
      <c r="AE850">
        <f t="shared" si="109"/>
        <v>0</v>
      </c>
      <c r="AF850" s="1" t="s">
        <v>13</v>
      </c>
      <c r="AG850" s="1" t="s">
        <v>57</v>
      </c>
      <c r="AH850">
        <f t="shared" si="112"/>
        <v>100</v>
      </c>
    </row>
    <row r="851" spans="1:34" x14ac:dyDescent="0.45">
      <c r="A851" t="str">
        <f>MID('Stand condition - SCT output'!$I851,9,4)</f>
        <v>1996</v>
      </c>
      <c r="B851">
        <f t="shared" si="110"/>
        <v>1997</v>
      </c>
      <c r="C851" t="str">
        <f>MID('Stand condition - SCT output'!$I851,18,4)</f>
        <v>1998</v>
      </c>
      <c r="D851">
        <f>SUM('Stand condition - SCT output'!$B851:$C851)</f>
        <v>40872.938964843699</v>
      </c>
      <c r="E851" s="1">
        <f>'Stand condition - SCT output'!$D851</f>
        <v>530711.63366699195</v>
      </c>
      <c r="F851" s="1">
        <f>'Stand condition - SCT output'!$E851</f>
        <v>3239474.2078780802</v>
      </c>
      <c r="G851" s="1">
        <f>'Stand condition - SCT output'!$F851</f>
        <v>6558647.1748807998</v>
      </c>
      <c r="H851" s="1">
        <f>'Stand condition - SCT output'!$G851</f>
        <v>29.943095128676401</v>
      </c>
      <c r="I851" s="1" t="str">
        <f>'Stand condition - SCT output'!$H851</f>
        <v>Lower Darling</v>
      </c>
      <c r="J851" s="1" t="str">
        <f>'Stand condition - SCT output'!$J851</f>
        <v>Coolabah</v>
      </c>
      <c r="K851" s="1"/>
      <c r="L851" t="s">
        <v>83</v>
      </c>
      <c r="M851">
        <v>1997</v>
      </c>
      <c r="N851" t="s">
        <v>85</v>
      </c>
      <c r="O851">
        <v>40872.938964843699</v>
      </c>
      <c r="P851" s="1">
        <v>530711.63366699195</v>
      </c>
      <c r="Q851" s="1">
        <v>3239474.2078780802</v>
      </c>
      <c r="R851" s="1">
        <v>6558647.1748807998</v>
      </c>
      <c r="S851" s="1">
        <v>29.943095128676401</v>
      </c>
      <c r="T851" s="1" t="s">
        <v>14</v>
      </c>
      <c r="U851" s="1" t="s">
        <v>57</v>
      </c>
      <c r="V851">
        <f t="shared" si="111"/>
        <v>10369735.898485845</v>
      </c>
      <c r="X851" t="s">
        <v>83</v>
      </c>
      <c r="Y851">
        <v>1997</v>
      </c>
      <c r="Z851" t="s">
        <v>85</v>
      </c>
      <c r="AA851">
        <f t="shared" si="105"/>
        <v>0.39415602639226166</v>
      </c>
      <c r="AB851">
        <f t="shared" si="106"/>
        <v>5.1178895862187268</v>
      </c>
      <c r="AC851">
        <f t="shared" si="107"/>
        <v>31.239698287312194</v>
      </c>
      <c r="AD851">
        <f t="shared" si="108"/>
        <v>63.247967345421706</v>
      </c>
      <c r="AE851">
        <f t="shared" si="109"/>
        <v>2.8875465510214772E-4</v>
      </c>
      <c r="AF851" s="1" t="s">
        <v>14</v>
      </c>
      <c r="AG851" s="1" t="s">
        <v>57</v>
      </c>
      <c r="AH851">
        <f t="shared" si="112"/>
        <v>99.999999999999986</v>
      </c>
    </row>
    <row r="852" spans="1:34" x14ac:dyDescent="0.45">
      <c r="A852" t="str">
        <f>MID('Stand condition - SCT output'!$I852,9,4)</f>
        <v>1996</v>
      </c>
      <c r="B852">
        <f t="shared" si="110"/>
        <v>1997</v>
      </c>
      <c r="C852" t="str">
        <f>MID('Stand condition - SCT output'!$I852,18,4)</f>
        <v>1998</v>
      </c>
      <c r="D852">
        <f>SUM('Stand condition - SCT output'!$B852:$C852)</f>
        <v>3163551.2386828819</v>
      </c>
      <c r="E852" s="1">
        <f>'Stand condition - SCT output'!$D852</f>
        <v>71029026.679924607</v>
      </c>
      <c r="F852" s="1">
        <f>'Stand condition - SCT output'!$E852</f>
        <v>367584439.945889</v>
      </c>
      <c r="G852" s="1">
        <f>'Stand condition - SCT output'!$F852</f>
        <v>226644122.04321599</v>
      </c>
      <c r="H852" s="1">
        <f>'Stand condition - SCT output'!$G852</f>
        <v>91542.045288085894</v>
      </c>
      <c r="I852" s="1" t="str">
        <f>'Stand condition - SCT output'!$H852</f>
        <v>Macquarie-Castlereagh</v>
      </c>
      <c r="J852" s="1" t="str">
        <f>'Stand condition - SCT output'!$J852</f>
        <v>Coolabah</v>
      </c>
      <c r="K852" s="1"/>
      <c r="L852" t="s">
        <v>83</v>
      </c>
      <c r="M852">
        <v>1997</v>
      </c>
      <c r="N852" t="s">
        <v>85</v>
      </c>
      <c r="O852">
        <v>3163551.2386828819</v>
      </c>
      <c r="P852" s="1">
        <v>71029026.679924607</v>
      </c>
      <c r="Q852" s="1">
        <v>367584439.945889</v>
      </c>
      <c r="R852" s="1">
        <v>226644122.04321599</v>
      </c>
      <c r="S852" s="1">
        <v>91542.045288085894</v>
      </c>
      <c r="T852" s="1" t="s">
        <v>15</v>
      </c>
      <c r="U852" s="1" t="s">
        <v>57</v>
      </c>
      <c r="V852">
        <f t="shared" si="111"/>
        <v>668512681.95300055</v>
      </c>
      <c r="X852" t="s">
        <v>83</v>
      </c>
      <c r="Y852">
        <v>1997</v>
      </c>
      <c r="Z852" t="s">
        <v>85</v>
      </c>
      <c r="AA852">
        <f t="shared" si="105"/>
        <v>0.47322232234111811</v>
      </c>
      <c r="AB852">
        <f t="shared" si="106"/>
        <v>10.624933318006713</v>
      </c>
      <c r="AC852">
        <f t="shared" si="107"/>
        <v>54.985410130444144</v>
      </c>
      <c r="AD852">
        <f t="shared" si="108"/>
        <v>33.902740839724274</v>
      </c>
      <c r="AE852">
        <f t="shared" si="109"/>
        <v>1.3693389483749796E-2</v>
      </c>
      <c r="AF852" s="1" t="s">
        <v>15</v>
      </c>
      <c r="AG852" s="1" t="s">
        <v>57</v>
      </c>
      <c r="AH852">
        <f t="shared" si="112"/>
        <v>100</v>
      </c>
    </row>
    <row r="853" spans="1:34" x14ac:dyDescent="0.45">
      <c r="A853" t="str">
        <f>MID('Stand condition - SCT output'!$I853,9,4)</f>
        <v>1996</v>
      </c>
      <c r="B853">
        <f t="shared" si="110"/>
        <v>1997</v>
      </c>
      <c r="C853" t="str">
        <f>MID('Stand condition - SCT output'!$I853,18,4)</f>
        <v>1998</v>
      </c>
      <c r="D853">
        <f>SUM('Stand condition - SCT output'!$B853:$C853)</f>
        <v>737726.81744384696</v>
      </c>
      <c r="E853" s="1">
        <f>'Stand condition - SCT output'!$D853</f>
        <v>6583353.3786482196</v>
      </c>
      <c r="F853" s="1">
        <f>'Stand condition - SCT output'!$E853</f>
        <v>20529090.692333698</v>
      </c>
      <c r="G853" s="1">
        <f>'Stand condition - SCT output'!$F853</f>
        <v>51886935.436515503</v>
      </c>
      <c r="H853" s="1">
        <f>'Stand condition - SCT output'!$G853</f>
        <v>70152.465393066406</v>
      </c>
      <c r="I853" s="1" t="str">
        <f>'Stand condition - SCT output'!$H853</f>
        <v>Moonie</v>
      </c>
      <c r="J853" s="1" t="str">
        <f>'Stand condition - SCT output'!$J853</f>
        <v>Coolabah</v>
      </c>
      <c r="K853" s="1"/>
      <c r="L853" t="s">
        <v>83</v>
      </c>
      <c r="M853">
        <v>1997</v>
      </c>
      <c r="N853" t="s">
        <v>85</v>
      </c>
      <c r="O853">
        <v>737726.81744384696</v>
      </c>
      <c r="P853" s="1">
        <v>6583353.3786482196</v>
      </c>
      <c r="Q853" s="1">
        <v>20529090.692333698</v>
      </c>
      <c r="R853" s="1">
        <v>51886935.436515503</v>
      </c>
      <c r="S853" s="1">
        <v>70152.465393066406</v>
      </c>
      <c r="T853" s="1" t="s">
        <v>16</v>
      </c>
      <c r="U853" s="1" t="s">
        <v>57</v>
      </c>
      <c r="V853">
        <f t="shared" si="111"/>
        <v>79807258.790334329</v>
      </c>
      <c r="X853" t="s">
        <v>83</v>
      </c>
      <c r="Y853">
        <v>1997</v>
      </c>
      <c r="Z853" t="s">
        <v>85</v>
      </c>
      <c r="AA853">
        <f t="shared" si="105"/>
        <v>0.92438561181754941</v>
      </c>
      <c r="AB853">
        <f t="shared" si="106"/>
        <v>8.2490659100867987</v>
      </c>
      <c r="AC853">
        <f t="shared" si="107"/>
        <v>25.723337705742665</v>
      </c>
      <c r="AD853">
        <f t="shared" si="108"/>
        <v>65.01530841051725</v>
      </c>
      <c r="AE853">
        <f t="shared" si="109"/>
        <v>8.7902361835741641E-2</v>
      </c>
      <c r="AF853" s="1" t="s">
        <v>16</v>
      </c>
      <c r="AG853" s="1" t="s">
        <v>57</v>
      </c>
      <c r="AH853">
        <f t="shared" si="112"/>
        <v>100</v>
      </c>
    </row>
    <row r="854" spans="1:34" x14ac:dyDescent="0.45">
      <c r="A854" t="str">
        <f>MID('Stand condition - SCT output'!$I854,9,4)</f>
        <v>1996</v>
      </c>
      <c r="B854">
        <f t="shared" si="110"/>
        <v>1997</v>
      </c>
      <c r="C854" t="str">
        <f>MID('Stand condition - SCT output'!$I854,18,4)</f>
        <v>1998</v>
      </c>
      <c r="D854">
        <f>SUM('Stand condition - SCT output'!$B854:$C854)</f>
        <v>87841.055236816377</v>
      </c>
      <c r="E854" s="1">
        <f>'Stand condition - SCT output'!$D854</f>
        <v>846335.02331542899</v>
      </c>
      <c r="F854" s="1">
        <f>'Stand condition - SCT output'!$E854</f>
        <v>4830761.7883841703</v>
      </c>
      <c r="G854" s="1">
        <f>'Stand condition - SCT output'!$F854</f>
        <v>10803757.664986599</v>
      </c>
      <c r="H854" s="1">
        <f>'Stand condition - SCT output'!$G854</f>
        <v>17573.5093584846</v>
      </c>
      <c r="I854" s="1" t="str">
        <f>'Stand condition - SCT output'!$H854</f>
        <v>Murray</v>
      </c>
      <c r="J854" s="1" t="str">
        <f>'Stand condition - SCT output'!$J854</f>
        <v>Coolabah</v>
      </c>
      <c r="K854" s="1"/>
      <c r="L854" t="s">
        <v>83</v>
      </c>
      <c r="M854">
        <v>1997</v>
      </c>
      <c r="N854" t="s">
        <v>85</v>
      </c>
      <c r="O854">
        <v>87841.055236816377</v>
      </c>
      <c r="P854" s="1">
        <v>846335.02331542899</v>
      </c>
      <c r="Q854" s="1">
        <v>4830761.7883841703</v>
      </c>
      <c r="R854" s="1">
        <v>10803757.664986599</v>
      </c>
      <c r="S854" s="1">
        <v>17573.5093584846</v>
      </c>
      <c r="T854" s="1" t="s">
        <v>17</v>
      </c>
      <c r="U854" s="1" t="s">
        <v>57</v>
      </c>
      <c r="V854">
        <f t="shared" si="111"/>
        <v>16586269.041281499</v>
      </c>
      <c r="X854" t="s">
        <v>83</v>
      </c>
      <c r="Y854">
        <v>1997</v>
      </c>
      <c r="Z854" t="s">
        <v>85</v>
      </c>
      <c r="AA854">
        <f t="shared" si="105"/>
        <v>0.52960105143712022</v>
      </c>
      <c r="AB854">
        <f t="shared" si="106"/>
        <v>5.1026244733459292</v>
      </c>
      <c r="AC854">
        <f t="shared" si="107"/>
        <v>29.125065898550822</v>
      </c>
      <c r="AD854">
        <f t="shared" si="108"/>
        <v>65.13675642241887</v>
      </c>
      <c r="AE854">
        <f t="shared" si="109"/>
        <v>0.10595215424726298</v>
      </c>
      <c r="AF854" s="1" t="s">
        <v>17</v>
      </c>
      <c r="AG854" s="1" t="s">
        <v>57</v>
      </c>
      <c r="AH854">
        <f t="shared" si="112"/>
        <v>100</v>
      </c>
    </row>
    <row r="855" spans="1:34" x14ac:dyDescent="0.45">
      <c r="A855" t="str">
        <f>MID('Stand condition - SCT output'!$I855,9,4)</f>
        <v>1996</v>
      </c>
      <c r="B855">
        <f t="shared" si="110"/>
        <v>1997</v>
      </c>
      <c r="C855" t="str">
        <f>MID('Stand condition - SCT output'!$I855,18,4)</f>
        <v>1998</v>
      </c>
      <c r="D855">
        <f>SUM('Stand condition - SCT output'!$B855:$C855)</f>
        <v>220962.84317076401</v>
      </c>
      <c r="E855" s="1">
        <f>'Stand condition - SCT output'!$D855</f>
        <v>5775912.6960767498</v>
      </c>
      <c r="F855" s="1">
        <f>'Stand condition - SCT output'!$E855</f>
        <v>67836397.208659098</v>
      </c>
      <c r="G855" s="1">
        <f>'Stand condition - SCT output'!$F855</f>
        <v>197823908.039841</v>
      </c>
      <c r="H855" s="1">
        <f>'Stand condition - SCT output'!$G855</f>
        <v>148965.464974437</v>
      </c>
      <c r="I855" s="1" t="str">
        <f>'Stand condition - SCT output'!$H855</f>
        <v>Barwon-Darling</v>
      </c>
      <c r="J855" s="1" t="str">
        <f>'Stand condition - SCT output'!$J855</f>
        <v>Coolabah</v>
      </c>
      <c r="K855" s="1"/>
      <c r="L855" t="s">
        <v>83</v>
      </c>
      <c r="M855">
        <v>1997</v>
      </c>
      <c r="N855" t="s">
        <v>85</v>
      </c>
      <c r="O855">
        <v>220962.84317076401</v>
      </c>
      <c r="P855" s="1">
        <v>5775912.6960767498</v>
      </c>
      <c r="Q855" s="1">
        <v>67836397.208659098</v>
      </c>
      <c r="R855" s="1">
        <v>197823908.039841</v>
      </c>
      <c r="S855" s="1">
        <v>148965.464974437</v>
      </c>
      <c r="T855" s="1" t="s">
        <v>18</v>
      </c>
      <c r="U855" s="1" t="s">
        <v>57</v>
      </c>
      <c r="V855">
        <f t="shared" si="111"/>
        <v>271806146.25272208</v>
      </c>
      <c r="X855" t="s">
        <v>83</v>
      </c>
      <c r="Y855">
        <v>1997</v>
      </c>
      <c r="Z855" t="s">
        <v>85</v>
      </c>
      <c r="AA855">
        <f t="shared" si="105"/>
        <v>8.1294277637605522E-2</v>
      </c>
      <c r="AB855">
        <f t="shared" si="106"/>
        <v>2.1250118055484943</v>
      </c>
      <c r="AC855">
        <f t="shared" si="107"/>
        <v>24.957639164489546</v>
      </c>
      <c r="AD855">
        <f t="shared" si="108"/>
        <v>72.781248977315883</v>
      </c>
      <c r="AE855">
        <f t="shared" si="109"/>
        <v>5.4805775008461621E-2</v>
      </c>
      <c r="AF855" s="1" t="s">
        <v>18</v>
      </c>
      <c r="AG855" s="1" t="s">
        <v>57</v>
      </c>
      <c r="AH855">
        <f t="shared" si="112"/>
        <v>99.999999999999986</v>
      </c>
    </row>
    <row r="856" spans="1:34" x14ac:dyDescent="0.45">
      <c r="A856" t="str">
        <f>MID('Stand condition - SCT output'!$I856,9,4)</f>
        <v>1996</v>
      </c>
      <c r="B856">
        <f t="shared" si="110"/>
        <v>1997</v>
      </c>
      <c r="C856" t="str">
        <f>MID('Stand condition - SCT output'!$I856,18,4)</f>
        <v>1998</v>
      </c>
      <c r="D856">
        <f>SUM('Stand condition - SCT output'!$B856:$C856)</f>
        <v>981902.81347656238</v>
      </c>
      <c r="E856" s="1">
        <f>'Stand condition - SCT output'!$D856</f>
        <v>14606641.560415899</v>
      </c>
      <c r="F856" s="1">
        <f>'Stand condition - SCT output'!$E856</f>
        <v>169464662.68210399</v>
      </c>
      <c r="G856" s="1">
        <f>'Stand condition - SCT output'!$F856</f>
        <v>454426052.65269798</v>
      </c>
      <c r="H856" s="1">
        <f>'Stand condition - SCT output'!$G856</f>
        <v>187078.35076904201</v>
      </c>
      <c r="I856" s="1" t="str">
        <f>'Stand condition - SCT output'!$H856</f>
        <v>Border Rivers</v>
      </c>
      <c r="J856" s="1" t="str">
        <f>'Stand condition - SCT output'!$J856</f>
        <v>Coolabah</v>
      </c>
      <c r="K856" s="1"/>
      <c r="L856" t="s">
        <v>83</v>
      </c>
      <c r="M856">
        <v>1997</v>
      </c>
      <c r="N856" t="s">
        <v>85</v>
      </c>
      <c r="O856">
        <v>981902.81347656238</v>
      </c>
      <c r="P856" s="1">
        <v>14606641.560415899</v>
      </c>
      <c r="Q856" s="1">
        <v>169464662.68210399</v>
      </c>
      <c r="R856" s="1">
        <v>454426052.65269798</v>
      </c>
      <c r="S856" s="1">
        <v>187078.35076904201</v>
      </c>
      <c r="T856" s="1" t="s">
        <v>19</v>
      </c>
      <c r="U856" s="1" t="s">
        <v>57</v>
      </c>
      <c r="V856">
        <f t="shared" si="111"/>
        <v>639666338.0594635</v>
      </c>
      <c r="X856" t="s">
        <v>83</v>
      </c>
      <c r="Y856">
        <v>1997</v>
      </c>
      <c r="Z856" t="s">
        <v>85</v>
      </c>
      <c r="AA856">
        <f t="shared" si="105"/>
        <v>0.15350234255804854</v>
      </c>
      <c r="AB856">
        <f t="shared" si="106"/>
        <v>2.2834782278410382</v>
      </c>
      <c r="AC856">
        <f t="shared" si="107"/>
        <v>26.492665409939164</v>
      </c>
      <c r="AD856">
        <f t="shared" si="108"/>
        <v>71.041107779921106</v>
      </c>
      <c r="AE856">
        <f t="shared" si="109"/>
        <v>2.9246239740639779E-2</v>
      </c>
      <c r="AF856" s="1" t="s">
        <v>19</v>
      </c>
      <c r="AG856" s="1" t="s">
        <v>57</v>
      </c>
      <c r="AH856">
        <f t="shared" si="112"/>
        <v>100</v>
      </c>
    </row>
    <row r="857" spans="1:34" x14ac:dyDescent="0.45">
      <c r="A857" t="str">
        <f>MID('Stand condition - SCT output'!$I857,9,4)</f>
        <v>1996</v>
      </c>
      <c r="B857">
        <f t="shared" si="110"/>
        <v>1997</v>
      </c>
      <c r="C857" t="str">
        <f>MID('Stand condition - SCT output'!$I857,18,4)</f>
        <v>1998</v>
      </c>
      <c r="D857">
        <f>SUM('Stand condition - SCT output'!$B857:$C857)</f>
        <v>0</v>
      </c>
      <c r="E857" s="1">
        <f>'Stand condition - SCT output'!$D857</f>
        <v>623.487060546875</v>
      </c>
      <c r="F857" s="1">
        <f>'Stand condition - SCT output'!$E857</f>
        <v>18689.108520507802</v>
      </c>
      <c r="G857" s="1">
        <f>'Stand condition - SCT output'!$F857</f>
        <v>54830.284790038997</v>
      </c>
      <c r="H857" s="1">
        <f>'Stand condition - SCT output'!$G857</f>
        <v>0</v>
      </c>
      <c r="I857" s="1" t="str">
        <f>'Stand condition - SCT output'!$H857</f>
        <v>Campaspe</v>
      </c>
      <c r="J857" s="1" t="str">
        <f>'Stand condition - SCT output'!$J857</f>
        <v>Coolabah</v>
      </c>
      <c r="K857" s="1"/>
      <c r="L857" t="s">
        <v>83</v>
      </c>
      <c r="M857">
        <v>1997</v>
      </c>
      <c r="N857" t="s">
        <v>85</v>
      </c>
      <c r="O857">
        <v>0</v>
      </c>
      <c r="P857" s="1">
        <v>623.487060546875</v>
      </c>
      <c r="Q857" s="1">
        <v>18689.108520507802</v>
      </c>
      <c r="R857" s="1">
        <v>54830.284790038997</v>
      </c>
      <c r="S857" s="1">
        <v>0</v>
      </c>
      <c r="T857" s="1" t="s">
        <v>20</v>
      </c>
      <c r="U857" s="1" t="s">
        <v>57</v>
      </c>
      <c r="V857">
        <f t="shared" si="111"/>
        <v>74142.880371093677</v>
      </c>
      <c r="X857" t="s">
        <v>83</v>
      </c>
      <c r="Y857">
        <v>1997</v>
      </c>
      <c r="Z857" t="s">
        <v>85</v>
      </c>
      <c r="AA857">
        <f t="shared" si="105"/>
        <v>0</v>
      </c>
      <c r="AB857">
        <f t="shared" si="106"/>
        <v>0.84092640780375705</v>
      </c>
      <c r="AC857">
        <f t="shared" si="107"/>
        <v>25.206882207659937</v>
      </c>
      <c r="AD857">
        <f t="shared" si="108"/>
        <v>73.952191384536306</v>
      </c>
      <c r="AE857">
        <f t="shared" si="109"/>
        <v>0</v>
      </c>
      <c r="AF857" s="1" t="s">
        <v>20</v>
      </c>
      <c r="AG857" s="1" t="s">
        <v>57</v>
      </c>
      <c r="AH857">
        <f t="shared" si="112"/>
        <v>100</v>
      </c>
    </row>
    <row r="858" spans="1:34" x14ac:dyDescent="0.45">
      <c r="A858" t="str">
        <f>MID('Stand condition - SCT output'!$I858,9,4)</f>
        <v>1996</v>
      </c>
      <c r="B858">
        <f t="shared" si="110"/>
        <v>1997</v>
      </c>
      <c r="C858" t="str">
        <f>MID('Stand condition - SCT output'!$I858,18,4)</f>
        <v>1998</v>
      </c>
      <c r="D858">
        <f>SUM('Stand condition - SCT output'!$B858:$C858)</f>
        <v>4347.0034790038999</v>
      </c>
      <c r="E858" s="1">
        <f>'Stand condition - SCT output'!$D858</f>
        <v>33631.0166015625</v>
      </c>
      <c r="F858" s="1">
        <f>'Stand condition - SCT output'!$E858</f>
        <v>281159.66839599598</v>
      </c>
      <c r="G858" s="1">
        <f>'Stand condition - SCT output'!$F858</f>
        <v>1179179.8815870001</v>
      </c>
      <c r="H858" s="1">
        <f>'Stand condition - SCT output'!$G858</f>
        <v>4324.9360961913999</v>
      </c>
      <c r="I858" s="1" t="str">
        <f>'Stand condition - SCT output'!$H858</f>
        <v>Goulburn-Broken</v>
      </c>
      <c r="J858" s="1" t="str">
        <f>'Stand condition - SCT output'!$J858</f>
        <v>Coolabah</v>
      </c>
      <c r="K858" s="1"/>
      <c r="L858" t="s">
        <v>83</v>
      </c>
      <c r="M858">
        <v>1997</v>
      </c>
      <c r="N858" t="s">
        <v>85</v>
      </c>
      <c r="O858">
        <v>4347.0034790038999</v>
      </c>
      <c r="P858" s="1">
        <v>33631.0166015625</v>
      </c>
      <c r="Q858" s="1">
        <v>281159.66839599598</v>
      </c>
      <c r="R858" s="1">
        <v>1179179.8815870001</v>
      </c>
      <c r="S858" s="1">
        <v>4324.9360961913999</v>
      </c>
      <c r="T858" s="1" t="s">
        <v>21</v>
      </c>
      <c r="U858" s="1" t="s">
        <v>57</v>
      </c>
      <c r="V858">
        <f t="shared" si="111"/>
        <v>1502642.506159754</v>
      </c>
      <c r="X858" t="s">
        <v>83</v>
      </c>
      <c r="Y858">
        <v>1997</v>
      </c>
      <c r="Z858" t="s">
        <v>85</v>
      </c>
      <c r="AA858">
        <f t="shared" si="105"/>
        <v>0.28929059714365268</v>
      </c>
      <c r="AB858">
        <f t="shared" si="106"/>
        <v>2.2381249341542988</v>
      </c>
      <c r="AC858">
        <f t="shared" si="107"/>
        <v>18.71101524437406</v>
      </c>
      <c r="AD858">
        <f t="shared" si="108"/>
        <v>78.473747198898621</v>
      </c>
      <c r="AE858">
        <f t="shared" si="109"/>
        <v>0.28782202542935337</v>
      </c>
      <c r="AF858" s="1" t="s">
        <v>21</v>
      </c>
      <c r="AG858" s="1" t="s">
        <v>57</v>
      </c>
      <c r="AH858">
        <f t="shared" si="112"/>
        <v>99.999999999999986</v>
      </c>
    </row>
    <row r="859" spans="1:34" x14ac:dyDescent="0.45">
      <c r="A859" t="str">
        <f>MID('Stand condition - SCT output'!$I859,9,4)</f>
        <v>1996</v>
      </c>
      <c r="B859">
        <f t="shared" si="110"/>
        <v>1997</v>
      </c>
      <c r="C859" t="str">
        <f>MID('Stand condition - SCT output'!$I859,18,4)</f>
        <v>1998</v>
      </c>
      <c r="D859">
        <f>SUM('Stand condition - SCT output'!$B859:$C859)</f>
        <v>288977.65032958932</v>
      </c>
      <c r="E859" s="1">
        <f>'Stand condition - SCT output'!$D859</f>
        <v>14532384.852689801</v>
      </c>
      <c r="F859" s="1">
        <f>'Stand condition - SCT output'!$E859</f>
        <v>361662750.38608199</v>
      </c>
      <c r="G859" s="1">
        <f>'Stand condition - SCT output'!$F859</f>
        <v>1005901070.8132</v>
      </c>
      <c r="H859" s="1">
        <f>'Stand condition - SCT output'!$G859</f>
        <v>238907.615783691</v>
      </c>
      <c r="I859" s="1" t="str">
        <f>'Stand condition - SCT output'!$H859</f>
        <v>Gwydir</v>
      </c>
      <c r="J859" s="1" t="str">
        <f>'Stand condition - SCT output'!$J859</f>
        <v>Coolabah</v>
      </c>
      <c r="K859" s="1"/>
      <c r="L859" t="s">
        <v>83</v>
      </c>
      <c r="M859">
        <v>1997</v>
      </c>
      <c r="N859" t="s">
        <v>85</v>
      </c>
      <c r="O859">
        <v>288977.65032958932</v>
      </c>
      <c r="P859" s="1">
        <v>14532384.852689801</v>
      </c>
      <c r="Q859" s="1">
        <v>361662750.38608199</v>
      </c>
      <c r="R859" s="1">
        <v>1005901070.8132</v>
      </c>
      <c r="S859" s="1">
        <v>238907.615783691</v>
      </c>
      <c r="T859" s="1" t="s">
        <v>22</v>
      </c>
      <c r="U859" s="1" t="s">
        <v>57</v>
      </c>
      <c r="V859">
        <f t="shared" si="111"/>
        <v>1382624091.3180852</v>
      </c>
      <c r="X859" t="s">
        <v>83</v>
      </c>
      <c r="Y859">
        <v>1997</v>
      </c>
      <c r="Z859" t="s">
        <v>85</v>
      </c>
      <c r="AA859">
        <f t="shared" si="105"/>
        <v>2.0900666503944735E-2</v>
      </c>
      <c r="AB859">
        <f t="shared" si="106"/>
        <v>1.0510727350943065</v>
      </c>
      <c r="AC859">
        <f t="shared" si="107"/>
        <v>26.157706397354985</v>
      </c>
      <c r="AD859">
        <f t="shared" si="108"/>
        <v>72.753040911810885</v>
      </c>
      <c r="AE859">
        <f t="shared" si="109"/>
        <v>1.7279289235871426E-2</v>
      </c>
      <c r="AF859" s="1" t="s">
        <v>22</v>
      </c>
      <c r="AG859" s="1" t="s">
        <v>57</v>
      </c>
      <c r="AH859">
        <f t="shared" si="112"/>
        <v>99.999999999999986</v>
      </c>
    </row>
    <row r="860" spans="1:34" x14ac:dyDescent="0.45">
      <c r="A860" t="str">
        <f>MID('Stand condition - SCT output'!$I860,9,4)</f>
        <v>1996</v>
      </c>
      <c r="B860">
        <f t="shared" si="110"/>
        <v>1997</v>
      </c>
      <c r="C860" t="str">
        <f>MID('Stand condition - SCT output'!$I860,18,4)</f>
        <v>1998</v>
      </c>
      <c r="D860">
        <f>SUM('Stand condition - SCT output'!$B860:$C860)</f>
        <v>6783986.6088539241</v>
      </c>
      <c r="E860" s="1">
        <f>'Stand condition - SCT output'!$D860</f>
        <v>127523850.02095801</v>
      </c>
      <c r="F860" s="1">
        <f>'Stand condition - SCT output'!$E860</f>
        <v>685390474.31602299</v>
      </c>
      <c r="G860" s="1">
        <f>'Stand condition - SCT output'!$F860</f>
        <v>406094727.679968</v>
      </c>
      <c r="H860" s="1">
        <f>'Stand condition - SCT output'!$G860</f>
        <v>72392.5392221488</v>
      </c>
      <c r="I860" s="1" t="str">
        <f>'Stand condition - SCT output'!$H860</f>
        <v>Warrego</v>
      </c>
      <c r="J860" s="1" t="str">
        <f>'Stand condition - SCT output'!$J860</f>
        <v>Coolabah</v>
      </c>
      <c r="K860" s="1"/>
      <c r="L860" t="s">
        <v>83</v>
      </c>
      <c r="M860">
        <v>1997</v>
      </c>
      <c r="N860" t="s">
        <v>85</v>
      </c>
      <c r="O860">
        <v>6783986.6088539241</v>
      </c>
      <c r="P860" s="1">
        <v>127523850.02095801</v>
      </c>
      <c r="Q860" s="1">
        <v>685390474.31602299</v>
      </c>
      <c r="R860" s="1">
        <v>406094727.679968</v>
      </c>
      <c r="S860" s="1">
        <v>72392.5392221488</v>
      </c>
      <c r="T860" s="1" t="s">
        <v>23</v>
      </c>
      <c r="U860" s="1" t="s">
        <v>57</v>
      </c>
      <c r="V860">
        <f t="shared" si="111"/>
        <v>1225865431.1650252</v>
      </c>
      <c r="X860" t="s">
        <v>83</v>
      </c>
      <c r="Y860">
        <v>1997</v>
      </c>
      <c r="Z860" t="s">
        <v>85</v>
      </c>
      <c r="AA860">
        <f t="shared" si="105"/>
        <v>0.55340385954163251</v>
      </c>
      <c r="AB860">
        <f t="shared" si="106"/>
        <v>10.402760921299755</v>
      </c>
      <c r="AC860">
        <f t="shared" si="107"/>
        <v>55.910743291345497</v>
      </c>
      <c r="AD860">
        <f t="shared" si="108"/>
        <v>33.127186504804847</v>
      </c>
      <c r="AE860">
        <f t="shared" si="109"/>
        <v>5.905423008245622E-3</v>
      </c>
      <c r="AF860" s="1" t="s">
        <v>23</v>
      </c>
      <c r="AG860" s="1" t="s">
        <v>57</v>
      </c>
      <c r="AH860">
        <f t="shared" si="112"/>
        <v>99.999999999999972</v>
      </c>
    </row>
    <row r="861" spans="1:34" x14ac:dyDescent="0.45">
      <c r="A861" t="str">
        <f>MID('Stand condition - SCT output'!$I861,9,4)</f>
        <v>1996</v>
      </c>
      <c r="B861">
        <f t="shared" si="110"/>
        <v>1997</v>
      </c>
      <c r="C861" t="str">
        <f>MID('Stand condition - SCT output'!$I861,18,4)</f>
        <v>1998</v>
      </c>
      <c r="D861">
        <f>SUM('Stand condition - SCT output'!$B861:$C861)</f>
        <v>0</v>
      </c>
      <c r="E861" s="1">
        <f>'Stand condition - SCT output'!$D861</f>
        <v>0</v>
      </c>
      <c r="F861" s="1">
        <f>'Stand condition - SCT output'!$E861</f>
        <v>7143.0165800206796</v>
      </c>
      <c r="G861" s="1">
        <f>'Stand condition - SCT output'!$F861</f>
        <v>48973.545313457398</v>
      </c>
      <c r="H861" s="1">
        <f>'Stand condition - SCT output'!$G861</f>
        <v>0</v>
      </c>
      <c r="I861" s="1" t="str">
        <f>'Stand condition - SCT output'!$H861</f>
        <v>Eastern Mt Lofty Ranges</v>
      </c>
      <c r="J861" s="1" t="str">
        <f>'Stand condition - SCT output'!$J861</f>
        <v>Coolabah</v>
      </c>
      <c r="K861" s="1"/>
      <c r="L861" t="s">
        <v>83</v>
      </c>
      <c r="M861">
        <v>1997</v>
      </c>
      <c r="N861" t="s">
        <v>85</v>
      </c>
      <c r="O861">
        <v>0</v>
      </c>
      <c r="P861" s="1">
        <v>0</v>
      </c>
      <c r="Q861" s="1">
        <v>7143.0165800206796</v>
      </c>
      <c r="R861" s="1">
        <v>48973.545313457398</v>
      </c>
      <c r="S861" s="1">
        <v>0</v>
      </c>
      <c r="T861" s="1" t="s">
        <v>24</v>
      </c>
      <c r="U861" s="1" t="s">
        <v>57</v>
      </c>
      <c r="V861">
        <f t="shared" si="111"/>
        <v>56116.56189347808</v>
      </c>
      <c r="X861" t="s">
        <v>83</v>
      </c>
      <c r="Y861">
        <v>1997</v>
      </c>
      <c r="Z861" t="s">
        <v>85</v>
      </c>
      <c r="AA861">
        <f t="shared" si="105"/>
        <v>0</v>
      </c>
      <c r="AB861">
        <f t="shared" si="106"/>
        <v>0</v>
      </c>
      <c r="AC861">
        <f t="shared" si="107"/>
        <v>12.728892040071413</v>
      </c>
      <c r="AD861">
        <f t="shared" si="108"/>
        <v>87.271107959928585</v>
      </c>
      <c r="AE861">
        <f t="shared" si="109"/>
        <v>0</v>
      </c>
      <c r="AF861" s="1" t="s">
        <v>24</v>
      </c>
      <c r="AG861" s="1" t="s">
        <v>57</v>
      </c>
      <c r="AH861">
        <f t="shared" si="112"/>
        <v>100</v>
      </c>
    </row>
    <row r="862" spans="1:34" x14ac:dyDescent="0.45">
      <c r="A862" t="str">
        <f>MID('Stand condition - SCT output'!$I862,9,4)</f>
        <v>1996</v>
      </c>
      <c r="B862">
        <f t="shared" si="110"/>
        <v>1997</v>
      </c>
      <c r="C862" t="str">
        <f>MID('Stand condition - SCT output'!$I862,18,4)</f>
        <v>1998</v>
      </c>
      <c r="D862">
        <f>SUM('Stand condition - SCT output'!$B862:$C862)</f>
        <v>4874042.4515790148</v>
      </c>
      <c r="E862" s="1">
        <f>'Stand condition - SCT output'!$D862</f>
        <v>41287330.9639083</v>
      </c>
      <c r="F862" s="1">
        <f>'Stand condition - SCT output'!$E862</f>
        <v>240514022.379118</v>
      </c>
      <c r="G862" s="1">
        <f>'Stand condition - SCT output'!$F862</f>
        <v>313531569.37378901</v>
      </c>
      <c r="H862" s="1">
        <f>'Stand condition - SCT output'!$G862</f>
        <v>505260.71795654198</v>
      </c>
      <c r="I862" s="1" t="str">
        <f>'Stand condition - SCT output'!$H862</f>
        <v>Condamine-Balonne</v>
      </c>
      <c r="J862" s="1" t="str">
        <f>'Stand condition - SCT output'!$J862</f>
        <v>Coolabah</v>
      </c>
      <c r="K862" s="1"/>
      <c r="L862" t="s">
        <v>83</v>
      </c>
      <c r="M862">
        <v>1997</v>
      </c>
      <c r="N862" t="s">
        <v>85</v>
      </c>
      <c r="O862">
        <v>4874042.4515790148</v>
      </c>
      <c r="P862" s="1">
        <v>41287330.9639083</v>
      </c>
      <c r="Q862" s="1">
        <v>240514022.379118</v>
      </c>
      <c r="R862" s="1">
        <v>313531569.37378901</v>
      </c>
      <c r="S862" s="1">
        <v>505260.71795654198</v>
      </c>
      <c r="T862" s="1" t="s">
        <v>25</v>
      </c>
      <c r="U862" s="1" t="s">
        <v>57</v>
      </c>
      <c r="V862">
        <f t="shared" si="111"/>
        <v>600712225.88635087</v>
      </c>
      <c r="X862" t="s">
        <v>83</v>
      </c>
      <c r="Y862">
        <v>1997</v>
      </c>
      <c r="Z862" t="s">
        <v>85</v>
      </c>
      <c r="AA862">
        <f t="shared" si="105"/>
        <v>0.81137726877247507</v>
      </c>
      <c r="AB862">
        <f t="shared" si="106"/>
        <v>6.8730632047631204</v>
      </c>
      <c r="AC862">
        <f t="shared" si="107"/>
        <v>40.038143392909902</v>
      </c>
      <c r="AD862">
        <f t="shared" si="108"/>
        <v>52.193305856422882</v>
      </c>
      <c r="AE862">
        <f t="shared" si="109"/>
        <v>8.4110277131621516E-2</v>
      </c>
      <c r="AF862" s="1" t="s">
        <v>25</v>
      </c>
      <c r="AG862" s="1" t="s">
        <v>57</v>
      </c>
      <c r="AH862">
        <f t="shared" si="112"/>
        <v>99.999999999999986</v>
      </c>
    </row>
    <row r="863" spans="1:34" x14ac:dyDescent="0.45">
      <c r="A863" t="str">
        <f>MID('Stand condition - SCT output'!$I863,9,4)</f>
        <v>1997</v>
      </c>
      <c r="B863">
        <f t="shared" si="110"/>
        <v>1998</v>
      </c>
      <c r="C863" t="str">
        <f>MID('Stand condition - SCT output'!$I863,18,4)</f>
        <v>1999</v>
      </c>
      <c r="D863">
        <f>SUM('Stand condition - SCT output'!$B863:$C863)</f>
        <v>159256.591552734</v>
      </c>
      <c r="E863" s="1">
        <f>'Stand condition - SCT output'!$D863</f>
        <v>1268925.2868041899</v>
      </c>
      <c r="F863" s="1">
        <f>'Stand condition - SCT output'!$E863</f>
        <v>4666505.0442725001</v>
      </c>
      <c r="G863" s="1">
        <f>'Stand condition - SCT output'!$F863</f>
        <v>6837569.8360382598</v>
      </c>
      <c r="H863" s="1">
        <f>'Stand condition - SCT output'!$G863</f>
        <v>1908.22229003906</v>
      </c>
      <c r="I863" s="1" t="str">
        <f>'Stand condition - SCT output'!$H863</f>
        <v>Murrumbidgee</v>
      </c>
      <c r="J863" s="1" t="str">
        <f>'Stand condition - SCT output'!$J863</f>
        <v>Coolabah</v>
      </c>
      <c r="K863" s="1"/>
      <c r="L863" t="s">
        <v>84</v>
      </c>
      <c r="M863">
        <v>1998</v>
      </c>
      <c r="N863" t="s">
        <v>86</v>
      </c>
      <c r="O863">
        <v>159256.591552734</v>
      </c>
      <c r="P863" s="1">
        <v>1268925.2868041899</v>
      </c>
      <c r="Q863" s="1">
        <v>4666505.0442725001</v>
      </c>
      <c r="R863" s="1">
        <v>6837569.8360382598</v>
      </c>
      <c r="S863" s="1">
        <v>1908.22229003906</v>
      </c>
      <c r="T863" s="1" t="s">
        <v>4</v>
      </c>
      <c r="U863" s="1" t="s">
        <v>57</v>
      </c>
      <c r="V863">
        <f t="shared" si="111"/>
        <v>12934164.980957722</v>
      </c>
      <c r="X863" t="s">
        <v>84</v>
      </c>
      <c r="Y863">
        <v>1998</v>
      </c>
      <c r="Z863" t="s">
        <v>86</v>
      </c>
      <c r="AA863">
        <f t="shared" si="105"/>
        <v>1.2312862236348379</v>
      </c>
      <c r="AB863">
        <f t="shared" si="106"/>
        <v>9.8106471401312767</v>
      </c>
      <c r="AC863">
        <f t="shared" si="107"/>
        <v>36.078904599892958</v>
      </c>
      <c r="AD863">
        <f t="shared" si="108"/>
        <v>52.86440868896328</v>
      </c>
      <c r="AE863">
        <f t="shared" si="109"/>
        <v>1.4753347377650071E-2</v>
      </c>
      <c r="AF863" s="1" t="s">
        <v>4</v>
      </c>
      <c r="AG863" s="1" t="s">
        <v>57</v>
      </c>
      <c r="AH863">
        <f t="shared" si="112"/>
        <v>100</v>
      </c>
    </row>
    <row r="864" spans="1:34" x14ac:dyDescent="0.45">
      <c r="A864" t="str">
        <f>MID('Stand condition - SCT output'!$I864,9,4)</f>
        <v>1997</v>
      </c>
      <c r="B864">
        <f t="shared" si="110"/>
        <v>1998</v>
      </c>
      <c r="C864" t="str">
        <f>MID('Stand condition - SCT output'!$I864,18,4)</f>
        <v>1999</v>
      </c>
      <c r="D864">
        <f>SUM('Stand condition - SCT output'!$B864:$C864)</f>
        <v>223762.33880615199</v>
      </c>
      <c r="E864" s="1">
        <f>'Stand condition - SCT output'!$D864</f>
        <v>4269424.3238815004</v>
      </c>
      <c r="F864" s="1">
        <f>'Stand condition - SCT output'!$E864</f>
        <v>176404553.25575301</v>
      </c>
      <c r="G864" s="1">
        <f>'Stand condition - SCT output'!$F864</f>
        <v>650254919.23645902</v>
      </c>
      <c r="H864" s="1">
        <f>'Stand condition - SCT output'!$G864</f>
        <v>46014.070800781199</v>
      </c>
      <c r="I864" s="1" t="str">
        <f>'Stand condition - SCT output'!$H864</f>
        <v>Namoi</v>
      </c>
      <c r="J864" s="1" t="str">
        <f>'Stand condition - SCT output'!$J864</f>
        <v>Coolabah</v>
      </c>
      <c r="K864" s="1"/>
      <c r="L864" t="s">
        <v>84</v>
      </c>
      <c r="M864">
        <v>1998</v>
      </c>
      <c r="N864" t="s">
        <v>86</v>
      </c>
      <c r="O864">
        <v>223762.33880615199</v>
      </c>
      <c r="P864" s="1">
        <v>4269424.3238815004</v>
      </c>
      <c r="Q864" s="1">
        <v>176404553.25575301</v>
      </c>
      <c r="R864" s="1">
        <v>650254919.23645902</v>
      </c>
      <c r="S864" s="1">
        <v>46014.070800781199</v>
      </c>
      <c r="T864" s="1" t="s">
        <v>7</v>
      </c>
      <c r="U864" s="1" t="s">
        <v>57</v>
      </c>
      <c r="V864">
        <f t="shared" si="111"/>
        <v>831198673.2257005</v>
      </c>
      <c r="X864" t="s">
        <v>84</v>
      </c>
      <c r="Y864">
        <v>1998</v>
      </c>
      <c r="Z864" t="s">
        <v>86</v>
      </c>
      <c r="AA864">
        <f t="shared" si="105"/>
        <v>2.6920439843555001E-2</v>
      </c>
      <c r="AB864">
        <f t="shared" si="106"/>
        <v>0.51364667213829851</v>
      </c>
      <c r="AC864">
        <f t="shared" si="107"/>
        <v>21.222910832035556</v>
      </c>
      <c r="AD864">
        <f t="shared" si="108"/>
        <v>78.230986186847687</v>
      </c>
      <c r="AE864">
        <f t="shared" si="109"/>
        <v>5.5358691348977541E-3</v>
      </c>
      <c r="AF864" s="1" t="s">
        <v>7</v>
      </c>
      <c r="AG864" s="1" t="s">
        <v>57</v>
      </c>
      <c r="AH864">
        <f t="shared" si="112"/>
        <v>100</v>
      </c>
    </row>
    <row r="865" spans="1:34" x14ac:dyDescent="0.45">
      <c r="A865" t="str">
        <f>MID('Stand condition - SCT output'!$I865,9,4)</f>
        <v>1997</v>
      </c>
      <c r="B865">
        <f t="shared" si="110"/>
        <v>1998</v>
      </c>
      <c r="C865" t="str">
        <f>MID('Stand condition - SCT output'!$I865,18,4)</f>
        <v>1999</v>
      </c>
      <c r="D865">
        <f>SUM('Stand condition - SCT output'!$B865:$C865)</f>
        <v>397517.52870255953</v>
      </c>
      <c r="E865" s="1">
        <f>'Stand condition - SCT output'!$D865</f>
        <v>11796995.7182492</v>
      </c>
      <c r="F865" s="1">
        <f>'Stand condition - SCT output'!$E865</f>
        <v>107765256.908742</v>
      </c>
      <c r="G865" s="1">
        <f>'Stand condition - SCT output'!$F865</f>
        <v>35562171.7257443</v>
      </c>
      <c r="H865" s="1">
        <f>'Stand condition - SCT output'!$G865</f>
        <v>685.85858154296795</v>
      </c>
      <c r="I865" s="1" t="str">
        <f>'Stand condition - SCT output'!$H865</f>
        <v>Nebine</v>
      </c>
      <c r="J865" s="1" t="str">
        <f>'Stand condition - SCT output'!$J865</f>
        <v>Coolabah</v>
      </c>
      <c r="K865" s="1"/>
      <c r="L865" t="s">
        <v>84</v>
      </c>
      <c r="M865">
        <v>1998</v>
      </c>
      <c r="N865" t="s">
        <v>86</v>
      </c>
      <c r="O865">
        <v>397517.52870255953</v>
      </c>
      <c r="P865" s="1">
        <v>11796995.7182492</v>
      </c>
      <c r="Q865" s="1">
        <v>107765256.908742</v>
      </c>
      <c r="R865" s="1">
        <v>35562171.7257443</v>
      </c>
      <c r="S865" s="1">
        <v>685.85858154296795</v>
      </c>
      <c r="T865" s="1" t="s">
        <v>8</v>
      </c>
      <c r="U865" s="1" t="s">
        <v>57</v>
      </c>
      <c r="V865">
        <f t="shared" si="111"/>
        <v>155522627.74001959</v>
      </c>
      <c r="X865" t="s">
        <v>84</v>
      </c>
      <c r="Y865">
        <v>1998</v>
      </c>
      <c r="Z865" t="s">
        <v>86</v>
      </c>
      <c r="AA865">
        <f t="shared" si="105"/>
        <v>0.25560108807258086</v>
      </c>
      <c r="AB865">
        <f t="shared" si="106"/>
        <v>7.5853886278013025</v>
      </c>
      <c r="AC865">
        <f t="shared" si="107"/>
        <v>69.29233287447309</v>
      </c>
      <c r="AD865">
        <f t="shared" si="108"/>
        <v>22.866236407214029</v>
      </c>
      <c r="AE865">
        <f t="shared" si="109"/>
        <v>4.4100243900809595E-4</v>
      </c>
      <c r="AF865" s="1" t="s">
        <v>8</v>
      </c>
      <c r="AG865" s="1" t="s">
        <v>57</v>
      </c>
      <c r="AH865">
        <f t="shared" si="112"/>
        <v>100.00000000000001</v>
      </c>
    </row>
    <row r="866" spans="1:34" x14ac:dyDescent="0.45">
      <c r="A866" t="str">
        <f>MID('Stand condition - SCT output'!$I866,9,4)</f>
        <v>1997</v>
      </c>
      <c r="B866">
        <f t="shared" si="110"/>
        <v>1998</v>
      </c>
      <c r="C866" t="str">
        <f>MID('Stand condition - SCT output'!$I866,18,4)</f>
        <v>1999</v>
      </c>
      <c r="D866">
        <f>SUM('Stand condition - SCT output'!$B866:$C866)</f>
        <v>0</v>
      </c>
      <c r="E866" s="1">
        <f>'Stand condition - SCT output'!$D866</f>
        <v>10596.0275878906</v>
      </c>
      <c r="F866" s="1">
        <f>'Stand condition - SCT output'!$E866</f>
        <v>84569.088439941406</v>
      </c>
      <c r="G866" s="1">
        <f>'Stand condition - SCT output'!$F866</f>
        <v>481620.60230138397</v>
      </c>
      <c r="H866" s="1">
        <f>'Stand condition - SCT output'!$G866</f>
        <v>620.36993408203102</v>
      </c>
      <c r="I866" s="1" t="str">
        <f>'Stand condition - SCT output'!$H866</f>
        <v>Ovens</v>
      </c>
      <c r="J866" s="1" t="str">
        <f>'Stand condition - SCT output'!$J866</f>
        <v>Coolabah</v>
      </c>
      <c r="K866" s="1"/>
      <c r="L866" t="s">
        <v>84</v>
      </c>
      <c r="M866">
        <v>1998</v>
      </c>
      <c r="N866" t="s">
        <v>86</v>
      </c>
      <c r="O866">
        <v>0</v>
      </c>
      <c r="P866" s="1">
        <v>10596.0275878906</v>
      </c>
      <c r="Q866" s="1">
        <v>84569.088439941406</v>
      </c>
      <c r="R866" s="1">
        <v>481620.60230138397</v>
      </c>
      <c r="S866" s="1">
        <v>620.36993408203102</v>
      </c>
      <c r="T866" s="1" t="s">
        <v>9</v>
      </c>
      <c r="U866" s="1" t="s">
        <v>57</v>
      </c>
      <c r="V866">
        <f t="shared" si="111"/>
        <v>577406.08826329804</v>
      </c>
      <c r="X866" t="s">
        <v>84</v>
      </c>
      <c r="Y866">
        <v>1998</v>
      </c>
      <c r="Z866" t="s">
        <v>86</v>
      </c>
      <c r="AA866">
        <f t="shared" si="105"/>
        <v>0</v>
      </c>
      <c r="AB866">
        <f t="shared" si="106"/>
        <v>1.8351083930827543</v>
      </c>
      <c r="AC866">
        <f t="shared" si="107"/>
        <v>14.646379759227232</v>
      </c>
      <c r="AD866">
        <f t="shared" si="108"/>
        <v>83.411071010696418</v>
      </c>
      <c r="AE866">
        <f t="shared" si="109"/>
        <v>0.1074408369935894</v>
      </c>
      <c r="AF866" s="1" t="s">
        <v>9</v>
      </c>
      <c r="AG866" s="1" t="s">
        <v>57</v>
      </c>
      <c r="AH866">
        <f t="shared" si="112"/>
        <v>100</v>
      </c>
    </row>
    <row r="867" spans="1:34" x14ac:dyDescent="0.45">
      <c r="A867" t="str">
        <f>MID('Stand condition - SCT output'!$I867,9,4)</f>
        <v>1997</v>
      </c>
      <c r="B867">
        <f t="shared" si="110"/>
        <v>1998</v>
      </c>
      <c r="C867" t="str">
        <f>MID('Stand condition - SCT output'!$I867,18,4)</f>
        <v>1999</v>
      </c>
      <c r="D867">
        <f>SUM('Stand condition - SCT output'!$B867:$C867)</f>
        <v>186115.40509033194</v>
      </c>
      <c r="E867" s="1">
        <f>'Stand condition - SCT output'!$D867</f>
        <v>4437196.10834458</v>
      </c>
      <c r="F867" s="1">
        <f>'Stand condition - SCT output'!$E867</f>
        <v>51060663.835333601</v>
      </c>
      <c r="G867" s="1">
        <f>'Stand condition - SCT output'!$F867</f>
        <v>172777414.38640901</v>
      </c>
      <c r="H867" s="1">
        <f>'Stand condition - SCT output'!$G867</f>
        <v>132190.09301757801</v>
      </c>
      <c r="I867" s="1" t="str">
        <f>'Stand condition - SCT output'!$H867</f>
        <v>Paroo</v>
      </c>
      <c r="J867" s="1" t="str">
        <f>'Stand condition - SCT output'!$J867</f>
        <v>Coolabah</v>
      </c>
      <c r="K867" s="1"/>
      <c r="L867" t="s">
        <v>84</v>
      </c>
      <c r="M867">
        <v>1998</v>
      </c>
      <c r="N867" t="s">
        <v>86</v>
      </c>
      <c r="O867">
        <v>186115.40509033194</v>
      </c>
      <c r="P867" s="1">
        <v>4437196.10834458</v>
      </c>
      <c r="Q867" s="1">
        <v>51060663.835333601</v>
      </c>
      <c r="R867" s="1">
        <v>172777414.38640901</v>
      </c>
      <c r="S867" s="1">
        <v>132190.09301757801</v>
      </c>
      <c r="T867" s="1" t="s">
        <v>10</v>
      </c>
      <c r="U867" s="1" t="s">
        <v>57</v>
      </c>
      <c r="V867">
        <f t="shared" si="111"/>
        <v>228593579.8281951</v>
      </c>
      <c r="X867" t="s">
        <v>84</v>
      </c>
      <c r="Y867">
        <v>1998</v>
      </c>
      <c r="Z867" t="s">
        <v>86</v>
      </c>
      <c r="AA867">
        <f t="shared" si="105"/>
        <v>8.1417599405115129E-2</v>
      </c>
      <c r="AB867">
        <f t="shared" si="106"/>
        <v>1.9410851834419232</v>
      </c>
      <c r="AC867">
        <f t="shared" si="107"/>
        <v>22.336875722279448</v>
      </c>
      <c r="AD867">
        <f t="shared" si="108"/>
        <v>75.582793933348412</v>
      </c>
      <c r="AE867">
        <f t="shared" si="109"/>
        <v>5.7827561525099963E-2</v>
      </c>
      <c r="AF867" s="1" t="s">
        <v>10</v>
      </c>
      <c r="AG867" s="1" t="s">
        <v>57</v>
      </c>
      <c r="AH867">
        <f t="shared" si="112"/>
        <v>100</v>
      </c>
    </row>
    <row r="868" spans="1:34" x14ac:dyDescent="0.45">
      <c r="A868" t="str">
        <f>MID('Stand condition - SCT output'!$I868,9,4)</f>
        <v>1997</v>
      </c>
      <c r="B868">
        <f t="shared" si="110"/>
        <v>1998</v>
      </c>
      <c r="C868" t="str">
        <f>MID('Stand condition - SCT output'!$I868,18,4)</f>
        <v>1999</v>
      </c>
      <c r="D868">
        <f>SUM('Stand condition - SCT output'!$B868:$C868)</f>
        <v>19352.822326660102</v>
      </c>
      <c r="E868" s="1">
        <f>'Stand condition - SCT output'!$D868</f>
        <v>114703.456970214</v>
      </c>
      <c r="F868" s="1">
        <f>'Stand condition - SCT output'!$E868</f>
        <v>466576.23925876903</v>
      </c>
      <c r="G868" s="1">
        <f>'Stand condition - SCT output'!$F868</f>
        <v>579941.18286132801</v>
      </c>
      <c r="H868" s="1">
        <f>'Stand condition - SCT output'!$G868</f>
        <v>0</v>
      </c>
      <c r="I868" s="1" t="str">
        <f>'Stand condition - SCT output'!$H868</f>
        <v>Wimmera-Avoca</v>
      </c>
      <c r="J868" s="1" t="str">
        <f>'Stand condition - SCT output'!$J868</f>
        <v>Coolabah</v>
      </c>
      <c r="K868" s="1"/>
      <c r="L868" t="s">
        <v>84</v>
      </c>
      <c r="M868">
        <v>1998</v>
      </c>
      <c r="N868" t="s">
        <v>86</v>
      </c>
      <c r="O868">
        <v>19352.822326660102</v>
      </c>
      <c r="P868" s="1">
        <v>114703.456970214</v>
      </c>
      <c r="Q868" s="1">
        <v>466576.23925876903</v>
      </c>
      <c r="R868" s="1">
        <v>579941.18286132801</v>
      </c>
      <c r="S868" s="1">
        <v>0</v>
      </c>
      <c r="T868" s="1" t="s">
        <v>11</v>
      </c>
      <c r="U868" s="1" t="s">
        <v>57</v>
      </c>
      <c r="V868">
        <f t="shared" si="111"/>
        <v>1180573.7014169712</v>
      </c>
      <c r="X868" t="s">
        <v>84</v>
      </c>
      <c r="Y868">
        <v>1998</v>
      </c>
      <c r="Z868" t="s">
        <v>86</v>
      </c>
      <c r="AA868">
        <f t="shared" si="105"/>
        <v>1.6392726945748564</v>
      </c>
      <c r="AB868">
        <f t="shared" si="106"/>
        <v>9.7159081921393291</v>
      </c>
      <c r="AC868">
        <f t="shared" si="107"/>
        <v>39.52114456715119</v>
      </c>
      <c r="AD868">
        <f t="shared" si="108"/>
        <v>49.123674546134623</v>
      </c>
      <c r="AE868">
        <f t="shared" si="109"/>
        <v>0</v>
      </c>
      <c r="AF868" s="1" t="s">
        <v>11</v>
      </c>
      <c r="AG868" s="1" t="s">
        <v>57</v>
      </c>
      <c r="AH868">
        <f t="shared" si="112"/>
        <v>100</v>
      </c>
    </row>
    <row r="869" spans="1:34" x14ac:dyDescent="0.45">
      <c r="A869" t="str">
        <f>MID('Stand condition - SCT output'!$I869,9,4)</f>
        <v>1997</v>
      </c>
      <c r="B869">
        <f t="shared" si="110"/>
        <v>1998</v>
      </c>
      <c r="C869" t="str">
        <f>MID('Stand condition - SCT output'!$I869,18,4)</f>
        <v>1999</v>
      </c>
      <c r="D869">
        <f>SUM('Stand condition - SCT output'!$B869:$C869)</f>
        <v>386746.21258544858</v>
      </c>
      <c r="E869" s="1">
        <f>'Stand condition - SCT output'!$D869</f>
        <v>2680166.2466430599</v>
      </c>
      <c r="F869" s="1">
        <f>'Stand condition - SCT output'!$E869</f>
        <v>8029268.1118688202</v>
      </c>
      <c r="G869" s="1">
        <f>'Stand condition - SCT output'!$F869</f>
        <v>5723927.2221679604</v>
      </c>
      <c r="H869" s="1">
        <f>'Stand condition - SCT output'!$G869</f>
        <v>1932.65539550781</v>
      </c>
      <c r="I869" s="1" t="str">
        <f>'Stand condition - SCT output'!$H869</f>
        <v>Lachlan</v>
      </c>
      <c r="J869" s="1" t="str">
        <f>'Stand condition - SCT output'!$J869</f>
        <v>Coolabah</v>
      </c>
      <c r="K869" s="1"/>
      <c r="L869" t="s">
        <v>84</v>
      </c>
      <c r="M869">
        <v>1998</v>
      </c>
      <c r="N869" t="s">
        <v>86</v>
      </c>
      <c r="O869">
        <v>386746.21258544858</v>
      </c>
      <c r="P869" s="1">
        <v>2680166.2466430599</v>
      </c>
      <c r="Q869" s="1">
        <v>8029268.1118688202</v>
      </c>
      <c r="R869" s="1">
        <v>5723927.2221679604</v>
      </c>
      <c r="S869" s="1">
        <v>1932.65539550781</v>
      </c>
      <c r="T869" s="1" t="s">
        <v>12</v>
      </c>
      <c r="U869" s="1" t="s">
        <v>57</v>
      </c>
      <c r="V869">
        <f t="shared" si="111"/>
        <v>16822040.448660798</v>
      </c>
      <c r="X869" t="s">
        <v>84</v>
      </c>
      <c r="Y869">
        <v>1998</v>
      </c>
      <c r="Z869" t="s">
        <v>86</v>
      </c>
      <c r="AA869">
        <f t="shared" si="105"/>
        <v>2.2990446002419249</v>
      </c>
      <c r="AB869">
        <f t="shared" si="106"/>
        <v>15.932468209327292</v>
      </c>
      <c r="AC869">
        <f t="shared" si="107"/>
        <v>47.730643237800734</v>
      </c>
      <c r="AD869">
        <f t="shared" si="108"/>
        <v>34.026355124022075</v>
      </c>
      <c r="AE869">
        <f t="shared" si="109"/>
        <v>1.1488828607956823E-2</v>
      </c>
      <c r="AF869" s="1" t="s">
        <v>12</v>
      </c>
      <c r="AG869" s="1" t="s">
        <v>57</v>
      </c>
      <c r="AH869">
        <f t="shared" si="112"/>
        <v>99.999999999999972</v>
      </c>
    </row>
    <row r="870" spans="1:34" x14ac:dyDescent="0.45">
      <c r="A870" t="str">
        <f>MID('Stand condition - SCT output'!$I870,9,4)</f>
        <v>1997</v>
      </c>
      <c r="B870">
        <f t="shared" si="110"/>
        <v>1998</v>
      </c>
      <c r="C870" t="str">
        <f>MID('Stand condition - SCT output'!$I870,18,4)</f>
        <v>1999</v>
      </c>
      <c r="D870">
        <f>SUM('Stand condition - SCT output'!$B870:$C870)</f>
        <v>3122.79516601562</v>
      </c>
      <c r="E870" s="1">
        <f>'Stand condition - SCT output'!$D870</f>
        <v>21211.2831420898</v>
      </c>
      <c r="F870" s="1">
        <f>'Stand condition - SCT output'!$E870</f>
        <v>69783.388000488194</v>
      </c>
      <c r="G870" s="1">
        <f>'Stand condition - SCT output'!$F870</f>
        <v>144329.157775878</v>
      </c>
      <c r="H870" s="1">
        <f>'Stand condition - SCT output'!$G870</f>
        <v>0</v>
      </c>
      <c r="I870" s="1" t="str">
        <f>'Stand condition - SCT output'!$H870</f>
        <v>Loddon</v>
      </c>
      <c r="J870" s="1" t="str">
        <f>'Stand condition - SCT output'!$J870</f>
        <v>Coolabah</v>
      </c>
      <c r="K870" s="1"/>
      <c r="L870" t="s">
        <v>84</v>
      </c>
      <c r="M870">
        <v>1998</v>
      </c>
      <c r="N870" t="s">
        <v>86</v>
      </c>
      <c r="O870">
        <v>3122.79516601562</v>
      </c>
      <c r="P870" s="1">
        <v>21211.2831420898</v>
      </c>
      <c r="Q870" s="1">
        <v>69783.388000488194</v>
      </c>
      <c r="R870" s="1">
        <v>144329.157775878</v>
      </c>
      <c r="S870" s="1">
        <v>0</v>
      </c>
      <c r="T870" s="1" t="s">
        <v>13</v>
      </c>
      <c r="U870" s="1" t="s">
        <v>57</v>
      </c>
      <c r="V870">
        <f t="shared" si="111"/>
        <v>238446.62408447161</v>
      </c>
      <c r="X870" t="s">
        <v>84</v>
      </c>
      <c r="Y870">
        <v>1998</v>
      </c>
      <c r="Z870" t="s">
        <v>86</v>
      </c>
      <c r="AA870">
        <f t="shared" si="105"/>
        <v>1.3096411735774229</v>
      </c>
      <c r="AB870">
        <f t="shared" si="106"/>
        <v>8.8956105893852104</v>
      </c>
      <c r="AC870">
        <f t="shared" si="107"/>
        <v>29.265831826483264</v>
      </c>
      <c r="AD870">
        <f t="shared" si="108"/>
        <v>60.52891641055411</v>
      </c>
      <c r="AE870">
        <f t="shared" si="109"/>
        <v>0</v>
      </c>
      <c r="AF870" s="1" t="s">
        <v>13</v>
      </c>
      <c r="AG870" s="1" t="s">
        <v>57</v>
      </c>
      <c r="AH870">
        <f t="shared" si="112"/>
        <v>100</v>
      </c>
    </row>
    <row r="871" spans="1:34" x14ac:dyDescent="0.45">
      <c r="A871" t="str">
        <f>MID('Stand condition - SCT output'!$I871,9,4)</f>
        <v>1997</v>
      </c>
      <c r="B871">
        <f t="shared" si="110"/>
        <v>1998</v>
      </c>
      <c r="C871" t="str">
        <f>MID('Stand condition - SCT output'!$I871,18,4)</f>
        <v>1999</v>
      </c>
      <c r="D871">
        <f>SUM('Stand condition - SCT output'!$B871:$C871)</f>
        <v>43326.246826171802</v>
      </c>
      <c r="E871" s="1">
        <f>'Stand condition - SCT output'!$D871</f>
        <v>678172.57879638602</v>
      </c>
      <c r="F871" s="1">
        <f>'Stand condition - SCT output'!$E871</f>
        <v>3362519.7323792698</v>
      </c>
      <c r="G871" s="1">
        <f>'Stand condition - SCT output'!$F871</f>
        <v>6285717.3404840203</v>
      </c>
      <c r="H871" s="1">
        <f>'Stand condition - SCT output'!$G871</f>
        <v>0</v>
      </c>
      <c r="I871" s="1" t="str">
        <f>'Stand condition - SCT output'!$H871</f>
        <v>Lower Darling</v>
      </c>
      <c r="J871" s="1" t="str">
        <f>'Stand condition - SCT output'!$J871</f>
        <v>Coolabah</v>
      </c>
      <c r="K871" s="1"/>
      <c r="L871" t="s">
        <v>84</v>
      </c>
      <c r="M871">
        <v>1998</v>
      </c>
      <c r="N871" t="s">
        <v>86</v>
      </c>
      <c r="O871">
        <v>43326.246826171802</v>
      </c>
      <c r="P871" s="1">
        <v>678172.57879638602</v>
      </c>
      <c r="Q871" s="1">
        <v>3362519.7323792698</v>
      </c>
      <c r="R871" s="1">
        <v>6285717.3404840203</v>
      </c>
      <c r="S871" s="1">
        <v>0</v>
      </c>
      <c r="T871" s="1" t="s">
        <v>14</v>
      </c>
      <c r="U871" s="1" t="s">
        <v>57</v>
      </c>
      <c r="V871">
        <f t="shared" si="111"/>
        <v>10369735.898485847</v>
      </c>
      <c r="X871" t="s">
        <v>84</v>
      </c>
      <c r="Y871">
        <v>1998</v>
      </c>
      <c r="Z871" t="s">
        <v>86</v>
      </c>
      <c r="AA871">
        <f t="shared" si="105"/>
        <v>0.41781437107282693</v>
      </c>
      <c r="AB871">
        <f t="shared" si="106"/>
        <v>6.5399214158907411</v>
      </c>
      <c r="AC871">
        <f t="shared" si="107"/>
        <v>32.42628129873831</v>
      </c>
      <c r="AD871">
        <f t="shared" si="108"/>
        <v>60.615982914298129</v>
      </c>
      <c r="AE871">
        <f t="shared" si="109"/>
        <v>0</v>
      </c>
      <c r="AF871" s="1" t="s">
        <v>14</v>
      </c>
      <c r="AG871" s="1" t="s">
        <v>57</v>
      </c>
      <c r="AH871">
        <f t="shared" si="112"/>
        <v>100</v>
      </c>
    </row>
    <row r="872" spans="1:34" x14ac:dyDescent="0.45">
      <c r="A872" t="str">
        <f>MID('Stand condition - SCT output'!$I872,9,4)</f>
        <v>1997</v>
      </c>
      <c r="B872">
        <f t="shared" si="110"/>
        <v>1998</v>
      </c>
      <c r="C872" t="str">
        <f>MID('Stand condition - SCT output'!$I872,18,4)</f>
        <v>1999</v>
      </c>
      <c r="D872">
        <f>SUM('Stand condition - SCT output'!$B872:$C872)</f>
        <v>1430947.8832397419</v>
      </c>
      <c r="E872" s="1">
        <f>'Stand condition - SCT output'!$D872</f>
        <v>39820306.500107899</v>
      </c>
      <c r="F872" s="1">
        <f>'Stand condition - SCT output'!$E872</f>
        <v>362326849.61163098</v>
      </c>
      <c r="G872" s="1">
        <f>'Stand condition - SCT output'!$F872</f>
        <v>264913364.02570999</v>
      </c>
      <c r="H872" s="1">
        <f>'Stand condition - SCT output'!$G872</f>
        <v>21213.932312011701</v>
      </c>
      <c r="I872" s="1" t="str">
        <f>'Stand condition - SCT output'!$H872</f>
        <v>Macquarie-Castlereagh</v>
      </c>
      <c r="J872" s="1" t="str">
        <f>'Stand condition - SCT output'!$J872</f>
        <v>Coolabah</v>
      </c>
      <c r="K872" s="1"/>
      <c r="L872" t="s">
        <v>84</v>
      </c>
      <c r="M872">
        <v>1998</v>
      </c>
      <c r="N872" t="s">
        <v>86</v>
      </c>
      <c r="O872">
        <v>1430947.8832397419</v>
      </c>
      <c r="P872" s="1">
        <v>39820306.500107899</v>
      </c>
      <c r="Q872" s="1">
        <v>362326849.61163098</v>
      </c>
      <c r="R872" s="1">
        <v>264913364.02570999</v>
      </c>
      <c r="S872" s="1">
        <v>21213.932312011701</v>
      </c>
      <c r="T872" s="1" t="s">
        <v>15</v>
      </c>
      <c r="U872" s="1" t="s">
        <v>57</v>
      </c>
      <c r="V872">
        <f t="shared" si="111"/>
        <v>668512681.95300055</v>
      </c>
      <c r="X872" t="s">
        <v>84</v>
      </c>
      <c r="Y872">
        <v>1998</v>
      </c>
      <c r="Z872" t="s">
        <v>86</v>
      </c>
      <c r="AA872">
        <f t="shared" si="105"/>
        <v>0.21404947458279391</v>
      </c>
      <c r="AB872">
        <f t="shared" si="106"/>
        <v>5.9565521455444053</v>
      </c>
      <c r="AC872">
        <f t="shared" si="107"/>
        <v>54.198949308354962</v>
      </c>
      <c r="AD872">
        <f t="shared" si="108"/>
        <v>39.62727576861954</v>
      </c>
      <c r="AE872">
        <f t="shared" si="109"/>
        <v>3.1733028983140718E-3</v>
      </c>
      <c r="AF872" s="1" t="s">
        <v>15</v>
      </c>
      <c r="AG872" s="1" t="s">
        <v>57</v>
      </c>
      <c r="AH872">
        <f t="shared" si="112"/>
        <v>100.00000000000003</v>
      </c>
    </row>
    <row r="873" spans="1:34" x14ac:dyDescent="0.45">
      <c r="A873" t="str">
        <f>MID('Stand condition - SCT output'!$I873,9,4)</f>
        <v>1997</v>
      </c>
      <c r="B873">
        <f t="shared" si="110"/>
        <v>1998</v>
      </c>
      <c r="C873" t="str">
        <f>MID('Stand condition - SCT output'!$I873,18,4)</f>
        <v>1999</v>
      </c>
      <c r="D873">
        <f>SUM('Stand condition - SCT output'!$B873:$C873)</f>
        <v>338599.23686667002</v>
      </c>
      <c r="E873" s="1">
        <f>'Stand condition - SCT output'!$D873</f>
        <v>5361817.0780041199</v>
      </c>
      <c r="F873" s="1">
        <f>'Stand condition - SCT output'!$E873</f>
        <v>21085551.2227294</v>
      </c>
      <c r="G873" s="1">
        <f>'Stand condition - SCT output'!$F873</f>
        <v>53002219.4996823</v>
      </c>
      <c r="H873" s="1">
        <f>'Stand condition - SCT output'!$G873</f>
        <v>19071.753051757802</v>
      </c>
      <c r="I873" s="1" t="str">
        <f>'Stand condition - SCT output'!$H873</f>
        <v>Moonie</v>
      </c>
      <c r="J873" s="1" t="str">
        <f>'Stand condition - SCT output'!$J873</f>
        <v>Coolabah</v>
      </c>
      <c r="K873" s="1"/>
      <c r="L873" t="s">
        <v>84</v>
      </c>
      <c r="M873">
        <v>1998</v>
      </c>
      <c r="N873" t="s">
        <v>86</v>
      </c>
      <c r="O873">
        <v>338599.23686667002</v>
      </c>
      <c r="P873" s="1">
        <v>5361817.0780041199</v>
      </c>
      <c r="Q873" s="1">
        <v>21085551.2227294</v>
      </c>
      <c r="R873" s="1">
        <v>53002219.4996823</v>
      </c>
      <c r="S873" s="1">
        <v>19071.753051757802</v>
      </c>
      <c r="T873" s="1" t="s">
        <v>16</v>
      </c>
      <c r="U873" s="1" t="s">
        <v>57</v>
      </c>
      <c r="V873">
        <f t="shared" si="111"/>
        <v>79807258.790334255</v>
      </c>
      <c r="X873" t="s">
        <v>84</v>
      </c>
      <c r="Y873">
        <v>1998</v>
      </c>
      <c r="Z873" t="s">
        <v>86</v>
      </c>
      <c r="AA873">
        <f t="shared" si="105"/>
        <v>0.42427122795461686</v>
      </c>
      <c r="AB873">
        <f t="shared" si="106"/>
        <v>6.7184578937743309</v>
      </c>
      <c r="AC873">
        <f t="shared" si="107"/>
        <v>26.420593242181557</v>
      </c>
      <c r="AD873">
        <f t="shared" si="108"/>
        <v>66.412780369924945</v>
      </c>
      <c r="AE873">
        <f t="shared" si="109"/>
        <v>2.3897266164550499E-2</v>
      </c>
      <c r="AF873" s="1" t="s">
        <v>16</v>
      </c>
      <c r="AG873" s="1" t="s">
        <v>57</v>
      </c>
      <c r="AH873">
        <f t="shared" si="112"/>
        <v>100</v>
      </c>
    </row>
    <row r="874" spans="1:34" x14ac:dyDescent="0.45">
      <c r="A874" t="str">
        <f>MID('Stand condition - SCT output'!$I874,9,4)</f>
        <v>1997</v>
      </c>
      <c r="B874">
        <f t="shared" si="110"/>
        <v>1998</v>
      </c>
      <c r="C874" t="str">
        <f>MID('Stand condition - SCT output'!$I874,18,4)</f>
        <v>1999</v>
      </c>
      <c r="D874">
        <f>SUM('Stand condition - SCT output'!$B874:$C874)</f>
        <v>266651.42425537098</v>
      </c>
      <c r="E874" s="1">
        <f>'Stand condition - SCT output'!$D874</f>
        <v>1872938.05853271</v>
      </c>
      <c r="F874" s="1">
        <f>'Stand condition - SCT output'!$E874</f>
        <v>4817027.6543689203</v>
      </c>
      <c r="G874" s="1">
        <f>'Stand condition - SCT output'!$F874</f>
        <v>9622720.3410141803</v>
      </c>
      <c r="H874" s="1">
        <f>'Stand condition - SCT output'!$G874</f>
        <v>6931.5631103515598</v>
      </c>
      <c r="I874" s="1" t="str">
        <f>'Stand condition - SCT output'!$H874</f>
        <v>Murray</v>
      </c>
      <c r="J874" s="1" t="str">
        <f>'Stand condition - SCT output'!$J874</f>
        <v>Coolabah</v>
      </c>
      <c r="K874" s="1"/>
      <c r="L874" t="s">
        <v>84</v>
      </c>
      <c r="M874">
        <v>1998</v>
      </c>
      <c r="N874" t="s">
        <v>86</v>
      </c>
      <c r="O874">
        <v>266651.42425537098</v>
      </c>
      <c r="P874" s="1">
        <v>1872938.05853271</v>
      </c>
      <c r="Q874" s="1">
        <v>4817027.6543689203</v>
      </c>
      <c r="R874" s="1">
        <v>9622720.3410141803</v>
      </c>
      <c r="S874" s="1">
        <v>6931.5631103515598</v>
      </c>
      <c r="T874" s="1" t="s">
        <v>17</v>
      </c>
      <c r="U874" s="1" t="s">
        <v>57</v>
      </c>
      <c r="V874">
        <f t="shared" si="111"/>
        <v>16586269.041281532</v>
      </c>
      <c r="X874" t="s">
        <v>84</v>
      </c>
      <c r="Y874">
        <v>1998</v>
      </c>
      <c r="Z874" t="s">
        <v>86</v>
      </c>
      <c r="AA874">
        <f t="shared" si="105"/>
        <v>1.6076636860990423</v>
      </c>
      <c r="AB874">
        <f t="shared" si="106"/>
        <v>11.292099831922165</v>
      </c>
      <c r="AC874">
        <f t="shared" si="107"/>
        <v>29.042261658603447</v>
      </c>
      <c r="AD874">
        <f t="shared" si="108"/>
        <v>58.016183851016834</v>
      </c>
      <c r="AE874">
        <f t="shared" si="109"/>
        <v>4.1790972358519002E-2</v>
      </c>
      <c r="AF874" s="1" t="s">
        <v>17</v>
      </c>
      <c r="AG874" s="1" t="s">
        <v>57</v>
      </c>
      <c r="AH874">
        <f t="shared" si="112"/>
        <v>100</v>
      </c>
    </row>
    <row r="875" spans="1:34" x14ac:dyDescent="0.45">
      <c r="A875" t="str">
        <f>MID('Stand condition - SCT output'!$I875,9,4)</f>
        <v>1997</v>
      </c>
      <c r="B875">
        <f t="shared" si="110"/>
        <v>1998</v>
      </c>
      <c r="C875" t="str">
        <f>MID('Stand condition - SCT output'!$I875,18,4)</f>
        <v>1999</v>
      </c>
      <c r="D875">
        <f>SUM('Stand condition - SCT output'!$B875:$C875)</f>
        <v>64306.894923550397</v>
      </c>
      <c r="E875" s="1">
        <f>'Stand condition - SCT output'!$D875</f>
        <v>2306039.75068072</v>
      </c>
      <c r="F875" s="1">
        <f>'Stand condition - SCT output'!$E875</f>
        <v>50341194.142842799</v>
      </c>
      <c r="G875" s="1">
        <f>'Stand condition - SCT output'!$F875</f>
        <v>219075873.38431901</v>
      </c>
      <c r="H875" s="1">
        <f>'Stand condition - SCT output'!$G875</f>
        <v>18732.0799560546</v>
      </c>
      <c r="I875" s="1" t="str">
        <f>'Stand condition - SCT output'!$H875</f>
        <v>Barwon-Darling</v>
      </c>
      <c r="J875" s="1" t="str">
        <f>'Stand condition - SCT output'!$J875</f>
        <v>Coolabah</v>
      </c>
      <c r="K875" s="1"/>
      <c r="L875" t="s">
        <v>84</v>
      </c>
      <c r="M875">
        <v>1998</v>
      </c>
      <c r="N875" t="s">
        <v>86</v>
      </c>
      <c r="O875">
        <v>64306.894923550397</v>
      </c>
      <c r="P875" s="1">
        <v>2306039.75068072</v>
      </c>
      <c r="Q875" s="1">
        <v>50341194.142842799</v>
      </c>
      <c r="R875" s="1">
        <v>219075873.38431901</v>
      </c>
      <c r="S875" s="1">
        <v>18732.0799560546</v>
      </c>
      <c r="T875" s="1" t="s">
        <v>18</v>
      </c>
      <c r="U875" s="1" t="s">
        <v>57</v>
      </c>
      <c r="V875">
        <f t="shared" si="111"/>
        <v>271806146.25272214</v>
      </c>
      <c r="X875" t="s">
        <v>84</v>
      </c>
      <c r="Y875">
        <v>1998</v>
      </c>
      <c r="Z875" t="s">
        <v>86</v>
      </c>
      <c r="AA875">
        <f t="shared" si="105"/>
        <v>2.3659102566341014E-2</v>
      </c>
      <c r="AB875">
        <f t="shared" si="106"/>
        <v>0.84841339405790761</v>
      </c>
      <c r="AC875">
        <f t="shared" si="107"/>
        <v>18.520991830713111</v>
      </c>
      <c r="AD875">
        <f t="shared" si="108"/>
        <v>80.600043966858962</v>
      </c>
      <c r="AE875">
        <f t="shared" si="109"/>
        <v>6.8917058036788229E-3</v>
      </c>
      <c r="AF875" s="1" t="s">
        <v>18</v>
      </c>
      <c r="AG875" s="1" t="s">
        <v>57</v>
      </c>
      <c r="AH875">
        <f t="shared" si="112"/>
        <v>100</v>
      </c>
    </row>
    <row r="876" spans="1:34" x14ac:dyDescent="0.45">
      <c r="A876" t="str">
        <f>MID('Stand condition - SCT output'!$I876,9,4)</f>
        <v>1997</v>
      </c>
      <c r="B876">
        <f t="shared" si="110"/>
        <v>1998</v>
      </c>
      <c r="C876" t="str">
        <f>MID('Stand condition - SCT output'!$I876,18,4)</f>
        <v>1999</v>
      </c>
      <c r="D876">
        <f>SUM('Stand condition - SCT output'!$B876:$C876)</f>
        <v>3013374.9056619019</v>
      </c>
      <c r="E876" s="1">
        <f>'Stand condition - SCT output'!$D876</f>
        <v>31526288.458206899</v>
      </c>
      <c r="F876" s="1">
        <f>'Stand condition - SCT output'!$E876</f>
        <v>242354667.061701</v>
      </c>
      <c r="G876" s="1">
        <f>'Stand condition - SCT output'!$F876</f>
        <v>362740824.144575</v>
      </c>
      <c r="H876" s="1">
        <f>'Stand condition - SCT output'!$G876</f>
        <v>31183.489318847602</v>
      </c>
      <c r="I876" s="1" t="str">
        <f>'Stand condition - SCT output'!$H876</f>
        <v>Border Rivers</v>
      </c>
      <c r="J876" s="1" t="str">
        <f>'Stand condition - SCT output'!$J876</f>
        <v>Coolabah</v>
      </c>
      <c r="K876" s="1"/>
      <c r="L876" t="s">
        <v>84</v>
      </c>
      <c r="M876">
        <v>1998</v>
      </c>
      <c r="N876" t="s">
        <v>86</v>
      </c>
      <c r="O876">
        <v>3013374.9056619019</v>
      </c>
      <c r="P876" s="1">
        <v>31526288.458206899</v>
      </c>
      <c r="Q876" s="1">
        <v>242354667.061701</v>
      </c>
      <c r="R876" s="1">
        <v>362740824.144575</v>
      </c>
      <c r="S876" s="1">
        <v>31183.489318847602</v>
      </c>
      <c r="T876" s="1" t="s">
        <v>19</v>
      </c>
      <c r="U876" s="1" t="s">
        <v>57</v>
      </c>
      <c r="V876">
        <f t="shared" si="111"/>
        <v>639666338.05946362</v>
      </c>
      <c r="X876" t="s">
        <v>84</v>
      </c>
      <c r="Y876">
        <v>1998</v>
      </c>
      <c r="Z876" t="s">
        <v>86</v>
      </c>
      <c r="AA876">
        <f t="shared" si="105"/>
        <v>0.47108542788158686</v>
      </c>
      <c r="AB876">
        <f t="shared" si="106"/>
        <v>4.9285520563497593</v>
      </c>
      <c r="AC876">
        <f t="shared" si="107"/>
        <v>37.887669342883513</v>
      </c>
      <c r="AD876">
        <f t="shared" si="108"/>
        <v>56.707818211133457</v>
      </c>
      <c r="AE876">
        <f t="shared" si="109"/>
        <v>4.8749617516919853E-3</v>
      </c>
      <c r="AF876" s="1" t="s">
        <v>19</v>
      </c>
      <c r="AG876" s="1" t="s">
        <v>57</v>
      </c>
      <c r="AH876">
        <f t="shared" si="112"/>
        <v>100.00000000000001</v>
      </c>
    </row>
    <row r="877" spans="1:34" x14ac:dyDescent="0.45">
      <c r="A877" t="str">
        <f>MID('Stand condition - SCT output'!$I877,9,4)</f>
        <v>1997</v>
      </c>
      <c r="B877">
        <f t="shared" si="110"/>
        <v>1998</v>
      </c>
      <c r="C877" t="str">
        <f>MID('Stand condition - SCT output'!$I877,18,4)</f>
        <v>1999</v>
      </c>
      <c r="D877">
        <f>SUM('Stand condition - SCT output'!$B877:$C877)</f>
        <v>623.487060546875</v>
      </c>
      <c r="E877" s="1">
        <f>'Stand condition - SCT output'!$D877</f>
        <v>4986.4404907226499</v>
      </c>
      <c r="F877" s="1">
        <f>'Stand condition - SCT output'!$E877</f>
        <v>14328.388122558499</v>
      </c>
      <c r="G877" s="1">
        <f>'Stand condition - SCT output'!$F877</f>
        <v>54204.564697265603</v>
      </c>
      <c r="H877" s="1">
        <f>'Stand condition - SCT output'!$G877</f>
        <v>0</v>
      </c>
      <c r="I877" s="1" t="str">
        <f>'Stand condition - SCT output'!$H877</f>
        <v>Campaspe</v>
      </c>
      <c r="J877" s="1" t="str">
        <f>'Stand condition - SCT output'!$J877</f>
        <v>Coolabah</v>
      </c>
      <c r="K877" s="1"/>
      <c r="L877" t="s">
        <v>84</v>
      </c>
      <c r="M877">
        <v>1998</v>
      </c>
      <c r="N877" t="s">
        <v>86</v>
      </c>
      <c r="O877">
        <v>623.487060546875</v>
      </c>
      <c r="P877" s="1">
        <v>4986.4404907226499</v>
      </c>
      <c r="Q877" s="1">
        <v>14328.388122558499</v>
      </c>
      <c r="R877" s="1">
        <v>54204.564697265603</v>
      </c>
      <c r="S877" s="1">
        <v>0</v>
      </c>
      <c r="T877" s="1" t="s">
        <v>20</v>
      </c>
      <c r="U877" s="1" t="s">
        <v>57</v>
      </c>
      <c r="V877">
        <f t="shared" si="111"/>
        <v>74142.880371093634</v>
      </c>
      <c r="X877" t="s">
        <v>84</v>
      </c>
      <c r="Y877">
        <v>1998</v>
      </c>
      <c r="Z877" t="s">
        <v>86</v>
      </c>
      <c r="AA877">
        <f t="shared" si="105"/>
        <v>0.8409264078037576</v>
      </c>
      <c r="AB877">
        <f t="shared" si="106"/>
        <v>6.7254474951134107</v>
      </c>
      <c r="AC877">
        <f t="shared" si="107"/>
        <v>19.325372916243975</v>
      </c>
      <c r="AD877">
        <f t="shared" si="108"/>
        <v>73.108253180838844</v>
      </c>
      <c r="AE877">
        <f t="shared" si="109"/>
        <v>0</v>
      </c>
      <c r="AF877" s="1" t="s">
        <v>20</v>
      </c>
      <c r="AG877" s="1" t="s">
        <v>57</v>
      </c>
      <c r="AH877">
        <f t="shared" si="112"/>
        <v>99.999999999999986</v>
      </c>
    </row>
    <row r="878" spans="1:34" x14ac:dyDescent="0.45">
      <c r="A878" t="str">
        <f>MID('Stand condition - SCT output'!$I878,9,4)</f>
        <v>1997</v>
      </c>
      <c r="B878">
        <f t="shared" si="110"/>
        <v>1998</v>
      </c>
      <c r="C878" t="str">
        <f>MID('Stand condition - SCT output'!$I878,18,4)</f>
        <v>1999</v>
      </c>
      <c r="D878">
        <f>SUM('Stand condition - SCT output'!$B878:$C878)</f>
        <v>9330.1740722656195</v>
      </c>
      <c r="E878" s="1">
        <f>'Stand condition - SCT output'!$D878</f>
        <v>60422.5311279296</v>
      </c>
      <c r="F878" s="1">
        <f>'Stand condition - SCT output'!$E878</f>
        <v>357379.82605459099</v>
      </c>
      <c r="G878" s="1">
        <f>'Stand condition - SCT output'!$F878</f>
        <v>1071816.72264667</v>
      </c>
      <c r="H878" s="1">
        <f>'Stand condition - SCT output'!$G878</f>
        <v>3693.2522583007799</v>
      </c>
      <c r="I878" s="1" t="str">
        <f>'Stand condition - SCT output'!$H878</f>
        <v>Goulburn-Broken</v>
      </c>
      <c r="J878" s="1" t="str">
        <f>'Stand condition - SCT output'!$J878</f>
        <v>Coolabah</v>
      </c>
      <c r="K878" s="1"/>
      <c r="L878" t="s">
        <v>84</v>
      </c>
      <c r="M878">
        <v>1998</v>
      </c>
      <c r="N878" t="s">
        <v>86</v>
      </c>
      <c r="O878">
        <v>9330.1740722656195</v>
      </c>
      <c r="P878" s="1">
        <v>60422.5311279296</v>
      </c>
      <c r="Q878" s="1">
        <v>357379.82605459099</v>
      </c>
      <c r="R878" s="1">
        <v>1071816.72264667</v>
      </c>
      <c r="S878" s="1">
        <v>3693.2522583007799</v>
      </c>
      <c r="T878" s="1" t="s">
        <v>21</v>
      </c>
      <c r="U878" s="1" t="s">
        <v>57</v>
      </c>
      <c r="V878">
        <f t="shared" si="111"/>
        <v>1502642.5061597568</v>
      </c>
      <c r="X878" t="s">
        <v>84</v>
      </c>
      <c r="Y878">
        <v>1998</v>
      </c>
      <c r="Z878" t="s">
        <v>86</v>
      </c>
      <c r="AA878">
        <f t="shared" si="105"/>
        <v>0.6209177521611825</v>
      </c>
      <c r="AB878">
        <f t="shared" si="106"/>
        <v>4.021084914092377</v>
      </c>
      <c r="AC878">
        <f t="shared" si="107"/>
        <v>23.783423175478529</v>
      </c>
      <c r="AD878">
        <f t="shared" si="108"/>
        <v>71.328790331232469</v>
      </c>
      <c r="AE878">
        <f t="shared" si="109"/>
        <v>0.24578382703544549</v>
      </c>
      <c r="AF878" s="1" t="s">
        <v>21</v>
      </c>
      <c r="AG878" s="1" t="s">
        <v>57</v>
      </c>
      <c r="AH878">
        <f t="shared" si="112"/>
        <v>100</v>
      </c>
    </row>
    <row r="879" spans="1:34" x14ac:dyDescent="0.45">
      <c r="A879" t="str">
        <f>MID('Stand condition - SCT output'!$I879,9,4)</f>
        <v>1997</v>
      </c>
      <c r="B879">
        <f t="shared" si="110"/>
        <v>1998</v>
      </c>
      <c r="C879" t="str">
        <f>MID('Stand condition - SCT output'!$I879,18,4)</f>
        <v>1999</v>
      </c>
      <c r="D879">
        <f>SUM('Stand condition - SCT output'!$B879:$C879)</f>
        <v>676497.78789541172</v>
      </c>
      <c r="E879" s="1">
        <f>'Stand condition - SCT output'!$D879</f>
        <v>16551005.159107599</v>
      </c>
      <c r="F879" s="1">
        <f>'Stand condition - SCT output'!$E879</f>
        <v>380034217.92267901</v>
      </c>
      <c r="G879" s="1">
        <f>'Stand condition - SCT output'!$F879</f>
        <v>985328045.64140296</v>
      </c>
      <c r="H879" s="1">
        <f>'Stand condition - SCT output'!$G879</f>
        <v>34324.807006835901</v>
      </c>
      <c r="I879" s="1" t="str">
        <f>'Stand condition - SCT output'!$H879</f>
        <v>Gwydir</v>
      </c>
      <c r="J879" s="1" t="str">
        <f>'Stand condition - SCT output'!$J879</f>
        <v>Coolabah</v>
      </c>
      <c r="K879" s="1"/>
      <c r="L879" t="s">
        <v>84</v>
      </c>
      <c r="M879">
        <v>1998</v>
      </c>
      <c r="N879" t="s">
        <v>86</v>
      </c>
      <c r="O879">
        <v>676497.78789541172</v>
      </c>
      <c r="P879" s="1">
        <v>16551005.159107599</v>
      </c>
      <c r="Q879" s="1">
        <v>380034217.92267901</v>
      </c>
      <c r="R879" s="1">
        <v>985328045.64140296</v>
      </c>
      <c r="S879" s="1">
        <v>34324.807006835901</v>
      </c>
      <c r="T879" s="1" t="s">
        <v>22</v>
      </c>
      <c r="U879" s="1" t="s">
        <v>57</v>
      </c>
      <c r="V879">
        <f t="shared" si="111"/>
        <v>1382624091.3180919</v>
      </c>
      <c r="X879" t="s">
        <v>84</v>
      </c>
      <c r="Y879">
        <v>1998</v>
      </c>
      <c r="Z879" t="s">
        <v>86</v>
      </c>
      <c r="AA879">
        <f t="shared" si="105"/>
        <v>4.892854045747811E-2</v>
      </c>
      <c r="AB879">
        <f t="shared" si="106"/>
        <v>1.19707194913182</v>
      </c>
      <c r="AC879">
        <f t="shared" si="107"/>
        <v>27.486445542864974</v>
      </c>
      <c r="AD879">
        <f t="shared" si="108"/>
        <v>71.26507138336234</v>
      </c>
      <c r="AE879">
        <f t="shared" si="109"/>
        <v>2.482584183392404E-3</v>
      </c>
      <c r="AF879" s="1" t="s">
        <v>22</v>
      </c>
      <c r="AG879" s="1" t="s">
        <v>57</v>
      </c>
      <c r="AH879">
        <f t="shared" si="112"/>
        <v>100.00000000000001</v>
      </c>
    </row>
    <row r="880" spans="1:34" x14ac:dyDescent="0.45">
      <c r="A880" t="str">
        <f>MID('Stand condition - SCT output'!$I880,9,4)</f>
        <v>1997</v>
      </c>
      <c r="B880">
        <f t="shared" si="110"/>
        <v>1998</v>
      </c>
      <c r="C880" t="str">
        <f>MID('Stand condition - SCT output'!$I880,18,4)</f>
        <v>1999</v>
      </c>
      <c r="D880">
        <f>SUM('Stand condition - SCT output'!$B880:$C880)</f>
        <v>3416015.7287853695</v>
      </c>
      <c r="E880" s="1">
        <f>'Stand condition - SCT output'!$D880</f>
        <v>83745627.053058401</v>
      </c>
      <c r="F880" s="1">
        <f>'Stand condition - SCT output'!$E880</f>
        <v>630307818.56939006</v>
      </c>
      <c r="G880" s="1">
        <f>'Stand condition - SCT output'!$F880</f>
        <v>508270290.15864003</v>
      </c>
      <c r="H880" s="1">
        <f>'Stand condition - SCT output'!$G880</f>
        <v>125679.655151367</v>
      </c>
      <c r="I880" s="1" t="str">
        <f>'Stand condition - SCT output'!$H880</f>
        <v>Warrego</v>
      </c>
      <c r="J880" s="1" t="str">
        <f>'Stand condition - SCT output'!$J880</f>
        <v>Coolabah</v>
      </c>
      <c r="K880" s="1"/>
      <c r="L880" t="s">
        <v>84</v>
      </c>
      <c r="M880">
        <v>1998</v>
      </c>
      <c r="N880" t="s">
        <v>86</v>
      </c>
      <c r="O880">
        <v>3416015.7287853695</v>
      </c>
      <c r="P880" s="1">
        <v>83745627.053058401</v>
      </c>
      <c r="Q880" s="1">
        <v>630307818.56939006</v>
      </c>
      <c r="R880" s="1">
        <v>508270290.15864003</v>
      </c>
      <c r="S880" s="1">
        <v>125679.655151367</v>
      </c>
      <c r="T880" s="1" t="s">
        <v>23</v>
      </c>
      <c r="U880" s="1" t="s">
        <v>57</v>
      </c>
      <c r="V880">
        <f t="shared" si="111"/>
        <v>1225865431.1650252</v>
      </c>
      <c r="X880" t="s">
        <v>84</v>
      </c>
      <c r="Y880">
        <v>1998</v>
      </c>
      <c r="Z880" t="s">
        <v>86</v>
      </c>
      <c r="AA880">
        <f t="shared" si="105"/>
        <v>0.27866155957582489</v>
      </c>
      <c r="AB880">
        <f t="shared" si="106"/>
        <v>6.8315514022994437</v>
      </c>
      <c r="AC880">
        <f t="shared" si="107"/>
        <v>51.417374415262259</v>
      </c>
      <c r="AD880">
        <f t="shared" si="108"/>
        <v>41.462160302178958</v>
      </c>
      <c r="AE880">
        <f t="shared" si="109"/>
        <v>1.0252320683512943E-2</v>
      </c>
      <c r="AF880" s="1" t="s">
        <v>23</v>
      </c>
      <c r="AG880" s="1" t="s">
        <v>57</v>
      </c>
      <c r="AH880">
        <f t="shared" si="112"/>
        <v>99.999999999999986</v>
      </c>
    </row>
    <row r="881" spans="1:34" x14ac:dyDescent="0.45">
      <c r="A881" t="str">
        <f>MID('Stand condition - SCT output'!$I881,9,4)</f>
        <v>1997</v>
      </c>
      <c r="B881">
        <f t="shared" si="110"/>
        <v>1998</v>
      </c>
      <c r="C881" t="str">
        <f>MID('Stand condition - SCT output'!$I881,18,4)</f>
        <v>1999</v>
      </c>
      <c r="D881">
        <f>SUM('Stand condition - SCT output'!$B881:$C881)</f>
        <v>0</v>
      </c>
      <c r="E881" s="1">
        <f>'Stand condition - SCT output'!$D881</f>
        <v>594.232421875</v>
      </c>
      <c r="F881" s="1">
        <f>'Stand condition - SCT output'!$E881</f>
        <v>9081.0775541417697</v>
      </c>
      <c r="G881" s="1">
        <f>'Stand condition - SCT output'!$F881</f>
        <v>46441.251917461297</v>
      </c>
      <c r="H881" s="1">
        <f>'Stand condition - SCT output'!$G881</f>
        <v>0</v>
      </c>
      <c r="I881" s="1" t="str">
        <f>'Stand condition - SCT output'!$H881</f>
        <v>Eastern Mt Lofty Ranges</v>
      </c>
      <c r="J881" s="1" t="str">
        <f>'Stand condition - SCT output'!$J881</f>
        <v>Coolabah</v>
      </c>
      <c r="K881" s="1"/>
      <c r="L881" t="s">
        <v>84</v>
      </c>
      <c r="M881">
        <v>1998</v>
      </c>
      <c r="N881" t="s">
        <v>86</v>
      </c>
      <c r="O881">
        <v>0</v>
      </c>
      <c r="P881" s="1">
        <v>594.232421875</v>
      </c>
      <c r="Q881" s="1">
        <v>9081.0775541417697</v>
      </c>
      <c r="R881" s="1">
        <v>46441.251917461297</v>
      </c>
      <c r="S881" s="1">
        <v>0</v>
      </c>
      <c r="T881" s="1" t="s">
        <v>24</v>
      </c>
      <c r="U881" s="1" t="s">
        <v>57</v>
      </c>
      <c r="V881">
        <f t="shared" si="111"/>
        <v>56116.561893478065</v>
      </c>
      <c r="X881" t="s">
        <v>84</v>
      </c>
      <c r="Y881">
        <v>1998</v>
      </c>
      <c r="Z881" t="s">
        <v>86</v>
      </c>
      <c r="AA881">
        <f t="shared" si="105"/>
        <v>0</v>
      </c>
      <c r="AB881">
        <f t="shared" si="106"/>
        <v>1.0589252117814838</v>
      </c>
      <c r="AC881">
        <f t="shared" si="107"/>
        <v>16.18252659772655</v>
      </c>
      <c r="AD881">
        <f t="shared" si="108"/>
        <v>82.758548190491965</v>
      </c>
      <c r="AE881">
        <f t="shared" si="109"/>
        <v>0</v>
      </c>
      <c r="AF881" s="1" t="s">
        <v>24</v>
      </c>
      <c r="AG881" s="1" t="s">
        <v>57</v>
      </c>
      <c r="AH881">
        <f t="shared" si="112"/>
        <v>100</v>
      </c>
    </row>
    <row r="882" spans="1:34" x14ac:dyDescent="0.45">
      <c r="A882" t="str">
        <f>MID('Stand condition - SCT output'!$I882,9,4)</f>
        <v>1997</v>
      </c>
      <c r="B882">
        <f t="shared" si="110"/>
        <v>1998</v>
      </c>
      <c r="C882" t="str">
        <f>MID('Stand condition - SCT output'!$I882,18,4)</f>
        <v>1999</v>
      </c>
      <c r="D882">
        <f>SUM('Stand condition - SCT output'!$B882:$C882)</f>
        <v>3132024.5667475667</v>
      </c>
      <c r="E882" s="1">
        <f>'Stand condition - SCT output'!$D882</f>
        <v>26650496.1693759</v>
      </c>
      <c r="F882" s="1">
        <f>'Stand condition - SCT output'!$E882</f>
        <v>240359129.31711799</v>
      </c>
      <c r="G882" s="1">
        <f>'Stand condition - SCT output'!$F882</f>
        <v>330143774.10148001</v>
      </c>
      <c r="H882" s="1">
        <f>'Stand condition - SCT output'!$G882</f>
        <v>426801.73162841698</v>
      </c>
      <c r="I882" s="1" t="str">
        <f>'Stand condition - SCT output'!$H882</f>
        <v>Condamine-Balonne</v>
      </c>
      <c r="J882" s="1" t="str">
        <f>'Stand condition - SCT output'!$J882</f>
        <v>Coolabah</v>
      </c>
      <c r="K882" s="1"/>
      <c r="L882" t="s">
        <v>84</v>
      </c>
      <c r="M882">
        <v>1998</v>
      </c>
      <c r="N882" t="s">
        <v>86</v>
      </c>
      <c r="O882">
        <v>3132024.5667475667</v>
      </c>
      <c r="P882" s="1">
        <v>26650496.1693759</v>
      </c>
      <c r="Q882" s="1">
        <v>240359129.31711799</v>
      </c>
      <c r="R882" s="1">
        <v>330143774.10148001</v>
      </c>
      <c r="S882" s="1">
        <v>426801.73162841698</v>
      </c>
      <c r="T882" s="1" t="s">
        <v>25</v>
      </c>
      <c r="U882" s="1" t="s">
        <v>57</v>
      </c>
      <c r="V882">
        <f t="shared" si="111"/>
        <v>600712225.88634992</v>
      </c>
      <c r="X882" t="s">
        <v>84</v>
      </c>
      <c r="Y882">
        <v>1998</v>
      </c>
      <c r="Z882" t="s">
        <v>86</v>
      </c>
      <c r="AA882">
        <f t="shared" si="105"/>
        <v>0.52138518774547493</v>
      </c>
      <c r="AB882">
        <f t="shared" si="106"/>
        <v>4.4364830647575282</v>
      </c>
      <c r="AC882">
        <f t="shared" si="107"/>
        <v>40.012358490368413</v>
      </c>
      <c r="AD882">
        <f t="shared" si="108"/>
        <v>54.95872397375522</v>
      </c>
      <c r="AE882">
        <f t="shared" si="109"/>
        <v>7.1049283373360972E-2</v>
      </c>
      <c r="AF882" s="1" t="s">
        <v>25</v>
      </c>
      <c r="AG882" s="1" t="s">
        <v>57</v>
      </c>
      <c r="AH882">
        <f t="shared" si="112"/>
        <v>100</v>
      </c>
    </row>
    <row r="883" spans="1:34" x14ac:dyDescent="0.45">
      <c r="A883" t="str">
        <f>MID('Stand condition - SCT output'!$I883,9,4)</f>
        <v>1998</v>
      </c>
      <c r="B883">
        <f t="shared" si="110"/>
        <v>1999</v>
      </c>
      <c r="C883" t="str">
        <f>MID('Stand condition - SCT output'!$I883,18,4)</f>
        <v>2000</v>
      </c>
      <c r="D883">
        <f>SUM('Stand condition - SCT output'!$B883:$C883)</f>
        <v>77423.120483398379</v>
      </c>
      <c r="E883" s="1">
        <f>'Stand condition - SCT output'!$D883</f>
        <v>713928.43023681606</v>
      </c>
      <c r="F883" s="1">
        <f>'Stand condition - SCT output'!$E883</f>
        <v>4468766.1167600099</v>
      </c>
      <c r="G883" s="1">
        <f>'Stand condition - SCT output'!$F883</f>
        <v>7667710.3689584704</v>
      </c>
      <c r="H883" s="1">
        <f>'Stand condition - SCT output'!$G883</f>
        <v>6336.9445190429597</v>
      </c>
      <c r="I883" s="1" t="str">
        <f>'Stand condition - SCT output'!$H883</f>
        <v>Murrumbidgee</v>
      </c>
      <c r="J883" s="1" t="str">
        <f>'Stand condition - SCT output'!$J883</f>
        <v>Coolabah</v>
      </c>
      <c r="K883" s="1"/>
      <c r="L883" t="s">
        <v>85</v>
      </c>
      <c r="M883">
        <v>1999</v>
      </c>
      <c r="N883" t="s">
        <v>87</v>
      </c>
      <c r="O883">
        <v>77423.120483398379</v>
      </c>
      <c r="P883" s="1">
        <v>713928.43023681606</v>
      </c>
      <c r="Q883" s="1">
        <v>4468766.1167600099</v>
      </c>
      <c r="R883" s="1">
        <v>7667710.3689584704</v>
      </c>
      <c r="S883" s="1">
        <v>6336.9445190429597</v>
      </c>
      <c r="T883" s="1" t="s">
        <v>4</v>
      </c>
      <c r="U883" s="1" t="s">
        <v>57</v>
      </c>
      <c r="V883">
        <f t="shared" si="111"/>
        <v>12934164.980957739</v>
      </c>
      <c r="X883" t="s">
        <v>85</v>
      </c>
      <c r="Y883">
        <v>1999</v>
      </c>
      <c r="Z883" t="s">
        <v>87</v>
      </c>
      <c r="AA883">
        <f t="shared" si="105"/>
        <v>0.59859388369782029</v>
      </c>
      <c r="AB883">
        <f t="shared" si="106"/>
        <v>5.5197102502395294</v>
      </c>
      <c r="AC883">
        <f t="shared" si="107"/>
        <v>34.550093673144957</v>
      </c>
      <c r="AD883">
        <f t="shared" si="108"/>
        <v>59.282608349647766</v>
      </c>
      <c r="AE883">
        <f t="shared" si="109"/>
        <v>4.8993843269917271E-2</v>
      </c>
      <c r="AF883" s="1" t="s">
        <v>4</v>
      </c>
      <c r="AG883" s="1" t="s">
        <v>57</v>
      </c>
      <c r="AH883">
        <f t="shared" si="112"/>
        <v>99.999999999999986</v>
      </c>
    </row>
    <row r="884" spans="1:34" x14ac:dyDescent="0.45">
      <c r="A884" t="str">
        <f>MID('Stand condition - SCT output'!$I884,9,4)</f>
        <v>1998</v>
      </c>
      <c r="B884">
        <f t="shared" si="110"/>
        <v>1999</v>
      </c>
      <c r="C884" t="str">
        <f>MID('Stand condition - SCT output'!$I884,18,4)</f>
        <v>2000</v>
      </c>
      <c r="D884">
        <f>SUM('Stand condition - SCT output'!$B884:$C884)</f>
        <v>55222.369200463298</v>
      </c>
      <c r="E884" s="1">
        <f>'Stand condition - SCT output'!$D884</f>
        <v>2593980.57669988</v>
      </c>
      <c r="F884" s="1">
        <f>'Stand condition - SCT output'!$E884</f>
        <v>140532999.035624</v>
      </c>
      <c r="G884" s="1">
        <f>'Stand condition - SCT output'!$F884</f>
        <v>687927048.46674299</v>
      </c>
      <c r="H884" s="1">
        <f>'Stand condition - SCT output'!$G884</f>
        <v>89422.777432310802</v>
      </c>
      <c r="I884" s="1" t="str">
        <f>'Stand condition - SCT output'!$H884</f>
        <v>Namoi</v>
      </c>
      <c r="J884" s="1" t="str">
        <f>'Stand condition - SCT output'!$J884</f>
        <v>Coolabah</v>
      </c>
      <c r="K884" s="1"/>
      <c r="L884" t="s">
        <v>85</v>
      </c>
      <c r="M884">
        <v>1999</v>
      </c>
      <c r="N884" t="s">
        <v>87</v>
      </c>
      <c r="O884">
        <v>55222.369200463298</v>
      </c>
      <c r="P884" s="1">
        <v>2593980.57669988</v>
      </c>
      <c r="Q884" s="1">
        <v>140532999.035624</v>
      </c>
      <c r="R884" s="1">
        <v>687927048.46674299</v>
      </c>
      <c r="S884" s="1">
        <v>89422.777432310802</v>
      </c>
      <c r="T884" s="1" t="s">
        <v>7</v>
      </c>
      <c r="U884" s="1" t="s">
        <v>57</v>
      </c>
      <c r="V884">
        <f t="shared" si="111"/>
        <v>831198673.22569966</v>
      </c>
      <c r="X884" t="s">
        <v>85</v>
      </c>
      <c r="Y884">
        <v>1999</v>
      </c>
      <c r="Z884" t="s">
        <v>87</v>
      </c>
      <c r="AA884">
        <f t="shared" si="105"/>
        <v>6.6437027607560298E-3</v>
      </c>
      <c r="AB884">
        <f t="shared" si="106"/>
        <v>0.31207708340452595</v>
      </c>
      <c r="AC884">
        <f t="shared" si="107"/>
        <v>16.907269412527604</v>
      </c>
      <c r="AD884">
        <f t="shared" si="108"/>
        <v>82.763251509660023</v>
      </c>
      <c r="AE884">
        <f t="shared" si="109"/>
        <v>1.0758291647083678E-2</v>
      </c>
      <c r="AF884" s="1" t="s">
        <v>7</v>
      </c>
      <c r="AG884" s="1" t="s">
        <v>57</v>
      </c>
      <c r="AH884">
        <f t="shared" si="112"/>
        <v>99.999999999999986</v>
      </c>
    </row>
    <row r="885" spans="1:34" x14ac:dyDescent="0.45">
      <c r="A885" t="str">
        <f>MID('Stand condition - SCT output'!$I885,9,4)</f>
        <v>1998</v>
      </c>
      <c r="B885">
        <f t="shared" si="110"/>
        <v>1999</v>
      </c>
      <c r="C885" t="str">
        <f>MID('Stand condition - SCT output'!$I885,18,4)</f>
        <v>2000</v>
      </c>
      <c r="D885">
        <f>SUM('Stand condition - SCT output'!$B885:$C885)</f>
        <v>278606.90301513614</v>
      </c>
      <c r="E885" s="1">
        <f>'Stand condition - SCT output'!$D885</f>
        <v>10201256.6370387</v>
      </c>
      <c r="F885" s="1">
        <f>'Stand condition - SCT output'!$E885</f>
        <v>95282802.398036301</v>
      </c>
      <c r="G885" s="1">
        <f>'Stand condition - SCT output'!$F885</f>
        <v>49758590.0833022</v>
      </c>
      <c r="H885" s="1">
        <f>'Stand condition - SCT output'!$G885</f>
        <v>1371.71862792968</v>
      </c>
      <c r="I885" s="1" t="str">
        <f>'Stand condition - SCT output'!$H885</f>
        <v>Nebine</v>
      </c>
      <c r="J885" s="1" t="str">
        <f>'Stand condition - SCT output'!$J885</f>
        <v>Coolabah</v>
      </c>
      <c r="K885" s="1"/>
      <c r="L885" t="s">
        <v>85</v>
      </c>
      <c r="M885">
        <v>1999</v>
      </c>
      <c r="N885" t="s">
        <v>87</v>
      </c>
      <c r="O885">
        <v>278606.90301513614</v>
      </c>
      <c r="P885" s="1">
        <v>10201256.6370387</v>
      </c>
      <c r="Q885" s="1">
        <v>95282802.398036301</v>
      </c>
      <c r="R885" s="1">
        <v>49758590.0833022</v>
      </c>
      <c r="S885" s="1">
        <v>1371.71862792968</v>
      </c>
      <c r="T885" s="1" t="s">
        <v>8</v>
      </c>
      <c r="U885" s="1" t="s">
        <v>57</v>
      </c>
      <c r="V885">
        <f t="shared" si="111"/>
        <v>155522627.74002028</v>
      </c>
      <c r="X885" t="s">
        <v>85</v>
      </c>
      <c r="Y885">
        <v>1999</v>
      </c>
      <c r="Z885" t="s">
        <v>87</v>
      </c>
      <c r="AA885">
        <f t="shared" si="105"/>
        <v>0.1791423582945563</v>
      </c>
      <c r="AB885">
        <f t="shared" si="106"/>
        <v>6.5593391683759688</v>
      </c>
      <c r="AC885">
        <f t="shared" si="107"/>
        <v>61.266198869347811</v>
      </c>
      <c r="AD885">
        <f t="shared" si="108"/>
        <v>31.994437598161763</v>
      </c>
      <c r="AE885">
        <f t="shared" si="109"/>
        <v>8.8200581990082914E-4</v>
      </c>
      <c r="AF885" s="1" t="s">
        <v>8</v>
      </c>
      <c r="AG885" s="1" t="s">
        <v>57</v>
      </c>
      <c r="AH885">
        <f t="shared" si="112"/>
        <v>100</v>
      </c>
    </row>
    <row r="886" spans="1:34" x14ac:dyDescent="0.45">
      <c r="A886" t="str">
        <f>MID('Stand condition - SCT output'!$I886,9,4)</f>
        <v>1998</v>
      </c>
      <c r="B886">
        <f t="shared" si="110"/>
        <v>1999</v>
      </c>
      <c r="C886" t="str">
        <f>MID('Stand condition - SCT output'!$I886,18,4)</f>
        <v>2000</v>
      </c>
      <c r="D886">
        <f>SUM('Stand condition - SCT output'!$B886:$C886)</f>
        <v>0</v>
      </c>
      <c r="E886" s="1">
        <f>'Stand condition - SCT output'!$D886</f>
        <v>5602.3652954101499</v>
      </c>
      <c r="F886" s="1">
        <f>'Stand condition - SCT output'!$E886</f>
        <v>105647.3772583</v>
      </c>
      <c r="G886" s="1">
        <f>'Stand condition - SCT output'!$F886</f>
        <v>464914.319891716</v>
      </c>
      <c r="H886" s="1">
        <f>'Stand condition - SCT output'!$G886</f>
        <v>1242.0258178710901</v>
      </c>
      <c r="I886" s="1" t="str">
        <f>'Stand condition - SCT output'!$H886</f>
        <v>Ovens</v>
      </c>
      <c r="J886" s="1" t="str">
        <f>'Stand condition - SCT output'!$J886</f>
        <v>Coolabah</v>
      </c>
      <c r="K886" s="1"/>
      <c r="L886" t="s">
        <v>85</v>
      </c>
      <c r="M886">
        <v>1999</v>
      </c>
      <c r="N886" t="s">
        <v>87</v>
      </c>
      <c r="O886">
        <v>0</v>
      </c>
      <c r="P886" s="1">
        <v>5602.3652954101499</v>
      </c>
      <c r="Q886" s="1">
        <v>105647.3772583</v>
      </c>
      <c r="R886" s="1">
        <v>464914.319891716</v>
      </c>
      <c r="S886" s="1">
        <v>1242.0258178710901</v>
      </c>
      <c r="T886" s="1" t="s">
        <v>9</v>
      </c>
      <c r="U886" s="1" t="s">
        <v>57</v>
      </c>
      <c r="V886">
        <f t="shared" si="111"/>
        <v>577406.08826329722</v>
      </c>
      <c r="X886" t="s">
        <v>85</v>
      </c>
      <c r="Y886">
        <v>1999</v>
      </c>
      <c r="Z886" t="s">
        <v>87</v>
      </c>
      <c r="AA886">
        <f t="shared" si="105"/>
        <v>0</v>
      </c>
      <c r="AB886">
        <f t="shared" si="106"/>
        <v>0.97026432683811092</v>
      </c>
      <c r="AC886">
        <f t="shared" si="107"/>
        <v>18.2968935391836</v>
      </c>
      <c r="AD886">
        <f t="shared" si="108"/>
        <v>80.517737748500323</v>
      </c>
      <c r="AE886">
        <f t="shared" si="109"/>
        <v>0.21510438547795951</v>
      </c>
      <c r="AF886" s="1" t="s">
        <v>9</v>
      </c>
      <c r="AG886" s="1" t="s">
        <v>57</v>
      </c>
      <c r="AH886">
        <f t="shared" si="112"/>
        <v>100</v>
      </c>
    </row>
    <row r="887" spans="1:34" x14ac:dyDescent="0.45">
      <c r="A887" t="str">
        <f>MID('Stand condition - SCT output'!$I887,9,4)</f>
        <v>1998</v>
      </c>
      <c r="B887">
        <f t="shared" si="110"/>
        <v>1999</v>
      </c>
      <c r="C887" t="str">
        <f>MID('Stand condition - SCT output'!$I887,18,4)</f>
        <v>2000</v>
      </c>
      <c r="D887">
        <f>SUM('Stand condition - SCT output'!$B887:$C887)</f>
        <v>414697.48476275266</v>
      </c>
      <c r="E887" s="1">
        <f>'Stand condition - SCT output'!$D887</f>
        <v>9215767.1091871001</v>
      </c>
      <c r="F887" s="1">
        <f>'Stand condition - SCT output'!$E887</f>
        <v>53681958.973523103</v>
      </c>
      <c r="G887" s="1">
        <f>'Stand condition - SCT output'!$F887</f>
        <v>165172371.114665</v>
      </c>
      <c r="H887" s="1">
        <f>'Stand condition - SCT output'!$G887</f>
        <v>108785.146057128</v>
      </c>
      <c r="I887" s="1" t="str">
        <f>'Stand condition - SCT output'!$H887</f>
        <v>Paroo</v>
      </c>
      <c r="J887" s="1" t="str">
        <f>'Stand condition - SCT output'!$J887</f>
        <v>Coolabah</v>
      </c>
      <c r="K887" s="1"/>
      <c r="L887" t="s">
        <v>85</v>
      </c>
      <c r="M887">
        <v>1999</v>
      </c>
      <c r="N887" t="s">
        <v>87</v>
      </c>
      <c r="O887">
        <v>414697.48476275266</v>
      </c>
      <c r="P887" s="1">
        <v>9215767.1091871001</v>
      </c>
      <c r="Q887" s="1">
        <v>53681958.973523103</v>
      </c>
      <c r="R887" s="1">
        <v>165172371.114665</v>
      </c>
      <c r="S887" s="1">
        <v>108785.146057128</v>
      </c>
      <c r="T887" s="1" t="s">
        <v>10</v>
      </c>
      <c r="U887" s="1" t="s">
        <v>57</v>
      </c>
      <c r="V887">
        <f t="shared" si="111"/>
        <v>228593579.8281951</v>
      </c>
      <c r="X887" t="s">
        <v>85</v>
      </c>
      <c r="Y887">
        <v>1999</v>
      </c>
      <c r="Z887" t="s">
        <v>87</v>
      </c>
      <c r="AA887">
        <f t="shared" si="105"/>
        <v>0.18141256857451044</v>
      </c>
      <c r="AB887">
        <f t="shared" si="106"/>
        <v>4.0315074098377686</v>
      </c>
      <c r="AC887">
        <f t="shared" si="107"/>
        <v>23.483581216003113</v>
      </c>
      <c r="AD887">
        <f t="shared" si="108"/>
        <v>72.2559099161071</v>
      </c>
      <c r="AE887">
        <f t="shared" si="109"/>
        <v>4.7588889477512032E-2</v>
      </c>
      <c r="AF887" s="1" t="s">
        <v>10</v>
      </c>
      <c r="AG887" s="1" t="s">
        <v>57</v>
      </c>
      <c r="AH887">
        <f t="shared" si="112"/>
        <v>100</v>
      </c>
    </row>
    <row r="888" spans="1:34" x14ac:dyDescent="0.45">
      <c r="A888" t="str">
        <f>MID('Stand condition - SCT output'!$I888,9,4)</f>
        <v>1998</v>
      </c>
      <c r="B888">
        <f t="shared" si="110"/>
        <v>1999</v>
      </c>
      <c r="C888" t="str">
        <f>MID('Stand condition - SCT output'!$I888,18,4)</f>
        <v>2000</v>
      </c>
      <c r="D888">
        <f>SUM('Stand condition - SCT output'!$B888:$C888)</f>
        <v>11194.979797363199</v>
      </c>
      <c r="E888" s="1">
        <f>'Stand condition - SCT output'!$D888</f>
        <v>99715.817932128906</v>
      </c>
      <c r="F888" s="1">
        <f>'Stand condition - SCT output'!$E888</f>
        <v>462231.89502048801</v>
      </c>
      <c r="G888" s="1">
        <f>'Stand condition - SCT output'!$F888</f>
        <v>607431.00866699195</v>
      </c>
      <c r="H888" s="1">
        <f>'Stand condition - SCT output'!$G888</f>
        <v>0</v>
      </c>
      <c r="I888" s="1" t="str">
        <f>'Stand condition - SCT output'!$H888</f>
        <v>Wimmera-Avoca</v>
      </c>
      <c r="J888" s="1" t="str">
        <f>'Stand condition - SCT output'!$J888</f>
        <v>Coolabah</v>
      </c>
      <c r="K888" s="1"/>
      <c r="L888" t="s">
        <v>85</v>
      </c>
      <c r="M888">
        <v>1999</v>
      </c>
      <c r="N888" t="s">
        <v>87</v>
      </c>
      <c r="O888">
        <v>11194.979797363199</v>
      </c>
      <c r="P888" s="1">
        <v>99715.817932128906</v>
      </c>
      <c r="Q888" s="1">
        <v>462231.89502048801</v>
      </c>
      <c r="R888" s="1">
        <v>607431.00866699195</v>
      </c>
      <c r="S888" s="1">
        <v>0</v>
      </c>
      <c r="T888" s="1" t="s">
        <v>11</v>
      </c>
      <c r="U888" s="1" t="s">
        <v>57</v>
      </c>
      <c r="V888">
        <f t="shared" si="111"/>
        <v>1180573.7014169721</v>
      </c>
      <c r="X888" t="s">
        <v>85</v>
      </c>
      <c r="Y888">
        <v>1999</v>
      </c>
      <c r="Z888" t="s">
        <v>87</v>
      </c>
      <c r="AA888">
        <f t="shared" si="105"/>
        <v>0.94826606622920151</v>
      </c>
      <c r="AB888">
        <f t="shared" si="106"/>
        <v>8.4463865163560712</v>
      </c>
      <c r="AC888">
        <f t="shared" si="107"/>
        <v>39.153158711370466</v>
      </c>
      <c r="AD888">
        <f t="shared" si="108"/>
        <v>51.452188706044254</v>
      </c>
      <c r="AE888">
        <f t="shared" si="109"/>
        <v>0</v>
      </c>
      <c r="AF888" s="1" t="s">
        <v>11</v>
      </c>
      <c r="AG888" s="1" t="s">
        <v>57</v>
      </c>
      <c r="AH888">
        <f t="shared" si="112"/>
        <v>100</v>
      </c>
    </row>
    <row r="889" spans="1:34" x14ac:dyDescent="0.45">
      <c r="A889" t="str">
        <f>MID('Stand condition - SCT output'!$I889,9,4)</f>
        <v>1998</v>
      </c>
      <c r="B889">
        <f t="shared" si="110"/>
        <v>1999</v>
      </c>
      <c r="C889" t="str">
        <f>MID('Stand condition - SCT output'!$I889,18,4)</f>
        <v>2000</v>
      </c>
      <c r="D889">
        <f>SUM('Stand condition - SCT output'!$B889:$C889)</f>
        <v>77261.832641601504</v>
      </c>
      <c r="E889" s="1">
        <f>'Stand condition - SCT output'!$D889</f>
        <v>1410574.69744873</v>
      </c>
      <c r="F889" s="1">
        <f>'Stand condition - SCT output'!$E889</f>
        <v>8126327.95177361</v>
      </c>
      <c r="G889" s="1">
        <f>'Stand condition - SCT output'!$F889</f>
        <v>7202719.5194702102</v>
      </c>
      <c r="H889" s="1">
        <f>'Stand condition - SCT output'!$G889</f>
        <v>5156.4473266601499</v>
      </c>
      <c r="I889" s="1" t="str">
        <f>'Stand condition - SCT output'!$H889</f>
        <v>Lachlan</v>
      </c>
      <c r="J889" s="1" t="str">
        <f>'Stand condition - SCT output'!$J889</f>
        <v>Coolabah</v>
      </c>
      <c r="K889" s="1"/>
      <c r="L889" t="s">
        <v>85</v>
      </c>
      <c r="M889">
        <v>1999</v>
      </c>
      <c r="N889" t="s">
        <v>87</v>
      </c>
      <c r="O889">
        <v>77261.832641601504</v>
      </c>
      <c r="P889" s="1">
        <v>1410574.69744873</v>
      </c>
      <c r="Q889" s="1">
        <v>8126327.95177361</v>
      </c>
      <c r="R889" s="1">
        <v>7202719.5194702102</v>
      </c>
      <c r="S889" s="1">
        <v>5156.4473266601499</v>
      </c>
      <c r="T889" s="1" t="s">
        <v>12</v>
      </c>
      <c r="U889" s="1" t="s">
        <v>57</v>
      </c>
      <c r="V889">
        <f t="shared" si="111"/>
        <v>16822040.448660813</v>
      </c>
      <c r="X889" t="s">
        <v>85</v>
      </c>
      <c r="Y889">
        <v>1999</v>
      </c>
      <c r="Z889" t="s">
        <v>87</v>
      </c>
      <c r="AA889">
        <f t="shared" si="105"/>
        <v>0.45928930486998237</v>
      </c>
      <c r="AB889">
        <f t="shared" si="106"/>
        <v>8.3852770521724942</v>
      </c>
      <c r="AC889">
        <f t="shared" si="107"/>
        <v>48.307623421631583</v>
      </c>
      <c r="AD889">
        <f t="shared" si="108"/>
        <v>42.817157297012756</v>
      </c>
      <c r="AE889">
        <f t="shared" si="109"/>
        <v>3.0652924313177773E-2</v>
      </c>
      <c r="AF889" s="1" t="s">
        <v>12</v>
      </c>
      <c r="AG889" s="1" t="s">
        <v>57</v>
      </c>
      <c r="AH889">
        <f t="shared" si="112"/>
        <v>99.999999999999986</v>
      </c>
    </row>
    <row r="890" spans="1:34" x14ac:dyDescent="0.45">
      <c r="A890" t="str">
        <f>MID('Stand condition - SCT output'!$I890,9,4)</f>
        <v>1998</v>
      </c>
      <c r="B890">
        <f t="shared" si="110"/>
        <v>1999</v>
      </c>
      <c r="C890" t="str">
        <f>MID('Stand condition - SCT output'!$I890,18,4)</f>
        <v>2000</v>
      </c>
      <c r="D890">
        <f>SUM('Stand condition - SCT output'!$B890:$C890)</f>
        <v>1248.609375</v>
      </c>
      <c r="E890" s="1">
        <f>'Stand condition - SCT output'!$D890</f>
        <v>13733.348449707</v>
      </c>
      <c r="F890" s="1">
        <f>'Stand condition - SCT output'!$E890</f>
        <v>69772.092041015596</v>
      </c>
      <c r="G890" s="1">
        <f>'Stand condition - SCT output'!$F890</f>
        <v>153692.57421875</v>
      </c>
      <c r="H890" s="1">
        <f>'Stand condition - SCT output'!$G890</f>
        <v>0</v>
      </c>
      <c r="I890" s="1" t="str">
        <f>'Stand condition - SCT output'!$H890</f>
        <v>Loddon</v>
      </c>
      <c r="J890" s="1" t="str">
        <f>'Stand condition - SCT output'!$J890</f>
        <v>Coolabah</v>
      </c>
      <c r="K890" s="1"/>
      <c r="L890" t="s">
        <v>85</v>
      </c>
      <c r="M890">
        <v>1999</v>
      </c>
      <c r="N890" t="s">
        <v>87</v>
      </c>
      <c r="O890">
        <v>1248.609375</v>
      </c>
      <c r="P890" s="1">
        <v>13733.348449707</v>
      </c>
      <c r="Q890" s="1">
        <v>69772.092041015596</v>
      </c>
      <c r="R890" s="1">
        <v>153692.57421875</v>
      </c>
      <c r="S890" s="1">
        <v>0</v>
      </c>
      <c r="T890" s="1" t="s">
        <v>13</v>
      </c>
      <c r="U890" s="1" t="s">
        <v>57</v>
      </c>
      <c r="V890">
        <f t="shared" si="111"/>
        <v>238446.6240844726</v>
      </c>
      <c r="X890" t="s">
        <v>85</v>
      </c>
      <c r="Y890">
        <v>1999</v>
      </c>
      <c r="Z890" t="s">
        <v>87</v>
      </c>
      <c r="AA890">
        <f t="shared" si="105"/>
        <v>0.52364313388545392</v>
      </c>
      <c r="AB890">
        <f t="shared" si="106"/>
        <v>5.759506347568081</v>
      </c>
      <c r="AC890">
        <f t="shared" si="107"/>
        <v>29.261094514929258</v>
      </c>
      <c r="AD890">
        <f t="shared" si="108"/>
        <v>64.455756003617211</v>
      </c>
      <c r="AE890">
        <f t="shared" si="109"/>
        <v>0</v>
      </c>
      <c r="AF890" s="1" t="s">
        <v>13</v>
      </c>
      <c r="AG890" s="1" t="s">
        <v>57</v>
      </c>
      <c r="AH890">
        <f t="shared" si="112"/>
        <v>100</v>
      </c>
    </row>
    <row r="891" spans="1:34" x14ac:dyDescent="0.45">
      <c r="A891" t="str">
        <f>MID('Stand condition - SCT output'!$I891,9,4)</f>
        <v>1998</v>
      </c>
      <c r="B891">
        <f t="shared" si="110"/>
        <v>1999</v>
      </c>
      <c r="C891" t="str">
        <f>MID('Stand condition - SCT output'!$I891,18,4)</f>
        <v>2000</v>
      </c>
      <c r="D891">
        <f>SUM('Stand condition - SCT output'!$B891:$C891)</f>
        <v>7136.9001464843705</v>
      </c>
      <c r="E891" s="1">
        <f>'Stand condition - SCT output'!$D891</f>
        <v>210135.51599121001</v>
      </c>
      <c r="F891" s="1">
        <f>'Stand condition - SCT output'!$E891</f>
        <v>2545204.21387628</v>
      </c>
      <c r="G891" s="1">
        <f>'Stand condition - SCT output'!$F891</f>
        <v>7606614.8454982303</v>
      </c>
      <c r="H891" s="1">
        <f>'Stand condition - SCT output'!$G891</f>
        <v>644.42297363281205</v>
      </c>
      <c r="I891" s="1" t="str">
        <f>'Stand condition - SCT output'!$H891</f>
        <v>Lower Darling</v>
      </c>
      <c r="J891" s="1" t="str">
        <f>'Stand condition - SCT output'!$J891</f>
        <v>Coolabah</v>
      </c>
      <c r="K891" s="1"/>
      <c r="L891" t="s">
        <v>85</v>
      </c>
      <c r="M891">
        <v>1999</v>
      </c>
      <c r="N891" t="s">
        <v>87</v>
      </c>
      <c r="O891">
        <v>7136.9001464843705</v>
      </c>
      <c r="P891" s="1">
        <v>210135.51599121001</v>
      </c>
      <c r="Q891" s="1">
        <v>2545204.21387628</v>
      </c>
      <c r="R891" s="1">
        <v>7606614.8454982303</v>
      </c>
      <c r="S891" s="1">
        <v>644.42297363281205</v>
      </c>
      <c r="T891" s="1" t="s">
        <v>14</v>
      </c>
      <c r="U891" s="1" t="s">
        <v>57</v>
      </c>
      <c r="V891">
        <f t="shared" si="111"/>
        <v>10369735.898485838</v>
      </c>
      <c r="X891" t="s">
        <v>85</v>
      </c>
      <c r="Y891">
        <v>1999</v>
      </c>
      <c r="Z891" t="s">
        <v>87</v>
      </c>
      <c r="AA891">
        <f t="shared" si="105"/>
        <v>6.8824319311029739E-2</v>
      </c>
      <c r="AB891">
        <f t="shared" si="106"/>
        <v>2.0264307408435873</v>
      </c>
      <c r="AC891">
        <f t="shared" si="107"/>
        <v>24.544542298786261</v>
      </c>
      <c r="AD891">
        <f t="shared" si="108"/>
        <v>73.35398818217665</v>
      </c>
      <c r="AE891">
        <f t="shared" si="109"/>
        <v>6.2144588824765441E-3</v>
      </c>
      <c r="AF891" s="1" t="s">
        <v>14</v>
      </c>
      <c r="AG891" s="1" t="s">
        <v>57</v>
      </c>
      <c r="AH891">
        <f t="shared" si="112"/>
        <v>100.00000000000001</v>
      </c>
    </row>
    <row r="892" spans="1:34" x14ac:dyDescent="0.45">
      <c r="A892" t="str">
        <f>MID('Stand condition - SCT output'!$I892,9,4)</f>
        <v>1998</v>
      </c>
      <c r="B892">
        <f t="shared" si="110"/>
        <v>1999</v>
      </c>
      <c r="C892" t="str">
        <f>MID('Stand condition - SCT output'!$I892,18,4)</f>
        <v>2000</v>
      </c>
      <c r="D892">
        <f>SUM('Stand condition - SCT output'!$B892:$C892)</f>
        <v>623955.15460205008</v>
      </c>
      <c r="E892" s="1">
        <f>'Stand condition - SCT output'!$D892</f>
        <v>16458751.3223623</v>
      </c>
      <c r="F892" s="1">
        <f>'Stand condition - SCT output'!$E892</f>
        <v>228713740.303193</v>
      </c>
      <c r="G892" s="1">
        <f>'Stand condition - SCT output'!$F892</f>
        <v>422049274.48570901</v>
      </c>
      <c r="H892" s="1">
        <f>'Stand condition - SCT output'!$G892</f>
        <v>666960.68713378895</v>
      </c>
      <c r="I892" s="1" t="str">
        <f>'Stand condition - SCT output'!$H892</f>
        <v>Macquarie-Castlereagh</v>
      </c>
      <c r="J892" s="1" t="str">
        <f>'Stand condition - SCT output'!$J892</f>
        <v>Coolabah</v>
      </c>
      <c r="K892" s="1"/>
      <c r="L892" t="s">
        <v>85</v>
      </c>
      <c r="M892">
        <v>1999</v>
      </c>
      <c r="N892" t="s">
        <v>87</v>
      </c>
      <c r="O892">
        <v>623955.15460205008</v>
      </c>
      <c r="P892" s="1">
        <v>16458751.3223623</v>
      </c>
      <c r="Q892" s="1">
        <v>228713740.303193</v>
      </c>
      <c r="R892" s="1">
        <v>422049274.48570901</v>
      </c>
      <c r="S892" s="1">
        <v>666960.68713378895</v>
      </c>
      <c r="T892" s="1" t="s">
        <v>15</v>
      </c>
      <c r="U892" s="1" t="s">
        <v>57</v>
      </c>
      <c r="V892">
        <f t="shared" si="111"/>
        <v>668512681.95300019</v>
      </c>
      <c r="X892" t="s">
        <v>85</v>
      </c>
      <c r="Y892">
        <v>1999</v>
      </c>
      <c r="Z892" t="s">
        <v>87</v>
      </c>
      <c r="AA892">
        <f t="shared" si="105"/>
        <v>9.3334826914460434E-2</v>
      </c>
      <c r="AB892">
        <f t="shared" si="106"/>
        <v>2.4619953767039284</v>
      </c>
      <c r="AC892">
        <f t="shared" si="107"/>
        <v>34.212326329401293</v>
      </c>
      <c r="AD892">
        <f t="shared" si="108"/>
        <v>63.132575623356871</v>
      </c>
      <c r="AE892">
        <f t="shared" si="109"/>
        <v>9.9767843623448219E-2</v>
      </c>
      <c r="AF892" s="1" t="s">
        <v>15</v>
      </c>
      <c r="AG892" s="1" t="s">
        <v>57</v>
      </c>
      <c r="AH892">
        <f t="shared" si="112"/>
        <v>100</v>
      </c>
    </row>
    <row r="893" spans="1:34" x14ac:dyDescent="0.45">
      <c r="A893" t="str">
        <f>MID('Stand condition - SCT output'!$I893,9,4)</f>
        <v>1998</v>
      </c>
      <c r="B893">
        <f t="shared" si="110"/>
        <v>1999</v>
      </c>
      <c r="C893" t="str">
        <f>MID('Stand condition - SCT output'!$I893,18,4)</f>
        <v>2000</v>
      </c>
      <c r="D893">
        <f>SUM('Stand condition - SCT output'!$B893:$C893)</f>
        <v>815510.99700927699</v>
      </c>
      <c r="E893" s="1">
        <f>'Stand condition - SCT output'!$D893</f>
        <v>7176088.9337672796</v>
      </c>
      <c r="F893" s="1">
        <f>'Stand condition - SCT output'!$E893</f>
        <v>22397720.901445899</v>
      </c>
      <c r="G893" s="1">
        <f>'Stand condition - SCT output'!$F893</f>
        <v>49401573.537518598</v>
      </c>
      <c r="H893" s="1">
        <f>'Stand condition - SCT output'!$G893</f>
        <v>16364.420593261701</v>
      </c>
      <c r="I893" s="1" t="str">
        <f>'Stand condition - SCT output'!$H893</f>
        <v>Moonie</v>
      </c>
      <c r="J893" s="1" t="str">
        <f>'Stand condition - SCT output'!$J893</f>
        <v>Coolabah</v>
      </c>
      <c r="K893" s="1"/>
      <c r="L893" t="s">
        <v>85</v>
      </c>
      <c r="M893">
        <v>1999</v>
      </c>
      <c r="N893" t="s">
        <v>87</v>
      </c>
      <c r="O893">
        <v>815510.99700927699</v>
      </c>
      <c r="P893" s="1">
        <v>7176088.9337672796</v>
      </c>
      <c r="Q893" s="1">
        <v>22397720.901445899</v>
      </c>
      <c r="R893" s="1">
        <v>49401573.537518598</v>
      </c>
      <c r="S893" s="1">
        <v>16364.420593261701</v>
      </c>
      <c r="T893" s="1" t="s">
        <v>16</v>
      </c>
      <c r="U893" s="1" t="s">
        <v>57</v>
      </c>
      <c r="V893">
        <f t="shared" si="111"/>
        <v>79807258.790334314</v>
      </c>
      <c r="X893" t="s">
        <v>85</v>
      </c>
      <c r="Y893">
        <v>1999</v>
      </c>
      <c r="Z893" t="s">
        <v>87</v>
      </c>
      <c r="AA893">
        <f t="shared" si="105"/>
        <v>1.0218506554043501</v>
      </c>
      <c r="AB893">
        <f t="shared" si="106"/>
        <v>8.9917747364559215</v>
      </c>
      <c r="AC893">
        <f t="shared" si="107"/>
        <v>28.064766590076829</v>
      </c>
      <c r="AD893">
        <f t="shared" si="108"/>
        <v>61.901103090514574</v>
      </c>
      <c r="AE893">
        <f t="shared" si="109"/>
        <v>2.0504927548324267E-2</v>
      </c>
      <c r="AF893" s="1" t="s">
        <v>16</v>
      </c>
      <c r="AG893" s="1" t="s">
        <v>57</v>
      </c>
      <c r="AH893">
        <f t="shared" si="112"/>
        <v>100</v>
      </c>
    </row>
    <row r="894" spans="1:34" x14ac:dyDescent="0.45">
      <c r="A894" t="str">
        <f>MID('Stand condition - SCT output'!$I894,9,4)</f>
        <v>1998</v>
      </c>
      <c r="B894">
        <f t="shared" si="110"/>
        <v>1999</v>
      </c>
      <c r="C894" t="str">
        <f>MID('Stand condition - SCT output'!$I894,18,4)</f>
        <v>2000</v>
      </c>
      <c r="D894">
        <f>SUM('Stand condition - SCT output'!$B894:$C894)</f>
        <v>146846.91558837809</v>
      </c>
      <c r="E894" s="1">
        <f>'Stand condition - SCT output'!$D894</f>
        <v>1309487.8081664999</v>
      </c>
      <c r="F894" s="1">
        <f>'Stand condition - SCT output'!$E894</f>
        <v>4988372.5652123503</v>
      </c>
      <c r="G894" s="1">
        <f>'Stand condition - SCT output'!$F894</f>
        <v>10123374.135248801</v>
      </c>
      <c r="H894" s="1">
        <f>'Stand condition - SCT output'!$G894</f>
        <v>18187.6170654296</v>
      </c>
      <c r="I894" s="1" t="str">
        <f>'Stand condition - SCT output'!$H894</f>
        <v>Murray</v>
      </c>
      <c r="J894" s="1" t="str">
        <f>'Stand condition - SCT output'!$J894</f>
        <v>Coolabah</v>
      </c>
      <c r="K894" s="1"/>
      <c r="L894" t="s">
        <v>85</v>
      </c>
      <c r="M894">
        <v>1999</v>
      </c>
      <c r="N894" t="s">
        <v>87</v>
      </c>
      <c r="O894">
        <v>146846.91558837809</v>
      </c>
      <c r="P894" s="1">
        <v>1309487.8081664999</v>
      </c>
      <c r="Q894" s="1">
        <v>4988372.5652123503</v>
      </c>
      <c r="R894" s="1">
        <v>10123374.135248801</v>
      </c>
      <c r="S894" s="1">
        <v>18187.6170654296</v>
      </c>
      <c r="T894" s="1" t="s">
        <v>17</v>
      </c>
      <c r="U894" s="1" t="s">
        <v>57</v>
      </c>
      <c r="V894">
        <f t="shared" si="111"/>
        <v>16586269.041281458</v>
      </c>
      <c r="X894" t="s">
        <v>85</v>
      </c>
      <c r="Y894">
        <v>1999</v>
      </c>
      <c r="Z894" t="s">
        <v>87</v>
      </c>
      <c r="AA894">
        <f t="shared" si="105"/>
        <v>0.88535230691659317</v>
      </c>
      <c r="AB894">
        <f t="shared" si="106"/>
        <v>7.8950112584531471</v>
      </c>
      <c r="AC894">
        <f t="shared" si="107"/>
        <v>30.075314423013534</v>
      </c>
      <c r="AD894">
        <f t="shared" si="108"/>
        <v>61.034667350763449</v>
      </c>
      <c r="AE894">
        <f t="shared" si="109"/>
        <v>0.10965466085327905</v>
      </c>
      <c r="AF894" s="1" t="s">
        <v>17</v>
      </c>
      <c r="AG894" s="1" t="s">
        <v>57</v>
      </c>
      <c r="AH894">
        <f t="shared" si="112"/>
        <v>100.00000000000001</v>
      </c>
    </row>
    <row r="895" spans="1:34" x14ac:dyDescent="0.45">
      <c r="A895" t="str">
        <f>MID('Stand condition - SCT output'!$I895,9,4)</f>
        <v>1998</v>
      </c>
      <c r="B895">
        <f t="shared" si="110"/>
        <v>1999</v>
      </c>
      <c r="C895" t="str">
        <f>MID('Stand condition - SCT output'!$I895,18,4)</f>
        <v>2000</v>
      </c>
      <c r="D895">
        <f>SUM('Stand condition - SCT output'!$B895:$C895)</f>
        <v>46114.856960640602</v>
      </c>
      <c r="E895" s="1">
        <f>'Stand condition - SCT output'!$D895</f>
        <v>1636071.63676183</v>
      </c>
      <c r="F895" s="1">
        <f>'Stand condition - SCT output'!$E895</f>
        <v>41837552.856987201</v>
      </c>
      <c r="G895" s="1">
        <f>'Stand condition - SCT output'!$F895</f>
        <v>228166512.77754101</v>
      </c>
      <c r="H895" s="1">
        <f>'Stand condition - SCT output'!$G895</f>
        <v>119894.12447126801</v>
      </c>
      <c r="I895" s="1" t="str">
        <f>'Stand condition - SCT output'!$H895</f>
        <v>Barwon-Darling</v>
      </c>
      <c r="J895" s="1" t="str">
        <f>'Stand condition - SCT output'!$J895</f>
        <v>Coolabah</v>
      </c>
      <c r="K895" s="1"/>
      <c r="L895" t="s">
        <v>85</v>
      </c>
      <c r="M895">
        <v>1999</v>
      </c>
      <c r="N895" t="s">
        <v>87</v>
      </c>
      <c r="O895">
        <v>46114.856960640602</v>
      </c>
      <c r="P895" s="1">
        <v>1636071.63676183</v>
      </c>
      <c r="Q895" s="1">
        <v>41837552.856987201</v>
      </c>
      <c r="R895" s="1">
        <v>228166512.77754101</v>
      </c>
      <c r="S895" s="1">
        <v>119894.12447126801</v>
      </c>
      <c r="T895" s="1" t="s">
        <v>18</v>
      </c>
      <c r="U895" s="1" t="s">
        <v>57</v>
      </c>
      <c r="V895">
        <f t="shared" si="111"/>
        <v>271806146.25272191</v>
      </c>
      <c r="X895" t="s">
        <v>85</v>
      </c>
      <c r="Y895">
        <v>1999</v>
      </c>
      <c r="Z895" t="s">
        <v>87</v>
      </c>
      <c r="AA895">
        <f t="shared" si="105"/>
        <v>1.6966083216441909E-2</v>
      </c>
      <c r="AB895">
        <f t="shared" si="106"/>
        <v>0.60192591643627935</v>
      </c>
      <c r="AC895">
        <f t="shared" si="107"/>
        <v>15.392423399464697</v>
      </c>
      <c r="AD895">
        <f t="shared" si="108"/>
        <v>83.944574441445738</v>
      </c>
      <c r="AE895">
        <f t="shared" si="109"/>
        <v>4.4110159436862764E-2</v>
      </c>
      <c r="AF895" s="1" t="s">
        <v>18</v>
      </c>
      <c r="AG895" s="1" t="s">
        <v>57</v>
      </c>
      <c r="AH895">
        <f t="shared" si="112"/>
        <v>100.00000000000003</v>
      </c>
    </row>
    <row r="896" spans="1:34" x14ac:dyDescent="0.45">
      <c r="A896" t="str">
        <f>MID('Stand condition - SCT output'!$I896,9,4)</f>
        <v>1998</v>
      </c>
      <c r="B896">
        <f t="shared" si="110"/>
        <v>1999</v>
      </c>
      <c r="C896" t="str">
        <f>MID('Stand condition - SCT output'!$I896,18,4)</f>
        <v>2000</v>
      </c>
      <c r="D896">
        <f>SUM('Stand condition - SCT output'!$B896:$C896)</f>
        <v>1529134.3898315332</v>
      </c>
      <c r="E896" s="1">
        <f>'Stand condition - SCT output'!$D896</f>
        <v>19053197.7568007</v>
      </c>
      <c r="F896" s="1">
        <f>'Stand condition - SCT output'!$E896</f>
        <v>202914885.387802</v>
      </c>
      <c r="G896" s="1">
        <f>'Stand condition - SCT output'!$F896</f>
        <v>416070104.56140703</v>
      </c>
      <c r="H896" s="1">
        <f>'Stand condition - SCT output'!$G896</f>
        <v>99015.963623046802</v>
      </c>
      <c r="I896" s="1" t="str">
        <f>'Stand condition - SCT output'!$H896</f>
        <v>Border Rivers</v>
      </c>
      <c r="J896" s="1" t="str">
        <f>'Stand condition - SCT output'!$J896</f>
        <v>Coolabah</v>
      </c>
      <c r="K896" s="1"/>
      <c r="L896" t="s">
        <v>85</v>
      </c>
      <c r="M896">
        <v>1999</v>
      </c>
      <c r="N896" t="s">
        <v>87</v>
      </c>
      <c r="O896">
        <v>1529134.3898315332</v>
      </c>
      <c r="P896" s="1">
        <v>19053197.7568007</v>
      </c>
      <c r="Q896" s="1">
        <v>202914885.387802</v>
      </c>
      <c r="R896" s="1">
        <v>416070104.56140703</v>
      </c>
      <c r="S896" s="1">
        <v>99015.963623046802</v>
      </c>
      <c r="T896" s="1" t="s">
        <v>19</v>
      </c>
      <c r="U896" s="1" t="s">
        <v>57</v>
      </c>
      <c r="V896">
        <f t="shared" si="111"/>
        <v>639666338.05946434</v>
      </c>
      <c r="X896" t="s">
        <v>85</v>
      </c>
      <c r="Y896">
        <v>1999</v>
      </c>
      <c r="Z896" t="s">
        <v>87</v>
      </c>
      <c r="AA896">
        <f t="shared" si="105"/>
        <v>0.23905187733817918</v>
      </c>
      <c r="AB896">
        <f t="shared" si="106"/>
        <v>2.9786150408667411</v>
      </c>
      <c r="AC896">
        <f t="shared" si="107"/>
        <v>31.721988998729948</v>
      </c>
      <c r="AD896">
        <f t="shared" si="108"/>
        <v>65.044864768658272</v>
      </c>
      <c r="AE896">
        <f t="shared" si="109"/>
        <v>1.5479314406855989E-2</v>
      </c>
      <c r="AF896" s="1" t="s">
        <v>19</v>
      </c>
      <c r="AG896" s="1" t="s">
        <v>57</v>
      </c>
      <c r="AH896">
        <f t="shared" si="112"/>
        <v>100</v>
      </c>
    </row>
    <row r="897" spans="1:34" x14ac:dyDescent="0.45">
      <c r="A897" t="str">
        <f>MID('Stand condition - SCT output'!$I897,9,4)</f>
        <v>1998</v>
      </c>
      <c r="B897">
        <f t="shared" si="110"/>
        <v>1999</v>
      </c>
      <c r="C897" t="str">
        <f>MID('Stand condition - SCT output'!$I897,18,4)</f>
        <v>2000</v>
      </c>
      <c r="D897">
        <f>SUM('Stand condition - SCT output'!$B897:$C897)</f>
        <v>0</v>
      </c>
      <c r="E897" s="1">
        <f>'Stand condition - SCT output'!$D897</f>
        <v>4364.4181518554597</v>
      </c>
      <c r="F897" s="1">
        <f>'Stand condition - SCT output'!$E897</f>
        <v>20557.9150390625</v>
      </c>
      <c r="G897" s="1">
        <f>'Stand condition - SCT output'!$F897</f>
        <v>49220.547180175701</v>
      </c>
      <c r="H897" s="1">
        <f>'Stand condition - SCT output'!$G897</f>
        <v>0</v>
      </c>
      <c r="I897" s="1" t="str">
        <f>'Stand condition - SCT output'!$H897</f>
        <v>Campaspe</v>
      </c>
      <c r="J897" s="1" t="str">
        <f>'Stand condition - SCT output'!$J897</f>
        <v>Coolabah</v>
      </c>
      <c r="K897" s="1"/>
      <c r="L897" t="s">
        <v>85</v>
      </c>
      <c r="M897">
        <v>1999</v>
      </c>
      <c r="N897" t="s">
        <v>87</v>
      </c>
      <c r="O897">
        <v>0</v>
      </c>
      <c r="P897" s="1">
        <v>4364.4181518554597</v>
      </c>
      <c r="Q897" s="1">
        <v>20557.9150390625</v>
      </c>
      <c r="R897" s="1">
        <v>49220.547180175701</v>
      </c>
      <c r="S897" s="1">
        <v>0</v>
      </c>
      <c r="T897" s="1" t="s">
        <v>20</v>
      </c>
      <c r="U897" s="1" t="s">
        <v>57</v>
      </c>
      <c r="V897">
        <f t="shared" si="111"/>
        <v>74142.880371093663</v>
      </c>
      <c r="X897" t="s">
        <v>85</v>
      </c>
      <c r="Y897">
        <v>1999</v>
      </c>
      <c r="Z897" t="s">
        <v>87</v>
      </c>
      <c r="AA897">
        <f t="shared" si="105"/>
        <v>0</v>
      </c>
      <c r="AB897">
        <f t="shared" si="106"/>
        <v>5.8864966265284586</v>
      </c>
      <c r="AC897">
        <f t="shared" si="107"/>
        <v>27.727429708918461</v>
      </c>
      <c r="AD897">
        <f t="shared" si="108"/>
        <v>66.386073664553081</v>
      </c>
      <c r="AE897">
        <f t="shared" si="109"/>
        <v>0</v>
      </c>
      <c r="AF897" s="1" t="s">
        <v>20</v>
      </c>
      <c r="AG897" s="1" t="s">
        <v>57</v>
      </c>
      <c r="AH897">
        <f t="shared" si="112"/>
        <v>100</v>
      </c>
    </row>
    <row r="898" spans="1:34" x14ac:dyDescent="0.45">
      <c r="A898" t="str">
        <f>MID('Stand condition - SCT output'!$I898,9,4)</f>
        <v>1998</v>
      </c>
      <c r="B898">
        <f t="shared" si="110"/>
        <v>1999</v>
      </c>
      <c r="C898" t="str">
        <f>MID('Stand condition - SCT output'!$I898,18,4)</f>
        <v>2000</v>
      </c>
      <c r="D898">
        <f>SUM('Stand condition - SCT output'!$B898:$C898)</f>
        <v>4345.2484741210901</v>
      </c>
      <c r="E898" s="1">
        <f>'Stand condition - SCT output'!$D898</f>
        <v>56614.389709472598</v>
      </c>
      <c r="F898" s="1">
        <f>'Stand condition - SCT output'!$E898</f>
        <v>245146.03332998199</v>
      </c>
      <c r="G898" s="1">
        <f>'Stand condition - SCT output'!$F898</f>
        <v>1194074.4111842699</v>
      </c>
      <c r="H898" s="1">
        <f>'Stand condition - SCT output'!$G898</f>
        <v>2462.4234619140602</v>
      </c>
      <c r="I898" s="1" t="str">
        <f>'Stand condition - SCT output'!$H898</f>
        <v>Goulburn-Broken</v>
      </c>
      <c r="J898" s="1" t="str">
        <f>'Stand condition - SCT output'!$J898</f>
        <v>Coolabah</v>
      </c>
      <c r="K898" s="1"/>
      <c r="L898" t="s">
        <v>85</v>
      </c>
      <c r="M898">
        <v>1999</v>
      </c>
      <c r="N898" t="s">
        <v>87</v>
      </c>
      <c r="O898">
        <v>4345.2484741210901</v>
      </c>
      <c r="P898" s="1">
        <v>56614.389709472598</v>
      </c>
      <c r="Q898" s="1">
        <v>245146.03332998199</v>
      </c>
      <c r="R898" s="1">
        <v>1194074.4111842699</v>
      </c>
      <c r="S898" s="1">
        <v>2462.4234619140602</v>
      </c>
      <c r="T898" s="1" t="s">
        <v>21</v>
      </c>
      <c r="U898" s="1" t="s">
        <v>57</v>
      </c>
      <c r="V898">
        <f t="shared" si="111"/>
        <v>1502642.5061597596</v>
      </c>
      <c r="X898" t="s">
        <v>85</v>
      </c>
      <c r="Y898">
        <v>1999</v>
      </c>
      <c r="Z898" t="s">
        <v>87</v>
      </c>
      <c r="AA898">
        <f t="shared" si="105"/>
        <v>0.28917380257171477</v>
      </c>
      <c r="AB898">
        <f t="shared" si="106"/>
        <v>3.7676552791095745</v>
      </c>
      <c r="AC898">
        <f t="shared" si="107"/>
        <v>16.314328413116133</v>
      </c>
      <c r="AD898">
        <f t="shared" si="108"/>
        <v>79.464969631127758</v>
      </c>
      <c r="AE898">
        <f t="shared" si="109"/>
        <v>0.16387287407483053</v>
      </c>
      <c r="AF898" s="1" t="s">
        <v>21</v>
      </c>
      <c r="AG898" s="1" t="s">
        <v>57</v>
      </c>
      <c r="AH898">
        <f t="shared" si="112"/>
        <v>100</v>
      </c>
    </row>
    <row r="899" spans="1:34" x14ac:dyDescent="0.45">
      <c r="A899" t="str">
        <f>MID('Stand condition - SCT output'!$I899,9,4)</f>
        <v>1998</v>
      </c>
      <c r="B899">
        <f t="shared" si="110"/>
        <v>1999</v>
      </c>
      <c r="C899" t="str">
        <f>MID('Stand condition - SCT output'!$I899,18,4)</f>
        <v>2000</v>
      </c>
      <c r="D899">
        <f>SUM('Stand condition - SCT output'!$B899:$C899)</f>
        <v>157971.939245366</v>
      </c>
      <c r="E899" s="1">
        <f>'Stand condition - SCT output'!$D899</f>
        <v>6066750.7613008302</v>
      </c>
      <c r="F899" s="1">
        <f>'Stand condition - SCT output'!$E899</f>
        <v>267674269.766294</v>
      </c>
      <c r="G899" s="1">
        <f>'Stand condition - SCT output'!$F899</f>
        <v>1108308734.7650001</v>
      </c>
      <c r="H899" s="1">
        <f>'Stand condition - SCT output'!$G899</f>
        <v>416364.08624267502</v>
      </c>
      <c r="I899" s="1" t="str">
        <f>'Stand condition - SCT output'!$H899</f>
        <v>Gwydir</v>
      </c>
      <c r="J899" s="1" t="str">
        <f>'Stand condition - SCT output'!$J899</f>
        <v>Coolabah</v>
      </c>
      <c r="K899" s="1"/>
      <c r="L899" t="s">
        <v>85</v>
      </c>
      <c r="M899">
        <v>1999</v>
      </c>
      <c r="N899" t="s">
        <v>87</v>
      </c>
      <c r="O899">
        <v>157971.939245366</v>
      </c>
      <c r="P899" s="1">
        <v>6066750.7613008302</v>
      </c>
      <c r="Q899" s="1">
        <v>267674269.766294</v>
      </c>
      <c r="R899" s="1">
        <v>1108308734.7650001</v>
      </c>
      <c r="S899" s="1">
        <v>416364.08624267502</v>
      </c>
      <c r="T899" s="1" t="s">
        <v>22</v>
      </c>
      <c r="U899" s="1" t="s">
        <v>57</v>
      </c>
      <c r="V899">
        <f t="shared" si="111"/>
        <v>1382624091.318083</v>
      </c>
      <c r="X899" t="s">
        <v>85</v>
      </c>
      <c r="Y899">
        <v>1999</v>
      </c>
      <c r="Z899" t="s">
        <v>87</v>
      </c>
      <c r="AA899">
        <f t="shared" ref="AA899:AA962" si="113">O899/$V899*100</f>
        <v>1.1425516178787844E-2</v>
      </c>
      <c r="AB899">
        <f t="shared" ref="AB899:AB962" si="114">P899/$V899*100</f>
        <v>0.43878526342740604</v>
      </c>
      <c r="AC899">
        <f t="shared" ref="AC899:AC962" si="115">Q899/$V899*100</f>
        <v>19.359873117147465</v>
      </c>
      <c r="AD899">
        <f t="shared" ref="AD899:AD962" si="116">R899/$V899*100</f>
        <v>80.159802054977021</v>
      </c>
      <c r="AE899">
        <f t="shared" ref="AE899:AE962" si="117">S899/$V899*100</f>
        <v>3.0114048269312802E-2</v>
      </c>
      <c r="AF899" s="1" t="s">
        <v>22</v>
      </c>
      <c r="AG899" s="1" t="s">
        <v>57</v>
      </c>
      <c r="AH899">
        <f t="shared" si="112"/>
        <v>99.999999999999986</v>
      </c>
    </row>
    <row r="900" spans="1:34" x14ac:dyDescent="0.45">
      <c r="A900" t="str">
        <f>MID('Stand condition - SCT output'!$I900,9,4)</f>
        <v>1998</v>
      </c>
      <c r="B900">
        <f t="shared" ref="B900:B963" si="118">A900+1</f>
        <v>1999</v>
      </c>
      <c r="C900" t="str">
        <f>MID('Stand condition - SCT output'!$I900,18,4)</f>
        <v>2000</v>
      </c>
      <c r="D900">
        <f>SUM('Stand condition - SCT output'!$B900:$C900)</f>
        <v>10807405.132127693</v>
      </c>
      <c r="E900" s="1">
        <f>'Stand condition - SCT output'!$D900</f>
        <v>267051093.13841999</v>
      </c>
      <c r="F900" s="1">
        <f>'Stand condition - SCT output'!$E900</f>
        <v>554555345.08617306</v>
      </c>
      <c r="G900" s="1">
        <f>'Stand condition - SCT output'!$F900</f>
        <v>393434623.86682498</v>
      </c>
      <c r="H900" s="1">
        <f>'Stand condition - SCT output'!$G900</f>
        <v>16963.9414802102</v>
      </c>
      <c r="I900" s="1" t="str">
        <f>'Stand condition - SCT output'!$H900</f>
        <v>Warrego</v>
      </c>
      <c r="J900" s="1" t="str">
        <f>'Stand condition - SCT output'!$J900</f>
        <v>Coolabah</v>
      </c>
      <c r="K900" s="1"/>
      <c r="L900" t="s">
        <v>85</v>
      </c>
      <c r="M900">
        <v>1999</v>
      </c>
      <c r="N900" t="s">
        <v>87</v>
      </c>
      <c r="O900">
        <v>10807405.132127693</v>
      </c>
      <c r="P900" s="1">
        <v>267051093.13841999</v>
      </c>
      <c r="Q900" s="1">
        <v>554555345.08617306</v>
      </c>
      <c r="R900" s="1">
        <v>393434623.86682498</v>
      </c>
      <c r="S900" s="1">
        <v>16963.9414802102</v>
      </c>
      <c r="T900" s="1" t="s">
        <v>23</v>
      </c>
      <c r="U900" s="1" t="s">
        <v>57</v>
      </c>
      <c r="V900">
        <f t="shared" ref="V900:V963" si="119">SUM(O900:S900)</f>
        <v>1225865431.1650257</v>
      </c>
      <c r="X900" t="s">
        <v>85</v>
      </c>
      <c r="Y900">
        <v>1999</v>
      </c>
      <c r="Z900" t="s">
        <v>87</v>
      </c>
      <c r="AA900">
        <f t="shared" si="113"/>
        <v>0.88161431568036464</v>
      </c>
      <c r="AB900">
        <f t="shared" si="114"/>
        <v>21.784698903257485</v>
      </c>
      <c r="AC900">
        <f t="shared" si="115"/>
        <v>45.237864694425738</v>
      </c>
      <c r="AD900">
        <f t="shared" si="116"/>
        <v>32.094438252730278</v>
      </c>
      <c r="AE900">
        <f t="shared" si="117"/>
        <v>1.3838339061480981E-3</v>
      </c>
      <c r="AF900" s="1" t="s">
        <v>23</v>
      </c>
      <c r="AG900" s="1" t="s">
        <v>57</v>
      </c>
      <c r="AH900">
        <f t="shared" ref="AH900:AH963" si="120">SUM(AA900:AE900)</f>
        <v>100</v>
      </c>
    </row>
    <row r="901" spans="1:34" x14ac:dyDescent="0.45">
      <c r="A901" t="str">
        <f>MID('Stand condition - SCT output'!$I901,9,4)</f>
        <v>1998</v>
      </c>
      <c r="B901">
        <f t="shared" si="118"/>
        <v>1999</v>
      </c>
      <c r="C901" t="str">
        <f>MID('Stand condition - SCT output'!$I901,18,4)</f>
        <v>2000</v>
      </c>
      <c r="D901">
        <f>SUM('Stand condition - SCT output'!$B901:$C901)</f>
        <v>0</v>
      </c>
      <c r="E901" s="1">
        <f>'Stand condition - SCT output'!$D901</f>
        <v>0</v>
      </c>
      <c r="F901" s="1">
        <f>'Stand condition - SCT output'!$E901</f>
        <v>10351.666986443</v>
      </c>
      <c r="G901" s="1">
        <f>'Stand condition - SCT output'!$F901</f>
        <v>45764.894907034999</v>
      </c>
      <c r="H901" s="1">
        <f>'Stand condition - SCT output'!$G901</f>
        <v>0</v>
      </c>
      <c r="I901" s="1" t="str">
        <f>'Stand condition - SCT output'!$H901</f>
        <v>Eastern Mt Lofty Ranges</v>
      </c>
      <c r="J901" s="1" t="str">
        <f>'Stand condition - SCT output'!$J901</f>
        <v>Coolabah</v>
      </c>
      <c r="K901" s="1"/>
      <c r="L901" t="s">
        <v>85</v>
      </c>
      <c r="M901">
        <v>1999</v>
      </c>
      <c r="N901" t="s">
        <v>87</v>
      </c>
      <c r="O901">
        <v>0</v>
      </c>
      <c r="P901" s="1">
        <v>0</v>
      </c>
      <c r="Q901" s="1">
        <v>10351.666986443</v>
      </c>
      <c r="R901" s="1">
        <v>45764.894907034999</v>
      </c>
      <c r="S901" s="1">
        <v>0</v>
      </c>
      <c r="T901" s="1" t="s">
        <v>24</v>
      </c>
      <c r="U901" s="1" t="s">
        <v>57</v>
      </c>
      <c r="V901">
        <f t="shared" si="119"/>
        <v>56116.561893478</v>
      </c>
      <c r="X901" t="s">
        <v>85</v>
      </c>
      <c r="Y901">
        <v>1999</v>
      </c>
      <c r="Z901" t="s">
        <v>87</v>
      </c>
      <c r="AA901">
        <f t="shared" si="113"/>
        <v>0</v>
      </c>
      <c r="AB901">
        <f t="shared" si="114"/>
        <v>0</v>
      </c>
      <c r="AC901">
        <f t="shared" si="115"/>
        <v>18.446723457671585</v>
      </c>
      <c r="AD901">
        <f t="shared" si="116"/>
        <v>81.553276542328419</v>
      </c>
      <c r="AE901">
        <f t="shared" si="117"/>
        <v>0</v>
      </c>
      <c r="AF901" s="1" t="s">
        <v>24</v>
      </c>
      <c r="AG901" s="1" t="s">
        <v>57</v>
      </c>
      <c r="AH901">
        <f t="shared" si="120"/>
        <v>100</v>
      </c>
    </row>
    <row r="902" spans="1:34" x14ac:dyDescent="0.45">
      <c r="A902" t="str">
        <f>MID('Stand condition - SCT output'!$I902,9,4)</f>
        <v>1998</v>
      </c>
      <c r="B902">
        <f t="shared" si="118"/>
        <v>1999</v>
      </c>
      <c r="C902" t="str">
        <f>MID('Stand condition - SCT output'!$I902,18,4)</f>
        <v>2000</v>
      </c>
      <c r="D902">
        <f>SUM('Stand condition - SCT output'!$B902:$C902)</f>
        <v>1743492.5410766599</v>
      </c>
      <c r="E902" s="1">
        <f>'Stand condition - SCT output'!$D902</f>
        <v>24325493.554809298</v>
      </c>
      <c r="F902" s="1">
        <f>'Stand condition - SCT output'!$E902</f>
        <v>226836486.21551499</v>
      </c>
      <c r="G902" s="1">
        <f>'Stand condition - SCT output'!$F902</f>
        <v>347718439.43707103</v>
      </c>
      <c r="H902" s="1">
        <f>'Stand condition - SCT output'!$G902</f>
        <v>88314.137878417896</v>
      </c>
      <c r="I902" s="1" t="str">
        <f>'Stand condition - SCT output'!$H902</f>
        <v>Condamine-Balonne</v>
      </c>
      <c r="J902" s="1" t="str">
        <f>'Stand condition - SCT output'!$J902</f>
        <v>Coolabah</v>
      </c>
      <c r="K902" s="1"/>
      <c r="L902" t="s">
        <v>85</v>
      </c>
      <c r="M902">
        <v>1999</v>
      </c>
      <c r="N902" t="s">
        <v>87</v>
      </c>
      <c r="O902">
        <v>1743492.5410766599</v>
      </c>
      <c r="P902" s="1">
        <v>24325493.554809298</v>
      </c>
      <c r="Q902" s="1">
        <v>226836486.21551499</v>
      </c>
      <c r="R902" s="1">
        <v>347718439.43707103</v>
      </c>
      <c r="S902" s="1">
        <v>88314.137878417896</v>
      </c>
      <c r="T902" s="1" t="s">
        <v>25</v>
      </c>
      <c r="U902" s="1" t="s">
        <v>57</v>
      </c>
      <c r="V902">
        <f t="shared" si="119"/>
        <v>600712225.88635039</v>
      </c>
      <c r="X902" t="s">
        <v>85</v>
      </c>
      <c r="Y902">
        <v>1999</v>
      </c>
      <c r="Z902" t="s">
        <v>87</v>
      </c>
      <c r="AA902">
        <f t="shared" si="113"/>
        <v>0.29023756566701103</v>
      </c>
      <c r="AB902">
        <f t="shared" si="114"/>
        <v>4.0494420633635437</v>
      </c>
      <c r="AC902">
        <f t="shared" si="115"/>
        <v>37.761256794935036</v>
      </c>
      <c r="AD902">
        <f t="shared" si="116"/>
        <v>57.884362004454424</v>
      </c>
      <c r="AE902">
        <f t="shared" si="117"/>
        <v>1.4701571579987482E-2</v>
      </c>
      <c r="AF902" s="1" t="s">
        <v>25</v>
      </c>
      <c r="AG902" s="1" t="s">
        <v>57</v>
      </c>
      <c r="AH902">
        <f t="shared" si="120"/>
        <v>100</v>
      </c>
    </row>
    <row r="903" spans="1:34" x14ac:dyDescent="0.45">
      <c r="A903" t="str">
        <f>MID('Stand condition - SCT output'!$I903,9,4)</f>
        <v>1999</v>
      </c>
      <c r="B903">
        <f t="shared" si="118"/>
        <v>2000</v>
      </c>
      <c r="C903" t="str">
        <f>MID('Stand condition - SCT output'!$I903,18,4)</f>
        <v>2001</v>
      </c>
      <c r="D903">
        <f>SUM('Stand condition - SCT output'!$B903:$C903)</f>
        <v>86295.123596191406</v>
      </c>
      <c r="E903" s="1">
        <f>'Stand condition - SCT output'!$D903</f>
        <v>981046.55499267497</v>
      </c>
      <c r="F903" s="1">
        <f>'Stand condition - SCT output'!$E903</f>
        <v>4663725.8892209502</v>
      </c>
      <c r="G903" s="1">
        <f>'Stand condition - SCT output'!$F903</f>
        <v>7198656.9819955798</v>
      </c>
      <c r="H903" s="1">
        <f>'Stand condition - SCT output'!$G903</f>
        <v>4440.43115234375</v>
      </c>
      <c r="I903" s="1" t="str">
        <f>'Stand condition - SCT output'!$H903</f>
        <v>Murrumbidgee</v>
      </c>
      <c r="J903" s="1" t="str">
        <f>'Stand condition - SCT output'!$J903</f>
        <v>Coolabah</v>
      </c>
      <c r="K903" s="1"/>
      <c r="L903" t="s">
        <v>86</v>
      </c>
      <c r="M903">
        <v>2000</v>
      </c>
      <c r="N903" t="s">
        <v>88</v>
      </c>
      <c r="O903">
        <v>86295.123596191406</v>
      </c>
      <c r="P903" s="1">
        <v>981046.55499267497</v>
      </c>
      <c r="Q903" s="1">
        <v>4663725.8892209502</v>
      </c>
      <c r="R903" s="1">
        <v>7198656.9819955798</v>
      </c>
      <c r="S903" s="1">
        <v>4440.43115234375</v>
      </c>
      <c r="T903" s="1" t="s">
        <v>4</v>
      </c>
      <c r="U903" s="1" t="s">
        <v>57</v>
      </c>
      <c r="V903">
        <f t="shared" si="119"/>
        <v>12934164.980957739</v>
      </c>
      <c r="X903" t="s">
        <v>86</v>
      </c>
      <c r="Y903">
        <v>2000</v>
      </c>
      <c r="Z903" t="s">
        <v>88</v>
      </c>
      <c r="AA903">
        <f t="shared" si="113"/>
        <v>0.66718743516291146</v>
      </c>
      <c r="AB903">
        <f t="shared" si="114"/>
        <v>7.5849237769660114</v>
      </c>
      <c r="AC903">
        <f t="shared" si="115"/>
        <v>36.057417669305266</v>
      </c>
      <c r="AD903">
        <f t="shared" si="116"/>
        <v>55.656140095582259</v>
      </c>
      <c r="AE903">
        <f t="shared" si="117"/>
        <v>3.4331022983556753E-2</v>
      </c>
      <c r="AF903" s="1" t="s">
        <v>4</v>
      </c>
      <c r="AG903" s="1" t="s">
        <v>57</v>
      </c>
      <c r="AH903">
        <f t="shared" si="120"/>
        <v>100</v>
      </c>
    </row>
    <row r="904" spans="1:34" x14ac:dyDescent="0.45">
      <c r="A904" t="str">
        <f>MID('Stand condition - SCT output'!$I904,9,4)</f>
        <v>1999</v>
      </c>
      <c r="B904">
        <f t="shared" si="118"/>
        <v>2000</v>
      </c>
      <c r="C904" t="str">
        <f>MID('Stand condition - SCT output'!$I904,18,4)</f>
        <v>2001</v>
      </c>
      <c r="D904">
        <f>SUM('Stand condition - SCT output'!$B904:$C904)</f>
        <v>75483.3007202148</v>
      </c>
      <c r="E904" s="1">
        <f>'Stand condition - SCT output'!$D904</f>
        <v>3297957.2365318099</v>
      </c>
      <c r="F904" s="1">
        <f>'Stand condition - SCT output'!$E904</f>
        <v>166576768.987802</v>
      </c>
      <c r="G904" s="1">
        <f>'Stand condition - SCT output'!$F904</f>
        <v>661198464.07839298</v>
      </c>
      <c r="H904" s="1">
        <f>'Stand condition - SCT output'!$G904</f>
        <v>49999.622253417903</v>
      </c>
      <c r="I904" s="1" t="str">
        <f>'Stand condition - SCT output'!$H904</f>
        <v>Namoi</v>
      </c>
      <c r="J904" s="1" t="str">
        <f>'Stand condition - SCT output'!$J904</f>
        <v>Coolabah</v>
      </c>
      <c r="K904" s="1"/>
      <c r="L904" t="s">
        <v>86</v>
      </c>
      <c r="M904">
        <v>2000</v>
      </c>
      <c r="N904" t="s">
        <v>88</v>
      </c>
      <c r="O904">
        <v>75483.3007202148</v>
      </c>
      <c r="P904" s="1">
        <v>3297957.2365318099</v>
      </c>
      <c r="Q904" s="1">
        <v>166576768.987802</v>
      </c>
      <c r="R904" s="1">
        <v>661198464.07839298</v>
      </c>
      <c r="S904" s="1">
        <v>49999.622253417903</v>
      </c>
      <c r="T904" s="1" t="s">
        <v>7</v>
      </c>
      <c r="U904" s="1" t="s">
        <v>57</v>
      </c>
      <c r="V904">
        <f t="shared" si="119"/>
        <v>831198673.22570038</v>
      </c>
      <c r="X904" t="s">
        <v>86</v>
      </c>
      <c r="Y904">
        <v>2000</v>
      </c>
      <c r="Z904" t="s">
        <v>88</v>
      </c>
      <c r="AA904">
        <f t="shared" si="113"/>
        <v>9.0812585668935946E-3</v>
      </c>
      <c r="AB904">
        <f t="shared" si="114"/>
        <v>0.39677123445507423</v>
      </c>
      <c r="AC904">
        <f t="shared" si="115"/>
        <v>20.040547988527695</v>
      </c>
      <c r="AD904">
        <f t="shared" si="116"/>
        <v>79.547584154871927</v>
      </c>
      <c r="AE904">
        <f t="shared" si="117"/>
        <v>6.0153635784066274E-3</v>
      </c>
      <c r="AF904" s="1" t="s">
        <v>7</v>
      </c>
      <c r="AG904" s="1" t="s">
        <v>57</v>
      </c>
      <c r="AH904">
        <f t="shared" si="120"/>
        <v>100</v>
      </c>
    </row>
    <row r="905" spans="1:34" x14ac:dyDescent="0.45">
      <c r="A905" t="str">
        <f>MID('Stand condition - SCT output'!$I905,9,4)</f>
        <v>1999</v>
      </c>
      <c r="B905">
        <f t="shared" si="118"/>
        <v>2000</v>
      </c>
      <c r="C905" t="str">
        <f>MID('Stand condition - SCT output'!$I905,18,4)</f>
        <v>2001</v>
      </c>
      <c r="D905">
        <f>SUM('Stand condition - SCT output'!$B905:$C905)</f>
        <v>491419.06363764661</v>
      </c>
      <c r="E905" s="1">
        <f>'Stand condition - SCT output'!$D905</f>
        <v>25911029.9683627</v>
      </c>
      <c r="F905" s="1">
        <f>'Stand condition - SCT output'!$E905</f>
        <v>100089641.868883</v>
      </c>
      <c r="G905" s="1">
        <f>'Stand condition - SCT output'!$F905</f>
        <v>29029165.120508201</v>
      </c>
      <c r="H905" s="1">
        <f>'Stand condition - SCT output'!$G905</f>
        <v>1371.71862792968</v>
      </c>
      <c r="I905" s="1" t="str">
        <f>'Stand condition - SCT output'!$H905</f>
        <v>Nebine</v>
      </c>
      <c r="J905" s="1" t="str">
        <f>'Stand condition - SCT output'!$J905</f>
        <v>Coolabah</v>
      </c>
      <c r="K905" s="1"/>
      <c r="L905" t="s">
        <v>86</v>
      </c>
      <c r="M905">
        <v>2000</v>
      </c>
      <c r="N905" t="s">
        <v>88</v>
      </c>
      <c r="O905">
        <v>491419.06363764661</v>
      </c>
      <c r="P905" s="1">
        <v>25911029.9683627</v>
      </c>
      <c r="Q905" s="1">
        <v>100089641.868883</v>
      </c>
      <c r="R905" s="1">
        <v>29029165.120508201</v>
      </c>
      <c r="S905" s="1">
        <v>1371.71862792968</v>
      </c>
      <c r="T905" s="1" t="s">
        <v>8</v>
      </c>
      <c r="U905" s="1" t="s">
        <v>57</v>
      </c>
      <c r="V905">
        <f t="shared" si="119"/>
        <v>155522627.74001947</v>
      </c>
      <c r="X905" t="s">
        <v>86</v>
      </c>
      <c r="Y905">
        <v>2000</v>
      </c>
      <c r="Z905" t="s">
        <v>88</v>
      </c>
      <c r="AA905">
        <f t="shared" si="113"/>
        <v>0.31597914128555676</v>
      </c>
      <c r="AB905">
        <f t="shared" si="114"/>
        <v>16.660617393680528</v>
      </c>
      <c r="AC905">
        <f t="shared" si="115"/>
        <v>64.356964207291156</v>
      </c>
      <c r="AD905">
        <f t="shared" si="116"/>
        <v>18.665557251922863</v>
      </c>
      <c r="AE905">
        <f t="shared" si="117"/>
        <v>8.8200581990083369E-4</v>
      </c>
      <c r="AF905" s="1" t="s">
        <v>8</v>
      </c>
      <c r="AG905" s="1" t="s">
        <v>57</v>
      </c>
      <c r="AH905">
        <f t="shared" si="120"/>
        <v>100.00000000000001</v>
      </c>
    </row>
    <row r="906" spans="1:34" x14ac:dyDescent="0.45">
      <c r="A906" t="str">
        <f>MID('Stand condition - SCT output'!$I906,9,4)</f>
        <v>1999</v>
      </c>
      <c r="B906">
        <f t="shared" si="118"/>
        <v>2000</v>
      </c>
      <c r="C906" t="str">
        <f>MID('Stand condition - SCT output'!$I906,18,4)</f>
        <v>2001</v>
      </c>
      <c r="D906">
        <f>SUM('Stand condition - SCT output'!$B906:$C906)</f>
        <v>0</v>
      </c>
      <c r="E906" s="1">
        <f>'Stand condition - SCT output'!$D906</f>
        <v>5604.1957397460901</v>
      </c>
      <c r="F906" s="1">
        <f>'Stand condition - SCT output'!$E906</f>
        <v>123030.19573974601</v>
      </c>
      <c r="G906" s="1">
        <f>'Stand condition - SCT output'!$F906</f>
        <v>447529.86633947003</v>
      </c>
      <c r="H906" s="1">
        <f>'Stand condition - SCT output'!$G906</f>
        <v>1241.83044433593</v>
      </c>
      <c r="I906" s="1" t="str">
        <f>'Stand condition - SCT output'!$H906</f>
        <v>Ovens</v>
      </c>
      <c r="J906" s="1" t="str">
        <f>'Stand condition - SCT output'!$J906</f>
        <v>Coolabah</v>
      </c>
      <c r="K906" s="1"/>
      <c r="L906" t="s">
        <v>86</v>
      </c>
      <c r="M906">
        <v>2000</v>
      </c>
      <c r="N906" t="s">
        <v>88</v>
      </c>
      <c r="O906">
        <v>0</v>
      </c>
      <c r="P906" s="1">
        <v>5604.1957397460901</v>
      </c>
      <c r="Q906" s="1">
        <v>123030.19573974601</v>
      </c>
      <c r="R906" s="1">
        <v>447529.86633947003</v>
      </c>
      <c r="S906" s="1">
        <v>1241.83044433593</v>
      </c>
      <c r="T906" s="1" t="s">
        <v>9</v>
      </c>
      <c r="U906" s="1" t="s">
        <v>57</v>
      </c>
      <c r="V906">
        <f t="shared" si="119"/>
        <v>577406.08826329804</v>
      </c>
      <c r="X906" t="s">
        <v>86</v>
      </c>
      <c r="Y906">
        <v>2000</v>
      </c>
      <c r="Z906" t="s">
        <v>88</v>
      </c>
      <c r="AA906">
        <f t="shared" si="113"/>
        <v>0</v>
      </c>
      <c r="AB906">
        <f t="shared" si="114"/>
        <v>0.97058133844798822</v>
      </c>
      <c r="AC906">
        <f t="shared" si="115"/>
        <v>21.307394958337198</v>
      </c>
      <c r="AD906">
        <f t="shared" si="116"/>
        <v>77.506953154154431</v>
      </c>
      <c r="AE906">
        <f t="shared" si="117"/>
        <v>0.2150705490603787</v>
      </c>
      <c r="AF906" s="1" t="s">
        <v>9</v>
      </c>
      <c r="AG906" s="1" t="s">
        <v>57</v>
      </c>
      <c r="AH906">
        <f t="shared" si="120"/>
        <v>100</v>
      </c>
    </row>
    <row r="907" spans="1:34" x14ac:dyDescent="0.45">
      <c r="A907" t="str">
        <f>MID('Stand condition - SCT output'!$I907,9,4)</f>
        <v>1999</v>
      </c>
      <c r="B907">
        <f t="shared" si="118"/>
        <v>2000</v>
      </c>
      <c r="C907" t="str">
        <f>MID('Stand condition - SCT output'!$I907,18,4)</f>
        <v>2001</v>
      </c>
      <c r="D907">
        <f>SUM('Stand condition - SCT output'!$B907:$C907)</f>
        <v>199610.160949707</v>
      </c>
      <c r="E907" s="1">
        <f>'Stand condition - SCT output'!$D907</f>
        <v>6335584.9545103703</v>
      </c>
      <c r="F907" s="1">
        <f>'Stand condition - SCT output'!$E907</f>
        <v>53242015.1753923</v>
      </c>
      <c r="G907" s="1">
        <f>'Stand condition - SCT output'!$F907</f>
        <v>168669445.23906401</v>
      </c>
      <c r="H907" s="1">
        <f>'Stand condition - SCT output'!$G907</f>
        <v>146924.29827880801</v>
      </c>
      <c r="I907" s="1" t="str">
        <f>'Stand condition - SCT output'!$H907</f>
        <v>Paroo</v>
      </c>
      <c r="J907" s="1" t="str">
        <f>'Stand condition - SCT output'!$J907</f>
        <v>Coolabah</v>
      </c>
      <c r="K907" s="1"/>
      <c r="L907" t="s">
        <v>86</v>
      </c>
      <c r="M907">
        <v>2000</v>
      </c>
      <c r="N907" t="s">
        <v>88</v>
      </c>
      <c r="O907">
        <v>199610.160949707</v>
      </c>
      <c r="P907" s="1">
        <v>6335584.9545103703</v>
      </c>
      <c r="Q907" s="1">
        <v>53242015.1753923</v>
      </c>
      <c r="R907" s="1">
        <v>168669445.23906401</v>
      </c>
      <c r="S907" s="1">
        <v>146924.29827880801</v>
      </c>
      <c r="T907" s="1" t="s">
        <v>10</v>
      </c>
      <c r="U907" s="1" t="s">
        <v>57</v>
      </c>
      <c r="V907">
        <f t="shared" si="119"/>
        <v>228593579.82819518</v>
      </c>
      <c r="X907" t="s">
        <v>86</v>
      </c>
      <c r="Y907">
        <v>2000</v>
      </c>
      <c r="Z907" t="s">
        <v>88</v>
      </c>
      <c r="AA907">
        <f t="shared" si="113"/>
        <v>8.7320982986367618E-2</v>
      </c>
      <c r="AB907">
        <f t="shared" si="114"/>
        <v>2.7715498218594004</v>
      </c>
      <c r="AC907">
        <f t="shared" si="115"/>
        <v>23.291124455642006</v>
      </c>
      <c r="AD907">
        <f t="shared" si="116"/>
        <v>73.785731587838754</v>
      </c>
      <c r="AE907">
        <f t="shared" si="117"/>
        <v>6.4273151673477608E-2</v>
      </c>
      <c r="AF907" s="1" t="s">
        <v>10</v>
      </c>
      <c r="AG907" s="1" t="s">
        <v>57</v>
      </c>
      <c r="AH907">
        <f t="shared" si="120"/>
        <v>100</v>
      </c>
    </row>
    <row r="908" spans="1:34" x14ac:dyDescent="0.45">
      <c r="A908" t="str">
        <f>MID('Stand condition - SCT output'!$I908,9,4)</f>
        <v>1999</v>
      </c>
      <c r="B908">
        <f t="shared" si="118"/>
        <v>2000</v>
      </c>
      <c r="C908" t="str">
        <f>MID('Stand condition - SCT output'!$I908,18,4)</f>
        <v>2001</v>
      </c>
      <c r="D908">
        <f>SUM('Stand condition - SCT output'!$B908:$C908)</f>
        <v>21711.864746093681</v>
      </c>
      <c r="E908" s="1">
        <f>'Stand condition - SCT output'!$D908</f>
        <v>136381.44989013599</v>
      </c>
      <c r="F908" s="1">
        <f>'Stand condition - SCT output'!$E908</f>
        <v>444830.97021580097</v>
      </c>
      <c r="G908" s="1">
        <f>'Stand condition - SCT output'!$F908</f>
        <v>577649.41656494106</v>
      </c>
      <c r="H908" s="1">
        <f>'Stand condition - SCT output'!$G908</f>
        <v>0</v>
      </c>
      <c r="I908" s="1" t="str">
        <f>'Stand condition - SCT output'!$H908</f>
        <v>Wimmera-Avoca</v>
      </c>
      <c r="J908" s="1" t="str">
        <f>'Stand condition - SCT output'!$J908</f>
        <v>Coolabah</v>
      </c>
      <c r="K908" s="1"/>
      <c r="L908" t="s">
        <v>86</v>
      </c>
      <c r="M908">
        <v>2000</v>
      </c>
      <c r="N908" t="s">
        <v>88</v>
      </c>
      <c r="O908">
        <v>21711.864746093681</v>
      </c>
      <c r="P908" s="1">
        <v>136381.44989013599</v>
      </c>
      <c r="Q908" s="1">
        <v>444830.97021580097</v>
      </c>
      <c r="R908" s="1">
        <v>577649.41656494106</v>
      </c>
      <c r="S908" s="1">
        <v>0</v>
      </c>
      <c r="T908" s="1" t="s">
        <v>11</v>
      </c>
      <c r="U908" s="1" t="s">
        <v>57</v>
      </c>
      <c r="V908">
        <f t="shared" si="119"/>
        <v>1180573.7014169716</v>
      </c>
      <c r="X908" t="s">
        <v>86</v>
      </c>
      <c r="Y908">
        <v>2000</v>
      </c>
      <c r="Z908" t="s">
        <v>88</v>
      </c>
      <c r="AA908">
        <f t="shared" si="113"/>
        <v>1.8390943928391963</v>
      </c>
      <c r="AB908">
        <f t="shared" si="114"/>
        <v>11.552133486155549</v>
      </c>
      <c r="AC908">
        <f t="shared" si="115"/>
        <v>37.679220677361954</v>
      </c>
      <c r="AD908">
        <f t="shared" si="116"/>
        <v>48.929551443643305</v>
      </c>
      <c r="AE908">
        <f t="shared" si="117"/>
        <v>0</v>
      </c>
      <c r="AF908" s="1" t="s">
        <v>11</v>
      </c>
      <c r="AG908" s="1" t="s">
        <v>57</v>
      </c>
      <c r="AH908">
        <f t="shared" si="120"/>
        <v>100</v>
      </c>
    </row>
    <row r="909" spans="1:34" x14ac:dyDescent="0.45">
      <c r="A909" t="str">
        <f>MID('Stand condition - SCT output'!$I909,9,4)</f>
        <v>1999</v>
      </c>
      <c r="B909">
        <f t="shared" si="118"/>
        <v>2000</v>
      </c>
      <c r="C909" t="str">
        <f>MID('Stand condition - SCT output'!$I909,18,4)</f>
        <v>2001</v>
      </c>
      <c r="D909">
        <f>SUM('Stand condition - SCT output'!$B909:$C909)</f>
        <v>71475.928344726519</v>
      </c>
      <c r="E909" s="1">
        <f>'Stand condition - SCT output'!$D909</f>
        <v>1447847.5161743099</v>
      </c>
      <c r="F909" s="1">
        <f>'Stand condition - SCT output'!$E909</f>
        <v>8304139.6798619796</v>
      </c>
      <c r="G909" s="1">
        <f>'Stand condition - SCT output'!$F909</f>
        <v>6993421.7046508696</v>
      </c>
      <c r="H909" s="1">
        <f>'Stand condition - SCT output'!$G909</f>
        <v>5155.61962890625</v>
      </c>
      <c r="I909" s="1" t="str">
        <f>'Stand condition - SCT output'!$H909</f>
        <v>Lachlan</v>
      </c>
      <c r="J909" s="1" t="str">
        <f>'Stand condition - SCT output'!$J909</f>
        <v>Coolabah</v>
      </c>
      <c r="K909" s="1"/>
      <c r="L909" t="s">
        <v>86</v>
      </c>
      <c r="M909">
        <v>2000</v>
      </c>
      <c r="N909" t="s">
        <v>88</v>
      </c>
      <c r="O909">
        <v>71475.928344726519</v>
      </c>
      <c r="P909" s="1">
        <v>1447847.5161743099</v>
      </c>
      <c r="Q909" s="1">
        <v>8304139.6798619796</v>
      </c>
      <c r="R909" s="1">
        <v>6993421.7046508696</v>
      </c>
      <c r="S909" s="1">
        <v>5155.61962890625</v>
      </c>
      <c r="T909" s="1" t="s">
        <v>12</v>
      </c>
      <c r="U909" s="1" t="s">
        <v>57</v>
      </c>
      <c r="V909">
        <f t="shared" si="119"/>
        <v>16822040.448660791</v>
      </c>
      <c r="X909" t="s">
        <v>86</v>
      </c>
      <c r="Y909">
        <v>2000</v>
      </c>
      <c r="Z909" t="s">
        <v>88</v>
      </c>
      <c r="AA909">
        <f t="shared" si="113"/>
        <v>0.42489452193902399</v>
      </c>
      <c r="AB909">
        <f t="shared" si="114"/>
        <v>8.6068483819962136</v>
      </c>
      <c r="AC909">
        <f t="shared" si="115"/>
        <v>49.364639831924045</v>
      </c>
      <c r="AD909">
        <f t="shared" si="116"/>
        <v>41.572969260144767</v>
      </c>
      <c r="AE909">
        <f t="shared" si="117"/>
        <v>3.0648003995952171E-2</v>
      </c>
      <c r="AF909" s="1" t="s">
        <v>12</v>
      </c>
      <c r="AG909" s="1" t="s">
        <v>57</v>
      </c>
      <c r="AH909">
        <f t="shared" si="120"/>
        <v>100</v>
      </c>
    </row>
    <row r="910" spans="1:34" x14ac:dyDescent="0.45">
      <c r="A910" t="str">
        <f>MID('Stand condition - SCT output'!$I910,9,4)</f>
        <v>1999</v>
      </c>
      <c r="B910">
        <f t="shared" si="118"/>
        <v>2000</v>
      </c>
      <c r="C910" t="str">
        <f>MID('Stand condition - SCT output'!$I910,18,4)</f>
        <v>2001</v>
      </c>
      <c r="D910">
        <f>SUM('Stand condition - SCT output'!$B910:$C910)</f>
        <v>624.306640625</v>
      </c>
      <c r="E910" s="1">
        <f>'Stand condition - SCT output'!$D910</f>
        <v>13733.610961914001</v>
      </c>
      <c r="F910" s="1">
        <f>'Stand condition - SCT output'!$E910</f>
        <v>67905.700805664004</v>
      </c>
      <c r="G910" s="1">
        <f>'Stand condition - SCT output'!$F910</f>
        <v>156183.00567626901</v>
      </c>
      <c r="H910" s="1">
        <f>'Stand condition - SCT output'!$G910</f>
        <v>0</v>
      </c>
      <c r="I910" s="1" t="str">
        <f>'Stand condition - SCT output'!$H910</f>
        <v>Loddon</v>
      </c>
      <c r="J910" s="1" t="str">
        <f>'Stand condition - SCT output'!$J910</f>
        <v>Coolabah</v>
      </c>
      <c r="K910" s="1"/>
      <c r="L910" t="s">
        <v>86</v>
      </c>
      <c r="M910">
        <v>2000</v>
      </c>
      <c r="N910" t="s">
        <v>88</v>
      </c>
      <c r="O910">
        <v>624.306640625</v>
      </c>
      <c r="P910" s="1">
        <v>13733.610961914001</v>
      </c>
      <c r="Q910" s="1">
        <v>67905.700805664004</v>
      </c>
      <c r="R910" s="1">
        <v>156183.00567626901</v>
      </c>
      <c r="S910" s="1">
        <v>0</v>
      </c>
      <c r="T910" s="1" t="s">
        <v>13</v>
      </c>
      <c r="U910" s="1" t="s">
        <v>57</v>
      </c>
      <c r="V910">
        <f t="shared" si="119"/>
        <v>238446.62408447202</v>
      </c>
      <c r="X910" t="s">
        <v>86</v>
      </c>
      <c r="Y910">
        <v>2000</v>
      </c>
      <c r="Z910" t="s">
        <v>88</v>
      </c>
      <c r="AA910">
        <f t="shared" si="113"/>
        <v>0.26182238604637714</v>
      </c>
      <c r="AB910">
        <f t="shared" si="114"/>
        <v>5.7596164402179735</v>
      </c>
      <c r="AC910">
        <f t="shared" si="115"/>
        <v>28.478365364320595</v>
      </c>
      <c r="AD910">
        <f t="shared" si="116"/>
        <v>65.500195809415047</v>
      </c>
      <c r="AE910">
        <f t="shared" si="117"/>
        <v>0</v>
      </c>
      <c r="AF910" s="1" t="s">
        <v>13</v>
      </c>
      <c r="AG910" s="1" t="s">
        <v>57</v>
      </c>
      <c r="AH910">
        <f t="shared" si="120"/>
        <v>100</v>
      </c>
    </row>
    <row r="911" spans="1:34" x14ac:dyDescent="0.45">
      <c r="A911" t="str">
        <f>MID('Stand condition - SCT output'!$I911,9,4)</f>
        <v>1999</v>
      </c>
      <c r="B911">
        <f t="shared" si="118"/>
        <v>2000</v>
      </c>
      <c r="C911" t="str">
        <f>MID('Stand condition - SCT output'!$I911,18,4)</f>
        <v>2001</v>
      </c>
      <c r="D911">
        <f>SUM('Stand condition - SCT output'!$B911:$C911)</f>
        <v>6460.9612426757803</v>
      </c>
      <c r="E911" s="1">
        <f>'Stand condition - SCT output'!$D911</f>
        <v>173729.99871826099</v>
      </c>
      <c r="F911" s="1">
        <f>'Stand condition - SCT output'!$E911</f>
        <v>3281819.2011094</v>
      </c>
      <c r="G911" s="1">
        <f>'Stand condition - SCT output'!$F911</f>
        <v>6907725.7374155</v>
      </c>
      <c r="H911" s="1">
        <f>'Stand condition - SCT output'!$G911</f>
        <v>0</v>
      </c>
      <c r="I911" s="1" t="str">
        <f>'Stand condition - SCT output'!$H911</f>
        <v>Lower Darling</v>
      </c>
      <c r="J911" s="1" t="str">
        <f>'Stand condition - SCT output'!$J911</f>
        <v>Coolabah</v>
      </c>
      <c r="K911" s="1"/>
      <c r="L911" t="s">
        <v>86</v>
      </c>
      <c r="M911">
        <v>2000</v>
      </c>
      <c r="N911" t="s">
        <v>88</v>
      </c>
      <c r="O911">
        <v>6460.9612426757803</v>
      </c>
      <c r="P911" s="1">
        <v>173729.99871826099</v>
      </c>
      <c r="Q911" s="1">
        <v>3281819.2011094</v>
      </c>
      <c r="R911" s="1">
        <v>6907725.7374155</v>
      </c>
      <c r="S911" s="1">
        <v>0</v>
      </c>
      <c r="T911" s="1" t="s">
        <v>14</v>
      </c>
      <c r="U911" s="1" t="s">
        <v>57</v>
      </c>
      <c r="V911">
        <f t="shared" si="119"/>
        <v>10369735.898485836</v>
      </c>
      <c r="X911" t="s">
        <v>86</v>
      </c>
      <c r="Y911">
        <v>2000</v>
      </c>
      <c r="Z911" t="s">
        <v>88</v>
      </c>
      <c r="AA911">
        <f t="shared" si="113"/>
        <v>6.2305938221813295E-2</v>
      </c>
      <c r="AB911">
        <f t="shared" si="114"/>
        <v>1.6753560593922998</v>
      </c>
      <c r="AC911">
        <f t="shared" si="115"/>
        <v>31.648049991211479</v>
      </c>
      <c r="AD911">
        <f t="shared" si="116"/>
        <v>66.614288011174409</v>
      </c>
      <c r="AE911">
        <f t="shared" si="117"/>
        <v>0</v>
      </c>
      <c r="AF911" s="1" t="s">
        <v>14</v>
      </c>
      <c r="AG911" s="1" t="s">
        <v>57</v>
      </c>
      <c r="AH911">
        <f t="shared" si="120"/>
        <v>100</v>
      </c>
    </row>
    <row r="912" spans="1:34" x14ac:dyDescent="0.45">
      <c r="A912" t="str">
        <f>MID('Stand condition - SCT output'!$I912,9,4)</f>
        <v>1999</v>
      </c>
      <c r="B912">
        <f t="shared" si="118"/>
        <v>2000</v>
      </c>
      <c r="C912" t="str">
        <f>MID('Stand condition - SCT output'!$I912,18,4)</f>
        <v>2001</v>
      </c>
      <c r="D912">
        <f>SUM('Stand condition - SCT output'!$B912:$C912)</f>
        <v>955585.36169433559</v>
      </c>
      <c r="E912" s="1">
        <f>'Stand condition - SCT output'!$D912</f>
        <v>23543503.115957402</v>
      </c>
      <c r="F912" s="1">
        <f>'Stand condition - SCT output'!$E912</f>
        <v>276609050.36838102</v>
      </c>
      <c r="G912" s="1">
        <f>'Stand condition - SCT output'!$F912</f>
        <v>366571865.77090901</v>
      </c>
      <c r="H912" s="1">
        <f>'Stand condition - SCT output'!$G912</f>
        <v>832677.33605956996</v>
      </c>
      <c r="I912" s="1" t="str">
        <f>'Stand condition - SCT output'!$H912</f>
        <v>Macquarie-Castlereagh</v>
      </c>
      <c r="J912" s="1" t="str">
        <f>'Stand condition - SCT output'!$J912</f>
        <v>Coolabah</v>
      </c>
      <c r="K912" s="1"/>
      <c r="L912" t="s">
        <v>86</v>
      </c>
      <c r="M912">
        <v>2000</v>
      </c>
      <c r="N912" t="s">
        <v>88</v>
      </c>
      <c r="O912">
        <v>955585.36169433559</v>
      </c>
      <c r="P912" s="1">
        <v>23543503.115957402</v>
      </c>
      <c r="Q912" s="1">
        <v>276609050.36838102</v>
      </c>
      <c r="R912" s="1">
        <v>366571865.77090901</v>
      </c>
      <c r="S912" s="1">
        <v>832677.33605956996</v>
      </c>
      <c r="T912" s="1" t="s">
        <v>15</v>
      </c>
      <c r="U912" s="1" t="s">
        <v>57</v>
      </c>
      <c r="V912">
        <f t="shared" si="119"/>
        <v>668512681.95300126</v>
      </c>
      <c r="X912" t="s">
        <v>86</v>
      </c>
      <c r="Y912">
        <v>2000</v>
      </c>
      <c r="Z912" t="s">
        <v>88</v>
      </c>
      <c r="AA912">
        <f t="shared" si="113"/>
        <v>0.1429419945935321</v>
      </c>
      <c r="AB912">
        <f t="shared" si="114"/>
        <v>3.521773595555004</v>
      </c>
      <c r="AC912">
        <f t="shared" si="115"/>
        <v>41.376784290806853</v>
      </c>
      <c r="AD912">
        <f t="shared" si="116"/>
        <v>54.833943418994146</v>
      </c>
      <c r="AE912">
        <f t="shared" si="117"/>
        <v>0.12455670005047265</v>
      </c>
      <c r="AF912" s="1" t="s">
        <v>15</v>
      </c>
      <c r="AG912" s="1" t="s">
        <v>57</v>
      </c>
      <c r="AH912">
        <f t="shared" si="120"/>
        <v>100.00000000000001</v>
      </c>
    </row>
    <row r="913" spans="1:34" x14ac:dyDescent="0.45">
      <c r="A913" t="str">
        <f>MID('Stand condition - SCT output'!$I913,9,4)</f>
        <v>1999</v>
      </c>
      <c r="B913">
        <f t="shared" si="118"/>
        <v>2000</v>
      </c>
      <c r="C913" t="str">
        <f>MID('Stand condition - SCT output'!$I913,18,4)</f>
        <v>2001</v>
      </c>
      <c r="D913">
        <f>SUM('Stand condition - SCT output'!$B913:$C913)</f>
        <v>2306229.5366038578</v>
      </c>
      <c r="E913" s="1">
        <f>'Stand condition - SCT output'!$D913</f>
        <v>10618174.1849434</v>
      </c>
      <c r="F913" s="1">
        <f>'Stand condition - SCT output'!$E913</f>
        <v>23526176.598296501</v>
      </c>
      <c r="G913" s="1">
        <f>'Stand condition - SCT output'!$F913</f>
        <v>43352595.953339599</v>
      </c>
      <c r="H913" s="1">
        <f>'Stand condition - SCT output'!$G913</f>
        <v>4082.5171508788999</v>
      </c>
      <c r="I913" s="1" t="str">
        <f>'Stand condition - SCT output'!$H913</f>
        <v>Moonie</v>
      </c>
      <c r="J913" s="1" t="str">
        <f>'Stand condition - SCT output'!$J913</f>
        <v>Coolabah</v>
      </c>
      <c r="K913" s="1"/>
      <c r="L913" t="s">
        <v>86</v>
      </c>
      <c r="M913">
        <v>2000</v>
      </c>
      <c r="N913" t="s">
        <v>88</v>
      </c>
      <c r="O913">
        <v>2306229.5366038578</v>
      </c>
      <c r="P913" s="1">
        <v>10618174.1849434</v>
      </c>
      <c r="Q913" s="1">
        <v>23526176.598296501</v>
      </c>
      <c r="R913" s="1">
        <v>43352595.953339599</v>
      </c>
      <c r="S913" s="1">
        <v>4082.5171508788999</v>
      </c>
      <c r="T913" s="1" t="s">
        <v>16</v>
      </c>
      <c r="U913" s="1" t="s">
        <v>57</v>
      </c>
      <c r="V913">
        <f t="shared" si="119"/>
        <v>79807258.790334225</v>
      </c>
      <c r="X913" t="s">
        <v>86</v>
      </c>
      <c r="Y913">
        <v>2000</v>
      </c>
      <c r="Z913" t="s">
        <v>88</v>
      </c>
      <c r="AA913">
        <f t="shared" si="113"/>
        <v>2.8897490924511922</v>
      </c>
      <c r="AB913">
        <f t="shared" si="114"/>
        <v>13.304772455396513</v>
      </c>
      <c r="AC913">
        <f t="shared" si="115"/>
        <v>29.478742854836469</v>
      </c>
      <c r="AD913">
        <f t="shared" si="116"/>
        <v>54.321620126351469</v>
      </c>
      <c r="AE913">
        <f t="shared" si="117"/>
        <v>5.1154709643696592E-3</v>
      </c>
      <c r="AF913" s="1" t="s">
        <v>16</v>
      </c>
      <c r="AG913" s="1" t="s">
        <v>57</v>
      </c>
      <c r="AH913">
        <f t="shared" si="120"/>
        <v>100.00000000000001</v>
      </c>
    </row>
    <row r="914" spans="1:34" x14ac:dyDescent="0.45">
      <c r="A914" t="str">
        <f>MID('Stand condition - SCT output'!$I914,9,4)</f>
        <v>1999</v>
      </c>
      <c r="B914">
        <f t="shared" si="118"/>
        <v>2000</v>
      </c>
      <c r="C914" t="str">
        <f>MID('Stand condition - SCT output'!$I914,18,4)</f>
        <v>2001</v>
      </c>
      <c r="D914">
        <f>SUM('Stand condition - SCT output'!$B914:$C914)</f>
        <v>129964.55590820215</v>
      </c>
      <c r="E914" s="1">
        <f>'Stand condition - SCT output'!$D914</f>
        <v>1449889.76641845</v>
      </c>
      <c r="F914" s="1">
        <f>'Stand condition - SCT output'!$E914</f>
        <v>5161223.3932626704</v>
      </c>
      <c r="G914" s="1">
        <f>'Stand condition - SCT output'!$F914</f>
        <v>9830080.0607996304</v>
      </c>
      <c r="H914" s="1">
        <f>'Stand condition - SCT output'!$G914</f>
        <v>15111.2648925781</v>
      </c>
      <c r="I914" s="1" t="str">
        <f>'Stand condition - SCT output'!$H914</f>
        <v>Murray</v>
      </c>
      <c r="J914" s="1" t="str">
        <f>'Stand condition - SCT output'!$J914</f>
        <v>Coolabah</v>
      </c>
      <c r="K914" s="1"/>
      <c r="L914" t="s">
        <v>86</v>
      </c>
      <c r="M914">
        <v>2000</v>
      </c>
      <c r="N914" t="s">
        <v>88</v>
      </c>
      <c r="O914">
        <v>129964.55590820215</v>
      </c>
      <c r="P914" s="1">
        <v>1449889.76641845</v>
      </c>
      <c r="Q914" s="1">
        <v>5161223.3932626704</v>
      </c>
      <c r="R914" s="1">
        <v>9830080.0607996304</v>
      </c>
      <c r="S914" s="1">
        <v>15111.2648925781</v>
      </c>
      <c r="T914" s="1" t="s">
        <v>17</v>
      </c>
      <c r="U914" s="1" t="s">
        <v>57</v>
      </c>
      <c r="V914">
        <f t="shared" si="119"/>
        <v>16586269.041281531</v>
      </c>
      <c r="X914" t="s">
        <v>86</v>
      </c>
      <c r="Y914">
        <v>2000</v>
      </c>
      <c r="Z914" t="s">
        <v>88</v>
      </c>
      <c r="AA914">
        <f t="shared" si="113"/>
        <v>0.7835671517490379</v>
      </c>
      <c r="AB914">
        <f t="shared" si="114"/>
        <v>8.7415063798243136</v>
      </c>
      <c r="AC914">
        <f t="shared" si="115"/>
        <v>31.117446487916673</v>
      </c>
      <c r="AD914">
        <f t="shared" si="116"/>
        <v>59.266372903596135</v>
      </c>
      <c r="AE914">
        <f t="shared" si="117"/>
        <v>9.1107076913847854E-2</v>
      </c>
      <c r="AF914" s="1" t="s">
        <v>17</v>
      </c>
      <c r="AG914" s="1" t="s">
        <v>57</v>
      </c>
      <c r="AH914">
        <f t="shared" si="120"/>
        <v>100</v>
      </c>
    </row>
    <row r="915" spans="1:34" x14ac:dyDescent="0.45">
      <c r="A915" t="str">
        <f>MID('Stand condition - SCT output'!$I915,9,4)</f>
        <v>1999</v>
      </c>
      <c r="B915">
        <f t="shared" si="118"/>
        <v>2000</v>
      </c>
      <c r="C915" t="str">
        <f>MID('Stand condition - SCT output'!$I915,18,4)</f>
        <v>2001</v>
      </c>
      <c r="D915">
        <f>SUM('Stand condition - SCT output'!$B915:$C915)</f>
        <v>139492.74450970799</v>
      </c>
      <c r="E915" s="1">
        <f>'Stand condition - SCT output'!$D915</f>
        <v>3767706.6481282501</v>
      </c>
      <c r="F915" s="1">
        <f>'Stand condition - SCT output'!$E915</f>
        <v>72816853.689399004</v>
      </c>
      <c r="G915" s="1">
        <f>'Stand condition - SCT output'!$F915</f>
        <v>195000787.58734301</v>
      </c>
      <c r="H915" s="1">
        <f>'Stand condition - SCT output'!$G915</f>
        <v>81305.583341471298</v>
      </c>
      <c r="I915" s="1" t="str">
        <f>'Stand condition - SCT output'!$H915</f>
        <v>Barwon-Darling</v>
      </c>
      <c r="J915" s="1" t="str">
        <f>'Stand condition - SCT output'!$J915</f>
        <v>Coolabah</v>
      </c>
      <c r="K915" s="1"/>
      <c r="L915" t="s">
        <v>86</v>
      </c>
      <c r="M915">
        <v>2000</v>
      </c>
      <c r="N915" t="s">
        <v>88</v>
      </c>
      <c r="O915">
        <v>139492.74450970799</v>
      </c>
      <c r="P915" s="1">
        <v>3767706.6481282501</v>
      </c>
      <c r="Q915" s="1">
        <v>72816853.689399004</v>
      </c>
      <c r="R915" s="1">
        <v>195000787.58734301</v>
      </c>
      <c r="S915" s="1">
        <v>81305.583341471298</v>
      </c>
      <c r="T915" s="1" t="s">
        <v>18</v>
      </c>
      <c r="U915" s="1" t="s">
        <v>57</v>
      </c>
      <c r="V915">
        <f t="shared" si="119"/>
        <v>271806146.25272143</v>
      </c>
      <c r="X915" t="s">
        <v>86</v>
      </c>
      <c r="Y915">
        <v>2000</v>
      </c>
      <c r="Z915" t="s">
        <v>88</v>
      </c>
      <c r="AA915">
        <f t="shared" si="113"/>
        <v>5.1320673366970021E-2</v>
      </c>
      <c r="AB915">
        <f t="shared" si="114"/>
        <v>1.3861741907135134</v>
      </c>
      <c r="AC915">
        <f t="shared" si="115"/>
        <v>26.789995257022241</v>
      </c>
      <c r="AD915">
        <f t="shared" si="116"/>
        <v>71.742596801337271</v>
      </c>
      <c r="AE915">
        <f t="shared" si="117"/>
        <v>2.9913077560017549E-2</v>
      </c>
      <c r="AF915" s="1" t="s">
        <v>18</v>
      </c>
      <c r="AG915" s="1" t="s">
        <v>57</v>
      </c>
      <c r="AH915">
        <f t="shared" si="120"/>
        <v>100.00000000000001</v>
      </c>
    </row>
    <row r="916" spans="1:34" x14ac:dyDescent="0.45">
      <c r="A916" t="str">
        <f>MID('Stand condition - SCT output'!$I916,9,4)</f>
        <v>1999</v>
      </c>
      <c r="B916">
        <f t="shared" si="118"/>
        <v>2000</v>
      </c>
      <c r="C916" t="str">
        <f>MID('Stand condition - SCT output'!$I916,18,4)</f>
        <v>2001</v>
      </c>
      <c r="D916">
        <f>SUM('Stand condition - SCT output'!$B916:$C916)</f>
        <v>2568815.0021936735</v>
      </c>
      <c r="E916" s="1">
        <f>'Stand condition - SCT output'!$D916</f>
        <v>27831165.6251962</v>
      </c>
      <c r="F916" s="1">
        <f>'Stand condition - SCT output'!$E916</f>
        <v>237256585.85188901</v>
      </c>
      <c r="G916" s="1">
        <f>'Stand condition - SCT output'!$F916</f>
        <v>371994856.36332601</v>
      </c>
      <c r="H916" s="1">
        <f>'Stand condition - SCT output'!$G916</f>
        <v>14915.2168579101</v>
      </c>
      <c r="I916" s="1" t="str">
        <f>'Stand condition - SCT output'!$H916</f>
        <v>Border Rivers</v>
      </c>
      <c r="J916" s="1" t="str">
        <f>'Stand condition - SCT output'!$J916</f>
        <v>Coolabah</v>
      </c>
      <c r="K916" s="1"/>
      <c r="L916" t="s">
        <v>86</v>
      </c>
      <c r="M916">
        <v>2000</v>
      </c>
      <c r="N916" t="s">
        <v>88</v>
      </c>
      <c r="O916">
        <v>2568815.0021936735</v>
      </c>
      <c r="P916" s="1">
        <v>27831165.6251962</v>
      </c>
      <c r="Q916" s="1">
        <v>237256585.85188901</v>
      </c>
      <c r="R916" s="1">
        <v>371994856.36332601</v>
      </c>
      <c r="S916" s="1">
        <v>14915.2168579101</v>
      </c>
      <c r="T916" s="1" t="s">
        <v>19</v>
      </c>
      <c r="U916" s="1" t="s">
        <v>57</v>
      </c>
      <c r="V916">
        <f t="shared" si="119"/>
        <v>639666338.05946279</v>
      </c>
      <c r="X916" t="s">
        <v>86</v>
      </c>
      <c r="Y916">
        <v>2000</v>
      </c>
      <c r="Z916" t="s">
        <v>88</v>
      </c>
      <c r="AA916">
        <f t="shared" si="113"/>
        <v>0.40158671003176644</v>
      </c>
      <c r="AB916">
        <f t="shared" si="114"/>
        <v>4.3508879503690627</v>
      </c>
      <c r="AC916">
        <f t="shared" si="115"/>
        <v>37.09067864531491</v>
      </c>
      <c r="AD916">
        <f t="shared" si="116"/>
        <v>58.154514976016401</v>
      </c>
      <c r="AE916">
        <f t="shared" si="117"/>
        <v>2.3317182678641432E-3</v>
      </c>
      <c r="AF916" s="1" t="s">
        <v>19</v>
      </c>
      <c r="AG916" s="1" t="s">
        <v>57</v>
      </c>
      <c r="AH916">
        <f t="shared" si="120"/>
        <v>100</v>
      </c>
    </row>
    <row r="917" spans="1:34" x14ac:dyDescent="0.45">
      <c r="A917" t="str">
        <f>MID('Stand condition - SCT output'!$I917,9,4)</f>
        <v>1999</v>
      </c>
      <c r="B917">
        <f t="shared" si="118"/>
        <v>2000</v>
      </c>
      <c r="C917" t="str">
        <f>MID('Stand condition - SCT output'!$I917,18,4)</f>
        <v>2001</v>
      </c>
      <c r="D917">
        <f>SUM('Stand condition - SCT output'!$B917:$C917)</f>
        <v>0</v>
      </c>
      <c r="E917" s="1">
        <f>'Stand condition - SCT output'!$D917</f>
        <v>3740.7509155273401</v>
      </c>
      <c r="F917" s="1">
        <f>'Stand condition - SCT output'!$E917</f>
        <v>19936.027954101501</v>
      </c>
      <c r="G917" s="1">
        <f>'Stand condition - SCT output'!$F917</f>
        <v>50466.1015014648</v>
      </c>
      <c r="H917" s="1">
        <f>'Stand condition - SCT output'!$G917</f>
        <v>0</v>
      </c>
      <c r="I917" s="1" t="str">
        <f>'Stand condition - SCT output'!$H917</f>
        <v>Campaspe</v>
      </c>
      <c r="J917" s="1" t="str">
        <f>'Stand condition - SCT output'!$J917</f>
        <v>Coolabah</v>
      </c>
      <c r="K917" s="1"/>
      <c r="L917" t="s">
        <v>86</v>
      </c>
      <c r="M917">
        <v>2000</v>
      </c>
      <c r="N917" t="s">
        <v>88</v>
      </c>
      <c r="O917">
        <v>0</v>
      </c>
      <c r="P917" s="1">
        <v>3740.7509155273401</v>
      </c>
      <c r="Q917" s="1">
        <v>19936.027954101501</v>
      </c>
      <c r="R917" s="1">
        <v>50466.1015014648</v>
      </c>
      <c r="S917" s="1">
        <v>0</v>
      </c>
      <c r="T917" s="1" t="s">
        <v>20</v>
      </c>
      <c r="U917" s="1" t="s">
        <v>57</v>
      </c>
      <c r="V917">
        <f t="shared" si="119"/>
        <v>74142.880371093634</v>
      </c>
      <c r="X917" t="s">
        <v>86</v>
      </c>
      <c r="Y917">
        <v>2000</v>
      </c>
      <c r="Z917" t="s">
        <v>88</v>
      </c>
      <c r="AA917">
        <f t="shared" si="113"/>
        <v>0</v>
      </c>
      <c r="AB917">
        <f t="shared" si="114"/>
        <v>5.0453272071498327</v>
      </c>
      <c r="AC917">
        <f t="shared" si="115"/>
        <v>26.888661263656594</v>
      </c>
      <c r="AD917">
        <f t="shared" si="116"/>
        <v>68.066011529193588</v>
      </c>
      <c r="AE917">
        <f t="shared" si="117"/>
        <v>0</v>
      </c>
      <c r="AF917" s="1" t="s">
        <v>20</v>
      </c>
      <c r="AG917" s="1" t="s">
        <v>57</v>
      </c>
      <c r="AH917">
        <f t="shared" si="120"/>
        <v>100.00000000000001</v>
      </c>
    </row>
    <row r="918" spans="1:34" x14ac:dyDescent="0.45">
      <c r="A918" t="str">
        <f>MID('Stand condition - SCT output'!$I918,9,4)</f>
        <v>1999</v>
      </c>
      <c r="B918">
        <f t="shared" si="118"/>
        <v>2000</v>
      </c>
      <c r="C918" t="str">
        <f>MID('Stand condition - SCT output'!$I918,18,4)</f>
        <v>2001</v>
      </c>
      <c r="D918">
        <f>SUM('Stand condition - SCT output'!$B918:$C918)</f>
        <v>4320.62744140625</v>
      </c>
      <c r="E918" s="1">
        <f>'Stand condition - SCT output'!$D918</f>
        <v>45974.238586425701</v>
      </c>
      <c r="F918" s="1">
        <f>'Stand condition - SCT output'!$E918</f>
        <v>244579.43854238401</v>
      </c>
      <c r="G918" s="1">
        <f>'Stand condition - SCT output'!$F918</f>
        <v>1204068.8473415</v>
      </c>
      <c r="H918" s="1">
        <f>'Stand condition - SCT output'!$G918</f>
        <v>3699.35424804687</v>
      </c>
      <c r="I918" s="1" t="str">
        <f>'Stand condition - SCT output'!$H918</f>
        <v>Goulburn-Broken</v>
      </c>
      <c r="J918" s="1" t="str">
        <f>'Stand condition - SCT output'!$J918</f>
        <v>Coolabah</v>
      </c>
      <c r="K918" s="1"/>
      <c r="L918" t="s">
        <v>86</v>
      </c>
      <c r="M918">
        <v>2000</v>
      </c>
      <c r="N918" t="s">
        <v>88</v>
      </c>
      <c r="O918">
        <v>4320.62744140625</v>
      </c>
      <c r="P918" s="1">
        <v>45974.238586425701</v>
      </c>
      <c r="Q918" s="1">
        <v>244579.43854238401</v>
      </c>
      <c r="R918" s="1">
        <v>1204068.8473415</v>
      </c>
      <c r="S918" s="1">
        <v>3699.35424804687</v>
      </c>
      <c r="T918" s="1" t="s">
        <v>21</v>
      </c>
      <c r="U918" s="1" t="s">
        <v>57</v>
      </c>
      <c r="V918">
        <f t="shared" si="119"/>
        <v>1502642.5061597629</v>
      </c>
      <c r="X918" t="s">
        <v>86</v>
      </c>
      <c r="Y918">
        <v>2000</v>
      </c>
      <c r="Z918" t="s">
        <v>88</v>
      </c>
      <c r="AA918">
        <f t="shared" si="113"/>
        <v>0.28753528691586711</v>
      </c>
      <c r="AB918">
        <f t="shared" si="114"/>
        <v>3.0595593028923447</v>
      </c>
      <c r="AC918">
        <f t="shared" si="115"/>
        <v>16.276621853819702</v>
      </c>
      <c r="AD918">
        <f t="shared" si="116"/>
        <v>80.130093645406433</v>
      </c>
      <c r="AE918">
        <f t="shared" si="117"/>
        <v>0.2461899109656592</v>
      </c>
      <c r="AF918" s="1" t="s">
        <v>21</v>
      </c>
      <c r="AG918" s="1" t="s">
        <v>57</v>
      </c>
      <c r="AH918">
        <f t="shared" si="120"/>
        <v>100</v>
      </c>
    </row>
    <row r="919" spans="1:34" x14ac:dyDescent="0.45">
      <c r="A919" t="str">
        <f>MID('Stand condition - SCT output'!$I919,9,4)</f>
        <v>1999</v>
      </c>
      <c r="B919">
        <f t="shared" si="118"/>
        <v>2000</v>
      </c>
      <c r="C919" t="str">
        <f>MID('Stand condition - SCT output'!$I919,18,4)</f>
        <v>2001</v>
      </c>
      <c r="D919">
        <f>SUM('Stand condition - SCT output'!$B919:$C919)</f>
        <v>593869.31239875301</v>
      </c>
      <c r="E919" s="1">
        <f>'Stand condition - SCT output'!$D919</f>
        <v>16587094.0476222</v>
      </c>
      <c r="F919" s="1">
        <f>'Stand condition - SCT output'!$E919</f>
        <v>367947480.46036202</v>
      </c>
      <c r="G919" s="1">
        <f>'Stand condition - SCT output'!$F919</f>
        <v>997430404.47506499</v>
      </c>
      <c r="H919" s="1">
        <f>'Stand condition - SCT output'!$G919</f>
        <v>65243.022644042903</v>
      </c>
      <c r="I919" s="1" t="str">
        <f>'Stand condition - SCT output'!$H919</f>
        <v>Gwydir</v>
      </c>
      <c r="J919" s="1" t="str">
        <f>'Stand condition - SCT output'!$J919</f>
        <v>Coolabah</v>
      </c>
      <c r="K919" s="1"/>
      <c r="L919" t="s">
        <v>86</v>
      </c>
      <c r="M919">
        <v>2000</v>
      </c>
      <c r="N919" t="s">
        <v>88</v>
      </c>
      <c r="O919">
        <v>593869.31239875301</v>
      </c>
      <c r="P919" s="1">
        <v>16587094.0476222</v>
      </c>
      <c r="Q919" s="1">
        <v>367947480.46036202</v>
      </c>
      <c r="R919" s="1">
        <v>997430404.47506499</v>
      </c>
      <c r="S919" s="1">
        <v>65243.022644042903</v>
      </c>
      <c r="T919" s="1" t="s">
        <v>22</v>
      </c>
      <c r="U919" s="1" t="s">
        <v>57</v>
      </c>
      <c r="V919">
        <f t="shared" si="119"/>
        <v>1382624091.3180919</v>
      </c>
      <c r="X919" t="s">
        <v>86</v>
      </c>
      <c r="Y919">
        <v>2000</v>
      </c>
      <c r="Z919" t="s">
        <v>88</v>
      </c>
      <c r="AA919">
        <f t="shared" si="113"/>
        <v>4.2952333618937723E-2</v>
      </c>
      <c r="AB919">
        <f t="shared" si="114"/>
        <v>1.1996821226953513</v>
      </c>
      <c r="AC919">
        <f t="shared" si="115"/>
        <v>26.612257284594833</v>
      </c>
      <c r="AD919">
        <f t="shared" si="116"/>
        <v>72.140389476664495</v>
      </c>
      <c r="AE919">
        <f t="shared" si="117"/>
        <v>4.7187824263820698E-3</v>
      </c>
      <c r="AF919" s="1" t="s">
        <v>22</v>
      </c>
      <c r="AG919" s="1" t="s">
        <v>57</v>
      </c>
      <c r="AH919">
        <f t="shared" si="120"/>
        <v>100</v>
      </c>
    </row>
    <row r="920" spans="1:34" x14ac:dyDescent="0.45">
      <c r="A920" t="str">
        <f>MID('Stand condition - SCT output'!$I920,9,4)</f>
        <v>1999</v>
      </c>
      <c r="B920">
        <f t="shared" si="118"/>
        <v>2000</v>
      </c>
      <c r="C920" t="str">
        <f>MID('Stand condition - SCT output'!$I920,18,4)</f>
        <v>2001</v>
      </c>
      <c r="D920">
        <f>SUM('Stand condition - SCT output'!$B920:$C920)</f>
        <v>5587252.3435750296</v>
      </c>
      <c r="E920" s="1">
        <f>'Stand condition - SCT output'!$D920</f>
        <v>124054896.106498</v>
      </c>
      <c r="F920" s="1">
        <f>'Stand condition - SCT output'!$E920</f>
        <v>666287032.85156703</v>
      </c>
      <c r="G920" s="1">
        <f>'Stand condition - SCT output'!$F920</f>
        <v>429919887.88991803</v>
      </c>
      <c r="H920" s="1">
        <f>'Stand condition - SCT output'!$G920</f>
        <v>16361.9734674191</v>
      </c>
      <c r="I920" s="1" t="str">
        <f>'Stand condition - SCT output'!$H920</f>
        <v>Warrego</v>
      </c>
      <c r="J920" s="1" t="str">
        <f>'Stand condition - SCT output'!$J920</f>
        <v>Coolabah</v>
      </c>
      <c r="K920" s="1"/>
      <c r="L920" t="s">
        <v>86</v>
      </c>
      <c r="M920">
        <v>2000</v>
      </c>
      <c r="N920" t="s">
        <v>88</v>
      </c>
      <c r="O920">
        <v>5587252.3435750296</v>
      </c>
      <c r="P920" s="1">
        <v>124054896.106498</v>
      </c>
      <c r="Q920" s="1">
        <v>666287032.85156703</v>
      </c>
      <c r="R920" s="1">
        <v>429919887.88991803</v>
      </c>
      <c r="S920" s="1">
        <v>16361.9734674191</v>
      </c>
      <c r="T920" s="1" t="s">
        <v>23</v>
      </c>
      <c r="U920" s="1" t="s">
        <v>57</v>
      </c>
      <c r="V920">
        <f t="shared" si="119"/>
        <v>1225865431.1650255</v>
      </c>
      <c r="X920" t="s">
        <v>86</v>
      </c>
      <c r="Y920">
        <v>2000</v>
      </c>
      <c r="Z920" t="s">
        <v>88</v>
      </c>
      <c r="AA920">
        <f t="shared" si="113"/>
        <v>0.45578023505117315</v>
      </c>
      <c r="AB920">
        <f t="shared" si="114"/>
        <v>10.119780928041994</v>
      </c>
      <c r="AC920">
        <f t="shared" si="115"/>
        <v>54.352379626069393</v>
      </c>
      <c r="AD920">
        <f t="shared" si="116"/>
        <v>35.070724482485424</v>
      </c>
      <c r="AE920">
        <f t="shared" si="117"/>
        <v>1.3347283520238574E-3</v>
      </c>
      <c r="AF920" s="1" t="s">
        <v>23</v>
      </c>
      <c r="AG920" s="1" t="s">
        <v>57</v>
      </c>
      <c r="AH920">
        <f t="shared" si="120"/>
        <v>100</v>
      </c>
    </row>
    <row r="921" spans="1:34" x14ac:dyDescent="0.45">
      <c r="A921" t="str">
        <f>MID('Stand condition - SCT output'!$I921,9,4)</f>
        <v>1999</v>
      </c>
      <c r="B921">
        <f t="shared" si="118"/>
        <v>2000</v>
      </c>
      <c r="C921" t="str">
        <f>MID('Stand condition - SCT output'!$I921,18,4)</f>
        <v>2001</v>
      </c>
      <c r="D921">
        <f>SUM('Stand condition - SCT output'!$B921:$C921)</f>
        <v>0</v>
      </c>
      <c r="E921" s="1">
        <f>'Stand condition - SCT output'!$D921</f>
        <v>1227.8844604492101</v>
      </c>
      <c r="F921" s="1">
        <f>'Stand condition - SCT output'!$E921</f>
        <v>7857.0301456226998</v>
      </c>
      <c r="G921" s="1">
        <f>'Stand condition - SCT output'!$F921</f>
        <v>47031.6472874061</v>
      </c>
      <c r="H921" s="1">
        <f>'Stand condition - SCT output'!$G921</f>
        <v>0</v>
      </c>
      <c r="I921" s="1" t="str">
        <f>'Stand condition - SCT output'!$H921</f>
        <v>Eastern Mt Lofty Ranges</v>
      </c>
      <c r="J921" s="1" t="str">
        <f>'Stand condition - SCT output'!$J921</f>
        <v>Coolabah</v>
      </c>
      <c r="K921" s="1"/>
      <c r="L921" t="s">
        <v>86</v>
      </c>
      <c r="M921">
        <v>2000</v>
      </c>
      <c r="N921" t="s">
        <v>88</v>
      </c>
      <c r="O921">
        <v>0</v>
      </c>
      <c r="P921" s="1">
        <v>1227.8844604492101</v>
      </c>
      <c r="Q921" s="1">
        <v>7857.0301456226998</v>
      </c>
      <c r="R921" s="1">
        <v>47031.6472874061</v>
      </c>
      <c r="S921" s="1">
        <v>0</v>
      </c>
      <c r="T921" s="1" t="s">
        <v>24</v>
      </c>
      <c r="U921" s="1" t="s">
        <v>57</v>
      </c>
      <c r="V921">
        <f t="shared" si="119"/>
        <v>56116.561893478007</v>
      </c>
      <c r="X921" t="s">
        <v>86</v>
      </c>
      <c r="Y921">
        <v>2000</v>
      </c>
      <c r="Z921" t="s">
        <v>88</v>
      </c>
      <c r="AA921">
        <f t="shared" si="113"/>
        <v>0</v>
      </c>
      <c r="AB921">
        <f t="shared" si="114"/>
        <v>2.1880963819202148</v>
      </c>
      <c r="AC921">
        <f t="shared" si="115"/>
        <v>14.001267861949792</v>
      </c>
      <c r="AD921">
        <f t="shared" si="116"/>
        <v>83.810635756129997</v>
      </c>
      <c r="AE921">
        <f t="shared" si="117"/>
        <v>0</v>
      </c>
      <c r="AF921" s="1" t="s">
        <v>24</v>
      </c>
      <c r="AG921" s="1" t="s">
        <v>57</v>
      </c>
      <c r="AH921">
        <f t="shared" si="120"/>
        <v>100</v>
      </c>
    </row>
    <row r="922" spans="1:34" x14ac:dyDescent="0.45">
      <c r="A922" t="str">
        <f>MID('Stand condition - SCT output'!$I922,9,4)</f>
        <v>1999</v>
      </c>
      <c r="B922">
        <f t="shared" si="118"/>
        <v>2000</v>
      </c>
      <c r="C922" t="str">
        <f>MID('Stand condition - SCT output'!$I922,18,4)</f>
        <v>2001</v>
      </c>
      <c r="D922">
        <f>SUM('Stand condition - SCT output'!$B922:$C922)</f>
        <v>6031223.3017137675</v>
      </c>
      <c r="E922" s="1">
        <f>'Stand condition - SCT output'!$D922</f>
        <v>41879230.107702397</v>
      </c>
      <c r="F922" s="1">
        <f>'Stand condition - SCT output'!$E922</f>
        <v>243490559.35308599</v>
      </c>
      <c r="G922" s="1">
        <f>'Stand condition - SCT output'!$F922</f>
        <v>309286623.27393299</v>
      </c>
      <c r="H922" s="1">
        <f>'Stand condition - SCT output'!$G922</f>
        <v>24589.849914550701</v>
      </c>
      <c r="I922" s="1" t="str">
        <f>'Stand condition - SCT output'!$H922</f>
        <v>Condamine-Balonne</v>
      </c>
      <c r="J922" s="1" t="str">
        <f>'Stand condition - SCT output'!$J922</f>
        <v>Coolabah</v>
      </c>
      <c r="K922" s="1"/>
      <c r="L922" t="s">
        <v>86</v>
      </c>
      <c r="M922">
        <v>2000</v>
      </c>
      <c r="N922" t="s">
        <v>88</v>
      </c>
      <c r="O922">
        <v>6031223.3017137675</v>
      </c>
      <c r="P922" s="1">
        <v>41879230.107702397</v>
      </c>
      <c r="Q922" s="1">
        <v>243490559.35308599</v>
      </c>
      <c r="R922" s="1">
        <v>309286623.27393299</v>
      </c>
      <c r="S922" s="1">
        <v>24589.849914550701</v>
      </c>
      <c r="T922" s="1" t="s">
        <v>25</v>
      </c>
      <c r="U922" s="1" t="s">
        <v>57</v>
      </c>
      <c r="V922">
        <f t="shared" si="119"/>
        <v>600712225.88634968</v>
      </c>
      <c r="X922" t="s">
        <v>86</v>
      </c>
      <c r="Y922">
        <v>2000</v>
      </c>
      <c r="Z922" t="s">
        <v>88</v>
      </c>
      <c r="AA922">
        <f t="shared" si="113"/>
        <v>1.0040120779654034</v>
      </c>
      <c r="AB922">
        <f t="shared" si="114"/>
        <v>6.9715960992652812</v>
      </c>
      <c r="AC922">
        <f t="shared" si="115"/>
        <v>40.533644707133462</v>
      </c>
      <c r="AD922">
        <f t="shared" si="116"/>
        <v>51.486653666417595</v>
      </c>
      <c r="AE922">
        <f t="shared" si="117"/>
        <v>4.093449218262277E-3</v>
      </c>
      <c r="AF922" s="1" t="s">
        <v>25</v>
      </c>
      <c r="AG922" s="1" t="s">
        <v>57</v>
      </c>
      <c r="AH922">
        <f t="shared" si="120"/>
        <v>100</v>
      </c>
    </row>
    <row r="923" spans="1:34" x14ac:dyDescent="0.45">
      <c r="A923" t="str">
        <f>MID('Stand condition - SCT output'!$I923,9,4)</f>
        <v>2000</v>
      </c>
      <c r="B923">
        <f t="shared" si="118"/>
        <v>2001</v>
      </c>
      <c r="C923" t="str">
        <f>MID('Stand condition - SCT output'!$I923,18,4)</f>
        <v>2002</v>
      </c>
      <c r="D923">
        <f>SUM('Stand condition - SCT output'!$B923:$C923)</f>
        <v>146749.50610351548</v>
      </c>
      <c r="E923" s="1">
        <f>'Stand condition - SCT output'!$D923</f>
        <v>1190613.4049682601</v>
      </c>
      <c r="F923" s="1">
        <f>'Stand condition - SCT output'!$E923</f>
        <v>4476095.9622651897</v>
      </c>
      <c r="G923" s="1">
        <f>'Stand condition - SCT output'!$F923</f>
        <v>7118169.3968663802</v>
      </c>
      <c r="H923" s="1">
        <f>'Stand condition - SCT output'!$G923</f>
        <v>2536.7107543945299</v>
      </c>
      <c r="I923" s="1" t="str">
        <f>'Stand condition - SCT output'!$H923</f>
        <v>Murrumbidgee</v>
      </c>
      <c r="J923" s="1" t="str">
        <f>'Stand condition - SCT output'!$J923</f>
        <v>Coolabah</v>
      </c>
      <c r="K923" s="1"/>
      <c r="L923" t="s">
        <v>87</v>
      </c>
      <c r="M923">
        <v>2001</v>
      </c>
      <c r="N923" t="s">
        <v>89</v>
      </c>
      <c r="O923">
        <v>146749.50610351548</v>
      </c>
      <c r="P923" s="1">
        <v>1190613.4049682601</v>
      </c>
      <c r="Q923" s="1">
        <v>4476095.9622651897</v>
      </c>
      <c r="R923" s="1">
        <v>7118169.3968663802</v>
      </c>
      <c r="S923" s="1">
        <v>2536.7107543945299</v>
      </c>
      <c r="T923" s="1" t="s">
        <v>4</v>
      </c>
      <c r="U923" s="1" t="s">
        <v>57</v>
      </c>
      <c r="V923">
        <f t="shared" si="119"/>
        <v>12934164.980957739</v>
      </c>
      <c r="X923" t="s">
        <v>87</v>
      </c>
      <c r="Y923">
        <v>2001</v>
      </c>
      <c r="Z923" t="s">
        <v>89</v>
      </c>
      <c r="AA923">
        <f t="shared" si="113"/>
        <v>1.1345881726386413</v>
      </c>
      <c r="AB923">
        <f t="shared" si="114"/>
        <v>9.2051818321564234</v>
      </c>
      <c r="AC923">
        <f t="shared" si="115"/>
        <v>34.606764092271128</v>
      </c>
      <c r="AD923">
        <f t="shared" si="116"/>
        <v>55.033853421122046</v>
      </c>
      <c r="AE923">
        <f t="shared" si="117"/>
        <v>1.9612481811768986E-2</v>
      </c>
      <c r="AF923" s="1" t="s">
        <v>4</v>
      </c>
      <c r="AG923" s="1" t="s">
        <v>57</v>
      </c>
      <c r="AH923">
        <f t="shared" si="120"/>
        <v>100</v>
      </c>
    </row>
    <row r="924" spans="1:34" x14ac:dyDescent="0.45">
      <c r="A924" t="str">
        <f>MID('Stand condition - SCT output'!$I924,9,4)</f>
        <v>2000</v>
      </c>
      <c r="B924">
        <f t="shared" si="118"/>
        <v>2001</v>
      </c>
      <c r="C924" t="str">
        <f>MID('Stand condition - SCT output'!$I924,18,4)</f>
        <v>2002</v>
      </c>
      <c r="D924">
        <f>SUM('Stand condition - SCT output'!$B924:$C924)</f>
        <v>249923.20450152201</v>
      </c>
      <c r="E924" s="1">
        <f>'Stand condition - SCT output'!$D924</f>
        <v>8279155.9218050996</v>
      </c>
      <c r="F924" s="1">
        <f>'Stand condition - SCT output'!$E924</f>
        <v>199911197.382164</v>
      </c>
      <c r="G924" s="1">
        <f>'Stand condition - SCT output'!$F924</f>
        <v>622681039.33997202</v>
      </c>
      <c r="H924" s="1">
        <f>'Stand condition - SCT output'!$G924</f>
        <v>77357.377258300694</v>
      </c>
      <c r="I924" s="1" t="str">
        <f>'Stand condition - SCT output'!$H924</f>
        <v>Namoi</v>
      </c>
      <c r="J924" s="1" t="str">
        <f>'Stand condition - SCT output'!$J924</f>
        <v>Coolabah</v>
      </c>
      <c r="K924" s="1"/>
      <c r="L924" t="s">
        <v>87</v>
      </c>
      <c r="M924">
        <v>2001</v>
      </c>
      <c r="N924" t="s">
        <v>89</v>
      </c>
      <c r="O924">
        <v>249923.20450152201</v>
      </c>
      <c r="P924" s="1">
        <v>8279155.9218050996</v>
      </c>
      <c r="Q924" s="1">
        <v>199911197.382164</v>
      </c>
      <c r="R924" s="1">
        <v>622681039.33997202</v>
      </c>
      <c r="S924" s="1">
        <v>77357.377258300694</v>
      </c>
      <c r="T924" s="1" t="s">
        <v>7</v>
      </c>
      <c r="U924" s="1" t="s">
        <v>57</v>
      </c>
      <c r="V924">
        <f t="shared" si="119"/>
        <v>831198673.22570097</v>
      </c>
      <c r="X924" t="s">
        <v>87</v>
      </c>
      <c r="Y924">
        <v>2001</v>
      </c>
      <c r="Z924" t="s">
        <v>89</v>
      </c>
      <c r="AA924">
        <f t="shared" si="113"/>
        <v>3.0067805995361432E-2</v>
      </c>
      <c r="AB924">
        <f t="shared" si="114"/>
        <v>0.99605018493057729</v>
      </c>
      <c r="AC924">
        <f t="shared" si="115"/>
        <v>24.050952416267965</v>
      </c>
      <c r="AD924">
        <f t="shared" si="116"/>
        <v>74.913622867500806</v>
      </c>
      <c r="AE924">
        <f t="shared" si="117"/>
        <v>9.3067253052863484E-3</v>
      </c>
      <c r="AF924" s="1" t="s">
        <v>7</v>
      </c>
      <c r="AG924" s="1" t="s">
        <v>57</v>
      </c>
      <c r="AH924">
        <f t="shared" si="120"/>
        <v>99.999999999999986</v>
      </c>
    </row>
    <row r="925" spans="1:34" x14ac:dyDescent="0.45">
      <c r="A925" t="str">
        <f>MID('Stand condition - SCT output'!$I925,9,4)</f>
        <v>2000</v>
      </c>
      <c r="B925">
        <f t="shared" si="118"/>
        <v>2001</v>
      </c>
      <c r="C925" t="str">
        <f>MID('Stand condition - SCT output'!$I925,18,4)</f>
        <v>2002</v>
      </c>
      <c r="D925">
        <f>SUM('Stand condition - SCT output'!$B925:$C925)</f>
        <v>660061.97045898368</v>
      </c>
      <c r="E925" s="1">
        <f>'Stand condition - SCT output'!$D925</f>
        <v>18123498.405405302</v>
      </c>
      <c r="F925" s="1">
        <f>'Stand condition - SCT output'!$E925</f>
        <v>88234520.872212201</v>
      </c>
      <c r="G925" s="1">
        <f>'Stand condition - SCT output'!$F925</f>
        <v>48502494.504639097</v>
      </c>
      <c r="H925" s="1">
        <f>'Stand condition - SCT output'!$G925</f>
        <v>2051.9873046875</v>
      </c>
      <c r="I925" s="1" t="str">
        <f>'Stand condition - SCT output'!$H925</f>
        <v>Nebine</v>
      </c>
      <c r="J925" s="1" t="str">
        <f>'Stand condition - SCT output'!$J925</f>
        <v>Coolabah</v>
      </c>
      <c r="K925" s="1"/>
      <c r="L925" t="s">
        <v>87</v>
      </c>
      <c r="M925">
        <v>2001</v>
      </c>
      <c r="N925" t="s">
        <v>89</v>
      </c>
      <c r="O925">
        <v>660061.97045898368</v>
      </c>
      <c r="P925" s="1">
        <v>18123498.405405302</v>
      </c>
      <c r="Q925" s="1">
        <v>88234520.872212201</v>
      </c>
      <c r="R925" s="1">
        <v>48502494.504639097</v>
      </c>
      <c r="S925" s="1">
        <v>2051.9873046875</v>
      </c>
      <c r="T925" s="1" t="s">
        <v>8</v>
      </c>
      <c r="U925" s="1" t="s">
        <v>57</v>
      </c>
      <c r="V925">
        <f t="shared" si="119"/>
        <v>155522627.74002028</v>
      </c>
      <c r="X925" t="s">
        <v>87</v>
      </c>
      <c r="Y925">
        <v>2001</v>
      </c>
      <c r="Z925" t="s">
        <v>89</v>
      </c>
      <c r="AA925">
        <f t="shared" si="113"/>
        <v>0.42441539218484503</v>
      </c>
      <c r="AB925">
        <f t="shared" si="114"/>
        <v>11.653287157481344</v>
      </c>
      <c r="AC925">
        <f t="shared" si="115"/>
        <v>56.734201417757433</v>
      </c>
      <c r="AD925">
        <f t="shared" si="116"/>
        <v>31.186776618588514</v>
      </c>
      <c r="AE925">
        <f t="shared" si="117"/>
        <v>1.3194139878588656E-3</v>
      </c>
      <c r="AF925" s="1" t="s">
        <v>8</v>
      </c>
      <c r="AG925" s="1" t="s">
        <v>57</v>
      </c>
      <c r="AH925">
        <f t="shared" si="120"/>
        <v>99.999999999999986</v>
      </c>
    </row>
    <row r="926" spans="1:34" x14ac:dyDescent="0.45">
      <c r="A926" t="str">
        <f>MID('Stand condition - SCT output'!$I926,9,4)</f>
        <v>2000</v>
      </c>
      <c r="B926">
        <f t="shared" si="118"/>
        <v>2001</v>
      </c>
      <c r="C926" t="str">
        <f>MID('Stand condition - SCT output'!$I926,18,4)</f>
        <v>2002</v>
      </c>
      <c r="D926">
        <f>SUM('Stand condition - SCT output'!$B926:$C926)</f>
        <v>0</v>
      </c>
      <c r="E926" s="1">
        <f>'Stand condition - SCT output'!$D926</f>
        <v>3733.6263427734302</v>
      </c>
      <c r="F926" s="1">
        <f>'Stand condition - SCT output'!$E926</f>
        <v>74645.5048217773</v>
      </c>
      <c r="G926" s="1">
        <f>'Stand condition - SCT output'!$F926</f>
        <v>494682.974554802</v>
      </c>
      <c r="H926" s="1">
        <f>'Stand condition - SCT output'!$G926</f>
        <v>4343.9825439453098</v>
      </c>
      <c r="I926" s="1" t="str">
        <f>'Stand condition - SCT output'!$H926</f>
        <v>Ovens</v>
      </c>
      <c r="J926" s="1" t="str">
        <f>'Stand condition - SCT output'!$J926</f>
        <v>Coolabah</v>
      </c>
      <c r="K926" s="1"/>
      <c r="L926" t="s">
        <v>87</v>
      </c>
      <c r="M926">
        <v>2001</v>
      </c>
      <c r="N926" t="s">
        <v>89</v>
      </c>
      <c r="O926">
        <v>0</v>
      </c>
      <c r="P926" s="1">
        <v>3733.6263427734302</v>
      </c>
      <c r="Q926" s="1">
        <v>74645.5048217773</v>
      </c>
      <c r="R926" s="1">
        <v>494682.974554802</v>
      </c>
      <c r="S926" s="1">
        <v>4343.9825439453098</v>
      </c>
      <c r="T926" s="1" t="s">
        <v>9</v>
      </c>
      <c r="U926" s="1" t="s">
        <v>57</v>
      </c>
      <c r="V926">
        <f t="shared" si="119"/>
        <v>577406.08826329804</v>
      </c>
      <c r="X926" t="s">
        <v>87</v>
      </c>
      <c r="Y926">
        <v>2001</v>
      </c>
      <c r="Z926" t="s">
        <v>89</v>
      </c>
      <c r="AA926">
        <f t="shared" si="113"/>
        <v>0</v>
      </c>
      <c r="AB926">
        <f t="shared" si="114"/>
        <v>0.64662053599110836</v>
      </c>
      <c r="AC926">
        <f t="shared" si="115"/>
        <v>12.927730818754174</v>
      </c>
      <c r="AD926">
        <f t="shared" si="116"/>
        <v>85.673321534016424</v>
      </c>
      <c r="AE926">
        <f t="shared" si="117"/>
        <v>0.75232711123829499</v>
      </c>
      <c r="AF926" s="1" t="s">
        <v>9</v>
      </c>
      <c r="AG926" s="1" t="s">
        <v>57</v>
      </c>
      <c r="AH926">
        <f t="shared" si="120"/>
        <v>100.00000000000001</v>
      </c>
    </row>
    <row r="927" spans="1:34" x14ac:dyDescent="0.45">
      <c r="A927" t="str">
        <f>MID('Stand condition - SCT output'!$I927,9,4)</f>
        <v>2000</v>
      </c>
      <c r="B927">
        <f t="shared" si="118"/>
        <v>2001</v>
      </c>
      <c r="C927" t="str">
        <f>MID('Stand condition - SCT output'!$I927,18,4)</f>
        <v>2002</v>
      </c>
      <c r="D927">
        <f>SUM('Stand condition - SCT output'!$B927:$C927)</f>
        <v>1244701.9019811209</v>
      </c>
      <c r="E927" s="1">
        <f>'Stand condition - SCT output'!$D927</f>
        <v>14892320.106744001</v>
      </c>
      <c r="F927" s="1">
        <f>'Stand condition - SCT output'!$E927</f>
        <v>61013269.625097901</v>
      </c>
      <c r="G927" s="1">
        <f>'Stand condition - SCT output'!$F927</f>
        <v>151404893.90305099</v>
      </c>
      <c r="H927" s="1">
        <f>'Stand condition - SCT output'!$G927</f>
        <v>38394.291320800701</v>
      </c>
      <c r="I927" s="1" t="str">
        <f>'Stand condition - SCT output'!$H927</f>
        <v>Paroo</v>
      </c>
      <c r="J927" s="1" t="str">
        <f>'Stand condition - SCT output'!$J927</f>
        <v>Coolabah</v>
      </c>
      <c r="K927" s="1"/>
      <c r="L927" t="s">
        <v>87</v>
      </c>
      <c r="M927">
        <v>2001</v>
      </c>
      <c r="N927" t="s">
        <v>89</v>
      </c>
      <c r="O927">
        <v>1244701.9019811209</v>
      </c>
      <c r="P927" s="1">
        <v>14892320.106744001</v>
      </c>
      <c r="Q927" s="1">
        <v>61013269.625097901</v>
      </c>
      <c r="R927" s="1">
        <v>151404893.90305099</v>
      </c>
      <c r="S927" s="1">
        <v>38394.291320800701</v>
      </c>
      <c r="T927" s="1" t="s">
        <v>10</v>
      </c>
      <c r="U927" s="1" t="s">
        <v>57</v>
      </c>
      <c r="V927">
        <f t="shared" si="119"/>
        <v>228593579.8281948</v>
      </c>
      <c r="X927" t="s">
        <v>87</v>
      </c>
      <c r="Y927">
        <v>2001</v>
      </c>
      <c r="Z927" t="s">
        <v>89</v>
      </c>
      <c r="AA927">
        <f t="shared" si="113"/>
        <v>0.54450431325175785</v>
      </c>
      <c r="AB927">
        <f t="shared" si="114"/>
        <v>6.5147586900457553</v>
      </c>
      <c r="AC927">
        <f t="shared" si="115"/>
        <v>26.690718816755023</v>
      </c>
      <c r="AD927">
        <f t="shared" si="116"/>
        <v>66.233222305212209</v>
      </c>
      <c r="AE927">
        <f t="shared" si="117"/>
        <v>1.6795874735264608E-2</v>
      </c>
      <c r="AF927" s="1" t="s">
        <v>10</v>
      </c>
      <c r="AG927" s="1" t="s">
        <v>57</v>
      </c>
      <c r="AH927">
        <f t="shared" si="120"/>
        <v>100.00000000000001</v>
      </c>
    </row>
    <row r="928" spans="1:34" x14ac:dyDescent="0.45">
      <c r="A928" t="str">
        <f>MID('Stand condition - SCT output'!$I928,9,4)</f>
        <v>2000</v>
      </c>
      <c r="B928">
        <f t="shared" si="118"/>
        <v>2001</v>
      </c>
      <c r="C928" t="str">
        <f>MID('Stand condition - SCT output'!$I928,18,4)</f>
        <v>2002</v>
      </c>
      <c r="D928">
        <f>SUM('Stand condition - SCT output'!$B928:$C928)</f>
        <v>24848.091308593663</v>
      </c>
      <c r="E928" s="1">
        <f>'Stand condition - SCT output'!$D928</f>
        <v>112628.299560546</v>
      </c>
      <c r="F928" s="1">
        <f>'Stand condition - SCT output'!$E928</f>
        <v>458608.78363132803</v>
      </c>
      <c r="G928" s="1">
        <f>'Stand condition - SCT output'!$F928</f>
        <v>584488.52691650297</v>
      </c>
      <c r="H928" s="1">
        <f>'Stand condition - SCT output'!$G928</f>
        <v>0</v>
      </c>
      <c r="I928" s="1" t="str">
        <f>'Stand condition - SCT output'!$H928</f>
        <v>Wimmera-Avoca</v>
      </c>
      <c r="J928" s="1" t="str">
        <f>'Stand condition - SCT output'!$J928</f>
        <v>Coolabah</v>
      </c>
      <c r="K928" s="1"/>
      <c r="L928" t="s">
        <v>87</v>
      </c>
      <c r="M928">
        <v>2001</v>
      </c>
      <c r="N928" t="s">
        <v>89</v>
      </c>
      <c r="O928">
        <v>24848.091308593663</v>
      </c>
      <c r="P928" s="1">
        <v>112628.299560546</v>
      </c>
      <c r="Q928" s="1">
        <v>458608.78363132803</v>
      </c>
      <c r="R928" s="1">
        <v>584488.52691650297</v>
      </c>
      <c r="S928" s="1">
        <v>0</v>
      </c>
      <c r="T928" s="1" t="s">
        <v>11</v>
      </c>
      <c r="U928" s="1" t="s">
        <v>57</v>
      </c>
      <c r="V928">
        <f t="shared" si="119"/>
        <v>1180573.7014169707</v>
      </c>
      <c r="X928" t="s">
        <v>87</v>
      </c>
      <c r="Y928">
        <v>2001</v>
      </c>
      <c r="Z928" t="s">
        <v>89</v>
      </c>
      <c r="AA928">
        <f t="shared" si="113"/>
        <v>2.1047471478290607</v>
      </c>
      <c r="AB928">
        <f t="shared" si="114"/>
        <v>9.5401328545066786</v>
      </c>
      <c r="AC928">
        <f t="shared" si="115"/>
        <v>38.846264581439335</v>
      </c>
      <c r="AD928">
        <f t="shared" si="116"/>
        <v>49.508855416224925</v>
      </c>
      <c r="AE928">
        <f t="shared" si="117"/>
        <v>0</v>
      </c>
      <c r="AF928" s="1" t="s">
        <v>11</v>
      </c>
      <c r="AG928" s="1" t="s">
        <v>57</v>
      </c>
      <c r="AH928">
        <f t="shared" si="120"/>
        <v>100</v>
      </c>
    </row>
    <row r="929" spans="1:34" x14ac:dyDescent="0.45">
      <c r="A929" t="str">
        <f>MID('Stand condition - SCT output'!$I929,9,4)</f>
        <v>2000</v>
      </c>
      <c r="B929">
        <f t="shared" si="118"/>
        <v>2001</v>
      </c>
      <c r="C929" t="str">
        <f>MID('Stand condition - SCT output'!$I929,18,4)</f>
        <v>2002</v>
      </c>
      <c r="D929">
        <f>SUM('Stand condition - SCT output'!$B929:$C929)</f>
        <v>283204.46142578032</v>
      </c>
      <c r="E929" s="1">
        <f>'Stand condition - SCT output'!$D929</f>
        <v>2294125.0682373</v>
      </c>
      <c r="F929" s="1">
        <f>'Stand condition - SCT output'!$E929</f>
        <v>7831828.1144323004</v>
      </c>
      <c r="G929" s="1">
        <f>'Stand condition - SCT output'!$F929</f>
        <v>6410302.9099121001</v>
      </c>
      <c r="H929" s="1">
        <f>'Stand condition - SCT output'!$G929</f>
        <v>2579.8946533203102</v>
      </c>
      <c r="I929" s="1" t="str">
        <f>'Stand condition - SCT output'!$H929</f>
        <v>Lachlan</v>
      </c>
      <c r="J929" s="1" t="str">
        <f>'Stand condition - SCT output'!$J929</f>
        <v>Coolabah</v>
      </c>
      <c r="K929" s="1"/>
      <c r="L929" t="s">
        <v>87</v>
      </c>
      <c r="M929">
        <v>2001</v>
      </c>
      <c r="N929" t="s">
        <v>89</v>
      </c>
      <c r="O929">
        <v>283204.46142578032</v>
      </c>
      <c r="P929" s="1">
        <v>2294125.0682373</v>
      </c>
      <c r="Q929" s="1">
        <v>7831828.1144323004</v>
      </c>
      <c r="R929" s="1">
        <v>6410302.9099121001</v>
      </c>
      <c r="S929" s="1">
        <v>2579.8946533203102</v>
      </c>
      <c r="T929" s="1" t="s">
        <v>12</v>
      </c>
      <c r="U929" s="1" t="s">
        <v>57</v>
      </c>
      <c r="V929">
        <f t="shared" si="119"/>
        <v>16822040.448660798</v>
      </c>
      <c r="X929" t="s">
        <v>87</v>
      </c>
      <c r="Y929">
        <v>2001</v>
      </c>
      <c r="Z929" t="s">
        <v>89</v>
      </c>
      <c r="AA929">
        <f t="shared" si="113"/>
        <v>1.6835321629982538</v>
      </c>
      <c r="AB929">
        <f t="shared" si="114"/>
        <v>13.637614742627344</v>
      </c>
      <c r="AC929">
        <f t="shared" si="115"/>
        <v>46.556944969513445</v>
      </c>
      <c r="AD929">
        <f t="shared" si="116"/>
        <v>38.106571729367253</v>
      </c>
      <c r="AE929">
        <f t="shared" si="117"/>
        <v>1.5336395493720831E-2</v>
      </c>
      <c r="AF929" s="1" t="s">
        <v>12</v>
      </c>
      <c r="AG929" s="1" t="s">
        <v>57</v>
      </c>
      <c r="AH929">
        <f t="shared" si="120"/>
        <v>100.00000000000001</v>
      </c>
    </row>
    <row r="930" spans="1:34" x14ac:dyDescent="0.45">
      <c r="A930" t="str">
        <f>MID('Stand condition - SCT output'!$I930,9,4)</f>
        <v>2000</v>
      </c>
      <c r="B930">
        <f t="shared" si="118"/>
        <v>2001</v>
      </c>
      <c r="C930" t="str">
        <f>MID('Stand condition - SCT output'!$I930,18,4)</f>
        <v>2002</v>
      </c>
      <c r="D930">
        <f>SUM('Stand condition - SCT output'!$B930:$C930)</f>
        <v>1248.609375</v>
      </c>
      <c r="E930" s="1">
        <f>'Stand condition - SCT output'!$D930</f>
        <v>12496.667480468701</v>
      </c>
      <c r="F930" s="1">
        <f>'Stand condition - SCT output'!$E930</f>
        <v>60428.822265625</v>
      </c>
      <c r="G930" s="1">
        <f>'Stand condition - SCT output'!$F930</f>
        <v>164272.524963378</v>
      </c>
      <c r="H930" s="1">
        <f>'Stand condition - SCT output'!$G930</f>
        <v>0</v>
      </c>
      <c r="I930" s="1" t="str">
        <f>'Stand condition - SCT output'!$H930</f>
        <v>Loddon</v>
      </c>
      <c r="J930" s="1" t="str">
        <f>'Stand condition - SCT output'!$J930</f>
        <v>Coolabah</v>
      </c>
      <c r="K930" s="1"/>
      <c r="L930" t="s">
        <v>87</v>
      </c>
      <c r="M930">
        <v>2001</v>
      </c>
      <c r="N930" t="s">
        <v>89</v>
      </c>
      <c r="O930">
        <v>1248.609375</v>
      </c>
      <c r="P930" s="1">
        <v>12496.667480468701</v>
      </c>
      <c r="Q930" s="1">
        <v>60428.822265625</v>
      </c>
      <c r="R930" s="1">
        <v>164272.524963378</v>
      </c>
      <c r="S930" s="1">
        <v>0</v>
      </c>
      <c r="T930" s="1" t="s">
        <v>13</v>
      </c>
      <c r="U930" s="1" t="s">
        <v>57</v>
      </c>
      <c r="V930">
        <f t="shared" si="119"/>
        <v>238446.62408447172</v>
      </c>
      <c r="X930" t="s">
        <v>87</v>
      </c>
      <c r="Y930">
        <v>2001</v>
      </c>
      <c r="Z930" t="s">
        <v>89</v>
      </c>
      <c r="AA930">
        <f t="shared" si="113"/>
        <v>0.52364313388545591</v>
      </c>
      <c r="AB930">
        <f t="shared" si="114"/>
        <v>5.2408657612370524</v>
      </c>
      <c r="AC930">
        <f t="shared" si="115"/>
        <v>25.342704052802013</v>
      </c>
      <c r="AD930">
        <f t="shared" si="116"/>
        <v>68.892787052075462</v>
      </c>
      <c r="AE930">
        <f t="shared" si="117"/>
        <v>0</v>
      </c>
      <c r="AF930" s="1" t="s">
        <v>13</v>
      </c>
      <c r="AG930" s="1" t="s">
        <v>57</v>
      </c>
      <c r="AH930">
        <f t="shared" si="120"/>
        <v>99.999999999999986</v>
      </c>
    </row>
    <row r="931" spans="1:34" x14ac:dyDescent="0.45">
      <c r="A931" t="str">
        <f>MID('Stand condition - SCT output'!$I931,9,4)</f>
        <v>2000</v>
      </c>
      <c r="B931">
        <f t="shared" si="118"/>
        <v>2001</v>
      </c>
      <c r="C931" t="str">
        <f>MID('Stand condition - SCT output'!$I931,18,4)</f>
        <v>2002</v>
      </c>
      <c r="D931">
        <f>SUM('Stand condition - SCT output'!$B931:$C931)</f>
        <v>21404.21722412105</v>
      </c>
      <c r="E931" s="1">
        <f>'Stand condition - SCT output'!$D931</f>
        <v>517491.18133544899</v>
      </c>
      <c r="F931" s="1">
        <f>'Stand condition - SCT output'!$E931</f>
        <v>3209278.6724649998</v>
      </c>
      <c r="G931" s="1">
        <f>'Stand condition - SCT output'!$F931</f>
        <v>6618935.7639437802</v>
      </c>
      <c r="H931" s="1">
        <f>'Stand condition - SCT output'!$G931</f>
        <v>2626.0635174919498</v>
      </c>
      <c r="I931" s="1" t="str">
        <f>'Stand condition - SCT output'!$H931</f>
        <v>Lower Darling</v>
      </c>
      <c r="J931" s="1" t="str">
        <f>'Stand condition - SCT output'!$J931</f>
        <v>Coolabah</v>
      </c>
      <c r="K931" s="1"/>
      <c r="L931" t="s">
        <v>87</v>
      </c>
      <c r="M931">
        <v>2001</v>
      </c>
      <c r="N931" t="s">
        <v>89</v>
      </c>
      <c r="O931">
        <v>21404.21722412105</v>
      </c>
      <c r="P931" s="1">
        <v>517491.18133544899</v>
      </c>
      <c r="Q931" s="1">
        <v>3209278.6724649998</v>
      </c>
      <c r="R931" s="1">
        <v>6618935.7639437802</v>
      </c>
      <c r="S931" s="1">
        <v>2626.0635174919498</v>
      </c>
      <c r="T931" s="1" t="s">
        <v>14</v>
      </c>
      <c r="U931" s="1" t="s">
        <v>57</v>
      </c>
      <c r="V931">
        <f t="shared" si="119"/>
        <v>10369735.898485843</v>
      </c>
      <c r="X931" t="s">
        <v>87</v>
      </c>
      <c r="Y931">
        <v>2001</v>
      </c>
      <c r="Z931" t="s">
        <v>89</v>
      </c>
      <c r="AA931">
        <f t="shared" si="113"/>
        <v>0.20641043738873263</v>
      </c>
      <c r="AB931">
        <f t="shared" si="114"/>
        <v>4.9903988529834349</v>
      </c>
      <c r="AC931">
        <f t="shared" si="115"/>
        <v>30.948509237671217</v>
      </c>
      <c r="AD931">
        <f t="shared" si="116"/>
        <v>63.829357167237568</v>
      </c>
      <c r="AE931">
        <f t="shared" si="117"/>
        <v>2.5324304719037249E-2</v>
      </c>
      <c r="AF931" s="1" t="s">
        <v>14</v>
      </c>
      <c r="AG931" s="1" t="s">
        <v>57</v>
      </c>
      <c r="AH931">
        <f t="shared" si="120"/>
        <v>99.999999999999986</v>
      </c>
    </row>
    <row r="932" spans="1:34" x14ac:dyDescent="0.45">
      <c r="A932" t="str">
        <f>MID('Stand condition - SCT output'!$I932,9,4)</f>
        <v>2000</v>
      </c>
      <c r="B932">
        <f t="shared" si="118"/>
        <v>2001</v>
      </c>
      <c r="C932" t="str">
        <f>MID('Stand condition - SCT output'!$I932,18,4)</f>
        <v>2002</v>
      </c>
      <c r="D932">
        <f>SUM('Stand condition - SCT output'!$B932:$C932)</f>
        <v>2955333.5880416543</v>
      </c>
      <c r="E932" s="1">
        <f>'Stand condition - SCT output'!$D932</f>
        <v>52934323.224120602</v>
      </c>
      <c r="F932" s="1">
        <f>'Stand condition - SCT output'!$E932</f>
        <v>297949876.74381</v>
      </c>
      <c r="G932" s="1">
        <f>'Stand condition - SCT output'!$F932</f>
        <v>314317201.43747699</v>
      </c>
      <c r="H932" s="1">
        <f>'Stand condition - SCT output'!$G932</f>
        <v>355946.95955164201</v>
      </c>
      <c r="I932" s="1" t="str">
        <f>'Stand condition - SCT output'!$H932</f>
        <v>Macquarie-Castlereagh</v>
      </c>
      <c r="J932" s="1" t="str">
        <f>'Stand condition - SCT output'!$J932</f>
        <v>Coolabah</v>
      </c>
      <c r="K932" s="1"/>
      <c r="L932" t="s">
        <v>87</v>
      </c>
      <c r="M932">
        <v>2001</v>
      </c>
      <c r="N932" t="s">
        <v>89</v>
      </c>
      <c r="O932">
        <v>2955333.5880416543</v>
      </c>
      <c r="P932" s="1">
        <v>52934323.224120602</v>
      </c>
      <c r="Q932" s="1">
        <v>297949876.74381</v>
      </c>
      <c r="R932" s="1">
        <v>314317201.43747699</v>
      </c>
      <c r="S932" s="1">
        <v>355946.95955164201</v>
      </c>
      <c r="T932" s="1" t="s">
        <v>15</v>
      </c>
      <c r="U932" s="1" t="s">
        <v>57</v>
      </c>
      <c r="V932">
        <f t="shared" si="119"/>
        <v>668512681.9530009</v>
      </c>
      <c r="X932" t="s">
        <v>87</v>
      </c>
      <c r="Y932">
        <v>2001</v>
      </c>
      <c r="Z932" t="s">
        <v>89</v>
      </c>
      <c r="AA932">
        <f t="shared" si="113"/>
        <v>0.44207591984760974</v>
      </c>
      <c r="AB932">
        <f t="shared" si="114"/>
        <v>7.9182227432810466</v>
      </c>
      <c r="AC932">
        <f t="shared" si="115"/>
        <v>44.569068738288657</v>
      </c>
      <c r="AD932">
        <f t="shared" si="116"/>
        <v>47.017387990191445</v>
      </c>
      <c r="AE932">
        <f t="shared" si="117"/>
        <v>5.3244608391238638E-2</v>
      </c>
      <c r="AF932" s="1" t="s">
        <v>15</v>
      </c>
      <c r="AG932" s="1" t="s">
        <v>57</v>
      </c>
      <c r="AH932">
        <f t="shared" si="120"/>
        <v>99.999999999999986</v>
      </c>
    </row>
    <row r="933" spans="1:34" x14ac:dyDescent="0.45">
      <c r="A933" t="str">
        <f>MID('Stand condition - SCT output'!$I933,9,4)</f>
        <v>2000</v>
      </c>
      <c r="B933">
        <f t="shared" si="118"/>
        <v>2001</v>
      </c>
      <c r="C933" t="str">
        <f>MID('Stand condition - SCT output'!$I933,18,4)</f>
        <v>2002</v>
      </c>
      <c r="D933">
        <f>SUM('Stand condition - SCT output'!$B933:$C933)</f>
        <v>1129875.6578261377</v>
      </c>
      <c r="E933" s="1">
        <f>'Stand condition - SCT output'!$D933</f>
        <v>8237522.2134571699</v>
      </c>
      <c r="F933" s="1">
        <f>'Stand condition - SCT output'!$E933</f>
        <v>22450717.583350301</v>
      </c>
      <c r="G933" s="1">
        <f>'Stand condition - SCT output'!$F933</f>
        <v>47947691.460212499</v>
      </c>
      <c r="H933" s="1">
        <f>'Stand condition - SCT output'!$G933</f>
        <v>41451.875488281199</v>
      </c>
      <c r="I933" s="1" t="str">
        <f>'Stand condition - SCT output'!$H933</f>
        <v>Moonie</v>
      </c>
      <c r="J933" s="1" t="str">
        <f>'Stand condition - SCT output'!$J933</f>
        <v>Coolabah</v>
      </c>
      <c r="K933" s="1"/>
      <c r="L933" t="s">
        <v>87</v>
      </c>
      <c r="M933">
        <v>2001</v>
      </c>
      <c r="N933" t="s">
        <v>89</v>
      </c>
      <c r="O933">
        <v>1129875.6578261377</v>
      </c>
      <c r="P933" s="1">
        <v>8237522.2134571699</v>
      </c>
      <c r="Q933" s="1">
        <v>22450717.583350301</v>
      </c>
      <c r="R933" s="1">
        <v>47947691.460212499</v>
      </c>
      <c r="S933" s="1">
        <v>41451.875488281199</v>
      </c>
      <c r="T933" s="1" t="s">
        <v>16</v>
      </c>
      <c r="U933" s="1" t="s">
        <v>57</v>
      </c>
      <c r="V933">
        <f t="shared" si="119"/>
        <v>79807258.790334389</v>
      </c>
      <c r="X933" t="s">
        <v>87</v>
      </c>
      <c r="Y933">
        <v>2001</v>
      </c>
      <c r="Z933" t="s">
        <v>89</v>
      </c>
      <c r="AA933">
        <f t="shared" si="113"/>
        <v>1.4157555026347792</v>
      </c>
      <c r="AB933">
        <f t="shared" si="114"/>
        <v>10.321770648830796</v>
      </c>
      <c r="AC933">
        <f t="shared" si="115"/>
        <v>28.131172431735436</v>
      </c>
      <c r="AD933">
        <f t="shared" si="116"/>
        <v>60.079361435252721</v>
      </c>
      <c r="AE933">
        <f t="shared" si="117"/>
        <v>5.1939981546266965E-2</v>
      </c>
      <c r="AF933" s="1" t="s">
        <v>16</v>
      </c>
      <c r="AG933" s="1" t="s">
        <v>57</v>
      </c>
      <c r="AH933">
        <f t="shared" si="120"/>
        <v>100</v>
      </c>
    </row>
    <row r="934" spans="1:34" x14ac:dyDescent="0.45">
      <c r="A934" t="str">
        <f>MID('Stand condition - SCT output'!$I934,9,4)</f>
        <v>2000</v>
      </c>
      <c r="B934">
        <f t="shared" si="118"/>
        <v>2001</v>
      </c>
      <c r="C934" t="str">
        <f>MID('Stand condition - SCT output'!$I934,18,4)</f>
        <v>2002</v>
      </c>
      <c r="D934">
        <f>SUM('Stand condition - SCT output'!$B934:$C934)</f>
        <v>99486.51318359375</v>
      </c>
      <c r="E934" s="1">
        <f>'Stand condition - SCT output'!$D934</f>
        <v>1052033.7939453099</v>
      </c>
      <c r="F934" s="1">
        <f>'Stand condition - SCT output'!$E934</f>
        <v>4992199.1778892297</v>
      </c>
      <c r="G934" s="1">
        <f>'Stand condition - SCT output'!$F934</f>
        <v>10429321.2788995</v>
      </c>
      <c r="H934" s="1">
        <f>'Stand condition - SCT output'!$G934</f>
        <v>13228.277363855599</v>
      </c>
      <c r="I934" s="1" t="str">
        <f>'Stand condition - SCT output'!$H934</f>
        <v>Murray</v>
      </c>
      <c r="J934" s="1" t="str">
        <f>'Stand condition - SCT output'!$J934</f>
        <v>Coolabah</v>
      </c>
      <c r="K934" s="1"/>
      <c r="L934" t="s">
        <v>87</v>
      </c>
      <c r="M934">
        <v>2001</v>
      </c>
      <c r="N934" t="s">
        <v>89</v>
      </c>
      <c r="O934">
        <v>99486.51318359375</v>
      </c>
      <c r="P934" s="1">
        <v>1052033.7939453099</v>
      </c>
      <c r="Q934" s="1">
        <v>4992199.1778892297</v>
      </c>
      <c r="R934" s="1">
        <v>10429321.2788995</v>
      </c>
      <c r="S934" s="1">
        <v>13228.277363855599</v>
      </c>
      <c r="T934" s="1" t="s">
        <v>17</v>
      </c>
      <c r="U934" s="1" t="s">
        <v>57</v>
      </c>
      <c r="V934">
        <f t="shared" si="119"/>
        <v>16586269.041281488</v>
      </c>
      <c r="X934" t="s">
        <v>87</v>
      </c>
      <c r="Y934">
        <v>2001</v>
      </c>
      <c r="Z934" t="s">
        <v>89</v>
      </c>
      <c r="AA934">
        <f t="shared" si="113"/>
        <v>0.59981248908951268</v>
      </c>
      <c r="AB934">
        <f t="shared" si="114"/>
        <v>6.342799524877524</v>
      </c>
      <c r="AC934">
        <f t="shared" si="115"/>
        <v>30.09838539013306</v>
      </c>
      <c r="AD934">
        <f t="shared" si="116"/>
        <v>62.879248207912283</v>
      </c>
      <c r="AE934">
        <f t="shared" si="117"/>
        <v>7.9754387987628808E-2</v>
      </c>
      <c r="AF934" s="1" t="s">
        <v>17</v>
      </c>
      <c r="AG934" s="1" t="s">
        <v>57</v>
      </c>
      <c r="AH934">
        <f t="shared" si="120"/>
        <v>100.00000000000001</v>
      </c>
    </row>
    <row r="935" spans="1:34" x14ac:dyDescent="0.45">
      <c r="A935" t="str">
        <f>MID('Stand condition - SCT output'!$I935,9,4)</f>
        <v>2000</v>
      </c>
      <c r="B935">
        <f t="shared" si="118"/>
        <v>2001</v>
      </c>
      <c r="C935" t="str">
        <f>MID('Stand condition - SCT output'!$I935,18,4)</f>
        <v>2002</v>
      </c>
      <c r="D935">
        <f>SUM('Stand condition - SCT output'!$B935:$C935)</f>
        <v>180543.16721335001</v>
      </c>
      <c r="E935" s="1">
        <f>'Stand condition - SCT output'!$D935</f>
        <v>5711935.2311800998</v>
      </c>
      <c r="F935" s="1">
        <f>'Stand condition - SCT output'!$E935</f>
        <v>60448289.1693964</v>
      </c>
      <c r="G935" s="1">
        <f>'Stand condition - SCT output'!$F935</f>
        <v>205081690.798693</v>
      </c>
      <c r="H935" s="1">
        <f>'Stand condition - SCT output'!$G935</f>
        <v>383687.886238846</v>
      </c>
      <c r="I935" s="1" t="str">
        <f>'Stand condition - SCT output'!$H935</f>
        <v>Barwon-Darling</v>
      </c>
      <c r="J935" s="1" t="str">
        <f>'Stand condition - SCT output'!$J935</f>
        <v>Coolabah</v>
      </c>
      <c r="K935" s="1"/>
      <c r="L935" t="s">
        <v>87</v>
      </c>
      <c r="M935">
        <v>2001</v>
      </c>
      <c r="N935" t="s">
        <v>89</v>
      </c>
      <c r="O935">
        <v>180543.16721335001</v>
      </c>
      <c r="P935" s="1">
        <v>5711935.2311800998</v>
      </c>
      <c r="Q935" s="1">
        <v>60448289.1693964</v>
      </c>
      <c r="R935" s="1">
        <v>205081690.798693</v>
      </c>
      <c r="S935" s="1">
        <v>383687.886238846</v>
      </c>
      <c r="T935" s="1" t="s">
        <v>18</v>
      </c>
      <c r="U935" s="1" t="s">
        <v>57</v>
      </c>
      <c r="V935">
        <f t="shared" si="119"/>
        <v>271806146.25272173</v>
      </c>
      <c r="X935" t="s">
        <v>87</v>
      </c>
      <c r="Y935">
        <v>2001</v>
      </c>
      <c r="Z935" t="s">
        <v>89</v>
      </c>
      <c r="AA935">
        <f t="shared" si="113"/>
        <v>6.6423504288782118E-2</v>
      </c>
      <c r="AB935">
        <f t="shared" si="114"/>
        <v>2.1014739033418395</v>
      </c>
      <c r="AC935">
        <f t="shared" si="115"/>
        <v>22.239485752169998</v>
      </c>
      <c r="AD935">
        <f t="shared" si="116"/>
        <v>75.451454511264359</v>
      </c>
      <c r="AE935">
        <f t="shared" si="117"/>
        <v>0.14116232893501168</v>
      </c>
      <c r="AF935" s="1" t="s">
        <v>18</v>
      </c>
      <c r="AG935" s="1" t="s">
        <v>57</v>
      </c>
      <c r="AH935">
        <f t="shared" si="120"/>
        <v>99.999999999999986</v>
      </c>
    </row>
    <row r="936" spans="1:34" x14ac:dyDescent="0.45">
      <c r="A936" t="str">
        <f>MID('Stand condition - SCT output'!$I936,9,4)</f>
        <v>2000</v>
      </c>
      <c r="B936">
        <f t="shared" si="118"/>
        <v>2001</v>
      </c>
      <c r="C936" t="str">
        <f>MID('Stand condition - SCT output'!$I936,18,4)</f>
        <v>2002</v>
      </c>
      <c r="D936">
        <f>SUM('Stand condition - SCT output'!$B936:$C936)</f>
        <v>1950354.9973144466</v>
      </c>
      <c r="E936" s="1">
        <f>'Stand condition - SCT output'!$D936</f>
        <v>23815897.074204799</v>
      </c>
      <c r="F936" s="1">
        <f>'Stand condition - SCT output'!$E936</f>
        <v>199827949.91436499</v>
      </c>
      <c r="G936" s="1">
        <f>'Stand condition - SCT output'!$F936</f>
        <v>413736766.25161898</v>
      </c>
      <c r="H936" s="1">
        <f>'Stand condition - SCT output'!$G936</f>
        <v>335369.82196044899</v>
      </c>
      <c r="I936" s="1" t="str">
        <f>'Stand condition - SCT output'!$H936</f>
        <v>Border Rivers</v>
      </c>
      <c r="J936" s="1" t="str">
        <f>'Stand condition - SCT output'!$J936</f>
        <v>Coolabah</v>
      </c>
      <c r="K936" s="1"/>
      <c r="L936" t="s">
        <v>87</v>
      </c>
      <c r="M936">
        <v>2001</v>
      </c>
      <c r="N936" t="s">
        <v>89</v>
      </c>
      <c r="O936">
        <v>1950354.9973144466</v>
      </c>
      <c r="P936" s="1">
        <v>23815897.074204799</v>
      </c>
      <c r="Q936" s="1">
        <v>199827949.91436499</v>
      </c>
      <c r="R936" s="1">
        <v>413736766.25161898</v>
      </c>
      <c r="S936" s="1">
        <v>335369.82196044899</v>
      </c>
      <c r="T936" s="1" t="s">
        <v>19</v>
      </c>
      <c r="U936" s="1" t="s">
        <v>57</v>
      </c>
      <c r="V936">
        <f t="shared" si="119"/>
        <v>639666338.05946374</v>
      </c>
      <c r="X936" t="s">
        <v>87</v>
      </c>
      <c r="Y936">
        <v>2001</v>
      </c>
      <c r="Z936" t="s">
        <v>89</v>
      </c>
      <c r="AA936">
        <f t="shared" si="113"/>
        <v>0.30490192796938148</v>
      </c>
      <c r="AB936">
        <f t="shared" si="114"/>
        <v>3.7231749831411109</v>
      </c>
      <c r="AC936">
        <f t="shared" si="115"/>
        <v>31.239403736732019</v>
      </c>
      <c r="AD936">
        <f t="shared" si="116"/>
        <v>64.680090483854386</v>
      </c>
      <c r="AE936">
        <f t="shared" si="117"/>
        <v>5.2428868303098487E-2</v>
      </c>
      <c r="AF936" s="1" t="s">
        <v>19</v>
      </c>
      <c r="AG936" s="1" t="s">
        <v>57</v>
      </c>
      <c r="AH936">
        <f t="shared" si="120"/>
        <v>99.999999999999986</v>
      </c>
    </row>
    <row r="937" spans="1:34" x14ac:dyDescent="0.45">
      <c r="A937" t="str">
        <f>MID('Stand condition - SCT output'!$I937,9,4)</f>
        <v>2000</v>
      </c>
      <c r="B937">
        <f t="shared" si="118"/>
        <v>2001</v>
      </c>
      <c r="C937" t="str">
        <f>MID('Stand condition - SCT output'!$I937,18,4)</f>
        <v>2002</v>
      </c>
      <c r="D937">
        <f>SUM('Stand condition - SCT output'!$B937:$C937)</f>
        <v>0</v>
      </c>
      <c r="E937" s="1">
        <f>'Stand condition - SCT output'!$D937</f>
        <v>3741.55908203125</v>
      </c>
      <c r="F937" s="1">
        <f>'Stand condition - SCT output'!$E937</f>
        <v>18069.992858886701</v>
      </c>
      <c r="G937" s="1">
        <f>'Stand condition - SCT output'!$F937</f>
        <v>52331.328430175701</v>
      </c>
      <c r="H937" s="1">
        <f>'Stand condition - SCT output'!$G937</f>
        <v>0</v>
      </c>
      <c r="I937" s="1" t="str">
        <f>'Stand condition - SCT output'!$H937</f>
        <v>Campaspe</v>
      </c>
      <c r="J937" s="1" t="str">
        <f>'Stand condition - SCT output'!$J937</f>
        <v>Coolabah</v>
      </c>
      <c r="K937" s="1"/>
      <c r="L937" t="s">
        <v>87</v>
      </c>
      <c r="M937">
        <v>2001</v>
      </c>
      <c r="N937" t="s">
        <v>89</v>
      </c>
      <c r="O937">
        <v>0</v>
      </c>
      <c r="P937" s="1">
        <v>3741.55908203125</v>
      </c>
      <c r="Q937" s="1">
        <v>18069.992858886701</v>
      </c>
      <c r="R937" s="1">
        <v>52331.328430175701</v>
      </c>
      <c r="S937" s="1">
        <v>0</v>
      </c>
      <c r="T937" s="1" t="s">
        <v>20</v>
      </c>
      <c r="U937" s="1" t="s">
        <v>57</v>
      </c>
      <c r="V937">
        <f t="shared" si="119"/>
        <v>74142.880371093648</v>
      </c>
      <c r="X937" t="s">
        <v>87</v>
      </c>
      <c r="Y937">
        <v>2001</v>
      </c>
      <c r="Z937" t="s">
        <v>89</v>
      </c>
      <c r="AA937">
        <f t="shared" si="113"/>
        <v>0</v>
      </c>
      <c r="AB937">
        <f t="shared" si="114"/>
        <v>5.0464172194340389</v>
      </c>
      <c r="AC937">
        <f t="shared" si="115"/>
        <v>24.371851711781776</v>
      </c>
      <c r="AD937">
        <f t="shared" si="116"/>
        <v>70.581731068784194</v>
      </c>
      <c r="AE937">
        <f t="shared" si="117"/>
        <v>0</v>
      </c>
      <c r="AF937" s="1" t="s">
        <v>20</v>
      </c>
      <c r="AG937" s="1" t="s">
        <v>57</v>
      </c>
      <c r="AH937">
        <f t="shared" si="120"/>
        <v>100</v>
      </c>
    </row>
    <row r="938" spans="1:34" x14ac:dyDescent="0.45">
      <c r="A938" t="str">
        <f>MID('Stand condition - SCT output'!$I938,9,4)</f>
        <v>2000</v>
      </c>
      <c r="B938">
        <f t="shared" si="118"/>
        <v>2001</v>
      </c>
      <c r="C938" t="str">
        <f>MID('Stand condition - SCT output'!$I938,18,4)</f>
        <v>2002</v>
      </c>
      <c r="D938">
        <f>SUM('Stand condition - SCT output'!$B938:$C938)</f>
        <v>6828.1829223632803</v>
      </c>
      <c r="E938" s="1">
        <f>'Stand condition - SCT output'!$D938</f>
        <v>31738.953674316399</v>
      </c>
      <c r="F938" s="1">
        <f>'Stand condition - SCT output'!$E938</f>
        <v>243804.857365626</v>
      </c>
      <c r="G938" s="1">
        <f>'Stand condition - SCT output'!$F938</f>
        <v>1215328.7732448201</v>
      </c>
      <c r="H938" s="1">
        <f>'Stand condition - SCT output'!$G938</f>
        <v>4941.7389526367097</v>
      </c>
      <c r="I938" s="1" t="str">
        <f>'Stand condition - SCT output'!$H938</f>
        <v>Goulburn-Broken</v>
      </c>
      <c r="J938" s="1" t="str">
        <f>'Stand condition - SCT output'!$J938</f>
        <v>Coolabah</v>
      </c>
      <c r="K938" s="1"/>
      <c r="L938" t="s">
        <v>87</v>
      </c>
      <c r="M938">
        <v>2001</v>
      </c>
      <c r="N938" t="s">
        <v>89</v>
      </c>
      <c r="O938">
        <v>6828.1829223632803</v>
      </c>
      <c r="P938" s="1">
        <v>31738.953674316399</v>
      </c>
      <c r="Q938" s="1">
        <v>243804.857365626</v>
      </c>
      <c r="R938" s="1">
        <v>1215328.7732448201</v>
      </c>
      <c r="S938" s="1">
        <v>4941.7389526367097</v>
      </c>
      <c r="T938" s="1" t="s">
        <v>21</v>
      </c>
      <c r="U938" s="1" t="s">
        <v>57</v>
      </c>
      <c r="V938">
        <f t="shared" si="119"/>
        <v>1502642.5061597624</v>
      </c>
      <c r="X938" t="s">
        <v>87</v>
      </c>
      <c r="Y938">
        <v>2001</v>
      </c>
      <c r="Z938" t="s">
        <v>89</v>
      </c>
      <c r="AA938">
        <f t="shared" si="113"/>
        <v>0.45441167106431513</v>
      </c>
      <c r="AB938">
        <f t="shared" si="114"/>
        <v>2.112209227691173</v>
      </c>
      <c r="AC938">
        <f t="shared" si="115"/>
        <v>16.225073919192358</v>
      </c>
      <c r="AD938">
        <f t="shared" si="116"/>
        <v>80.879435279039356</v>
      </c>
      <c r="AE938">
        <f t="shared" si="117"/>
        <v>0.32886990301279945</v>
      </c>
      <c r="AF938" s="1" t="s">
        <v>21</v>
      </c>
      <c r="AG938" s="1" t="s">
        <v>57</v>
      </c>
      <c r="AH938">
        <f t="shared" si="120"/>
        <v>100</v>
      </c>
    </row>
    <row r="939" spans="1:34" x14ac:dyDescent="0.45">
      <c r="A939" t="str">
        <f>MID('Stand condition - SCT output'!$I939,9,4)</f>
        <v>2000</v>
      </c>
      <c r="B939">
        <f t="shared" si="118"/>
        <v>2001</v>
      </c>
      <c r="C939" t="str">
        <f>MID('Stand condition - SCT output'!$I939,18,4)</f>
        <v>2002</v>
      </c>
      <c r="D939">
        <f>SUM('Stand condition - SCT output'!$B939:$C939)</f>
        <v>326302.91369628842</v>
      </c>
      <c r="E939" s="1">
        <f>'Stand condition - SCT output'!$D939</f>
        <v>13832467.055698499</v>
      </c>
      <c r="F939" s="1">
        <f>'Stand condition - SCT output'!$E939</f>
        <v>383008662.33734202</v>
      </c>
      <c r="G939" s="1">
        <f>'Stand condition - SCT output'!$F939</f>
        <v>985201105.77068102</v>
      </c>
      <c r="H939" s="1">
        <f>'Stand condition - SCT output'!$G939</f>
        <v>255553.24067454599</v>
      </c>
      <c r="I939" s="1" t="str">
        <f>'Stand condition - SCT output'!$H939</f>
        <v>Gwydir</v>
      </c>
      <c r="J939" s="1" t="str">
        <f>'Stand condition - SCT output'!$J939</f>
        <v>Coolabah</v>
      </c>
      <c r="K939" s="1"/>
      <c r="L939" t="s">
        <v>87</v>
      </c>
      <c r="M939">
        <v>2001</v>
      </c>
      <c r="N939" t="s">
        <v>89</v>
      </c>
      <c r="O939">
        <v>326302.91369628842</v>
      </c>
      <c r="P939" s="1">
        <v>13832467.055698499</v>
      </c>
      <c r="Q939" s="1">
        <v>383008662.33734202</v>
      </c>
      <c r="R939" s="1">
        <v>985201105.77068102</v>
      </c>
      <c r="S939" s="1">
        <v>255553.24067454599</v>
      </c>
      <c r="T939" s="1" t="s">
        <v>22</v>
      </c>
      <c r="U939" s="1" t="s">
        <v>57</v>
      </c>
      <c r="V939">
        <f t="shared" si="119"/>
        <v>1382624091.3180923</v>
      </c>
      <c r="X939" t="s">
        <v>87</v>
      </c>
      <c r="Y939">
        <v>2001</v>
      </c>
      <c r="Z939" t="s">
        <v>89</v>
      </c>
      <c r="AA939">
        <f t="shared" si="113"/>
        <v>2.360026241009696E-2</v>
      </c>
      <c r="AB939">
        <f t="shared" si="114"/>
        <v>1.0004503134696314</v>
      </c>
      <c r="AC939">
        <f t="shared" si="115"/>
        <v>27.701575919468439</v>
      </c>
      <c r="AD939">
        <f t="shared" si="116"/>
        <v>71.255890299977537</v>
      </c>
      <c r="AE939">
        <f t="shared" si="117"/>
        <v>1.8483204674303071E-2</v>
      </c>
      <c r="AF939" s="1" t="s">
        <v>22</v>
      </c>
      <c r="AG939" s="1" t="s">
        <v>57</v>
      </c>
      <c r="AH939">
        <f t="shared" si="120"/>
        <v>100</v>
      </c>
    </row>
    <row r="940" spans="1:34" x14ac:dyDescent="0.45">
      <c r="A940" t="str">
        <f>MID('Stand condition - SCT output'!$I940,9,4)</f>
        <v>2000</v>
      </c>
      <c r="B940">
        <f t="shared" si="118"/>
        <v>2001</v>
      </c>
      <c r="C940" t="str">
        <f>MID('Stand condition - SCT output'!$I940,18,4)</f>
        <v>2002</v>
      </c>
      <c r="D940">
        <f>SUM('Stand condition - SCT output'!$B940:$C940)</f>
        <v>14876181.838186624</v>
      </c>
      <c r="E940" s="1">
        <f>'Stand condition - SCT output'!$D940</f>
        <v>307491170.39664698</v>
      </c>
      <c r="F940" s="1">
        <f>'Stand condition - SCT output'!$E940</f>
        <v>507871328.69840401</v>
      </c>
      <c r="G940" s="1">
        <f>'Stand condition - SCT output'!$F940</f>
        <v>395597556.96124297</v>
      </c>
      <c r="H940" s="1">
        <f>'Stand condition - SCT output'!$G940</f>
        <v>29193.270543715498</v>
      </c>
      <c r="I940" s="1" t="str">
        <f>'Stand condition - SCT output'!$H940</f>
        <v>Warrego</v>
      </c>
      <c r="J940" s="1" t="str">
        <f>'Stand condition - SCT output'!$J940</f>
        <v>Coolabah</v>
      </c>
      <c r="K940" s="1"/>
      <c r="L940" t="s">
        <v>87</v>
      </c>
      <c r="M940">
        <v>2001</v>
      </c>
      <c r="N940" t="s">
        <v>89</v>
      </c>
      <c r="O940">
        <v>14876181.838186624</v>
      </c>
      <c r="P940" s="1">
        <v>307491170.39664698</v>
      </c>
      <c r="Q940" s="1">
        <v>507871328.69840401</v>
      </c>
      <c r="R940" s="1">
        <v>395597556.96124297</v>
      </c>
      <c r="S940" s="1">
        <v>29193.270543715498</v>
      </c>
      <c r="T940" s="1" t="s">
        <v>23</v>
      </c>
      <c r="U940" s="1" t="s">
        <v>57</v>
      </c>
      <c r="V940">
        <f t="shared" si="119"/>
        <v>1225865431.1650243</v>
      </c>
      <c r="X940" t="s">
        <v>87</v>
      </c>
      <c r="Y940">
        <v>2001</v>
      </c>
      <c r="Z940" t="s">
        <v>89</v>
      </c>
      <c r="AA940">
        <f t="shared" si="113"/>
        <v>1.2135248665955742</v>
      </c>
      <c r="AB940">
        <f t="shared" si="114"/>
        <v>25.083599111234989</v>
      </c>
      <c r="AC940">
        <f t="shared" si="115"/>
        <v>41.429615012125673</v>
      </c>
      <c r="AD940">
        <f t="shared" si="116"/>
        <v>32.270879568345393</v>
      </c>
      <c r="AE940">
        <f t="shared" si="117"/>
        <v>2.38144169837395E-3</v>
      </c>
      <c r="AF940" s="1" t="s">
        <v>23</v>
      </c>
      <c r="AG940" s="1" t="s">
        <v>57</v>
      </c>
      <c r="AH940">
        <f t="shared" si="120"/>
        <v>100</v>
      </c>
    </row>
    <row r="941" spans="1:34" x14ac:dyDescent="0.45">
      <c r="A941" t="str">
        <f>MID('Stand condition - SCT output'!$I941,9,4)</f>
        <v>2000</v>
      </c>
      <c r="B941">
        <f t="shared" si="118"/>
        <v>2001</v>
      </c>
      <c r="C941" t="str">
        <f>MID('Stand condition - SCT output'!$I941,18,4)</f>
        <v>2002</v>
      </c>
      <c r="D941">
        <f>SUM('Stand condition - SCT output'!$B941:$C941)</f>
        <v>0</v>
      </c>
      <c r="E941" s="1">
        <f>'Stand condition - SCT output'!$D941</f>
        <v>633.65203857421795</v>
      </c>
      <c r="F941" s="1">
        <f>'Stand condition - SCT output'!$E941</f>
        <v>9082.7174014820703</v>
      </c>
      <c r="G941" s="1">
        <f>'Stand condition - SCT output'!$F941</f>
        <v>46400.192453421798</v>
      </c>
      <c r="H941" s="1">
        <f>'Stand condition - SCT output'!$G941</f>
        <v>0</v>
      </c>
      <c r="I941" s="1" t="str">
        <f>'Stand condition - SCT output'!$H941</f>
        <v>Eastern Mt Lofty Ranges</v>
      </c>
      <c r="J941" s="1" t="str">
        <f>'Stand condition - SCT output'!$J941</f>
        <v>Coolabah</v>
      </c>
      <c r="K941" s="1"/>
      <c r="L941" t="s">
        <v>87</v>
      </c>
      <c r="M941">
        <v>2001</v>
      </c>
      <c r="N941" t="s">
        <v>89</v>
      </c>
      <c r="O941">
        <v>0</v>
      </c>
      <c r="P941" s="1">
        <v>633.65203857421795</v>
      </c>
      <c r="Q941" s="1">
        <v>9082.7174014820703</v>
      </c>
      <c r="R941" s="1">
        <v>46400.192453421798</v>
      </c>
      <c r="S941" s="1">
        <v>0</v>
      </c>
      <c r="T941" s="1" t="s">
        <v>24</v>
      </c>
      <c r="U941" s="1" t="s">
        <v>57</v>
      </c>
      <c r="V941">
        <f t="shared" si="119"/>
        <v>56116.561893478087</v>
      </c>
      <c r="X941" t="s">
        <v>87</v>
      </c>
      <c r="Y941">
        <v>2001</v>
      </c>
      <c r="Z941" t="s">
        <v>89</v>
      </c>
      <c r="AA941">
        <f t="shared" si="113"/>
        <v>0</v>
      </c>
      <c r="AB941">
        <f t="shared" si="114"/>
        <v>1.1291711701387421</v>
      </c>
      <c r="AC941">
        <f t="shared" si="115"/>
        <v>16.185448814065122</v>
      </c>
      <c r="AD941">
        <f t="shared" si="116"/>
        <v>82.685380015796127</v>
      </c>
      <c r="AE941">
        <f t="shared" si="117"/>
        <v>0</v>
      </c>
      <c r="AF941" s="1" t="s">
        <v>24</v>
      </c>
      <c r="AG941" s="1" t="s">
        <v>57</v>
      </c>
      <c r="AH941">
        <f t="shared" si="120"/>
        <v>100</v>
      </c>
    </row>
    <row r="942" spans="1:34" x14ac:dyDescent="0.45">
      <c r="A942" t="str">
        <f>MID('Stand condition - SCT output'!$I942,9,4)</f>
        <v>2000</v>
      </c>
      <c r="B942">
        <f t="shared" si="118"/>
        <v>2001</v>
      </c>
      <c r="C942" t="str">
        <f>MID('Stand condition - SCT output'!$I942,18,4)</f>
        <v>2002</v>
      </c>
      <c r="D942">
        <f>SUM('Stand condition - SCT output'!$B942:$C942)</f>
        <v>9319323.8883379661</v>
      </c>
      <c r="E942" s="1">
        <f>'Stand condition - SCT output'!$D942</f>
        <v>62343374.571082003</v>
      </c>
      <c r="F942" s="1">
        <f>'Stand condition - SCT output'!$E942</f>
        <v>221727492.121277</v>
      </c>
      <c r="G942" s="1">
        <f>'Stand condition - SCT output'!$F942</f>
        <v>307249752.491018</v>
      </c>
      <c r="H942" s="1">
        <f>'Stand condition - SCT output'!$G942</f>
        <v>72282.814636230396</v>
      </c>
      <c r="I942" s="1" t="str">
        <f>'Stand condition - SCT output'!$H942</f>
        <v>Condamine-Balonne</v>
      </c>
      <c r="J942" s="1" t="str">
        <f>'Stand condition - SCT output'!$J942</f>
        <v>Coolabah</v>
      </c>
      <c r="K942" s="1"/>
      <c r="L942" t="s">
        <v>87</v>
      </c>
      <c r="M942">
        <v>2001</v>
      </c>
      <c r="N942" t="s">
        <v>89</v>
      </c>
      <c r="O942">
        <v>9319323.8883379661</v>
      </c>
      <c r="P942" s="1">
        <v>62343374.571082003</v>
      </c>
      <c r="Q942" s="1">
        <v>221727492.121277</v>
      </c>
      <c r="R942" s="1">
        <v>307249752.491018</v>
      </c>
      <c r="S942" s="1">
        <v>72282.814636230396</v>
      </c>
      <c r="T942" s="1" t="s">
        <v>25</v>
      </c>
      <c r="U942" s="1" t="s">
        <v>57</v>
      </c>
      <c r="V942">
        <f t="shared" si="119"/>
        <v>600712225.88635111</v>
      </c>
      <c r="X942" t="s">
        <v>87</v>
      </c>
      <c r="Y942">
        <v>2001</v>
      </c>
      <c r="Z942" t="s">
        <v>89</v>
      </c>
      <c r="AA942">
        <f t="shared" si="113"/>
        <v>1.5513790941390115</v>
      </c>
      <c r="AB942">
        <f t="shared" si="114"/>
        <v>10.378243006307111</v>
      </c>
      <c r="AC942">
        <f t="shared" si="115"/>
        <v>36.910767346896925</v>
      </c>
      <c r="AD942">
        <f t="shared" si="116"/>
        <v>51.14757770039904</v>
      </c>
      <c r="AE942">
        <f t="shared" si="117"/>
        <v>1.2032852257930505E-2</v>
      </c>
      <c r="AF942" s="1" t="s">
        <v>25</v>
      </c>
      <c r="AG942" s="1" t="s">
        <v>57</v>
      </c>
      <c r="AH942">
        <f t="shared" si="120"/>
        <v>100.00000000000003</v>
      </c>
    </row>
    <row r="943" spans="1:34" x14ac:dyDescent="0.45">
      <c r="A943" t="str">
        <f>MID('Stand condition - SCT output'!$I943,9,4)</f>
        <v>2001</v>
      </c>
      <c r="B943">
        <f t="shared" si="118"/>
        <v>2002</v>
      </c>
      <c r="C943" t="str">
        <f>MID('Stand condition - SCT output'!$I943,18,4)</f>
        <v>2003</v>
      </c>
      <c r="D943">
        <f>SUM('Stand condition - SCT output'!$B943:$C943)</f>
        <v>320700.92144775327</v>
      </c>
      <c r="E943" s="1">
        <f>'Stand condition - SCT output'!$D943</f>
        <v>2151863.7369995099</v>
      </c>
      <c r="F943" s="1">
        <f>'Stand condition - SCT output'!$E943</f>
        <v>4661960.7836301299</v>
      </c>
      <c r="G943" s="1">
        <f>'Stand condition - SCT output'!$F943</f>
        <v>5799001.8787851296</v>
      </c>
      <c r="H943" s="1">
        <f>'Stand condition - SCT output'!$G943</f>
        <v>637.66009521484295</v>
      </c>
      <c r="I943" s="1" t="str">
        <f>'Stand condition - SCT output'!$H943</f>
        <v>Murrumbidgee</v>
      </c>
      <c r="J943" s="1" t="str">
        <f>'Stand condition - SCT output'!$J943</f>
        <v>Coolabah</v>
      </c>
      <c r="K943" s="1"/>
      <c r="L943" t="s">
        <v>88</v>
      </c>
      <c r="M943">
        <v>2002</v>
      </c>
      <c r="N943" t="s">
        <v>90</v>
      </c>
      <c r="O943">
        <v>320700.92144775327</v>
      </c>
      <c r="P943" s="1">
        <v>2151863.7369995099</v>
      </c>
      <c r="Q943" s="1">
        <v>4661960.7836301299</v>
      </c>
      <c r="R943" s="1">
        <v>5799001.8787851296</v>
      </c>
      <c r="S943" s="1">
        <v>637.66009521484295</v>
      </c>
      <c r="T943" s="1" t="s">
        <v>4</v>
      </c>
      <c r="U943" s="1" t="s">
        <v>57</v>
      </c>
      <c r="V943">
        <f t="shared" si="119"/>
        <v>12934164.980957737</v>
      </c>
      <c r="X943" t="s">
        <v>88</v>
      </c>
      <c r="Y943">
        <v>2002</v>
      </c>
      <c r="Z943" t="s">
        <v>90</v>
      </c>
      <c r="AA943">
        <f t="shared" si="113"/>
        <v>2.4794868622744772</v>
      </c>
      <c r="AB943">
        <f t="shared" si="114"/>
        <v>16.637051871284932</v>
      </c>
      <c r="AC943">
        <f t="shared" si="115"/>
        <v>36.043770823193299</v>
      </c>
      <c r="AD943">
        <f t="shared" si="116"/>
        <v>44.834760398701292</v>
      </c>
      <c r="AE943">
        <f t="shared" si="117"/>
        <v>4.93004454600382E-3</v>
      </c>
      <c r="AF943" s="1" t="s">
        <v>4</v>
      </c>
      <c r="AG943" s="1" t="s">
        <v>57</v>
      </c>
      <c r="AH943">
        <f t="shared" si="120"/>
        <v>100</v>
      </c>
    </row>
    <row r="944" spans="1:34" x14ac:dyDescent="0.45">
      <c r="A944" t="str">
        <f>MID('Stand condition - SCT output'!$I944,9,4)</f>
        <v>2001</v>
      </c>
      <c r="B944">
        <f t="shared" si="118"/>
        <v>2002</v>
      </c>
      <c r="C944" t="str">
        <f>MID('Stand condition - SCT output'!$I944,18,4)</f>
        <v>2003</v>
      </c>
      <c r="D944">
        <f>SUM('Stand condition - SCT output'!$B944:$C944)</f>
        <v>3903052.4380045533</v>
      </c>
      <c r="E944" s="1">
        <f>'Stand condition - SCT output'!$D944</f>
        <v>92269402.971987501</v>
      </c>
      <c r="F944" s="1">
        <f>'Stand condition - SCT output'!$E944</f>
        <v>436197166.85773599</v>
      </c>
      <c r="G944" s="1">
        <f>'Stand condition - SCT output'!$F944</f>
        <v>298826383.28884399</v>
      </c>
      <c r="H944" s="1">
        <f>'Stand condition - SCT output'!$G944</f>
        <v>2667.6691284179601</v>
      </c>
      <c r="I944" s="1" t="str">
        <f>'Stand condition - SCT output'!$H944</f>
        <v>Namoi</v>
      </c>
      <c r="J944" s="1" t="str">
        <f>'Stand condition - SCT output'!$J944</f>
        <v>Coolabah</v>
      </c>
      <c r="K944" s="1"/>
      <c r="L944" t="s">
        <v>88</v>
      </c>
      <c r="M944">
        <v>2002</v>
      </c>
      <c r="N944" t="s">
        <v>90</v>
      </c>
      <c r="O944">
        <v>3903052.4380045533</v>
      </c>
      <c r="P944" s="1">
        <v>92269402.971987501</v>
      </c>
      <c r="Q944" s="1">
        <v>436197166.85773599</v>
      </c>
      <c r="R944" s="1">
        <v>298826383.28884399</v>
      </c>
      <c r="S944" s="1">
        <v>2667.6691284179601</v>
      </c>
      <c r="T944" s="1" t="s">
        <v>7</v>
      </c>
      <c r="U944" s="1" t="s">
        <v>57</v>
      </c>
      <c r="V944">
        <f t="shared" si="119"/>
        <v>831198673.22570038</v>
      </c>
      <c r="X944" t="s">
        <v>88</v>
      </c>
      <c r="Y944">
        <v>2002</v>
      </c>
      <c r="Z944" t="s">
        <v>90</v>
      </c>
      <c r="AA944">
        <f t="shared" si="113"/>
        <v>0.46956913716640808</v>
      </c>
      <c r="AB944">
        <f t="shared" si="114"/>
        <v>11.100763986293446</v>
      </c>
      <c r="AC944">
        <f t="shared" si="115"/>
        <v>52.478087478767279</v>
      </c>
      <c r="AD944">
        <f t="shared" si="116"/>
        <v>35.951258455353894</v>
      </c>
      <c r="AE944">
        <f t="shared" si="117"/>
        <v>3.2094241898453945E-4</v>
      </c>
      <c r="AF944" s="1" t="s">
        <v>7</v>
      </c>
      <c r="AG944" s="1" t="s">
        <v>57</v>
      </c>
      <c r="AH944">
        <f t="shared" si="120"/>
        <v>100.00000000000001</v>
      </c>
    </row>
    <row r="945" spans="1:34" x14ac:dyDescent="0.45">
      <c r="A945" t="str">
        <f>MID('Stand condition - SCT output'!$I945,9,4)</f>
        <v>2001</v>
      </c>
      <c r="B945">
        <f t="shared" si="118"/>
        <v>2002</v>
      </c>
      <c r="C945" t="str">
        <f>MID('Stand condition - SCT output'!$I945,18,4)</f>
        <v>2003</v>
      </c>
      <c r="D945">
        <f>SUM('Stand condition - SCT output'!$B945:$C945)</f>
        <v>693601.00546300469</v>
      </c>
      <c r="E945" s="1">
        <f>'Stand condition - SCT output'!$D945</f>
        <v>24250883.397269901</v>
      </c>
      <c r="F945" s="1">
        <f>'Stand condition - SCT output'!$E945</f>
        <v>102256389.49341901</v>
      </c>
      <c r="G945" s="1">
        <f>'Stand condition - SCT output'!$F945</f>
        <v>28321067.983821601</v>
      </c>
      <c r="H945" s="1">
        <f>'Stand condition - SCT output'!$G945</f>
        <v>685.86004638671795</v>
      </c>
      <c r="I945" s="1" t="str">
        <f>'Stand condition - SCT output'!$H945</f>
        <v>Nebine</v>
      </c>
      <c r="J945" s="1" t="str">
        <f>'Stand condition - SCT output'!$J945</f>
        <v>Coolabah</v>
      </c>
      <c r="K945" s="1"/>
      <c r="L945" t="s">
        <v>88</v>
      </c>
      <c r="M945">
        <v>2002</v>
      </c>
      <c r="N945" t="s">
        <v>90</v>
      </c>
      <c r="O945">
        <v>693601.00546300469</v>
      </c>
      <c r="P945" s="1">
        <v>24250883.397269901</v>
      </c>
      <c r="Q945" s="1">
        <v>102256389.49341901</v>
      </c>
      <c r="R945" s="1">
        <v>28321067.983821601</v>
      </c>
      <c r="S945" s="1">
        <v>685.86004638671795</v>
      </c>
      <c r="T945" s="1" t="s">
        <v>8</v>
      </c>
      <c r="U945" s="1" t="s">
        <v>57</v>
      </c>
      <c r="V945">
        <f t="shared" si="119"/>
        <v>155522627.74001992</v>
      </c>
      <c r="X945" t="s">
        <v>88</v>
      </c>
      <c r="Y945">
        <v>2002</v>
      </c>
      <c r="Z945" t="s">
        <v>90</v>
      </c>
      <c r="AA945">
        <f t="shared" si="113"/>
        <v>0.44598076533433184</v>
      </c>
      <c r="AB945">
        <f t="shared" si="114"/>
        <v>15.593154352953063</v>
      </c>
      <c r="AC945">
        <f t="shared" si="115"/>
        <v>65.750168306284252</v>
      </c>
      <c r="AD945">
        <f t="shared" si="116"/>
        <v>18.210255572047458</v>
      </c>
      <c r="AE945">
        <f t="shared" si="117"/>
        <v>4.4100338089273985E-4</v>
      </c>
      <c r="AF945" s="1" t="s">
        <v>8</v>
      </c>
      <c r="AG945" s="1" t="s">
        <v>57</v>
      </c>
      <c r="AH945">
        <f t="shared" si="120"/>
        <v>100</v>
      </c>
    </row>
    <row r="946" spans="1:34" x14ac:dyDescent="0.45">
      <c r="A946" t="str">
        <f>MID('Stand condition - SCT output'!$I946,9,4)</f>
        <v>2001</v>
      </c>
      <c r="B946">
        <f t="shared" si="118"/>
        <v>2002</v>
      </c>
      <c r="C946" t="str">
        <f>MID('Stand condition - SCT output'!$I946,18,4)</f>
        <v>2003</v>
      </c>
      <c r="D946">
        <f>SUM('Stand condition - SCT output'!$B946:$C946)</f>
        <v>0</v>
      </c>
      <c r="E946" s="1">
        <f>'Stand condition - SCT output'!$D946</f>
        <v>10588.138244628901</v>
      </c>
      <c r="F946" s="1">
        <f>'Stand condition - SCT output'!$E946</f>
        <v>122456.08325195299</v>
      </c>
      <c r="G946" s="1">
        <f>'Stand condition - SCT output'!$F946</f>
        <v>443741.49683263397</v>
      </c>
      <c r="H946" s="1">
        <f>'Stand condition - SCT output'!$G946</f>
        <v>620.36993408203102</v>
      </c>
      <c r="I946" s="1" t="str">
        <f>'Stand condition - SCT output'!$H946</f>
        <v>Ovens</v>
      </c>
      <c r="J946" s="1" t="str">
        <f>'Stand condition - SCT output'!$J946</f>
        <v>Coolabah</v>
      </c>
      <c r="K946" s="1"/>
      <c r="L946" t="s">
        <v>88</v>
      </c>
      <c r="M946">
        <v>2002</v>
      </c>
      <c r="N946" t="s">
        <v>90</v>
      </c>
      <c r="O946">
        <v>0</v>
      </c>
      <c r="P946" s="1">
        <v>10588.138244628901</v>
      </c>
      <c r="Q946" s="1">
        <v>122456.08325195299</v>
      </c>
      <c r="R946" s="1">
        <v>443741.49683263397</v>
      </c>
      <c r="S946" s="1">
        <v>620.36993408203102</v>
      </c>
      <c r="T946" s="1" t="s">
        <v>9</v>
      </c>
      <c r="U946" s="1" t="s">
        <v>57</v>
      </c>
      <c r="V946">
        <f t="shared" si="119"/>
        <v>577406.08826329792</v>
      </c>
      <c r="X946" t="s">
        <v>88</v>
      </c>
      <c r="Y946">
        <v>2002</v>
      </c>
      <c r="Z946" t="s">
        <v>90</v>
      </c>
      <c r="AA946">
        <f t="shared" si="113"/>
        <v>0</v>
      </c>
      <c r="AB946">
        <f t="shared" si="114"/>
        <v>1.8337420508459716</v>
      </c>
      <c r="AC946">
        <f t="shared" si="115"/>
        <v>21.207965371524253</v>
      </c>
      <c r="AD946">
        <f t="shared" si="116"/>
        <v>76.850851740636188</v>
      </c>
      <c r="AE946">
        <f t="shared" si="117"/>
        <v>0.10744083699358942</v>
      </c>
      <c r="AF946" s="1" t="s">
        <v>9</v>
      </c>
      <c r="AG946" s="1" t="s">
        <v>57</v>
      </c>
      <c r="AH946">
        <f t="shared" si="120"/>
        <v>100</v>
      </c>
    </row>
    <row r="947" spans="1:34" x14ac:dyDescent="0.45">
      <c r="A947" t="str">
        <f>MID('Stand condition - SCT output'!$I947,9,4)</f>
        <v>2001</v>
      </c>
      <c r="B947">
        <f t="shared" si="118"/>
        <v>2002</v>
      </c>
      <c r="C947" t="str">
        <f>MID('Stand condition - SCT output'!$I947,18,4)</f>
        <v>2003</v>
      </c>
      <c r="D947">
        <f>SUM('Stand condition - SCT output'!$B947:$C947)</f>
        <v>2817449.6288626827</v>
      </c>
      <c r="E947" s="1">
        <f>'Stand condition - SCT output'!$D947</f>
        <v>26764267.275560498</v>
      </c>
      <c r="F947" s="1">
        <f>'Stand condition - SCT output'!$E947</f>
        <v>67988652.570033103</v>
      </c>
      <c r="G947" s="1">
        <f>'Stand condition - SCT output'!$F947</f>
        <v>131015675.16947301</v>
      </c>
      <c r="H947" s="1">
        <f>'Stand condition - SCT output'!$G947</f>
        <v>7535.1842651367097</v>
      </c>
      <c r="I947" s="1" t="str">
        <f>'Stand condition - SCT output'!$H947</f>
        <v>Paroo</v>
      </c>
      <c r="J947" s="1" t="str">
        <f>'Stand condition - SCT output'!$J947</f>
        <v>Coolabah</v>
      </c>
      <c r="K947" s="1"/>
      <c r="L947" t="s">
        <v>88</v>
      </c>
      <c r="M947">
        <v>2002</v>
      </c>
      <c r="N947" t="s">
        <v>90</v>
      </c>
      <c r="O947">
        <v>2817449.6288626827</v>
      </c>
      <c r="P947" s="1">
        <v>26764267.275560498</v>
      </c>
      <c r="Q947" s="1">
        <v>67988652.570033103</v>
      </c>
      <c r="R947" s="1">
        <v>131015675.16947301</v>
      </c>
      <c r="S947" s="1">
        <v>7535.1842651367097</v>
      </c>
      <c r="T947" s="1" t="s">
        <v>10</v>
      </c>
      <c r="U947" s="1" t="s">
        <v>57</v>
      </c>
      <c r="V947">
        <f t="shared" si="119"/>
        <v>228593579.82819444</v>
      </c>
      <c r="X947" t="s">
        <v>88</v>
      </c>
      <c r="Y947">
        <v>2002</v>
      </c>
      <c r="Z947" t="s">
        <v>90</v>
      </c>
      <c r="AA947">
        <f t="shared" si="113"/>
        <v>1.2325147674664405</v>
      </c>
      <c r="AB947">
        <f t="shared" si="114"/>
        <v>11.70823226779855</v>
      </c>
      <c r="AC947">
        <f t="shared" si="115"/>
        <v>29.742153135329424</v>
      </c>
      <c r="AD947">
        <f t="shared" si="116"/>
        <v>57.313803505742065</v>
      </c>
      <c r="AE947">
        <f t="shared" si="117"/>
        <v>3.2963236635079503E-3</v>
      </c>
      <c r="AF947" s="1" t="s">
        <v>10</v>
      </c>
      <c r="AG947" s="1" t="s">
        <v>57</v>
      </c>
      <c r="AH947">
        <f t="shared" si="120"/>
        <v>99.999999999999986</v>
      </c>
    </row>
    <row r="948" spans="1:34" x14ac:dyDescent="0.45">
      <c r="A948" t="str">
        <f>MID('Stand condition - SCT output'!$I948,9,4)</f>
        <v>2001</v>
      </c>
      <c r="B948">
        <f t="shared" si="118"/>
        <v>2002</v>
      </c>
      <c r="C948" t="str">
        <f>MID('Stand condition - SCT output'!$I948,18,4)</f>
        <v>2003</v>
      </c>
      <c r="D948">
        <f>SUM('Stand condition - SCT output'!$B948:$C948)</f>
        <v>52295.77374267573</v>
      </c>
      <c r="E948" s="1">
        <f>'Stand condition - SCT output'!$D948</f>
        <v>210124.665405273</v>
      </c>
      <c r="F948" s="1">
        <f>'Stand condition - SCT output'!$E948</f>
        <v>437761.337708476</v>
      </c>
      <c r="G948" s="1">
        <f>'Stand condition - SCT output'!$F948</f>
        <v>480391.924560546</v>
      </c>
      <c r="H948" s="1">
        <f>'Stand condition - SCT output'!$G948</f>
        <v>0</v>
      </c>
      <c r="I948" s="1" t="str">
        <f>'Stand condition - SCT output'!$H948</f>
        <v>Wimmera-Avoca</v>
      </c>
      <c r="J948" s="1" t="str">
        <f>'Stand condition - SCT output'!$J948</f>
        <v>Coolabah</v>
      </c>
      <c r="K948" s="1"/>
      <c r="L948" t="s">
        <v>88</v>
      </c>
      <c r="M948">
        <v>2002</v>
      </c>
      <c r="N948" t="s">
        <v>90</v>
      </c>
      <c r="O948">
        <v>52295.77374267573</v>
      </c>
      <c r="P948" s="1">
        <v>210124.665405273</v>
      </c>
      <c r="Q948" s="1">
        <v>437761.337708476</v>
      </c>
      <c r="R948" s="1">
        <v>480391.924560546</v>
      </c>
      <c r="S948" s="1">
        <v>0</v>
      </c>
      <c r="T948" s="1" t="s">
        <v>11</v>
      </c>
      <c r="U948" s="1" t="s">
        <v>57</v>
      </c>
      <c r="V948">
        <f t="shared" si="119"/>
        <v>1180573.7014169707</v>
      </c>
      <c r="X948" t="s">
        <v>88</v>
      </c>
      <c r="Y948">
        <v>2002</v>
      </c>
      <c r="Z948" t="s">
        <v>90</v>
      </c>
      <c r="AA948">
        <f t="shared" si="113"/>
        <v>4.4296915711326026</v>
      </c>
      <c r="AB948">
        <f t="shared" si="114"/>
        <v>17.798521613099901</v>
      </c>
      <c r="AC948">
        <f t="shared" si="115"/>
        <v>37.080390422305506</v>
      </c>
      <c r="AD948">
        <f t="shared" si="116"/>
        <v>40.691396393462</v>
      </c>
      <c r="AE948">
        <f t="shared" si="117"/>
        <v>0</v>
      </c>
      <c r="AF948" s="1" t="s">
        <v>11</v>
      </c>
      <c r="AG948" s="1" t="s">
        <v>57</v>
      </c>
      <c r="AH948">
        <f t="shared" si="120"/>
        <v>100</v>
      </c>
    </row>
    <row r="949" spans="1:34" x14ac:dyDescent="0.45">
      <c r="A949" t="str">
        <f>MID('Stand condition - SCT output'!$I949,9,4)</f>
        <v>2001</v>
      </c>
      <c r="B949">
        <f t="shared" si="118"/>
        <v>2002</v>
      </c>
      <c r="C949" t="str">
        <f>MID('Stand condition - SCT output'!$I949,18,4)</f>
        <v>2003</v>
      </c>
      <c r="D949">
        <f>SUM('Stand condition - SCT output'!$B949:$C949)</f>
        <v>1758537.6840209945</v>
      </c>
      <c r="E949" s="1">
        <f>'Stand condition - SCT output'!$D949</f>
        <v>5459451.7828979399</v>
      </c>
      <c r="F949" s="1">
        <f>'Stand condition - SCT output'!$E949</f>
        <v>5400822.70934196</v>
      </c>
      <c r="G949" s="1">
        <f>'Stand condition - SCT output'!$F949</f>
        <v>4202581.3661498995</v>
      </c>
      <c r="H949" s="1">
        <f>'Stand condition - SCT output'!$G949</f>
        <v>646.90625</v>
      </c>
      <c r="I949" s="1" t="str">
        <f>'Stand condition - SCT output'!$H949</f>
        <v>Lachlan</v>
      </c>
      <c r="J949" s="1" t="str">
        <f>'Stand condition - SCT output'!$J949</f>
        <v>Coolabah</v>
      </c>
      <c r="K949" s="1"/>
      <c r="L949" t="s">
        <v>88</v>
      </c>
      <c r="M949">
        <v>2002</v>
      </c>
      <c r="N949" t="s">
        <v>90</v>
      </c>
      <c r="O949">
        <v>1758537.6840209945</v>
      </c>
      <c r="P949" s="1">
        <v>5459451.7828979399</v>
      </c>
      <c r="Q949" s="1">
        <v>5400822.70934196</v>
      </c>
      <c r="R949" s="1">
        <v>4202581.3661498995</v>
      </c>
      <c r="S949" s="1">
        <v>646.90625</v>
      </c>
      <c r="T949" s="1" t="s">
        <v>12</v>
      </c>
      <c r="U949" s="1" t="s">
        <v>57</v>
      </c>
      <c r="V949">
        <f t="shared" si="119"/>
        <v>16822040.448660795</v>
      </c>
      <c r="X949" t="s">
        <v>88</v>
      </c>
      <c r="Y949">
        <v>2002</v>
      </c>
      <c r="Z949" t="s">
        <v>90</v>
      </c>
      <c r="AA949">
        <f t="shared" si="113"/>
        <v>10.453771582513296</v>
      </c>
      <c r="AB949">
        <f t="shared" si="114"/>
        <v>32.454159170284051</v>
      </c>
      <c r="AC949">
        <f t="shared" si="115"/>
        <v>32.105633830953728</v>
      </c>
      <c r="AD949">
        <f t="shared" si="116"/>
        <v>24.982589828955426</v>
      </c>
      <c r="AE949">
        <f t="shared" si="117"/>
        <v>3.8455872934932832E-3</v>
      </c>
      <c r="AF949" s="1" t="s">
        <v>12</v>
      </c>
      <c r="AG949" s="1" t="s">
        <v>57</v>
      </c>
      <c r="AH949">
        <f t="shared" si="120"/>
        <v>100</v>
      </c>
    </row>
    <row r="950" spans="1:34" x14ac:dyDescent="0.45">
      <c r="A950" t="str">
        <f>MID('Stand condition - SCT output'!$I950,9,4)</f>
        <v>2001</v>
      </c>
      <c r="B950">
        <f t="shared" si="118"/>
        <v>2002</v>
      </c>
      <c r="C950" t="str">
        <f>MID('Stand condition - SCT output'!$I950,18,4)</f>
        <v>2003</v>
      </c>
      <c r="D950">
        <f>SUM('Stand condition - SCT output'!$B950:$C950)</f>
        <v>4362.8418579101499</v>
      </c>
      <c r="E950" s="1">
        <f>'Stand condition - SCT output'!$D950</f>
        <v>34302.977722167903</v>
      </c>
      <c r="F950" s="1">
        <f>'Stand condition - SCT output'!$E950</f>
        <v>75983.131408691406</v>
      </c>
      <c r="G950" s="1">
        <f>'Stand condition - SCT output'!$F950</f>
        <v>123797.67309570299</v>
      </c>
      <c r="H950" s="1">
        <f>'Stand condition - SCT output'!$G950</f>
        <v>0</v>
      </c>
      <c r="I950" s="1" t="str">
        <f>'Stand condition - SCT output'!$H950</f>
        <v>Loddon</v>
      </c>
      <c r="J950" s="1" t="str">
        <f>'Stand condition - SCT output'!$J950</f>
        <v>Coolabah</v>
      </c>
      <c r="K950" s="1"/>
      <c r="L950" t="s">
        <v>88</v>
      </c>
      <c r="M950">
        <v>2002</v>
      </c>
      <c r="N950" t="s">
        <v>90</v>
      </c>
      <c r="O950">
        <v>4362.8418579101499</v>
      </c>
      <c r="P950" s="1">
        <v>34302.977722167903</v>
      </c>
      <c r="Q950" s="1">
        <v>75983.131408691406</v>
      </c>
      <c r="R950" s="1">
        <v>123797.67309570299</v>
      </c>
      <c r="S950" s="1">
        <v>0</v>
      </c>
      <c r="T950" s="1" t="s">
        <v>13</v>
      </c>
      <c r="U950" s="1" t="s">
        <v>57</v>
      </c>
      <c r="V950">
        <f t="shared" si="119"/>
        <v>238446.62408447245</v>
      </c>
      <c r="X950" t="s">
        <v>88</v>
      </c>
      <c r="Y950">
        <v>2002</v>
      </c>
      <c r="Z950" t="s">
        <v>90</v>
      </c>
      <c r="AA950">
        <f t="shared" si="113"/>
        <v>1.8296932802724701</v>
      </c>
      <c r="AB950">
        <f t="shared" si="114"/>
        <v>14.386019451470899</v>
      </c>
      <c r="AC950">
        <f t="shared" si="115"/>
        <v>31.865886841733399</v>
      </c>
      <c r="AD950">
        <f t="shared" si="116"/>
        <v>51.918400426523235</v>
      </c>
      <c r="AE950">
        <f t="shared" si="117"/>
        <v>0</v>
      </c>
      <c r="AF950" s="1" t="s">
        <v>13</v>
      </c>
      <c r="AG950" s="1" t="s">
        <v>57</v>
      </c>
      <c r="AH950">
        <f t="shared" si="120"/>
        <v>100</v>
      </c>
    </row>
    <row r="951" spans="1:34" x14ac:dyDescent="0.45">
      <c r="A951" t="str">
        <f>MID('Stand condition - SCT output'!$I951,9,4)</f>
        <v>2001</v>
      </c>
      <c r="B951">
        <f t="shared" si="118"/>
        <v>2002</v>
      </c>
      <c r="C951" t="str">
        <f>MID('Stand condition - SCT output'!$I951,18,4)</f>
        <v>2003</v>
      </c>
      <c r="D951">
        <f>SUM('Stand condition - SCT output'!$B951:$C951)</f>
        <v>62229.416809081951</v>
      </c>
      <c r="E951" s="1">
        <f>'Stand condition - SCT output'!$D951</f>
        <v>1184004.3549194301</v>
      </c>
      <c r="F951" s="1">
        <f>'Stand condition - SCT output'!$E951</f>
        <v>3710262.0314177801</v>
      </c>
      <c r="G951" s="1">
        <f>'Stand condition - SCT output'!$F951</f>
        <v>5413240.0953395404</v>
      </c>
      <c r="H951" s="1">
        <f>'Stand condition - SCT output'!$G951</f>
        <v>0</v>
      </c>
      <c r="I951" s="1" t="str">
        <f>'Stand condition - SCT output'!$H951</f>
        <v>Lower Darling</v>
      </c>
      <c r="J951" s="1" t="str">
        <f>'Stand condition - SCT output'!$J951</f>
        <v>Coolabah</v>
      </c>
      <c r="K951" s="1"/>
      <c r="L951" t="s">
        <v>88</v>
      </c>
      <c r="M951">
        <v>2002</v>
      </c>
      <c r="N951" t="s">
        <v>90</v>
      </c>
      <c r="O951">
        <v>62229.416809081951</v>
      </c>
      <c r="P951" s="1">
        <v>1184004.3549194301</v>
      </c>
      <c r="Q951" s="1">
        <v>3710262.0314177801</v>
      </c>
      <c r="R951" s="1">
        <v>5413240.0953395404</v>
      </c>
      <c r="S951" s="1">
        <v>0</v>
      </c>
      <c r="T951" s="1" t="s">
        <v>14</v>
      </c>
      <c r="U951" s="1" t="s">
        <v>57</v>
      </c>
      <c r="V951">
        <f t="shared" si="119"/>
        <v>10369735.898485832</v>
      </c>
      <c r="X951" t="s">
        <v>88</v>
      </c>
      <c r="Y951">
        <v>2002</v>
      </c>
      <c r="Z951" t="s">
        <v>90</v>
      </c>
      <c r="AA951">
        <f t="shared" si="113"/>
        <v>0.60010609159456574</v>
      </c>
      <c r="AB951">
        <f t="shared" si="114"/>
        <v>11.417883411016437</v>
      </c>
      <c r="AC951">
        <f t="shared" si="115"/>
        <v>35.779715778099472</v>
      </c>
      <c r="AD951">
        <f t="shared" si="116"/>
        <v>52.202294719289533</v>
      </c>
      <c r="AE951">
        <f t="shared" si="117"/>
        <v>0</v>
      </c>
      <c r="AF951" s="1" t="s">
        <v>14</v>
      </c>
      <c r="AG951" s="1" t="s">
        <v>57</v>
      </c>
      <c r="AH951">
        <f t="shared" si="120"/>
        <v>100</v>
      </c>
    </row>
    <row r="952" spans="1:34" x14ac:dyDescent="0.45">
      <c r="A952" t="str">
        <f>MID('Stand condition - SCT output'!$I952,9,4)</f>
        <v>2001</v>
      </c>
      <c r="B952">
        <f t="shared" si="118"/>
        <v>2002</v>
      </c>
      <c r="C952" t="str">
        <f>MID('Stand condition - SCT output'!$I952,18,4)</f>
        <v>2003</v>
      </c>
      <c r="D952">
        <f>SUM('Stand condition - SCT output'!$B952:$C952)</f>
        <v>11664174.986167213</v>
      </c>
      <c r="E952" s="1">
        <f>'Stand condition - SCT output'!$D952</f>
        <v>199813714.57892999</v>
      </c>
      <c r="F952" s="1">
        <f>'Stand condition - SCT output'!$E952</f>
        <v>318445953.66403699</v>
      </c>
      <c r="G952" s="1">
        <f>'Stand condition - SCT output'!$F952</f>
        <v>138582223.31407499</v>
      </c>
      <c r="H952" s="1">
        <f>'Stand condition - SCT output'!$G952</f>
        <v>6615.4097900390598</v>
      </c>
      <c r="I952" s="1" t="str">
        <f>'Stand condition - SCT output'!$H952</f>
        <v>Macquarie-Castlereagh</v>
      </c>
      <c r="J952" s="1" t="str">
        <f>'Stand condition - SCT output'!$J952</f>
        <v>Coolabah</v>
      </c>
      <c r="K952" s="1"/>
      <c r="L952" t="s">
        <v>88</v>
      </c>
      <c r="M952">
        <v>2002</v>
      </c>
      <c r="N952" t="s">
        <v>90</v>
      </c>
      <c r="O952">
        <v>11664174.986167213</v>
      </c>
      <c r="P952" s="1">
        <v>199813714.57892999</v>
      </c>
      <c r="Q952" s="1">
        <v>318445953.66403699</v>
      </c>
      <c r="R952" s="1">
        <v>138582223.31407499</v>
      </c>
      <c r="S952" s="1">
        <v>6615.4097900390598</v>
      </c>
      <c r="T952" s="1" t="s">
        <v>15</v>
      </c>
      <c r="U952" s="1" t="s">
        <v>57</v>
      </c>
      <c r="V952">
        <f t="shared" si="119"/>
        <v>668512681.95299923</v>
      </c>
      <c r="X952" t="s">
        <v>88</v>
      </c>
      <c r="Y952">
        <v>2002</v>
      </c>
      <c r="Z952" t="s">
        <v>90</v>
      </c>
      <c r="AA952">
        <f t="shared" si="113"/>
        <v>1.7447948709202319</v>
      </c>
      <c r="AB952">
        <f t="shared" si="114"/>
        <v>29.889293049040194</v>
      </c>
      <c r="AC952">
        <f t="shared" si="115"/>
        <v>47.634990668198839</v>
      </c>
      <c r="AD952">
        <f t="shared" si="116"/>
        <v>20.729931840517906</v>
      </c>
      <c r="AE952">
        <f t="shared" si="117"/>
        <v>9.8957132282258861E-4</v>
      </c>
      <c r="AF952" s="1" t="s">
        <v>15</v>
      </c>
      <c r="AG952" s="1" t="s">
        <v>57</v>
      </c>
      <c r="AH952">
        <f t="shared" si="120"/>
        <v>99.999999999999986</v>
      </c>
    </row>
    <row r="953" spans="1:34" x14ac:dyDescent="0.45">
      <c r="A953" t="str">
        <f>MID('Stand condition - SCT output'!$I953,9,4)</f>
        <v>2001</v>
      </c>
      <c r="B953">
        <f t="shared" si="118"/>
        <v>2002</v>
      </c>
      <c r="C953" t="str">
        <f>MID('Stand condition - SCT output'!$I953,18,4)</f>
        <v>2003</v>
      </c>
      <c r="D953">
        <f>SUM('Stand condition - SCT output'!$B953:$C953)</f>
        <v>3004941.0024306318</v>
      </c>
      <c r="E953" s="1">
        <f>'Stand condition - SCT output'!$D953</f>
        <v>14364868.356237501</v>
      </c>
      <c r="F953" s="1">
        <f>'Stand condition - SCT output'!$E953</f>
        <v>22780982.378194101</v>
      </c>
      <c r="G953" s="1">
        <f>'Stand condition - SCT output'!$F953</f>
        <v>39652371.081731297</v>
      </c>
      <c r="H953" s="1">
        <f>'Stand condition - SCT output'!$G953</f>
        <v>4095.9717407226499</v>
      </c>
      <c r="I953" s="1" t="str">
        <f>'Stand condition - SCT output'!$H953</f>
        <v>Moonie</v>
      </c>
      <c r="J953" s="1" t="str">
        <f>'Stand condition - SCT output'!$J953</f>
        <v>Coolabah</v>
      </c>
      <c r="K953" s="1"/>
      <c r="L953" t="s">
        <v>88</v>
      </c>
      <c r="M953">
        <v>2002</v>
      </c>
      <c r="N953" t="s">
        <v>90</v>
      </c>
      <c r="O953">
        <v>3004941.0024306318</v>
      </c>
      <c r="P953" s="1">
        <v>14364868.356237501</v>
      </c>
      <c r="Q953" s="1">
        <v>22780982.378194101</v>
      </c>
      <c r="R953" s="1">
        <v>39652371.081731297</v>
      </c>
      <c r="S953" s="1">
        <v>4095.9717407226499</v>
      </c>
      <c r="T953" s="1" t="s">
        <v>16</v>
      </c>
      <c r="U953" s="1" t="s">
        <v>57</v>
      </c>
      <c r="V953">
        <f t="shared" si="119"/>
        <v>79807258.790334255</v>
      </c>
      <c r="X953" t="s">
        <v>88</v>
      </c>
      <c r="Y953">
        <v>2002</v>
      </c>
      <c r="Z953" t="s">
        <v>90</v>
      </c>
      <c r="AA953">
        <f t="shared" si="113"/>
        <v>3.7652477330728358</v>
      </c>
      <c r="AB953">
        <f t="shared" si="114"/>
        <v>17.999450894531016</v>
      </c>
      <c r="AC953">
        <f t="shared" si="115"/>
        <v>28.545000446692686</v>
      </c>
      <c r="AD953">
        <f t="shared" si="116"/>
        <v>49.685168595884335</v>
      </c>
      <c r="AE953">
        <f t="shared" si="117"/>
        <v>5.1323298191250843E-3</v>
      </c>
      <c r="AF953" s="1" t="s">
        <v>16</v>
      </c>
      <c r="AG953" s="1" t="s">
        <v>57</v>
      </c>
      <c r="AH953">
        <f t="shared" si="120"/>
        <v>99.999999999999986</v>
      </c>
    </row>
    <row r="954" spans="1:34" x14ac:dyDescent="0.45">
      <c r="A954" t="str">
        <f>MID('Stand condition - SCT output'!$I954,9,4)</f>
        <v>2001</v>
      </c>
      <c r="B954">
        <f t="shared" si="118"/>
        <v>2002</v>
      </c>
      <c r="C954" t="str">
        <f>MID('Stand condition - SCT output'!$I954,18,4)</f>
        <v>2003</v>
      </c>
      <c r="D954">
        <f>SUM('Stand condition - SCT output'!$B954:$C954)</f>
        <v>380343.16784667876</v>
      </c>
      <c r="E954" s="1">
        <f>'Stand condition - SCT output'!$D954</f>
        <v>2481640.9451904199</v>
      </c>
      <c r="F954" s="1">
        <f>'Stand condition - SCT output'!$E954</f>
        <v>4939652.4903229298</v>
      </c>
      <c r="G954" s="1">
        <f>'Stand condition - SCT output'!$F954</f>
        <v>8779577.0128726698</v>
      </c>
      <c r="H954" s="1">
        <f>'Stand condition - SCT output'!$G954</f>
        <v>5055.4250488281205</v>
      </c>
      <c r="I954" s="1" t="str">
        <f>'Stand condition - SCT output'!$H954</f>
        <v>Murray</v>
      </c>
      <c r="J954" s="1" t="str">
        <f>'Stand condition - SCT output'!$J954</f>
        <v>Coolabah</v>
      </c>
      <c r="K954" s="1"/>
      <c r="L954" t="s">
        <v>88</v>
      </c>
      <c r="M954">
        <v>2002</v>
      </c>
      <c r="N954" t="s">
        <v>90</v>
      </c>
      <c r="O954">
        <v>380343.16784667876</v>
      </c>
      <c r="P954" s="1">
        <v>2481640.9451904199</v>
      </c>
      <c r="Q954" s="1">
        <v>4939652.4903229298</v>
      </c>
      <c r="R954" s="1">
        <v>8779577.0128726698</v>
      </c>
      <c r="S954" s="1">
        <v>5055.4250488281205</v>
      </c>
      <c r="T954" s="1" t="s">
        <v>17</v>
      </c>
      <c r="U954" s="1" t="s">
        <v>57</v>
      </c>
      <c r="V954">
        <f t="shared" si="119"/>
        <v>16586269.041281527</v>
      </c>
      <c r="X954" t="s">
        <v>88</v>
      </c>
      <c r="Y954">
        <v>2002</v>
      </c>
      <c r="Z954" t="s">
        <v>90</v>
      </c>
      <c r="AA954">
        <f t="shared" si="113"/>
        <v>2.2931206945940854</v>
      </c>
      <c r="AB954">
        <f t="shared" si="114"/>
        <v>14.962020325450343</v>
      </c>
      <c r="AC954">
        <f t="shared" si="115"/>
        <v>29.781577026326055</v>
      </c>
      <c r="AD954">
        <f t="shared" si="116"/>
        <v>52.932802374187958</v>
      </c>
      <c r="AE954">
        <f t="shared" si="117"/>
        <v>3.0479579441559067E-2</v>
      </c>
      <c r="AF954" s="1" t="s">
        <v>17</v>
      </c>
      <c r="AG954" s="1" t="s">
        <v>57</v>
      </c>
      <c r="AH954">
        <f t="shared" si="120"/>
        <v>100</v>
      </c>
    </row>
    <row r="955" spans="1:34" x14ac:dyDescent="0.45">
      <c r="A955" t="str">
        <f>MID('Stand condition - SCT output'!$I955,9,4)</f>
        <v>2001</v>
      </c>
      <c r="B955">
        <f t="shared" si="118"/>
        <v>2002</v>
      </c>
      <c r="C955" t="str">
        <f>MID('Stand condition - SCT output'!$I955,18,4)</f>
        <v>2003</v>
      </c>
      <c r="D955">
        <f>SUM('Stand condition - SCT output'!$B955:$C955)</f>
        <v>1078286.03971402</v>
      </c>
      <c r="E955" s="1">
        <f>'Stand condition - SCT output'!$D955</f>
        <v>24444815.649853699</v>
      </c>
      <c r="F955" s="1">
        <f>'Stand condition - SCT output'!$E955</f>
        <v>107833617.71404301</v>
      </c>
      <c r="G955" s="1">
        <f>'Stand condition - SCT output'!$F955</f>
        <v>138430933.30218399</v>
      </c>
      <c r="H955" s="1">
        <f>'Stand condition - SCT output'!$G955</f>
        <v>18493.546927178999</v>
      </c>
      <c r="I955" s="1" t="str">
        <f>'Stand condition - SCT output'!$H955</f>
        <v>Barwon-Darling</v>
      </c>
      <c r="J955" s="1" t="str">
        <f>'Stand condition - SCT output'!$J955</f>
        <v>Coolabah</v>
      </c>
      <c r="K955" s="1"/>
      <c r="L955" t="s">
        <v>88</v>
      </c>
      <c r="M955">
        <v>2002</v>
      </c>
      <c r="N955" t="s">
        <v>90</v>
      </c>
      <c r="O955">
        <v>1078286.03971402</v>
      </c>
      <c r="P955" s="1">
        <v>24444815.649853699</v>
      </c>
      <c r="Q955" s="1">
        <v>107833617.71404301</v>
      </c>
      <c r="R955" s="1">
        <v>138430933.30218399</v>
      </c>
      <c r="S955" s="1">
        <v>18493.546927178999</v>
      </c>
      <c r="T955" s="1" t="s">
        <v>18</v>
      </c>
      <c r="U955" s="1" t="s">
        <v>57</v>
      </c>
      <c r="V955">
        <f t="shared" si="119"/>
        <v>271806146.25272185</v>
      </c>
      <c r="X955" t="s">
        <v>88</v>
      </c>
      <c r="Y955">
        <v>2002</v>
      </c>
      <c r="Z955" t="s">
        <v>90</v>
      </c>
      <c r="AA955">
        <f t="shared" si="113"/>
        <v>0.39671142635289919</v>
      </c>
      <c r="AB955">
        <f t="shared" si="114"/>
        <v>8.9934742046359855</v>
      </c>
      <c r="AC955">
        <f t="shared" si="115"/>
        <v>39.672987237669268</v>
      </c>
      <c r="AD955">
        <f t="shared" si="116"/>
        <v>50.930023184049965</v>
      </c>
      <c r="AE955">
        <f t="shared" si="117"/>
        <v>6.8039472918996974E-3</v>
      </c>
      <c r="AF955" s="1" t="s">
        <v>18</v>
      </c>
      <c r="AG955" s="1" t="s">
        <v>57</v>
      </c>
      <c r="AH955">
        <f t="shared" si="120"/>
        <v>100.00000000000003</v>
      </c>
    </row>
    <row r="956" spans="1:34" x14ac:dyDescent="0.45">
      <c r="A956" t="str">
        <f>MID('Stand condition - SCT output'!$I956,9,4)</f>
        <v>2001</v>
      </c>
      <c r="B956">
        <f t="shared" si="118"/>
        <v>2002</v>
      </c>
      <c r="C956" t="str">
        <f>MID('Stand condition - SCT output'!$I956,18,4)</f>
        <v>2003</v>
      </c>
      <c r="D956">
        <f>SUM('Stand condition - SCT output'!$B956:$C956)</f>
        <v>10154047.349443214</v>
      </c>
      <c r="E956" s="1">
        <f>'Stand condition - SCT output'!$D956</f>
        <v>75753876.229837298</v>
      </c>
      <c r="F956" s="1">
        <f>'Stand condition - SCT output'!$E956</f>
        <v>263489772.24723899</v>
      </c>
      <c r="G956" s="1">
        <f>'Stand condition - SCT output'!$F956</f>
        <v>290198836.55844498</v>
      </c>
      <c r="H956" s="1">
        <f>'Stand condition - SCT output'!$G956</f>
        <v>69805.674499511704</v>
      </c>
      <c r="I956" s="1" t="str">
        <f>'Stand condition - SCT output'!$H956</f>
        <v>Border Rivers</v>
      </c>
      <c r="J956" s="1" t="str">
        <f>'Stand condition - SCT output'!$J956</f>
        <v>Coolabah</v>
      </c>
      <c r="K956" s="1"/>
      <c r="L956" t="s">
        <v>88</v>
      </c>
      <c r="M956">
        <v>2002</v>
      </c>
      <c r="N956" t="s">
        <v>90</v>
      </c>
      <c r="O956">
        <v>10154047.349443214</v>
      </c>
      <c r="P956" s="1">
        <v>75753876.229837298</v>
      </c>
      <c r="Q956" s="1">
        <v>263489772.24723899</v>
      </c>
      <c r="R956" s="1">
        <v>290198836.55844498</v>
      </c>
      <c r="S956" s="1">
        <v>69805.674499511704</v>
      </c>
      <c r="T956" s="1" t="s">
        <v>19</v>
      </c>
      <c r="U956" s="1" t="s">
        <v>57</v>
      </c>
      <c r="V956">
        <f t="shared" si="119"/>
        <v>639666338.05946398</v>
      </c>
      <c r="X956" t="s">
        <v>88</v>
      </c>
      <c r="Y956">
        <v>2002</v>
      </c>
      <c r="Z956" t="s">
        <v>90</v>
      </c>
      <c r="AA956">
        <f t="shared" si="113"/>
        <v>1.5873974829201165</v>
      </c>
      <c r="AB956">
        <f t="shared" si="114"/>
        <v>11.842717323479848</v>
      </c>
      <c r="AC956">
        <f t="shared" si="115"/>
        <v>41.191752101037515</v>
      </c>
      <c r="AD956">
        <f t="shared" si="116"/>
        <v>45.36722026655525</v>
      </c>
      <c r="AE956">
        <f t="shared" si="117"/>
        <v>1.0912826007271075E-2</v>
      </c>
      <c r="AF956" s="1" t="s">
        <v>19</v>
      </c>
      <c r="AG956" s="1" t="s">
        <v>57</v>
      </c>
      <c r="AH956">
        <f t="shared" si="120"/>
        <v>100</v>
      </c>
    </row>
    <row r="957" spans="1:34" x14ac:dyDescent="0.45">
      <c r="A957" t="str">
        <f>MID('Stand condition - SCT output'!$I957,9,4)</f>
        <v>2001</v>
      </c>
      <c r="B957">
        <f t="shared" si="118"/>
        <v>2002</v>
      </c>
      <c r="C957" t="str">
        <f>MID('Stand condition - SCT output'!$I957,18,4)</f>
        <v>2003</v>
      </c>
      <c r="D957">
        <f>SUM('Stand condition - SCT output'!$B957:$C957)</f>
        <v>622.67327880859295</v>
      </c>
      <c r="E957" s="1">
        <f>'Stand condition - SCT output'!$D957</f>
        <v>9972.3341064453107</v>
      </c>
      <c r="F957" s="1">
        <f>'Stand condition - SCT output'!$E957</f>
        <v>16199.5115356445</v>
      </c>
      <c r="G957" s="1">
        <f>'Stand condition - SCT output'!$F957</f>
        <v>47348.361450195298</v>
      </c>
      <c r="H957" s="1">
        <f>'Stand condition - SCT output'!$G957</f>
        <v>0</v>
      </c>
      <c r="I957" s="1" t="str">
        <f>'Stand condition - SCT output'!$H957</f>
        <v>Campaspe</v>
      </c>
      <c r="J957" s="1" t="str">
        <f>'Stand condition - SCT output'!$J957</f>
        <v>Coolabah</v>
      </c>
      <c r="K957" s="1"/>
      <c r="L957" t="s">
        <v>88</v>
      </c>
      <c r="M957">
        <v>2002</v>
      </c>
      <c r="N957" t="s">
        <v>90</v>
      </c>
      <c r="O957">
        <v>622.67327880859295</v>
      </c>
      <c r="P957" s="1">
        <v>9972.3341064453107</v>
      </c>
      <c r="Q957" s="1">
        <v>16199.5115356445</v>
      </c>
      <c r="R957" s="1">
        <v>47348.361450195298</v>
      </c>
      <c r="S957" s="1">
        <v>0</v>
      </c>
      <c r="T957" s="1" t="s">
        <v>20</v>
      </c>
      <c r="U957" s="1" t="s">
        <v>57</v>
      </c>
      <c r="V957">
        <f t="shared" si="119"/>
        <v>74142.880371093706</v>
      </c>
      <c r="X957" t="s">
        <v>88</v>
      </c>
      <c r="Y957">
        <v>2002</v>
      </c>
      <c r="Z957" t="s">
        <v>90</v>
      </c>
      <c r="AA957">
        <f t="shared" si="113"/>
        <v>0.83982882198808706</v>
      </c>
      <c r="AB957">
        <f t="shared" si="114"/>
        <v>13.450157394118792</v>
      </c>
      <c r="AC957">
        <f t="shared" si="115"/>
        <v>21.849045322442382</v>
      </c>
      <c r="AD957">
        <f t="shared" si="116"/>
        <v>63.860968461450732</v>
      </c>
      <c r="AE957">
        <f t="shared" si="117"/>
        <v>0</v>
      </c>
      <c r="AF957" s="1" t="s">
        <v>20</v>
      </c>
      <c r="AG957" s="1" t="s">
        <v>57</v>
      </c>
      <c r="AH957">
        <f t="shared" si="120"/>
        <v>100</v>
      </c>
    </row>
    <row r="958" spans="1:34" x14ac:dyDescent="0.45">
      <c r="A958" t="str">
        <f>MID('Stand condition - SCT output'!$I958,9,4)</f>
        <v>2001</v>
      </c>
      <c r="B958">
        <f t="shared" si="118"/>
        <v>2002</v>
      </c>
      <c r="C958" t="str">
        <f>MID('Stand condition - SCT output'!$I958,18,4)</f>
        <v>2003</v>
      </c>
      <c r="D958">
        <f>SUM('Stand condition - SCT output'!$B958:$C958)</f>
        <v>21140.358154296839</v>
      </c>
      <c r="E958" s="1">
        <f>'Stand condition - SCT output'!$D958</f>
        <v>102663.10784912101</v>
      </c>
      <c r="F958" s="1">
        <f>'Stand condition - SCT output'!$E958</f>
        <v>386009.26459218899</v>
      </c>
      <c r="G958" s="1">
        <f>'Stand condition - SCT output'!$F958</f>
        <v>989751.61992450699</v>
      </c>
      <c r="H958" s="1">
        <f>'Stand condition - SCT output'!$G958</f>
        <v>3078.1556396484302</v>
      </c>
      <c r="I958" s="1" t="str">
        <f>'Stand condition - SCT output'!$H958</f>
        <v>Goulburn-Broken</v>
      </c>
      <c r="J958" s="1" t="str">
        <f>'Stand condition - SCT output'!$J958</f>
        <v>Coolabah</v>
      </c>
      <c r="K958" s="1"/>
      <c r="L958" t="s">
        <v>88</v>
      </c>
      <c r="M958">
        <v>2002</v>
      </c>
      <c r="N958" t="s">
        <v>90</v>
      </c>
      <c r="O958">
        <v>21140.358154296839</v>
      </c>
      <c r="P958" s="1">
        <v>102663.10784912101</v>
      </c>
      <c r="Q958" s="1">
        <v>386009.26459218899</v>
      </c>
      <c r="R958" s="1">
        <v>989751.61992450699</v>
      </c>
      <c r="S958" s="1">
        <v>3078.1556396484302</v>
      </c>
      <c r="T958" s="1" t="s">
        <v>21</v>
      </c>
      <c r="U958" s="1" t="s">
        <v>57</v>
      </c>
      <c r="V958">
        <f t="shared" si="119"/>
        <v>1502642.5061597624</v>
      </c>
      <c r="X958" t="s">
        <v>88</v>
      </c>
      <c r="Y958">
        <v>2002</v>
      </c>
      <c r="Z958" t="s">
        <v>90</v>
      </c>
      <c r="AA958">
        <f t="shared" si="113"/>
        <v>1.4068787531057088</v>
      </c>
      <c r="AB958">
        <f t="shared" si="114"/>
        <v>6.8321711537025926</v>
      </c>
      <c r="AC958">
        <f t="shared" si="115"/>
        <v>25.688695947960099</v>
      </c>
      <c r="AD958">
        <f t="shared" si="116"/>
        <v>65.867404646629609</v>
      </c>
      <c r="AE958">
        <f t="shared" si="117"/>
        <v>0.20484949860197538</v>
      </c>
      <c r="AF958" s="1" t="s">
        <v>21</v>
      </c>
      <c r="AG958" s="1" t="s">
        <v>57</v>
      </c>
      <c r="AH958">
        <f t="shared" si="120"/>
        <v>99.999999999999986</v>
      </c>
    </row>
    <row r="959" spans="1:34" x14ac:dyDescent="0.45">
      <c r="A959" t="str">
        <f>MID('Stand condition - SCT output'!$I959,9,4)</f>
        <v>2001</v>
      </c>
      <c r="B959">
        <f t="shared" si="118"/>
        <v>2002</v>
      </c>
      <c r="C959" t="str">
        <f>MID('Stand condition - SCT output'!$I959,18,4)</f>
        <v>2003</v>
      </c>
      <c r="D959">
        <f>SUM('Stand condition - SCT output'!$B959:$C959)</f>
        <v>14158313.491835134</v>
      </c>
      <c r="E959" s="1">
        <f>'Stand condition - SCT output'!$D959</f>
        <v>190655190.38365301</v>
      </c>
      <c r="F959" s="1">
        <f>'Stand condition - SCT output'!$E959</f>
        <v>669499443.04217303</v>
      </c>
      <c r="G959" s="1">
        <f>'Stand condition - SCT output'!$F959</f>
        <v>508268792.85642397</v>
      </c>
      <c r="H959" s="1">
        <f>'Stand condition - SCT output'!$G959</f>
        <v>42351.544006347598</v>
      </c>
      <c r="I959" s="1" t="str">
        <f>'Stand condition - SCT output'!$H959</f>
        <v>Gwydir</v>
      </c>
      <c r="J959" s="1" t="str">
        <f>'Stand condition - SCT output'!$J959</f>
        <v>Coolabah</v>
      </c>
      <c r="K959" s="1"/>
      <c r="L959" t="s">
        <v>88</v>
      </c>
      <c r="M959">
        <v>2002</v>
      </c>
      <c r="N959" t="s">
        <v>90</v>
      </c>
      <c r="O959">
        <v>14158313.491835134</v>
      </c>
      <c r="P959" s="1">
        <v>190655190.38365301</v>
      </c>
      <c r="Q959" s="1">
        <v>669499443.04217303</v>
      </c>
      <c r="R959" s="1">
        <v>508268792.85642397</v>
      </c>
      <c r="S959" s="1">
        <v>42351.544006347598</v>
      </c>
      <c r="T959" s="1" t="s">
        <v>22</v>
      </c>
      <c r="U959" s="1" t="s">
        <v>57</v>
      </c>
      <c r="V959">
        <f t="shared" si="119"/>
        <v>1382624091.3180914</v>
      </c>
      <c r="X959" t="s">
        <v>88</v>
      </c>
      <c r="Y959">
        <v>2002</v>
      </c>
      <c r="Z959" t="s">
        <v>90</v>
      </c>
      <c r="AA959">
        <f t="shared" si="113"/>
        <v>1.0240175605748085</v>
      </c>
      <c r="AB959">
        <f t="shared" si="114"/>
        <v>13.789372800664603</v>
      </c>
      <c r="AC959">
        <f t="shared" si="115"/>
        <v>48.422376497426853</v>
      </c>
      <c r="AD959">
        <f t="shared" si="116"/>
        <v>36.761170013454496</v>
      </c>
      <c r="AE959">
        <f t="shared" si="117"/>
        <v>3.0631278792468295E-3</v>
      </c>
      <c r="AF959" s="1" t="s">
        <v>22</v>
      </c>
      <c r="AG959" s="1" t="s">
        <v>57</v>
      </c>
      <c r="AH959">
        <f t="shared" si="120"/>
        <v>100</v>
      </c>
    </row>
    <row r="960" spans="1:34" x14ac:dyDescent="0.45">
      <c r="A960" t="str">
        <f>MID('Stand condition - SCT output'!$I960,9,4)</f>
        <v>2001</v>
      </c>
      <c r="B960">
        <f t="shared" si="118"/>
        <v>2002</v>
      </c>
      <c r="C960" t="str">
        <f>MID('Stand condition - SCT output'!$I960,18,4)</f>
        <v>2003</v>
      </c>
      <c r="D960">
        <f>SUM('Stand condition - SCT output'!$B960:$C960)</f>
        <v>18971468.315627631</v>
      </c>
      <c r="E960" s="1">
        <f>'Stand condition - SCT output'!$D960</f>
        <v>377367703.866283</v>
      </c>
      <c r="F960" s="1">
        <f>'Stand condition - SCT output'!$E960</f>
        <v>516938954.42508101</v>
      </c>
      <c r="G960" s="1">
        <f>'Stand condition - SCT output'!$F960</f>
        <v>312571994.76922101</v>
      </c>
      <c r="H960" s="1">
        <f>'Stand condition - SCT output'!$G960</f>
        <v>15309.7888123755</v>
      </c>
      <c r="I960" s="1" t="str">
        <f>'Stand condition - SCT output'!$H960</f>
        <v>Warrego</v>
      </c>
      <c r="J960" s="1" t="str">
        <f>'Stand condition - SCT output'!$J960</f>
        <v>Coolabah</v>
      </c>
      <c r="K960" s="1"/>
      <c r="L960" t="s">
        <v>88</v>
      </c>
      <c r="M960">
        <v>2002</v>
      </c>
      <c r="N960" t="s">
        <v>90</v>
      </c>
      <c r="O960">
        <v>18971468.315627631</v>
      </c>
      <c r="P960" s="1">
        <v>377367703.866283</v>
      </c>
      <c r="Q960" s="1">
        <v>516938954.42508101</v>
      </c>
      <c r="R960" s="1">
        <v>312571994.76922101</v>
      </c>
      <c r="S960" s="1">
        <v>15309.7888123755</v>
      </c>
      <c r="T960" s="1" t="s">
        <v>23</v>
      </c>
      <c r="U960" s="1" t="s">
        <v>57</v>
      </c>
      <c r="V960">
        <f t="shared" si="119"/>
        <v>1225865431.165025</v>
      </c>
      <c r="X960" t="s">
        <v>88</v>
      </c>
      <c r="Y960">
        <v>2002</v>
      </c>
      <c r="Z960" t="s">
        <v>90</v>
      </c>
      <c r="AA960">
        <f t="shared" si="113"/>
        <v>1.5475979527049497</v>
      </c>
      <c r="AB960">
        <f t="shared" si="114"/>
        <v>30.78377889387453</v>
      </c>
      <c r="AC960">
        <f t="shared" si="115"/>
        <v>42.169306783844782</v>
      </c>
      <c r="AD960">
        <f t="shared" si="116"/>
        <v>25.498067473210511</v>
      </c>
      <c r="AE960">
        <f t="shared" si="117"/>
        <v>1.2488963652254673E-3</v>
      </c>
      <c r="AF960" s="1" t="s">
        <v>23</v>
      </c>
      <c r="AG960" s="1" t="s">
        <v>57</v>
      </c>
      <c r="AH960">
        <f t="shared" si="120"/>
        <v>100</v>
      </c>
    </row>
    <row r="961" spans="1:34" x14ac:dyDescent="0.45">
      <c r="A961" t="str">
        <f>MID('Stand condition - SCT output'!$I961,9,4)</f>
        <v>2001</v>
      </c>
      <c r="B961">
        <f t="shared" si="118"/>
        <v>2002</v>
      </c>
      <c r="C961" t="str">
        <f>MID('Stand condition - SCT output'!$I961,18,4)</f>
        <v>2003</v>
      </c>
      <c r="D961">
        <f>SUM('Stand condition - SCT output'!$B961:$C961)</f>
        <v>0</v>
      </c>
      <c r="E961" s="1">
        <f>'Stand condition - SCT output'!$D961</f>
        <v>633.65203857421795</v>
      </c>
      <c r="F961" s="1">
        <f>'Stand condition - SCT output'!$E961</f>
        <v>11775.4231418983</v>
      </c>
      <c r="G961" s="1">
        <f>'Stand condition - SCT output'!$F961</f>
        <v>43707.486713005499</v>
      </c>
      <c r="H961" s="1">
        <f>'Stand condition - SCT output'!$G961</f>
        <v>0</v>
      </c>
      <c r="I961" s="1" t="str">
        <f>'Stand condition - SCT output'!$H961</f>
        <v>Eastern Mt Lofty Ranges</v>
      </c>
      <c r="J961" s="1" t="str">
        <f>'Stand condition - SCT output'!$J961</f>
        <v>Coolabah</v>
      </c>
      <c r="K961" s="1"/>
      <c r="L961" t="s">
        <v>88</v>
      </c>
      <c r="M961">
        <v>2002</v>
      </c>
      <c r="N961" t="s">
        <v>90</v>
      </c>
      <c r="O961">
        <v>0</v>
      </c>
      <c r="P961" s="1">
        <v>633.65203857421795</v>
      </c>
      <c r="Q961" s="1">
        <v>11775.4231418983</v>
      </c>
      <c r="R961" s="1">
        <v>43707.486713005499</v>
      </c>
      <c r="S961" s="1">
        <v>0</v>
      </c>
      <c r="T961" s="1" t="s">
        <v>24</v>
      </c>
      <c r="U961" s="1" t="s">
        <v>57</v>
      </c>
      <c r="V961">
        <f t="shared" si="119"/>
        <v>56116.561893478021</v>
      </c>
      <c r="X961" t="s">
        <v>88</v>
      </c>
      <c r="Y961">
        <v>2002</v>
      </c>
      <c r="Z961" t="s">
        <v>90</v>
      </c>
      <c r="AA961">
        <f t="shared" si="113"/>
        <v>0</v>
      </c>
      <c r="AB961">
        <f t="shared" si="114"/>
        <v>1.1291711701387435</v>
      </c>
      <c r="AC961">
        <f t="shared" si="115"/>
        <v>20.983864200823149</v>
      </c>
      <c r="AD961">
        <f t="shared" si="116"/>
        <v>77.886964629038104</v>
      </c>
      <c r="AE961">
        <f t="shared" si="117"/>
        <v>0</v>
      </c>
      <c r="AF961" s="1" t="s">
        <v>24</v>
      </c>
      <c r="AG961" s="1" t="s">
        <v>57</v>
      </c>
      <c r="AH961">
        <f t="shared" si="120"/>
        <v>100</v>
      </c>
    </row>
    <row r="962" spans="1:34" x14ac:dyDescent="0.45">
      <c r="A962" t="str">
        <f>MID('Stand condition - SCT output'!$I962,9,4)</f>
        <v>2001</v>
      </c>
      <c r="B962">
        <f t="shared" si="118"/>
        <v>2002</v>
      </c>
      <c r="C962" t="str">
        <f>MID('Stand condition - SCT output'!$I962,18,4)</f>
        <v>2003</v>
      </c>
      <c r="D962">
        <f>SUM('Stand condition - SCT output'!$B962:$C962)</f>
        <v>27136114.588836987</v>
      </c>
      <c r="E962" s="1">
        <f>'Stand condition - SCT output'!$D962</f>
        <v>134694054.17069101</v>
      </c>
      <c r="F962" s="1">
        <f>'Stand condition - SCT output'!$E962</f>
        <v>208454400.22988299</v>
      </c>
      <c r="G962" s="1">
        <f>'Stand condition - SCT output'!$F962</f>
        <v>230413934.87167099</v>
      </c>
      <c r="H962" s="1">
        <f>'Stand condition - SCT output'!$G962</f>
        <v>13722.0252685546</v>
      </c>
      <c r="I962" s="1" t="str">
        <f>'Stand condition - SCT output'!$H962</f>
        <v>Condamine-Balonne</v>
      </c>
      <c r="J962" s="1" t="str">
        <f>'Stand condition - SCT output'!$J962</f>
        <v>Coolabah</v>
      </c>
      <c r="K962" s="1"/>
      <c r="L962" t="s">
        <v>88</v>
      </c>
      <c r="M962">
        <v>2002</v>
      </c>
      <c r="N962" t="s">
        <v>90</v>
      </c>
      <c r="O962">
        <v>27136114.588836987</v>
      </c>
      <c r="P962" s="1">
        <v>134694054.17069101</v>
      </c>
      <c r="Q962" s="1">
        <v>208454400.22988299</v>
      </c>
      <c r="R962" s="1">
        <v>230413934.87167099</v>
      </c>
      <c r="S962" s="1">
        <v>13722.0252685546</v>
      </c>
      <c r="T962" s="1" t="s">
        <v>25</v>
      </c>
      <c r="U962" s="1" t="s">
        <v>57</v>
      </c>
      <c r="V962">
        <f t="shared" si="119"/>
        <v>600712225.88635051</v>
      </c>
      <c r="X962" t="s">
        <v>88</v>
      </c>
      <c r="Y962">
        <v>2002</v>
      </c>
      <c r="Z962" t="s">
        <v>90</v>
      </c>
      <c r="AA962">
        <f t="shared" si="113"/>
        <v>4.517323506908431</v>
      </c>
      <c r="AB962">
        <f t="shared" si="114"/>
        <v>22.422392680946359</v>
      </c>
      <c r="AC962">
        <f t="shared" si="115"/>
        <v>34.701208207026028</v>
      </c>
      <c r="AD962">
        <f t="shared" si="116"/>
        <v>38.356791312461695</v>
      </c>
      <c r="AE962">
        <f t="shared" si="117"/>
        <v>2.2842926574879944E-3</v>
      </c>
      <c r="AF962" s="1" t="s">
        <v>25</v>
      </c>
      <c r="AG962" s="1" t="s">
        <v>57</v>
      </c>
      <c r="AH962">
        <f t="shared" si="120"/>
        <v>100</v>
      </c>
    </row>
    <row r="963" spans="1:34" x14ac:dyDescent="0.45">
      <c r="A963" t="str">
        <f>MID('Stand condition - SCT output'!$I963,9,4)</f>
        <v>2002</v>
      </c>
      <c r="B963">
        <f t="shared" si="118"/>
        <v>2003</v>
      </c>
      <c r="C963" t="str">
        <f>MID('Stand condition - SCT output'!$I963,18,4)</f>
        <v>2004</v>
      </c>
      <c r="D963">
        <f>SUM('Stand condition - SCT output'!$B963:$C963)</f>
        <v>292143.0678710927</v>
      </c>
      <c r="E963" s="1">
        <f>'Stand condition - SCT output'!$D963</f>
        <v>1621593.2390747</v>
      </c>
      <c r="F963" s="1">
        <f>'Stand condition - SCT output'!$E963</f>
        <v>5126957.6685788603</v>
      </c>
      <c r="G963" s="1">
        <f>'Stand condition - SCT output'!$F963</f>
        <v>5892835.5513925496</v>
      </c>
      <c r="H963" s="1">
        <f>'Stand condition - SCT output'!$G963</f>
        <v>635.45404052734295</v>
      </c>
      <c r="I963" s="1" t="str">
        <f>'Stand condition - SCT output'!$H963</f>
        <v>Murrumbidgee</v>
      </c>
      <c r="J963" s="1" t="str">
        <f>'Stand condition - SCT output'!$J963</f>
        <v>Coolabah</v>
      </c>
      <c r="K963" s="1"/>
      <c r="L963" t="s">
        <v>89</v>
      </c>
      <c r="M963">
        <v>2003</v>
      </c>
      <c r="N963" t="s">
        <v>91</v>
      </c>
      <c r="O963">
        <v>292143.0678710927</v>
      </c>
      <c r="P963" s="1">
        <v>1621593.2390747</v>
      </c>
      <c r="Q963" s="1">
        <v>5126957.6685788603</v>
      </c>
      <c r="R963" s="1">
        <v>5892835.5513925496</v>
      </c>
      <c r="S963" s="1">
        <v>635.45404052734295</v>
      </c>
      <c r="T963" s="1" t="s">
        <v>4</v>
      </c>
      <c r="U963" s="1" t="s">
        <v>57</v>
      </c>
      <c r="V963">
        <f t="shared" si="119"/>
        <v>12934164.98095773</v>
      </c>
      <c r="X963" t="s">
        <v>89</v>
      </c>
      <c r="Y963">
        <v>2003</v>
      </c>
      <c r="Z963" t="s">
        <v>91</v>
      </c>
      <c r="AA963">
        <f t="shared" ref="AA963:AA1026" si="121">O963/$V963*100</f>
        <v>2.2586929136994858</v>
      </c>
      <c r="AB963">
        <f t="shared" ref="AB963:AB1026" si="122">P963/$V963*100</f>
        <v>12.537285873978599</v>
      </c>
      <c r="AC963">
        <f t="shared" ref="AC963:AC1026" si="123">Q963/$V963*100</f>
        <v>39.638876387667871</v>
      </c>
      <c r="AD963">
        <f t="shared" ref="AD963:AD1026" si="124">R963/$V963*100</f>
        <v>45.560231836135166</v>
      </c>
      <c r="AE963">
        <f t="shared" ref="AE963:AE1026" si="125">S963/$V963*100</f>
        <v>4.9129885188791663E-3</v>
      </c>
      <c r="AF963" s="1" t="s">
        <v>4</v>
      </c>
      <c r="AG963" s="1" t="s">
        <v>57</v>
      </c>
      <c r="AH963">
        <f t="shared" si="120"/>
        <v>100.00000000000001</v>
      </c>
    </row>
    <row r="964" spans="1:34" x14ac:dyDescent="0.45">
      <c r="A964" t="str">
        <f>MID('Stand condition - SCT output'!$I964,9,4)</f>
        <v>2002</v>
      </c>
      <c r="B964">
        <f t="shared" ref="B964:B1027" si="126">A964+1</f>
        <v>2003</v>
      </c>
      <c r="C964" t="str">
        <f>MID('Stand condition - SCT output'!$I964,18,4)</f>
        <v>2004</v>
      </c>
      <c r="D964">
        <f>SUM('Stand condition - SCT output'!$B964:$C964)</f>
        <v>3270680.0572375706</v>
      </c>
      <c r="E964" s="1">
        <f>'Stand condition - SCT output'!$D964</f>
        <v>67346842.718801901</v>
      </c>
      <c r="F964" s="1">
        <f>'Stand condition - SCT output'!$E964</f>
        <v>487329082.97974801</v>
      </c>
      <c r="G964" s="1">
        <f>'Stand condition - SCT output'!$F964</f>
        <v>273248063.788028</v>
      </c>
      <c r="H964" s="1">
        <f>'Stand condition - SCT output'!$G964</f>
        <v>4003.68188476562</v>
      </c>
      <c r="I964" s="1" t="str">
        <f>'Stand condition - SCT output'!$H964</f>
        <v>Namoi</v>
      </c>
      <c r="J964" s="1" t="str">
        <f>'Stand condition - SCT output'!$J964</f>
        <v>Coolabah</v>
      </c>
      <c r="K964" s="1"/>
      <c r="L964" t="s">
        <v>89</v>
      </c>
      <c r="M964">
        <v>2003</v>
      </c>
      <c r="N964" t="s">
        <v>91</v>
      </c>
      <c r="O964">
        <v>3270680.0572375706</v>
      </c>
      <c r="P964" s="1">
        <v>67346842.718801901</v>
      </c>
      <c r="Q964" s="1">
        <v>487329082.97974801</v>
      </c>
      <c r="R964" s="1">
        <v>273248063.788028</v>
      </c>
      <c r="S964" s="1">
        <v>4003.68188476562</v>
      </c>
      <c r="T964" s="1" t="s">
        <v>7</v>
      </c>
      <c r="U964" s="1" t="s">
        <v>57</v>
      </c>
      <c r="V964">
        <f t="shared" ref="V964:V1027" si="127">SUM(O964:S964)</f>
        <v>831198673.22570026</v>
      </c>
      <c r="X964" t="s">
        <v>89</v>
      </c>
      <c r="Y964">
        <v>2003</v>
      </c>
      <c r="Z964" t="s">
        <v>91</v>
      </c>
      <c r="AA964">
        <f t="shared" si="121"/>
        <v>0.39348956664533358</v>
      </c>
      <c r="AB964">
        <f t="shared" si="122"/>
        <v>8.1023761091248545</v>
      </c>
      <c r="AC964">
        <f t="shared" si="123"/>
        <v>58.629675272282434</v>
      </c>
      <c r="AD964">
        <f t="shared" si="124"/>
        <v>32.873977376264577</v>
      </c>
      <c r="AE964">
        <f t="shared" si="125"/>
        <v>4.8167568280976753E-4</v>
      </c>
      <c r="AF964" s="1" t="s">
        <v>7</v>
      </c>
      <c r="AG964" s="1" t="s">
        <v>57</v>
      </c>
      <c r="AH964">
        <f t="shared" ref="AH964:AH1027" si="128">SUM(AA964:AE964)</f>
        <v>100</v>
      </c>
    </row>
    <row r="965" spans="1:34" x14ac:dyDescent="0.45">
      <c r="A965" t="str">
        <f>MID('Stand condition - SCT output'!$I965,9,4)</f>
        <v>2002</v>
      </c>
      <c r="B965">
        <f t="shared" si="126"/>
        <v>2003</v>
      </c>
      <c r="C965" t="str">
        <f>MID('Stand condition - SCT output'!$I965,18,4)</f>
        <v>2004</v>
      </c>
      <c r="D965">
        <f>SUM('Stand condition - SCT output'!$B965:$C965)</f>
        <v>710166.82977294899</v>
      </c>
      <c r="E965" s="1">
        <f>'Stand condition - SCT output'!$D965</f>
        <v>28125174.407715999</v>
      </c>
      <c r="F965" s="1">
        <f>'Stand condition - SCT output'!$E965</f>
        <v>110730845.58452401</v>
      </c>
      <c r="G965" s="1">
        <f>'Stand condition - SCT output'!$F965</f>
        <v>15956440.9180065</v>
      </c>
      <c r="H965" s="1">
        <f>'Stand condition - SCT output'!$G965</f>
        <v>0</v>
      </c>
      <c r="I965" s="1" t="str">
        <f>'Stand condition - SCT output'!$H965</f>
        <v>Nebine</v>
      </c>
      <c r="J965" s="1" t="str">
        <f>'Stand condition - SCT output'!$J965</f>
        <v>Coolabah</v>
      </c>
      <c r="K965" s="1"/>
      <c r="L965" t="s">
        <v>89</v>
      </c>
      <c r="M965">
        <v>2003</v>
      </c>
      <c r="N965" t="s">
        <v>91</v>
      </c>
      <c r="O965">
        <v>710166.82977294899</v>
      </c>
      <c r="P965" s="1">
        <v>28125174.407715999</v>
      </c>
      <c r="Q965" s="1">
        <v>110730845.58452401</v>
      </c>
      <c r="R965" s="1">
        <v>15956440.9180065</v>
      </c>
      <c r="S965" s="1">
        <v>0</v>
      </c>
      <c r="T965" s="1" t="s">
        <v>8</v>
      </c>
      <c r="U965" s="1" t="s">
        <v>57</v>
      </c>
      <c r="V965">
        <f t="shared" si="127"/>
        <v>155522627.74001947</v>
      </c>
      <c r="X965" t="s">
        <v>89</v>
      </c>
      <c r="Y965">
        <v>2003</v>
      </c>
      <c r="Z965" t="s">
        <v>91</v>
      </c>
      <c r="AA965">
        <f t="shared" si="121"/>
        <v>0.45663247856132194</v>
      </c>
      <c r="AB965">
        <f t="shared" si="122"/>
        <v>18.084297324715763</v>
      </c>
      <c r="AC965">
        <f t="shared" si="123"/>
        <v>71.199186377964267</v>
      </c>
      <c r="AD965">
        <f t="shared" si="124"/>
        <v>10.259883818758645</v>
      </c>
      <c r="AE965">
        <f t="shared" si="125"/>
        <v>0</v>
      </c>
      <c r="AF965" s="1" t="s">
        <v>8</v>
      </c>
      <c r="AG965" s="1" t="s">
        <v>57</v>
      </c>
      <c r="AH965">
        <f t="shared" si="128"/>
        <v>100</v>
      </c>
    </row>
    <row r="966" spans="1:34" x14ac:dyDescent="0.45">
      <c r="A966" t="str">
        <f>MID('Stand condition - SCT output'!$I966,9,4)</f>
        <v>2002</v>
      </c>
      <c r="B966">
        <f t="shared" si="126"/>
        <v>2003</v>
      </c>
      <c r="C966" t="str">
        <f>MID('Stand condition - SCT output'!$I966,18,4)</f>
        <v>2004</v>
      </c>
      <c r="D966">
        <f>SUM('Stand condition - SCT output'!$B966:$C966)</f>
        <v>0</v>
      </c>
      <c r="E966" s="1">
        <f>'Stand condition - SCT output'!$D966</f>
        <v>14324.298278808499</v>
      </c>
      <c r="F966" s="1">
        <f>'Stand condition - SCT output'!$E966</f>
        <v>103243.08935546799</v>
      </c>
      <c r="G966" s="1">
        <f>'Stand condition - SCT output'!$F966</f>
        <v>459218.33069493901</v>
      </c>
      <c r="H966" s="1">
        <f>'Stand condition - SCT output'!$G966</f>
        <v>620.36993408203102</v>
      </c>
      <c r="I966" s="1" t="str">
        <f>'Stand condition - SCT output'!$H966</f>
        <v>Ovens</v>
      </c>
      <c r="J966" s="1" t="str">
        <f>'Stand condition - SCT output'!$J966</f>
        <v>Coolabah</v>
      </c>
      <c r="K966" s="1"/>
      <c r="L966" t="s">
        <v>89</v>
      </c>
      <c r="M966">
        <v>2003</v>
      </c>
      <c r="N966" t="s">
        <v>91</v>
      </c>
      <c r="O966">
        <v>0</v>
      </c>
      <c r="P966" s="1">
        <v>14324.298278808499</v>
      </c>
      <c r="Q966" s="1">
        <v>103243.08935546799</v>
      </c>
      <c r="R966" s="1">
        <v>459218.33069493901</v>
      </c>
      <c r="S966" s="1">
        <v>620.36993408203102</v>
      </c>
      <c r="T966" s="1" t="s">
        <v>9</v>
      </c>
      <c r="U966" s="1" t="s">
        <v>57</v>
      </c>
      <c r="V966">
        <f t="shared" si="127"/>
        <v>577406.08826329757</v>
      </c>
      <c r="X966" t="s">
        <v>89</v>
      </c>
      <c r="Y966">
        <v>2003</v>
      </c>
      <c r="Z966" t="s">
        <v>91</v>
      </c>
      <c r="AA966">
        <f t="shared" si="121"/>
        <v>0</v>
      </c>
      <c r="AB966">
        <f t="shared" si="122"/>
        <v>2.4808013926373098</v>
      </c>
      <c r="AC966">
        <f t="shared" si="123"/>
        <v>17.880498916455672</v>
      </c>
      <c r="AD966">
        <f t="shared" si="124"/>
        <v>79.531258853913428</v>
      </c>
      <c r="AE966">
        <f t="shared" si="125"/>
        <v>0.10744083699358949</v>
      </c>
      <c r="AF966" s="1" t="s">
        <v>9</v>
      </c>
      <c r="AG966" s="1" t="s">
        <v>57</v>
      </c>
      <c r="AH966">
        <f t="shared" si="128"/>
        <v>100</v>
      </c>
    </row>
    <row r="967" spans="1:34" x14ac:dyDescent="0.45">
      <c r="A967" t="str">
        <f>MID('Stand condition - SCT output'!$I967,9,4)</f>
        <v>2002</v>
      </c>
      <c r="B967">
        <f t="shared" si="126"/>
        <v>2003</v>
      </c>
      <c r="C967" t="str">
        <f>MID('Stand condition - SCT output'!$I967,18,4)</f>
        <v>2004</v>
      </c>
      <c r="D967">
        <f>SUM('Stand condition - SCT output'!$B967:$C967)</f>
        <v>3407548.0748901367</v>
      </c>
      <c r="E967" s="1">
        <f>'Stand condition - SCT output'!$D967</f>
        <v>33564112.051143304</v>
      </c>
      <c r="F967" s="1">
        <f>'Stand condition - SCT output'!$E967</f>
        <v>80481953.591158703</v>
      </c>
      <c r="G967" s="1">
        <f>'Stand condition - SCT output'!$F967</f>
        <v>111138590.85258</v>
      </c>
      <c r="H967" s="1">
        <f>'Stand condition - SCT output'!$G967</f>
        <v>1375.25842285156</v>
      </c>
      <c r="I967" s="1" t="str">
        <f>'Stand condition - SCT output'!$H967</f>
        <v>Paroo</v>
      </c>
      <c r="J967" s="1" t="str">
        <f>'Stand condition - SCT output'!$J967</f>
        <v>Coolabah</v>
      </c>
      <c r="K967" s="1"/>
      <c r="L967" t="s">
        <v>89</v>
      </c>
      <c r="M967">
        <v>2003</v>
      </c>
      <c r="N967" t="s">
        <v>91</v>
      </c>
      <c r="O967">
        <v>3407548.0748901367</v>
      </c>
      <c r="P967" s="1">
        <v>33564112.051143304</v>
      </c>
      <c r="Q967" s="1">
        <v>80481953.591158703</v>
      </c>
      <c r="R967" s="1">
        <v>111138590.85258</v>
      </c>
      <c r="S967" s="1">
        <v>1375.25842285156</v>
      </c>
      <c r="T967" s="1" t="s">
        <v>10</v>
      </c>
      <c r="U967" s="1" t="s">
        <v>57</v>
      </c>
      <c r="V967">
        <f t="shared" si="127"/>
        <v>228593579.82819498</v>
      </c>
      <c r="X967" t="s">
        <v>89</v>
      </c>
      <c r="Y967">
        <v>2003</v>
      </c>
      <c r="Z967" t="s">
        <v>91</v>
      </c>
      <c r="AA967">
        <f t="shared" si="121"/>
        <v>1.4906578205088532</v>
      </c>
      <c r="AB967">
        <f t="shared" si="122"/>
        <v>14.68287607918351</v>
      </c>
      <c r="AC967">
        <f t="shared" si="123"/>
        <v>35.207442681306652</v>
      </c>
      <c r="AD967">
        <f t="shared" si="124"/>
        <v>48.618421801744773</v>
      </c>
      <c r="AE967">
        <f t="shared" si="125"/>
        <v>6.016172562174182E-4</v>
      </c>
      <c r="AF967" s="1" t="s">
        <v>10</v>
      </c>
      <c r="AG967" s="1" t="s">
        <v>57</v>
      </c>
      <c r="AH967">
        <f t="shared" si="128"/>
        <v>100.00000000000001</v>
      </c>
    </row>
    <row r="968" spans="1:34" x14ac:dyDescent="0.45">
      <c r="A968" t="str">
        <f>MID('Stand condition - SCT output'!$I968,9,4)</f>
        <v>2002</v>
      </c>
      <c r="B968">
        <f t="shared" si="126"/>
        <v>2003</v>
      </c>
      <c r="C968" t="str">
        <f>MID('Stand condition - SCT output'!$I968,18,4)</f>
        <v>2004</v>
      </c>
      <c r="D968">
        <f>SUM('Stand condition - SCT output'!$B968:$C968)</f>
        <v>47408.712280273401</v>
      </c>
      <c r="E968" s="1">
        <f>'Stand condition - SCT output'!$D968</f>
        <v>215017.96777343701</v>
      </c>
      <c r="F968" s="1">
        <f>'Stand condition - SCT output'!$E968</f>
        <v>460757.564087871</v>
      </c>
      <c r="G968" s="1">
        <f>'Stand condition - SCT output'!$F968</f>
        <v>457389.45727538998</v>
      </c>
      <c r="H968" s="1">
        <f>'Stand condition - SCT output'!$G968</f>
        <v>0</v>
      </c>
      <c r="I968" s="1" t="str">
        <f>'Stand condition - SCT output'!$H968</f>
        <v>Wimmera-Avoca</v>
      </c>
      <c r="J968" s="1" t="str">
        <f>'Stand condition - SCT output'!$J968</f>
        <v>Coolabah</v>
      </c>
      <c r="K968" s="1"/>
      <c r="L968" t="s">
        <v>89</v>
      </c>
      <c r="M968">
        <v>2003</v>
      </c>
      <c r="N968" t="s">
        <v>91</v>
      </c>
      <c r="O968">
        <v>47408.712280273401</v>
      </c>
      <c r="P968" s="1">
        <v>215017.96777343701</v>
      </c>
      <c r="Q968" s="1">
        <v>460757.564087871</v>
      </c>
      <c r="R968" s="1">
        <v>457389.45727538998</v>
      </c>
      <c r="S968" s="1">
        <v>0</v>
      </c>
      <c r="T968" s="1" t="s">
        <v>11</v>
      </c>
      <c r="U968" s="1" t="s">
        <v>57</v>
      </c>
      <c r="V968">
        <f t="shared" si="127"/>
        <v>1180573.7014169714</v>
      </c>
      <c r="X968" t="s">
        <v>89</v>
      </c>
      <c r="Y968">
        <v>2003</v>
      </c>
      <c r="Z968" t="s">
        <v>91</v>
      </c>
      <c r="AA968">
        <f t="shared" si="121"/>
        <v>4.0157350806113659</v>
      </c>
      <c r="AB968">
        <f t="shared" si="122"/>
        <v>18.213006736924932</v>
      </c>
      <c r="AC968">
        <f t="shared" si="123"/>
        <v>39.028276128364666</v>
      </c>
      <c r="AD968">
        <f t="shared" si="124"/>
        <v>38.742982054099038</v>
      </c>
      <c r="AE968">
        <f t="shared" si="125"/>
        <v>0</v>
      </c>
      <c r="AF968" s="1" t="s">
        <v>11</v>
      </c>
      <c r="AG968" s="1" t="s">
        <v>57</v>
      </c>
      <c r="AH968">
        <f t="shared" si="128"/>
        <v>100</v>
      </c>
    </row>
    <row r="969" spans="1:34" x14ac:dyDescent="0.45">
      <c r="A969" t="str">
        <f>MID('Stand condition - SCT output'!$I969,9,4)</f>
        <v>2002</v>
      </c>
      <c r="B969">
        <f t="shared" si="126"/>
        <v>2003</v>
      </c>
      <c r="C969" t="str">
        <f>MID('Stand condition - SCT output'!$I969,18,4)</f>
        <v>2004</v>
      </c>
      <c r="D969">
        <f>SUM('Stand condition - SCT output'!$B969:$C969)</f>
        <v>1131425.4983520433</v>
      </c>
      <c r="E969" s="1">
        <f>'Stand condition - SCT output'!$D969</f>
        <v>5482855.7474975502</v>
      </c>
      <c r="F969" s="1">
        <f>'Stand condition - SCT output'!$E969</f>
        <v>6331982.68981071</v>
      </c>
      <c r="G969" s="1">
        <f>'Stand condition - SCT output'!$F969</f>
        <v>3875776.5130004799</v>
      </c>
      <c r="H969" s="1">
        <f>'Stand condition - SCT output'!$G969</f>
        <v>0</v>
      </c>
      <c r="I969" s="1" t="str">
        <f>'Stand condition - SCT output'!$H969</f>
        <v>Lachlan</v>
      </c>
      <c r="J969" s="1" t="str">
        <f>'Stand condition - SCT output'!$J969</f>
        <v>Coolabah</v>
      </c>
      <c r="K969" s="1"/>
      <c r="L969" t="s">
        <v>89</v>
      </c>
      <c r="M969">
        <v>2003</v>
      </c>
      <c r="N969" t="s">
        <v>91</v>
      </c>
      <c r="O969">
        <v>1131425.4983520433</v>
      </c>
      <c r="P969" s="1">
        <v>5482855.7474975502</v>
      </c>
      <c r="Q969" s="1">
        <v>6331982.68981071</v>
      </c>
      <c r="R969" s="1">
        <v>3875776.5130004799</v>
      </c>
      <c r="S969" s="1">
        <v>0</v>
      </c>
      <c r="T969" s="1" t="s">
        <v>12</v>
      </c>
      <c r="U969" s="1" t="s">
        <v>57</v>
      </c>
      <c r="V969">
        <f t="shared" si="127"/>
        <v>16822040.448660783</v>
      </c>
      <c r="X969" t="s">
        <v>89</v>
      </c>
      <c r="Y969">
        <v>2003</v>
      </c>
      <c r="Z969" t="s">
        <v>91</v>
      </c>
      <c r="AA969">
        <f t="shared" si="121"/>
        <v>6.7258517288972337</v>
      </c>
      <c r="AB969">
        <f t="shared" si="122"/>
        <v>32.593285958565417</v>
      </c>
      <c r="AC969">
        <f t="shared" si="123"/>
        <v>37.640990753382738</v>
      </c>
      <c r="AD969">
        <f t="shared" si="124"/>
        <v>23.039871559154605</v>
      </c>
      <c r="AE969">
        <f t="shared" si="125"/>
        <v>0</v>
      </c>
      <c r="AF969" s="1" t="s">
        <v>12</v>
      </c>
      <c r="AG969" s="1" t="s">
        <v>57</v>
      </c>
      <c r="AH969">
        <f t="shared" si="128"/>
        <v>99.999999999999986</v>
      </c>
    </row>
    <row r="970" spans="1:34" x14ac:dyDescent="0.45">
      <c r="A970" t="str">
        <f>MID('Stand condition - SCT output'!$I970,9,4)</f>
        <v>2002</v>
      </c>
      <c r="B970">
        <f t="shared" si="126"/>
        <v>2003</v>
      </c>
      <c r="C970" t="str">
        <f>MID('Stand condition - SCT output'!$I970,18,4)</f>
        <v>2004</v>
      </c>
      <c r="D970">
        <f>SUM('Stand condition - SCT output'!$B970:$C970)</f>
        <v>1872.8163452148401</v>
      </c>
      <c r="E970" s="1">
        <f>'Stand condition - SCT output'!$D970</f>
        <v>19334.458679199201</v>
      </c>
      <c r="F970" s="1">
        <f>'Stand condition - SCT output'!$E970</f>
        <v>86004.501586914004</v>
      </c>
      <c r="G970" s="1">
        <f>'Stand condition - SCT output'!$F970</f>
        <v>131234.84747314401</v>
      </c>
      <c r="H970" s="1">
        <f>'Stand condition - SCT output'!$G970</f>
        <v>0</v>
      </c>
      <c r="I970" s="1" t="str">
        <f>'Stand condition - SCT output'!$H970</f>
        <v>Loddon</v>
      </c>
      <c r="J970" s="1" t="str">
        <f>'Stand condition - SCT output'!$J970</f>
        <v>Coolabah</v>
      </c>
      <c r="K970" s="1"/>
      <c r="L970" t="s">
        <v>89</v>
      </c>
      <c r="M970">
        <v>2003</v>
      </c>
      <c r="N970" t="s">
        <v>91</v>
      </c>
      <c r="O970">
        <v>1872.8163452148401</v>
      </c>
      <c r="P970" s="1">
        <v>19334.458679199201</v>
      </c>
      <c r="Q970" s="1">
        <v>86004.501586914004</v>
      </c>
      <c r="R970" s="1">
        <v>131234.84747314401</v>
      </c>
      <c r="S970" s="1">
        <v>0</v>
      </c>
      <c r="T970" s="1" t="s">
        <v>13</v>
      </c>
      <c r="U970" s="1" t="s">
        <v>57</v>
      </c>
      <c r="V970">
        <f t="shared" si="127"/>
        <v>238446.62408447205</v>
      </c>
      <c r="X970" t="s">
        <v>89</v>
      </c>
      <c r="Y970">
        <v>2003</v>
      </c>
      <c r="Z970" t="s">
        <v>91</v>
      </c>
      <c r="AA970">
        <f t="shared" si="121"/>
        <v>0.78542372004871686</v>
      </c>
      <c r="AB970">
        <f t="shared" si="122"/>
        <v>8.108505940662754</v>
      </c>
      <c r="AC970">
        <f t="shared" si="123"/>
        <v>36.068659775382713</v>
      </c>
      <c r="AD970">
        <f t="shared" si="124"/>
        <v>55.037410563905823</v>
      </c>
      <c r="AE970">
        <f t="shared" si="125"/>
        <v>0</v>
      </c>
      <c r="AF970" s="1" t="s">
        <v>13</v>
      </c>
      <c r="AG970" s="1" t="s">
        <v>57</v>
      </c>
      <c r="AH970">
        <f t="shared" si="128"/>
        <v>100</v>
      </c>
    </row>
    <row r="971" spans="1:34" x14ac:dyDescent="0.45">
      <c r="A971" t="str">
        <f>MID('Stand condition - SCT output'!$I971,9,4)</f>
        <v>2002</v>
      </c>
      <c r="B971">
        <f t="shared" si="126"/>
        <v>2003</v>
      </c>
      <c r="C971" t="str">
        <f>MID('Stand condition - SCT output'!$I971,18,4)</f>
        <v>2004</v>
      </c>
      <c r="D971">
        <f>SUM('Stand condition - SCT output'!$B971:$C971)</f>
        <v>68090.240905761661</v>
      </c>
      <c r="E971" s="1">
        <f>'Stand condition - SCT output'!$D971</f>
        <v>998394.48986816395</v>
      </c>
      <c r="F971" s="1">
        <f>'Stand condition - SCT output'!$E971</f>
        <v>4272912.1643794002</v>
      </c>
      <c r="G971" s="1">
        <f>'Stand condition - SCT output'!$F971</f>
        <v>5030339.0033325199</v>
      </c>
      <c r="H971" s="1">
        <f>'Stand condition - SCT output'!$G971</f>
        <v>0</v>
      </c>
      <c r="I971" s="1" t="str">
        <f>'Stand condition - SCT output'!$H971</f>
        <v>Lower Darling</v>
      </c>
      <c r="J971" s="1" t="str">
        <f>'Stand condition - SCT output'!$J971</f>
        <v>Coolabah</v>
      </c>
      <c r="K971" s="1"/>
      <c r="L971" t="s">
        <v>89</v>
      </c>
      <c r="M971">
        <v>2003</v>
      </c>
      <c r="N971" t="s">
        <v>91</v>
      </c>
      <c r="O971">
        <v>68090.240905761661</v>
      </c>
      <c r="P971" s="1">
        <v>998394.48986816395</v>
      </c>
      <c r="Q971" s="1">
        <v>4272912.1643794002</v>
      </c>
      <c r="R971" s="1">
        <v>5030339.0033325199</v>
      </c>
      <c r="S971" s="1">
        <v>0</v>
      </c>
      <c r="T971" s="1" t="s">
        <v>14</v>
      </c>
      <c r="U971" s="1" t="s">
        <v>57</v>
      </c>
      <c r="V971">
        <f t="shared" si="127"/>
        <v>10369735.898485847</v>
      </c>
      <c r="X971" t="s">
        <v>89</v>
      </c>
      <c r="Y971">
        <v>2003</v>
      </c>
      <c r="Z971" t="s">
        <v>91</v>
      </c>
      <c r="AA971">
        <f t="shared" si="121"/>
        <v>0.65662463897179835</v>
      </c>
      <c r="AB971">
        <f t="shared" si="122"/>
        <v>9.6279644886032827</v>
      </c>
      <c r="AC971">
        <f t="shared" si="123"/>
        <v>41.20560259401897</v>
      </c>
      <c r="AD971">
        <f t="shared" si="124"/>
        <v>48.509808278405941</v>
      </c>
      <c r="AE971">
        <f t="shared" si="125"/>
        <v>0</v>
      </c>
      <c r="AF971" s="1" t="s">
        <v>14</v>
      </c>
      <c r="AG971" s="1" t="s">
        <v>57</v>
      </c>
      <c r="AH971">
        <f t="shared" si="128"/>
        <v>100</v>
      </c>
    </row>
    <row r="972" spans="1:34" x14ac:dyDescent="0.45">
      <c r="A972" t="str">
        <f>MID('Stand condition - SCT output'!$I972,9,4)</f>
        <v>2002</v>
      </c>
      <c r="B972">
        <f t="shared" si="126"/>
        <v>2003</v>
      </c>
      <c r="C972" t="str">
        <f>MID('Stand condition - SCT output'!$I972,18,4)</f>
        <v>2004</v>
      </c>
      <c r="D972">
        <f>SUM('Stand condition - SCT output'!$B972:$C972)</f>
        <v>8481421.2159840297</v>
      </c>
      <c r="E972" s="1">
        <f>'Stand condition - SCT output'!$D972</f>
        <v>159879824.56069499</v>
      </c>
      <c r="F972" s="1">
        <f>'Stand condition - SCT output'!$E972</f>
        <v>366145548.534253</v>
      </c>
      <c r="G972" s="1">
        <f>'Stand condition - SCT output'!$F972</f>
        <v>134003235.20279799</v>
      </c>
      <c r="H972" s="1">
        <f>'Stand condition - SCT output'!$G972</f>
        <v>2652.4392700195299</v>
      </c>
      <c r="I972" s="1" t="str">
        <f>'Stand condition - SCT output'!$H972</f>
        <v>Macquarie-Castlereagh</v>
      </c>
      <c r="J972" s="1" t="str">
        <f>'Stand condition - SCT output'!$J972</f>
        <v>Coolabah</v>
      </c>
      <c r="K972" s="1"/>
      <c r="L972" t="s">
        <v>89</v>
      </c>
      <c r="M972">
        <v>2003</v>
      </c>
      <c r="N972" t="s">
        <v>91</v>
      </c>
      <c r="O972">
        <v>8481421.2159840297</v>
      </c>
      <c r="P972" s="1">
        <v>159879824.56069499</v>
      </c>
      <c r="Q972" s="1">
        <v>366145548.534253</v>
      </c>
      <c r="R972" s="1">
        <v>134003235.20279799</v>
      </c>
      <c r="S972" s="1">
        <v>2652.4392700195299</v>
      </c>
      <c r="T972" s="1" t="s">
        <v>15</v>
      </c>
      <c r="U972" s="1" t="s">
        <v>57</v>
      </c>
      <c r="V972">
        <f t="shared" si="127"/>
        <v>668512681.95300007</v>
      </c>
      <c r="X972" t="s">
        <v>89</v>
      </c>
      <c r="Y972">
        <v>2003</v>
      </c>
      <c r="Z972" t="s">
        <v>91</v>
      </c>
      <c r="AA972">
        <f t="shared" si="121"/>
        <v>1.2687001226672792</v>
      </c>
      <c r="AB972">
        <f t="shared" si="122"/>
        <v>23.915750422807296</v>
      </c>
      <c r="AC972">
        <f t="shared" si="123"/>
        <v>54.770172416862984</v>
      </c>
      <c r="AD972">
        <f t="shared" si="124"/>
        <v>20.044980270429502</v>
      </c>
      <c r="AE972">
        <f t="shared" si="125"/>
        <v>3.9676723293725192E-4</v>
      </c>
      <c r="AF972" s="1" t="s">
        <v>15</v>
      </c>
      <c r="AG972" s="1" t="s">
        <v>57</v>
      </c>
      <c r="AH972">
        <f t="shared" si="128"/>
        <v>100.00000000000001</v>
      </c>
    </row>
    <row r="973" spans="1:34" x14ac:dyDescent="0.45">
      <c r="A973" t="str">
        <f>MID('Stand condition - SCT output'!$I973,9,4)</f>
        <v>2002</v>
      </c>
      <c r="B973">
        <f t="shared" si="126"/>
        <v>2003</v>
      </c>
      <c r="C973" t="str">
        <f>MID('Stand condition - SCT output'!$I973,18,4)</f>
        <v>2004</v>
      </c>
      <c r="D973">
        <f>SUM('Stand condition - SCT output'!$B973:$C973)</f>
        <v>2598579.9014784819</v>
      </c>
      <c r="E973" s="1">
        <f>'Stand condition - SCT output'!$D973</f>
        <v>14949559.840554601</v>
      </c>
      <c r="F973" s="1">
        <f>'Stand condition - SCT output'!$E973</f>
        <v>25156433.021616701</v>
      </c>
      <c r="G973" s="1">
        <f>'Stand condition - SCT output'!$F973</f>
        <v>37101319.459789999</v>
      </c>
      <c r="H973" s="1">
        <f>'Stand condition - SCT output'!$G973</f>
        <v>1366.56689453125</v>
      </c>
      <c r="I973" s="1" t="str">
        <f>'Stand condition - SCT output'!$H973</f>
        <v>Moonie</v>
      </c>
      <c r="J973" s="1" t="str">
        <f>'Stand condition - SCT output'!$J973</f>
        <v>Coolabah</v>
      </c>
      <c r="K973" s="1"/>
      <c r="L973" t="s">
        <v>89</v>
      </c>
      <c r="M973">
        <v>2003</v>
      </c>
      <c r="N973" t="s">
        <v>91</v>
      </c>
      <c r="O973">
        <v>2598579.9014784819</v>
      </c>
      <c r="P973" s="1">
        <v>14949559.840554601</v>
      </c>
      <c r="Q973" s="1">
        <v>25156433.021616701</v>
      </c>
      <c r="R973" s="1">
        <v>37101319.459789999</v>
      </c>
      <c r="S973" s="1">
        <v>1366.56689453125</v>
      </c>
      <c r="T973" s="1" t="s">
        <v>16</v>
      </c>
      <c r="U973" s="1" t="s">
        <v>57</v>
      </c>
      <c r="V973">
        <f t="shared" si="127"/>
        <v>79807258.790334314</v>
      </c>
      <c r="X973" t="s">
        <v>89</v>
      </c>
      <c r="Y973">
        <v>2003</v>
      </c>
      <c r="Z973" t="s">
        <v>91</v>
      </c>
      <c r="AA973">
        <f t="shared" si="121"/>
        <v>3.2560696117947652</v>
      </c>
      <c r="AB973">
        <f t="shared" si="122"/>
        <v>18.732080348517353</v>
      </c>
      <c r="AC973">
        <f t="shared" si="123"/>
        <v>31.521484891125557</v>
      </c>
      <c r="AD973">
        <f t="shared" si="124"/>
        <v>46.488652814477376</v>
      </c>
      <c r="AE973">
        <f t="shared" si="125"/>
        <v>1.7123340849501257E-3</v>
      </c>
      <c r="AF973" s="1" t="s">
        <v>16</v>
      </c>
      <c r="AG973" s="1" t="s">
        <v>57</v>
      </c>
      <c r="AH973">
        <f t="shared" si="128"/>
        <v>100.00000000000001</v>
      </c>
    </row>
    <row r="974" spans="1:34" x14ac:dyDescent="0.45">
      <c r="A974" t="str">
        <f>MID('Stand condition - SCT output'!$I974,9,4)</f>
        <v>2002</v>
      </c>
      <c r="B974">
        <f t="shared" si="126"/>
        <v>2003</v>
      </c>
      <c r="C974" t="str">
        <f>MID('Stand condition - SCT output'!$I974,18,4)</f>
        <v>2004</v>
      </c>
      <c r="D974">
        <f>SUM('Stand condition - SCT output'!$B974:$C974)</f>
        <v>282031.92669677723</v>
      </c>
      <c r="E974" s="1">
        <f>'Stand condition - SCT output'!$D974</f>
        <v>2045145.8708496001</v>
      </c>
      <c r="F974" s="1">
        <f>'Stand condition - SCT output'!$E974</f>
        <v>5380121.1856493196</v>
      </c>
      <c r="G974" s="1">
        <f>'Stand condition - SCT output'!$F974</f>
        <v>8873282.4578050803</v>
      </c>
      <c r="H974" s="1">
        <f>'Stand condition - SCT output'!$G974</f>
        <v>5687.6002807617097</v>
      </c>
      <c r="I974" s="1" t="str">
        <f>'Stand condition - SCT output'!$H974</f>
        <v>Murray</v>
      </c>
      <c r="J974" s="1" t="str">
        <f>'Stand condition - SCT output'!$J974</f>
        <v>Coolabah</v>
      </c>
      <c r="K974" s="1"/>
      <c r="L974" t="s">
        <v>89</v>
      </c>
      <c r="M974">
        <v>2003</v>
      </c>
      <c r="N974" t="s">
        <v>91</v>
      </c>
      <c r="O974">
        <v>282031.92669677723</v>
      </c>
      <c r="P974" s="1">
        <v>2045145.8708496001</v>
      </c>
      <c r="Q974" s="1">
        <v>5380121.1856493196</v>
      </c>
      <c r="R974" s="1">
        <v>8873282.4578050803</v>
      </c>
      <c r="S974" s="1">
        <v>5687.6002807617097</v>
      </c>
      <c r="T974" s="1" t="s">
        <v>17</v>
      </c>
      <c r="U974" s="1" t="s">
        <v>57</v>
      </c>
      <c r="V974">
        <f t="shared" si="127"/>
        <v>16586269.04128154</v>
      </c>
      <c r="X974" t="s">
        <v>89</v>
      </c>
      <c r="Y974">
        <v>2003</v>
      </c>
      <c r="Z974" t="s">
        <v>91</v>
      </c>
      <c r="AA974">
        <f t="shared" si="121"/>
        <v>1.7003940186598228</v>
      </c>
      <c r="AB974">
        <f t="shared" si="122"/>
        <v>12.33035510131567</v>
      </c>
      <c r="AC974">
        <f t="shared" si="123"/>
        <v>32.437199542939673</v>
      </c>
      <c r="AD974">
        <f t="shared" si="124"/>
        <v>53.497760320421548</v>
      </c>
      <c r="AE974">
        <f t="shared" si="125"/>
        <v>3.4291016663276414E-2</v>
      </c>
      <c r="AF974" s="1" t="s">
        <v>17</v>
      </c>
      <c r="AG974" s="1" t="s">
        <v>57</v>
      </c>
      <c r="AH974">
        <f t="shared" si="128"/>
        <v>99.999999999999986</v>
      </c>
    </row>
    <row r="975" spans="1:34" x14ac:dyDescent="0.45">
      <c r="A975" t="str">
        <f>MID('Stand condition - SCT output'!$I975,9,4)</f>
        <v>2002</v>
      </c>
      <c r="B975">
        <f t="shared" si="126"/>
        <v>2003</v>
      </c>
      <c r="C975" t="str">
        <f>MID('Stand condition - SCT output'!$I975,18,4)</f>
        <v>2004</v>
      </c>
      <c r="D975">
        <f>SUM('Stand condition - SCT output'!$B975:$C975)</f>
        <v>650817.09495705995</v>
      </c>
      <c r="E975" s="1">
        <f>'Stand condition - SCT output'!$D975</f>
        <v>18354655.368926801</v>
      </c>
      <c r="F975" s="1">
        <f>'Stand condition - SCT output'!$E975</f>
        <v>137960456.53115901</v>
      </c>
      <c r="G975" s="1">
        <f>'Stand condition - SCT output'!$F975</f>
        <v>114835532.42686801</v>
      </c>
      <c r="H975" s="1">
        <f>'Stand condition - SCT output'!$G975</f>
        <v>4684.8308105468705</v>
      </c>
      <c r="I975" s="1" t="str">
        <f>'Stand condition - SCT output'!$H975</f>
        <v>Barwon-Darling</v>
      </c>
      <c r="J975" s="1" t="str">
        <f>'Stand condition - SCT output'!$J975</f>
        <v>Coolabah</v>
      </c>
      <c r="K975" s="1"/>
      <c r="L975" t="s">
        <v>89</v>
      </c>
      <c r="M975">
        <v>2003</v>
      </c>
      <c r="N975" t="s">
        <v>91</v>
      </c>
      <c r="O975">
        <v>650817.09495705995</v>
      </c>
      <c r="P975" s="1">
        <v>18354655.368926801</v>
      </c>
      <c r="Q975" s="1">
        <v>137960456.53115901</v>
      </c>
      <c r="R975" s="1">
        <v>114835532.42686801</v>
      </c>
      <c r="S975" s="1">
        <v>4684.8308105468705</v>
      </c>
      <c r="T975" s="1" t="s">
        <v>18</v>
      </c>
      <c r="U975" s="1" t="s">
        <v>57</v>
      </c>
      <c r="V975">
        <f t="shared" si="127"/>
        <v>271806146.25272143</v>
      </c>
      <c r="X975" t="s">
        <v>89</v>
      </c>
      <c r="Y975">
        <v>2003</v>
      </c>
      <c r="Z975" t="s">
        <v>91</v>
      </c>
      <c r="AA975">
        <f t="shared" si="121"/>
        <v>0.23944164027547032</v>
      </c>
      <c r="AB975">
        <f t="shared" si="122"/>
        <v>6.7528478005279933</v>
      </c>
      <c r="AC975">
        <f t="shared" si="123"/>
        <v>50.756930420140456</v>
      </c>
      <c r="AD975">
        <f t="shared" si="124"/>
        <v>42.249056546387145</v>
      </c>
      <c r="AE975">
        <f t="shared" si="125"/>
        <v>1.7235926689424391E-3</v>
      </c>
      <c r="AF975" s="1" t="s">
        <v>18</v>
      </c>
      <c r="AG975" s="1" t="s">
        <v>57</v>
      </c>
      <c r="AH975">
        <f t="shared" si="128"/>
        <v>100</v>
      </c>
    </row>
    <row r="976" spans="1:34" x14ac:dyDescent="0.45">
      <c r="A976" t="str">
        <f>MID('Stand condition - SCT output'!$I976,9,4)</f>
        <v>2002</v>
      </c>
      <c r="B976">
        <f t="shared" si="126"/>
        <v>2003</v>
      </c>
      <c r="C976" t="str">
        <f>MID('Stand condition - SCT output'!$I976,18,4)</f>
        <v>2004</v>
      </c>
      <c r="D976">
        <f>SUM('Stand condition - SCT output'!$B976:$C976)</f>
        <v>7817853.2262245286</v>
      </c>
      <c r="E976" s="1">
        <f>'Stand condition - SCT output'!$D976</f>
        <v>71184547.224889904</v>
      </c>
      <c r="F976" s="1">
        <f>'Stand condition - SCT output'!$E976</f>
        <v>317591233.48636502</v>
      </c>
      <c r="G976" s="1">
        <f>'Stand condition - SCT output'!$F976</f>
        <v>243071351.02396199</v>
      </c>
      <c r="H976" s="1">
        <f>'Stand condition - SCT output'!$G976</f>
        <v>1353.09802246093</v>
      </c>
      <c r="I976" s="1" t="str">
        <f>'Stand condition - SCT output'!$H976</f>
        <v>Border Rivers</v>
      </c>
      <c r="J976" s="1" t="str">
        <f>'Stand condition - SCT output'!$J976</f>
        <v>Coolabah</v>
      </c>
      <c r="K976" s="1"/>
      <c r="L976" t="s">
        <v>89</v>
      </c>
      <c r="M976">
        <v>2003</v>
      </c>
      <c r="N976" t="s">
        <v>91</v>
      </c>
      <c r="O976">
        <v>7817853.2262245286</v>
      </c>
      <c r="P976" s="1">
        <v>71184547.224889904</v>
      </c>
      <c r="Q976" s="1">
        <v>317591233.48636502</v>
      </c>
      <c r="R976" s="1">
        <v>243071351.02396199</v>
      </c>
      <c r="S976" s="1">
        <v>1353.09802246093</v>
      </c>
      <c r="T976" s="1" t="s">
        <v>19</v>
      </c>
      <c r="U976" s="1" t="s">
        <v>57</v>
      </c>
      <c r="V976">
        <f t="shared" si="127"/>
        <v>639666338.05946386</v>
      </c>
      <c r="X976" t="s">
        <v>89</v>
      </c>
      <c r="Y976">
        <v>2003</v>
      </c>
      <c r="Z976" t="s">
        <v>91</v>
      </c>
      <c r="AA976">
        <f t="shared" si="121"/>
        <v>1.2221767445104756</v>
      </c>
      <c r="AB976">
        <f t="shared" si="122"/>
        <v>11.128387252773107</v>
      </c>
      <c r="AC976">
        <f t="shared" si="123"/>
        <v>49.649514847042262</v>
      </c>
      <c r="AD976">
        <f t="shared" si="124"/>
        <v>37.99970962382671</v>
      </c>
      <c r="AE976">
        <f t="shared" si="125"/>
        <v>2.1153184745750135E-4</v>
      </c>
      <c r="AF976" s="1" t="s">
        <v>19</v>
      </c>
      <c r="AG976" s="1" t="s">
        <v>57</v>
      </c>
      <c r="AH976">
        <f t="shared" si="128"/>
        <v>100.00000000000001</v>
      </c>
    </row>
    <row r="977" spans="1:34" x14ac:dyDescent="0.45">
      <c r="A977" t="str">
        <f>MID('Stand condition - SCT output'!$I977,9,4)</f>
        <v>2002</v>
      </c>
      <c r="B977">
        <f t="shared" si="126"/>
        <v>2003</v>
      </c>
      <c r="C977" t="str">
        <f>MID('Stand condition - SCT output'!$I977,18,4)</f>
        <v>2004</v>
      </c>
      <c r="D977">
        <f>SUM('Stand condition - SCT output'!$B977:$C977)</f>
        <v>621.361083984375</v>
      </c>
      <c r="E977" s="1">
        <f>'Stand condition - SCT output'!$D977</f>
        <v>3119.8453979492101</v>
      </c>
      <c r="F977" s="1">
        <f>'Stand condition - SCT output'!$E977</f>
        <v>21804.6024780273</v>
      </c>
      <c r="G977" s="1">
        <f>'Stand condition - SCT output'!$F977</f>
        <v>47974.152770995999</v>
      </c>
      <c r="H977" s="1">
        <f>'Stand condition - SCT output'!$G977</f>
        <v>622.91864013671795</v>
      </c>
      <c r="I977" s="1" t="str">
        <f>'Stand condition - SCT output'!$H977</f>
        <v>Campaspe</v>
      </c>
      <c r="J977" s="1" t="str">
        <f>'Stand condition - SCT output'!$J977</f>
        <v>Coolabah</v>
      </c>
      <c r="K977" s="1"/>
      <c r="L977" t="s">
        <v>89</v>
      </c>
      <c r="M977">
        <v>2003</v>
      </c>
      <c r="N977" t="s">
        <v>91</v>
      </c>
      <c r="O977">
        <v>621.361083984375</v>
      </c>
      <c r="P977" s="1">
        <v>3119.8453979492101</v>
      </c>
      <c r="Q977" s="1">
        <v>21804.6024780273</v>
      </c>
      <c r="R977" s="1">
        <v>47974.152770995999</v>
      </c>
      <c r="S977" s="1">
        <v>622.91864013671795</v>
      </c>
      <c r="T977" s="1" t="s">
        <v>20</v>
      </c>
      <c r="U977" s="1" t="s">
        <v>57</v>
      </c>
      <c r="V977">
        <f t="shared" si="127"/>
        <v>74142.880371093604</v>
      </c>
      <c r="X977" t="s">
        <v>89</v>
      </c>
      <c r="Y977">
        <v>2003</v>
      </c>
      <c r="Z977" t="s">
        <v>91</v>
      </c>
      <c r="AA977">
        <f t="shared" si="121"/>
        <v>0.83805900293378366</v>
      </c>
      <c r="AB977">
        <f t="shared" si="122"/>
        <v>4.2078826481167537</v>
      </c>
      <c r="AC977">
        <f t="shared" si="123"/>
        <v>29.408895862816188</v>
      </c>
      <c r="AD977">
        <f t="shared" si="124"/>
        <v>64.705002733748501</v>
      </c>
      <c r="AE977">
        <f t="shared" si="125"/>
        <v>0.84015975238477225</v>
      </c>
      <c r="AF977" s="1" t="s">
        <v>20</v>
      </c>
      <c r="AG977" s="1" t="s">
        <v>57</v>
      </c>
      <c r="AH977">
        <f t="shared" si="128"/>
        <v>100</v>
      </c>
    </row>
    <row r="978" spans="1:34" x14ac:dyDescent="0.45">
      <c r="A978" t="str">
        <f>MID('Stand condition - SCT output'!$I978,9,4)</f>
        <v>2002</v>
      </c>
      <c r="B978">
        <f t="shared" si="126"/>
        <v>2003</v>
      </c>
      <c r="C978" t="str">
        <f>MID('Stand condition - SCT output'!$I978,18,4)</f>
        <v>2004</v>
      </c>
      <c r="D978">
        <f>SUM('Stand condition - SCT output'!$B978:$C978)</f>
        <v>22369.352722167925</v>
      </c>
      <c r="E978" s="1">
        <f>'Stand condition - SCT output'!$D978</f>
        <v>70211.3095703125</v>
      </c>
      <c r="F978" s="1">
        <f>'Stand condition - SCT output'!$E978</f>
        <v>427232.33405019698</v>
      </c>
      <c r="G978" s="1">
        <f>'Stand condition - SCT output'!$F978</f>
        <v>982207.59721942898</v>
      </c>
      <c r="H978" s="1">
        <f>'Stand condition - SCT output'!$G978</f>
        <v>621.91259765625</v>
      </c>
      <c r="I978" s="1" t="str">
        <f>'Stand condition - SCT output'!$H978</f>
        <v>Goulburn-Broken</v>
      </c>
      <c r="J978" s="1" t="str">
        <f>'Stand condition - SCT output'!$J978</f>
        <v>Coolabah</v>
      </c>
      <c r="K978" s="1"/>
      <c r="L978" t="s">
        <v>89</v>
      </c>
      <c r="M978">
        <v>2003</v>
      </c>
      <c r="N978" t="s">
        <v>91</v>
      </c>
      <c r="O978">
        <v>22369.352722167925</v>
      </c>
      <c r="P978" s="1">
        <v>70211.3095703125</v>
      </c>
      <c r="Q978" s="1">
        <v>427232.33405019698</v>
      </c>
      <c r="R978" s="1">
        <v>982207.59721942898</v>
      </c>
      <c r="S978" s="1">
        <v>621.91259765625</v>
      </c>
      <c r="T978" s="1" t="s">
        <v>21</v>
      </c>
      <c r="U978" s="1" t="s">
        <v>57</v>
      </c>
      <c r="V978">
        <f t="shared" si="127"/>
        <v>1502642.5061597626</v>
      </c>
      <c r="X978" t="s">
        <v>89</v>
      </c>
      <c r="Y978">
        <v>2003</v>
      </c>
      <c r="Z978" t="s">
        <v>91</v>
      </c>
      <c r="AA978">
        <f t="shared" si="121"/>
        <v>1.4886676392068994</v>
      </c>
      <c r="AB978">
        <f t="shared" si="122"/>
        <v>4.6725225249848981</v>
      </c>
      <c r="AC978">
        <f t="shared" si="123"/>
        <v>28.432067660727622</v>
      </c>
      <c r="AD978">
        <f t="shared" si="124"/>
        <v>65.365354247139834</v>
      </c>
      <c r="AE978">
        <f t="shared" si="125"/>
        <v>4.138792794073453E-2</v>
      </c>
      <c r="AF978" s="1" t="s">
        <v>21</v>
      </c>
      <c r="AG978" s="1" t="s">
        <v>57</v>
      </c>
      <c r="AH978">
        <f t="shared" si="128"/>
        <v>99.999999999999986</v>
      </c>
    </row>
    <row r="979" spans="1:34" x14ac:dyDescent="0.45">
      <c r="A979" t="str">
        <f>MID('Stand condition - SCT output'!$I979,9,4)</f>
        <v>2002</v>
      </c>
      <c r="B979">
        <f t="shared" si="126"/>
        <v>2003</v>
      </c>
      <c r="C979" t="str">
        <f>MID('Stand condition - SCT output'!$I979,18,4)</f>
        <v>2004</v>
      </c>
      <c r="D979">
        <f>SUM('Stand condition - SCT output'!$B979:$C979)</f>
        <v>13509127.784834543</v>
      </c>
      <c r="E979" s="1">
        <f>'Stand condition - SCT output'!$D979</f>
        <v>175093778.69244799</v>
      </c>
      <c r="F979" s="1">
        <f>'Stand condition - SCT output'!$E979</f>
        <v>756911355.86923695</v>
      </c>
      <c r="G979" s="1">
        <f>'Stand condition - SCT output'!$F979</f>
        <v>437085612.82203501</v>
      </c>
      <c r="H979" s="1">
        <f>'Stand condition - SCT output'!$G979</f>
        <v>24216.149536132802</v>
      </c>
      <c r="I979" s="1" t="str">
        <f>'Stand condition - SCT output'!$H979</f>
        <v>Gwydir</v>
      </c>
      <c r="J979" s="1" t="str">
        <f>'Stand condition - SCT output'!$J979</f>
        <v>Coolabah</v>
      </c>
      <c r="K979" s="1"/>
      <c r="L979" t="s">
        <v>89</v>
      </c>
      <c r="M979">
        <v>2003</v>
      </c>
      <c r="N979" t="s">
        <v>91</v>
      </c>
      <c r="O979">
        <v>13509127.784834543</v>
      </c>
      <c r="P979" s="1">
        <v>175093778.69244799</v>
      </c>
      <c r="Q979" s="1">
        <v>756911355.86923695</v>
      </c>
      <c r="R979" s="1">
        <v>437085612.82203501</v>
      </c>
      <c r="S979" s="1">
        <v>24216.149536132802</v>
      </c>
      <c r="T979" s="1" t="s">
        <v>22</v>
      </c>
      <c r="U979" s="1" t="s">
        <v>57</v>
      </c>
      <c r="V979">
        <f t="shared" si="127"/>
        <v>1382624091.3180907</v>
      </c>
      <c r="X979" t="s">
        <v>89</v>
      </c>
      <c r="Y979">
        <v>2003</v>
      </c>
      <c r="Z979" t="s">
        <v>91</v>
      </c>
      <c r="AA979">
        <f t="shared" si="121"/>
        <v>0.97706440019831775</v>
      </c>
      <c r="AB979">
        <f t="shared" si="122"/>
        <v>12.663874424864579</v>
      </c>
      <c r="AC979">
        <f t="shared" si="123"/>
        <v>54.74455136592146</v>
      </c>
      <c r="AD979">
        <f t="shared" si="124"/>
        <v>31.612758346004966</v>
      </c>
      <c r="AE979">
        <f t="shared" si="125"/>
        <v>1.751463010676093E-3</v>
      </c>
      <c r="AF979" s="1" t="s">
        <v>22</v>
      </c>
      <c r="AG979" s="1" t="s">
        <v>57</v>
      </c>
      <c r="AH979">
        <f t="shared" si="128"/>
        <v>100</v>
      </c>
    </row>
    <row r="980" spans="1:34" x14ac:dyDescent="0.45">
      <c r="A980" t="str">
        <f>MID('Stand condition - SCT output'!$I980,9,4)</f>
        <v>2002</v>
      </c>
      <c r="B980">
        <f t="shared" si="126"/>
        <v>2003</v>
      </c>
      <c r="C980" t="str">
        <f>MID('Stand condition - SCT output'!$I980,18,4)</f>
        <v>2004</v>
      </c>
      <c r="D980">
        <f>SUM('Stand condition - SCT output'!$B980:$C980)</f>
        <v>20279560.990876988</v>
      </c>
      <c r="E980" s="1">
        <f>'Stand condition - SCT output'!$D980</f>
        <v>361984897.46059197</v>
      </c>
      <c r="F980" s="1">
        <f>'Stand condition - SCT output'!$E980</f>
        <v>572596105.85338795</v>
      </c>
      <c r="G980" s="1">
        <f>'Stand condition - SCT output'!$F980</f>
        <v>271000751.03643799</v>
      </c>
      <c r="H980" s="1">
        <f>'Stand condition - SCT output'!$G980</f>
        <v>4115.82373046875</v>
      </c>
      <c r="I980" s="1" t="str">
        <f>'Stand condition - SCT output'!$H980</f>
        <v>Warrego</v>
      </c>
      <c r="J980" s="1" t="str">
        <f>'Stand condition - SCT output'!$J980</f>
        <v>Coolabah</v>
      </c>
      <c r="K980" s="1"/>
      <c r="L980" t="s">
        <v>89</v>
      </c>
      <c r="M980">
        <v>2003</v>
      </c>
      <c r="N980" t="s">
        <v>91</v>
      </c>
      <c r="O980">
        <v>20279560.990876988</v>
      </c>
      <c r="P980" s="1">
        <v>361984897.46059197</v>
      </c>
      <c r="Q980" s="1">
        <v>572596105.85338795</v>
      </c>
      <c r="R980" s="1">
        <v>271000751.03643799</v>
      </c>
      <c r="S980" s="1">
        <v>4115.82373046875</v>
      </c>
      <c r="T980" s="1" t="s">
        <v>23</v>
      </c>
      <c r="U980" s="1" t="s">
        <v>57</v>
      </c>
      <c r="V980">
        <f t="shared" si="127"/>
        <v>1225865431.1650252</v>
      </c>
      <c r="X980" t="s">
        <v>89</v>
      </c>
      <c r="Y980">
        <v>2003</v>
      </c>
      <c r="Z980" t="s">
        <v>91</v>
      </c>
      <c r="AA980">
        <f t="shared" si="121"/>
        <v>1.6543056419825712</v>
      </c>
      <c r="AB980">
        <f t="shared" si="122"/>
        <v>29.528926116839148</v>
      </c>
      <c r="AC980">
        <f t="shared" si="123"/>
        <v>46.709540158026158</v>
      </c>
      <c r="AD980">
        <f t="shared" si="124"/>
        <v>22.10689233473915</v>
      </c>
      <c r="AE980">
        <f t="shared" si="125"/>
        <v>3.3574841298503671E-4</v>
      </c>
      <c r="AF980" s="1" t="s">
        <v>23</v>
      </c>
      <c r="AG980" s="1" t="s">
        <v>57</v>
      </c>
      <c r="AH980">
        <f t="shared" si="128"/>
        <v>100.00000000000001</v>
      </c>
    </row>
    <row r="981" spans="1:34" x14ac:dyDescent="0.45">
      <c r="A981" t="str">
        <f>MID('Stand condition - SCT output'!$I981,9,4)</f>
        <v>2002</v>
      </c>
      <c r="B981">
        <f t="shared" si="126"/>
        <v>2003</v>
      </c>
      <c r="C981" t="str">
        <f>MID('Stand condition - SCT output'!$I981,18,4)</f>
        <v>2004</v>
      </c>
      <c r="D981">
        <f>SUM('Stand condition - SCT output'!$B981:$C981)</f>
        <v>0</v>
      </c>
      <c r="E981" s="1">
        <f>'Stand condition - SCT output'!$D981</f>
        <v>1227.8844604492101</v>
      </c>
      <c r="F981" s="1">
        <f>'Stand condition - SCT output'!$E981</f>
        <v>9119.6444034352007</v>
      </c>
      <c r="G981" s="1">
        <f>'Stand condition - SCT output'!$F981</f>
        <v>45769.0330295936</v>
      </c>
      <c r="H981" s="1">
        <f>'Stand condition - SCT output'!$G981</f>
        <v>0</v>
      </c>
      <c r="I981" s="1" t="str">
        <f>'Stand condition - SCT output'!$H981</f>
        <v>Eastern Mt Lofty Ranges</v>
      </c>
      <c r="J981" s="1" t="str">
        <f>'Stand condition - SCT output'!$J981</f>
        <v>Coolabah</v>
      </c>
      <c r="K981" s="1"/>
      <c r="L981" t="s">
        <v>89</v>
      </c>
      <c r="M981">
        <v>2003</v>
      </c>
      <c r="N981" t="s">
        <v>91</v>
      </c>
      <c r="O981">
        <v>0</v>
      </c>
      <c r="P981" s="1">
        <v>1227.8844604492101</v>
      </c>
      <c r="Q981" s="1">
        <v>9119.6444034352007</v>
      </c>
      <c r="R981" s="1">
        <v>45769.0330295936</v>
      </c>
      <c r="S981" s="1">
        <v>0</v>
      </c>
      <c r="T981" s="1" t="s">
        <v>24</v>
      </c>
      <c r="U981" s="1" t="s">
        <v>57</v>
      </c>
      <c r="V981">
        <f t="shared" si="127"/>
        <v>56116.561893478007</v>
      </c>
      <c r="X981" t="s">
        <v>89</v>
      </c>
      <c r="Y981">
        <v>2003</v>
      </c>
      <c r="Z981" t="s">
        <v>91</v>
      </c>
      <c r="AA981">
        <f t="shared" si="121"/>
        <v>0</v>
      </c>
      <c r="AB981">
        <f t="shared" si="122"/>
        <v>2.1880963819202148</v>
      </c>
      <c r="AC981">
        <f t="shared" si="123"/>
        <v>16.251252920209829</v>
      </c>
      <c r="AD981">
        <f t="shared" si="124"/>
        <v>81.56065069786996</v>
      </c>
      <c r="AE981">
        <f t="shared" si="125"/>
        <v>0</v>
      </c>
      <c r="AF981" s="1" t="s">
        <v>24</v>
      </c>
      <c r="AG981" s="1" t="s">
        <v>57</v>
      </c>
      <c r="AH981">
        <f t="shared" si="128"/>
        <v>100</v>
      </c>
    </row>
    <row r="982" spans="1:34" x14ac:dyDescent="0.45">
      <c r="A982" t="str">
        <f>MID('Stand condition - SCT output'!$I982,9,4)</f>
        <v>2002</v>
      </c>
      <c r="B982">
        <f t="shared" si="126"/>
        <v>2003</v>
      </c>
      <c r="C982" t="str">
        <f>MID('Stand condition - SCT output'!$I982,18,4)</f>
        <v>2004</v>
      </c>
      <c r="D982">
        <f>SUM('Stand condition - SCT output'!$B982:$C982)</f>
        <v>31624085.189493295</v>
      </c>
      <c r="E982" s="1">
        <f>'Stand condition - SCT output'!$D982</f>
        <v>139376378.94963801</v>
      </c>
      <c r="F982" s="1">
        <f>'Stand condition - SCT output'!$E982</f>
        <v>228958464.375613</v>
      </c>
      <c r="G982" s="1">
        <f>'Stand condition - SCT output'!$F982</f>
        <v>200750562.09841299</v>
      </c>
      <c r="H982" s="1">
        <f>'Stand condition - SCT output'!$G982</f>
        <v>2735.27319335937</v>
      </c>
      <c r="I982" s="1" t="str">
        <f>'Stand condition - SCT output'!$H982</f>
        <v>Condamine-Balonne</v>
      </c>
      <c r="J982" s="1" t="str">
        <f>'Stand condition - SCT output'!$J982</f>
        <v>Coolabah</v>
      </c>
      <c r="K982" s="1"/>
      <c r="L982" t="s">
        <v>89</v>
      </c>
      <c r="M982">
        <v>2003</v>
      </c>
      <c r="N982" t="s">
        <v>91</v>
      </c>
      <c r="O982">
        <v>31624085.189493295</v>
      </c>
      <c r="P982" s="1">
        <v>139376378.94963801</v>
      </c>
      <c r="Q982" s="1">
        <v>228958464.375613</v>
      </c>
      <c r="R982" s="1">
        <v>200750562.09841299</v>
      </c>
      <c r="S982" s="1">
        <v>2735.27319335937</v>
      </c>
      <c r="T982" s="1" t="s">
        <v>25</v>
      </c>
      <c r="U982" s="1" t="s">
        <v>57</v>
      </c>
      <c r="V982">
        <f t="shared" si="127"/>
        <v>600712225.88635063</v>
      </c>
      <c r="X982" t="s">
        <v>89</v>
      </c>
      <c r="Y982">
        <v>2003</v>
      </c>
      <c r="Z982" t="s">
        <v>91</v>
      </c>
      <c r="AA982">
        <f t="shared" si="121"/>
        <v>5.2644317572914341</v>
      </c>
      <c r="AB982">
        <f t="shared" si="122"/>
        <v>23.201854888834369</v>
      </c>
      <c r="AC982">
        <f t="shared" si="123"/>
        <v>38.114500506092561</v>
      </c>
      <c r="AD982">
        <f t="shared" si="124"/>
        <v>33.418757509422356</v>
      </c>
      <c r="AE982">
        <f t="shared" si="125"/>
        <v>4.5533835928234618E-4</v>
      </c>
      <c r="AF982" s="1" t="s">
        <v>25</v>
      </c>
      <c r="AG982" s="1" t="s">
        <v>57</v>
      </c>
      <c r="AH982">
        <f t="shared" si="128"/>
        <v>100.00000000000001</v>
      </c>
    </row>
    <row r="983" spans="1:34" x14ac:dyDescent="0.45">
      <c r="A983" t="str">
        <f>MID('Stand condition - SCT output'!$I983,9,4)</f>
        <v>2003</v>
      </c>
      <c r="B983">
        <f t="shared" si="126"/>
        <v>2004</v>
      </c>
      <c r="C983" t="str">
        <f>MID('Stand condition - SCT output'!$I983,18,4)</f>
        <v>2005</v>
      </c>
      <c r="D983">
        <f>SUM('Stand condition - SCT output'!$B983:$C983)</f>
        <v>224266.16345214803</v>
      </c>
      <c r="E983" s="1">
        <f>'Stand condition - SCT output'!$D983</f>
        <v>1198229.9210204999</v>
      </c>
      <c r="F983" s="1">
        <f>'Stand condition - SCT output'!$E983</f>
        <v>4151336.4965892099</v>
      </c>
      <c r="G983" s="1">
        <f>'Stand condition - SCT output'!$F983</f>
        <v>7359059.2857601298</v>
      </c>
      <c r="H983" s="1">
        <f>'Stand condition - SCT output'!$G983</f>
        <v>1273.11413574218</v>
      </c>
      <c r="I983" s="1" t="str">
        <f>'Stand condition - SCT output'!$H983</f>
        <v>Murrumbidgee</v>
      </c>
      <c r="J983" s="1" t="str">
        <f>'Stand condition - SCT output'!$J983</f>
        <v>Coolabah</v>
      </c>
      <c r="K983" s="1"/>
      <c r="L983" t="s">
        <v>90</v>
      </c>
      <c r="M983">
        <v>2004</v>
      </c>
      <c r="N983" t="s">
        <v>92</v>
      </c>
      <c r="O983">
        <v>224266.16345214803</v>
      </c>
      <c r="P983" s="1">
        <v>1198229.9210204999</v>
      </c>
      <c r="Q983" s="1">
        <v>4151336.4965892099</v>
      </c>
      <c r="R983" s="1">
        <v>7359059.2857601298</v>
      </c>
      <c r="S983" s="1">
        <v>1273.11413574218</v>
      </c>
      <c r="T983" s="1" t="s">
        <v>4</v>
      </c>
      <c r="U983" s="1" t="s">
        <v>57</v>
      </c>
      <c r="V983">
        <f t="shared" si="127"/>
        <v>12934164.98095773</v>
      </c>
      <c r="X983" t="s">
        <v>90</v>
      </c>
      <c r="Y983">
        <v>2004</v>
      </c>
      <c r="Z983" t="s">
        <v>92</v>
      </c>
      <c r="AA983">
        <f t="shared" si="121"/>
        <v>1.7339052330190852</v>
      </c>
      <c r="AB983">
        <f t="shared" si="122"/>
        <v>9.2640686336117479</v>
      </c>
      <c r="AC983">
        <f t="shared" si="123"/>
        <v>32.09589875110607</v>
      </c>
      <c r="AD983">
        <f t="shared" si="124"/>
        <v>56.896284349198226</v>
      </c>
      <c r="AE983">
        <f t="shared" si="125"/>
        <v>9.8430330648829438E-3</v>
      </c>
      <c r="AF983" s="1" t="s">
        <v>4</v>
      </c>
      <c r="AG983" s="1" t="s">
        <v>57</v>
      </c>
      <c r="AH983">
        <f t="shared" si="128"/>
        <v>100.00000000000001</v>
      </c>
    </row>
    <row r="984" spans="1:34" x14ac:dyDescent="0.45">
      <c r="A984" t="str">
        <f>MID('Stand condition - SCT output'!$I984,9,4)</f>
        <v>2003</v>
      </c>
      <c r="B984">
        <f t="shared" si="126"/>
        <v>2004</v>
      </c>
      <c r="C984" t="str">
        <f>MID('Stand condition - SCT output'!$I984,18,4)</f>
        <v>2005</v>
      </c>
      <c r="D984">
        <f>SUM('Stand condition - SCT output'!$B984:$C984)</f>
        <v>707727.90124511695</v>
      </c>
      <c r="E984" s="1">
        <f>'Stand condition - SCT output'!$D984</f>
        <v>12270314.723773001</v>
      </c>
      <c r="F984" s="1">
        <f>'Stand condition - SCT output'!$E984</f>
        <v>215515991.142993</v>
      </c>
      <c r="G984" s="1">
        <f>'Stand condition - SCT output'!$F984</f>
        <v>602681300.84849703</v>
      </c>
      <c r="H984" s="1">
        <f>'Stand condition - SCT output'!$G984</f>
        <v>23338.609191894499</v>
      </c>
      <c r="I984" s="1" t="str">
        <f>'Stand condition - SCT output'!$H984</f>
        <v>Namoi</v>
      </c>
      <c r="J984" s="1" t="str">
        <f>'Stand condition - SCT output'!$J984</f>
        <v>Coolabah</v>
      </c>
      <c r="K984" s="1"/>
      <c r="L984" t="s">
        <v>90</v>
      </c>
      <c r="M984">
        <v>2004</v>
      </c>
      <c r="N984" t="s">
        <v>92</v>
      </c>
      <c r="O984">
        <v>707727.90124511695</v>
      </c>
      <c r="P984" s="1">
        <v>12270314.723773001</v>
      </c>
      <c r="Q984" s="1">
        <v>215515991.142993</v>
      </c>
      <c r="R984" s="1">
        <v>602681300.84849703</v>
      </c>
      <c r="S984" s="1">
        <v>23338.609191894499</v>
      </c>
      <c r="T984" s="1" t="s">
        <v>7</v>
      </c>
      <c r="U984" s="1" t="s">
        <v>57</v>
      </c>
      <c r="V984">
        <f t="shared" si="127"/>
        <v>831198673.22570002</v>
      </c>
      <c r="X984" t="s">
        <v>90</v>
      </c>
      <c r="Y984">
        <v>2004</v>
      </c>
      <c r="Z984" t="s">
        <v>92</v>
      </c>
      <c r="AA984">
        <f t="shared" si="121"/>
        <v>8.5145456079541132E-2</v>
      </c>
      <c r="AB984">
        <f t="shared" si="122"/>
        <v>1.4762192384348494</v>
      </c>
      <c r="AC984">
        <f t="shared" si="123"/>
        <v>25.928336760527138</v>
      </c>
      <c r="AD984">
        <f t="shared" si="124"/>
        <v>72.50749071935148</v>
      </c>
      <c r="AE984">
        <f t="shared" si="125"/>
        <v>2.8078256070022908E-3</v>
      </c>
      <c r="AF984" s="1" t="s">
        <v>7</v>
      </c>
      <c r="AG984" s="1" t="s">
        <v>57</v>
      </c>
      <c r="AH984">
        <f t="shared" si="128"/>
        <v>100.00000000000001</v>
      </c>
    </row>
    <row r="985" spans="1:34" x14ac:dyDescent="0.45">
      <c r="A985" t="str">
        <f>MID('Stand condition - SCT output'!$I985,9,4)</f>
        <v>2003</v>
      </c>
      <c r="B985">
        <f t="shared" si="126"/>
        <v>2004</v>
      </c>
      <c r="C985" t="str">
        <f>MID('Stand condition - SCT output'!$I985,18,4)</f>
        <v>2005</v>
      </c>
      <c r="D985">
        <f>SUM('Stand condition - SCT output'!$B985:$C985)</f>
        <v>448300.35996452771</v>
      </c>
      <c r="E985" s="1">
        <f>'Stand condition - SCT output'!$D985</f>
        <v>11503018.265636399</v>
      </c>
      <c r="F985" s="1">
        <f>'Stand condition - SCT output'!$E985</f>
        <v>109559672.44038799</v>
      </c>
      <c r="G985" s="1">
        <f>'Stand condition - SCT output'!$F985</f>
        <v>34011636.674031302</v>
      </c>
      <c r="H985" s="1">
        <f>'Stand condition - SCT output'!$G985</f>
        <v>0</v>
      </c>
      <c r="I985" s="1" t="str">
        <f>'Stand condition - SCT output'!$H985</f>
        <v>Nebine</v>
      </c>
      <c r="J985" s="1" t="str">
        <f>'Stand condition - SCT output'!$J985</f>
        <v>Coolabah</v>
      </c>
      <c r="K985" s="1"/>
      <c r="L985" t="s">
        <v>90</v>
      </c>
      <c r="M985">
        <v>2004</v>
      </c>
      <c r="N985" t="s">
        <v>92</v>
      </c>
      <c r="O985">
        <v>448300.35996452771</v>
      </c>
      <c r="P985" s="1">
        <v>11503018.265636399</v>
      </c>
      <c r="Q985" s="1">
        <v>109559672.44038799</v>
      </c>
      <c r="R985" s="1">
        <v>34011636.674031302</v>
      </c>
      <c r="S985" s="1">
        <v>0</v>
      </c>
      <c r="T985" s="1" t="s">
        <v>8</v>
      </c>
      <c r="U985" s="1" t="s">
        <v>57</v>
      </c>
      <c r="V985">
        <f t="shared" si="127"/>
        <v>155522627.74002022</v>
      </c>
      <c r="X985" t="s">
        <v>90</v>
      </c>
      <c r="Y985">
        <v>2004</v>
      </c>
      <c r="Z985" t="s">
        <v>92</v>
      </c>
      <c r="AA985">
        <f t="shared" si="121"/>
        <v>0.28825410583592381</v>
      </c>
      <c r="AB985">
        <f t="shared" si="122"/>
        <v>7.3963631098527012</v>
      </c>
      <c r="AC985">
        <f t="shared" si="123"/>
        <v>70.446129950642103</v>
      </c>
      <c r="AD985">
        <f t="shared" si="124"/>
        <v>21.869252833669282</v>
      </c>
      <c r="AE985">
        <f t="shared" si="125"/>
        <v>0</v>
      </c>
      <c r="AF985" s="1" t="s">
        <v>8</v>
      </c>
      <c r="AG985" s="1" t="s">
        <v>57</v>
      </c>
      <c r="AH985">
        <f t="shared" si="128"/>
        <v>100.00000000000001</v>
      </c>
    </row>
    <row r="986" spans="1:34" x14ac:dyDescent="0.45">
      <c r="A986" t="str">
        <f>MID('Stand condition - SCT output'!$I986,9,4)</f>
        <v>2003</v>
      </c>
      <c r="B986">
        <f t="shared" si="126"/>
        <v>2004</v>
      </c>
      <c r="C986" t="str">
        <f>MID('Stand condition - SCT output'!$I986,18,4)</f>
        <v>2005</v>
      </c>
      <c r="D986">
        <f>SUM('Stand condition - SCT output'!$B986:$C986)</f>
        <v>622.90881347656205</v>
      </c>
      <c r="E986" s="1">
        <f>'Stand condition - SCT output'!$D986</f>
        <v>9339.7051391601508</v>
      </c>
      <c r="F986" s="1">
        <f>'Stand condition - SCT output'!$E986</f>
        <v>74024.628967285098</v>
      </c>
      <c r="G986" s="1">
        <f>'Stand condition - SCT output'!$F986</f>
        <v>490315.68878819997</v>
      </c>
      <c r="H986" s="1">
        <f>'Stand condition - SCT output'!$G986</f>
        <v>3103.1565551757799</v>
      </c>
      <c r="I986" s="1" t="str">
        <f>'Stand condition - SCT output'!$H986</f>
        <v>Ovens</v>
      </c>
      <c r="J986" s="1" t="str">
        <f>'Stand condition - SCT output'!$J986</f>
        <v>Coolabah</v>
      </c>
      <c r="K986" s="1"/>
      <c r="L986" t="s">
        <v>90</v>
      </c>
      <c r="M986">
        <v>2004</v>
      </c>
      <c r="N986" t="s">
        <v>92</v>
      </c>
      <c r="O986">
        <v>622.90881347656205</v>
      </c>
      <c r="P986" s="1">
        <v>9339.7051391601508</v>
      </c>
      <c r="Q986" s="1">
        <v>74024.628967285098</v>
      </c>
      <c r="R986" s="1">
        <v>490315.68878819997</v>
      </c>
      <c r="S986" s="1">
        <v>3103.1565551757799</v>
      </c>
      <c r="T986" s="1" t="s">
        <v>9</v>
      </c>
      <c r="U986" s="1" t="s">
        <v>57</v>
      </c>
      <c r="V986">
        <f t="shared" si="127"/>
        <v>577406.08826329757</v>
      </c>
      <c r="X986" t="s">
        <v>90</v>
      </c>
      <c r="Y986">
        <v>2004</v>
      </c>
      <c r="Z986" t="s">
        <v>92</v>
      </c>
      <c r="AA986">
        <f t="shared" si="121"/>
        <v>0.1078805412928925</v>
      </c>
      <c r="AB986">
        <f t="shared" si="122"/>
        <v>1.6175279978865131</v>
      </c>
      <c r="AC986">
        <f t="shared" si="123"/>
        <v>12.820202362246278</v>
      </c>
      <c r="AD986">
        <f t="shared" si="124"/>
        <v>84.916958576407609</v>
      </c>
      <c r="AE986">
        <f t="shared" si="125"/>
        <v>0.53743052216670395</v>
      </c>
      <c r="AF986" s="1" t="s">
        <v>9</v>
      </c>
      <c r="AG986" s="1" t="s">
        <v>57</v>
      </c>
      <c r="AH986">
        <f t="shared" si="128"/>
        <v>99.999999999999986</v>
      </c>
    </row>
    <row r="987" spans="1:34" x14ac:dyDescent="0.45">
      <c r="A987" t="str">
        <f>MID('Stand condition - SCT output'!$I987,9,4)</f>
        <v>2003</v>
      </c>
      <c r="B987">
        <f t="shared" si="126"/>
        <v>2004</v>
      </c>
      <c r="C987" t="str">
        <f>MID('Stand condition - SCT output'!$I987,18,4)</f>
        <v>2005</v>
      </c>
      <c r="D987">
        <f>SUM('Stand condition - SCT output'!$B987:$C987)</f>
        <v>2808671.8987031765</v>
      </c>
      <c r="E987" s="1">
        <f>'Stand condition - SCT output'!$D987</f>
        <v>25347716.345277</v>
      </c>
      <c r="F987" s="1">
        <f>'Stand condition - SCT output'!$E987</f>
        <v>73727755.214375794</v>
      </c>
      <c r="G987" s="1">
        <f>'Stand condition - SCT output'!$F987</f>
        <v>126706729.387356</v>
      </c>
      <c r="H987" s="1">
        <f>'Stand condition - SCT output'!$G987</f>
        <v>2706.9824829101499</v>
      </c>
      <c r="I987" s="1" t="str">
        <f>'Stand condition - SCT output'!$H987</f>
        <v>Paroo</v>
      </c>
      <c r="J987" s="1" t="str">
        <f>'Stand condition - SCT output'!$J987</f>
        <v>Coolabah</v>
      </c>
      <c r="K987" s="1"/>
      <c r="L987" t="s">
        <v>90</v>
      </c>
      <c r="M987">
        <v>2004</v>
      </c>
      <c r="N987" t="s">
        <v>92</v>
      </c>
      <c r="O987">
        <v>2808671.8987031765</v>
      </c>
      <c r="P987" s="1">
        <v>25347716.345277</v>
      </c>
      <c r="Q987" s="1">
        <v>73727755.214375794</v>
      </c>
      <c r="R987" s="1">
        <v>126706729.387356</v>
      </c>
      <c r="S987" s="1">
        <v>2706.9824829101499</v>
      </c>
      <c r="T987" s="1" t="s">
        <v>10</v>
      </c>
      <c r="U987" s="1" t="s">
        <v>57</v>
      </c>
      <c r="V987">
        <f t="shared" si="127"/>
        <v>228593579.82819486</v>
      </c>
      <c r="X987" t="s">
        <v>90</v>
      </c>
      <c r="Y987">
        <v>2004</v>
      </c>
      <c r="Z987" t="s">
        <v>92</v>
      </c>
      <c r="AA987">
        <f t="shared" si="121"/>
        <v>1.2286748826516052</v>
      </c>
      <c r="AB987">
        <f t="shared" si="122"/>
        <v>11.08855129016646</v>
      </c>
      <c r="AC987">
        <f t="shared" si="123"/>
        <v>32.252767234227534</v>
      </c>
      <c r="AD987">
        <f t="shared" si="124"/>
        <v>55.428822402880066</v>
      </c>
      <c r="AE987">
        <f t="shared" si="125"/>
        <v>1.1841900743427044E-3</v>
      </c>
      <c r="AF987" s="1" t="s">
        <v>10</v>
      </c>
      <c r="AG987" s="1" t="s">
        <v>57</v>
      </c>
      <c r="AH987">
        <f t="shared" si="128"/>
        <v>100.00000000000001</v>
      </c>
    </row>
    <row r="988" spans="1:34" x14ac:dyDescent="0.45">
      <c r="A988" t="str">
        <f>MID('Stand condition - SCT output'!$I988,9,4)</f>
        <v>2003</v>
      </c>
      <c r="B988">
        <f t="shared" si="126"/>
        <v>2004</v>
      </c>
      <c r="C988" t="str">
        <f>MID('Stand condition - SCT output'!$I988,18,4)</f>
        <v>2005</v>
      </c>
      <c r="D988">
        <f>SUM('Stand condition - SCT output'!$B988:$C988)</f>
        <v>23685.46875</v>
      </c>
      <c r="E988" s="1">
        <f>'Stand condition - SCT output'!$D988</f>
        <v>113490.852416992</v>
      </c>
      <c r="F988" s="1">
        <f>'Stand condition - SCT output'!$E988</f>
        <v>441781.34802341799</v>
      </c>
      <c r="G988" s="1">
        <f>'Stand condition - SCT output'!$F988</f>
        <v>601616.03222656203</v>
      </c>
      <c r="H988" s="1">
        <f>'Stand condition - SCT output'!$G988</f>
        <v>0</v>
      </c>
      <c r="I988" s="1" t="str">
        <f>'Stand condition - SCT output'!$H988</f>
        <v>Wimmera-Avoca</v>
      </c>
      <c r="J988" s="1" t="str">
        <f>'Stand condition - SCT output'!$J988</f>
        <v>Coolabah</v>
      </c>
      <c r="K988" s="1"/>
      <c r="L988" t="s">
        <v>90</v>
      </c>
      <c r="M988">
        <v>2004</v>
      </c>
      <c r="N988" t="s">
        <v>92</v>
      </c>
      <c r="O988">
        <v>23685.46875</v>
      </c>
      <c r="P988" s="1">
        <v>113490.852416992</v>
      </c>
      <c r="Q988" s="1">
        <v>441781.34802341799</v>
      </c>
      <c r="R988" s="1">
        <v>601616.03222656203</v>
      </c>
      <c r="S988" s="1">
        <v>0</v>
      </c>
      <c r="T988" s="1" t="s">
        <v>11</v>
      </c>
      <c r="U988" s="1" t="s">
        <v>57</v>
      </c>
      <c r="V988">
        <f t="shared" si="127"/>
        <v>1180573.7014169721</v>
      </c>
      <c r="X988" t="s">
        <v>90</v>
      </c>
      <c r="Y988">
        <v>2004</v>
      </c>
      <c r="Z988" t="s">
        <v>92</v>
      </c>
      <c r="AA988">
        <f t="shared" si="121"/>
        <v>2.006267691849458</v>
      </c>
      <c r="AB988">
        <f t="shared" si="122"/>
        <v>9.6131950322775861</v>
      </c>
      <c r="AC988">
        <f t="shared" si="123"/>
        <v>37.420903709202925</v>
      </c>
      <c r="AD988">
        <f t="shared" si="124"/>
        <v>50.959633566670028</v>
      </c>
      <c r="AE988">
        <f t="shared" si="125"/>
        <v>0</v>
      </c>
      <c r="AF988" s="1" t="s">
        <v>11</v>
      </c>
      <c r="AG988" s="1" t="s">
        <v>57</v>
      </c>
      <c r="AH988">
        <f t="shared" si="128"/>
        <v>100</v>
      </c>
    </row>
    <row r="989" spans="1:34" x14ac:dyDescent="0.45">
      <c r="A989" t="str">
        <f>MID('Stand condition - SCT output'!$I989,9,4)</f>
        <v>2003</v>
      </c>
      <c r="B989">
        <f t="shared" si="126"/>
        <v>2004</v>
      </c>
      <c r="C989" t="str">
        <f>MID('Stand condition - SCT output'!$I989,18,4)</f>
        <v>2005</v>
      </c>
      <c r="D989">
        <f>SUM('Stand condition - SCT output'!$B989:$C989)</f>
        <v>1184594.4739379871</v>
      </c>
      <c r="E989" s="1">
        <f>'Stand condition - SCT output'!$D989</f>
        <v>5017396.3596801702</v>
      </c>
      <c r="F989" s="1">
        <f>'Stand condition - SCT output'!$E989</f>
        <v>6561064.68480583</v>
      </c>
      <c r="G989" s="1">
        <f>'Stand condition - SCT output'!$F989</f>
        <v>4058338.0239868099</v>
      </c>
      <c r="H989" s="1">
        <f>'Stand condition - SCT output'!$G989</f>
        <v>646.90625</v>
      </c>
      <c r="I989" s="1" t="str">
        <f>'Stand condition - SCT output'!$H989</f>
        <v>Lachlan</v>
      </c>
      <c r="J989" s="1" t="str">
        <f>'Stand condition - SCT output'!$J989</f>
        <v>Coolabah</v>
      </c>
      <c r="K989" s="1"/>
      <c r="L989" t="s">
        <v>90</v>
      </c>
      <c r="M989">
        <v>2004</v>
      </c>
      <c r="N989" t="s">
        <v>92</v>
      </c>
      <c r="O989">
        <v>1184594.4739379871</v>
      </c>
      <c r="P989" s="1">
        <v>5017396.3596801702</v>
      </c>
      <c r="Q989" s="1">
        <v>6561064.68480583</v>
      </c>
      <c r="R989" s="1">
        <v>4058338.0239868099</v>
      </c>
      <c r="S989" s="1">
        <v>646.90625</v>
      </c>
      <c r="T989" s="1" t="s">
        <v>12</v>
      </c>
      <c r="U989" s="1" t="s">
        <v>57</v>
      </c>
      <c r="V989">
        <f t="shared" si="127"/>
        <v>16822040.448660798</v>
      </c>
      <c r="X989" t="s">
        <v>90</v>
      </c>
      <c r="Y989">
        <v>2004</v>
      </c>
      <c r="Z989" t="s">
        <v>92</v>
      </c>
      <c r="AA989">
        <f t="shared" si="121"/>
        <v>7.0419190677447965</v>
      </c>
      <c r="AB989">
        <f t="shared" si="122"/>
        <v>29.82632442831633</v>
      </c>
      <c r="AC989">
        <f t="shared" si="123"/>
        <v>39.002787472955788</v>
      </c>
      <c r="AD989">
        <f t="shared" si="124"/>
        <v>24.125123443689578</v>
      </c>
      <c r="AE989">
        <f t="shared" si="125"/>
        <v>3.8455872934932823E-3</v>
      </c>
      <c r="AF989" s="1" t="s">
        <v>12</v>
      </c>
      <c r="AG989" s="1" t="s">
        <v>57</v>
      </c>
      <c r="AH989">
        <f t="shared" si="128"/>
        <v>99.999999999999986</v>
      </c>
    </row>
    <row r="990" spans="1:34" x14ac:dyDescent="0.45">
      <c r="A990" t="str">
        <f>MID('Stand condition - SCT output'!$I990,9,4)</f>
        <v>2003</v>
      </c>
      <c r="B990">
        <f t="shared" si="126"/>
        <v>2004</v>
      </c>
      <c r="C990" t="str">
        <f>MID('Stand condition - SCT output'!$I990,18,4)</f>
        <v>2005</v>
      </c>
      <c r="D990">
        <f>SUM('Stand condition - SCT output'!$B990:$C990)</f>
        <v>624.306640625</v>
      </c>
      <c r="E990" s="1">
        <f>'Stand condition - SCT output'!$D990</f>
        <v>8724.9129028320294</v>
      </c>
      <c r="F990" s="1">
        <f>'Stand condition - SCT output'!$E990</f>
        <v>69157.956481933594</v>
      </c>
      <c r="G990" s="1">
        <f>'Stand condition - SCT output'!$F990</f>
        <v>159939.448059082</v>
      </c>
      <c r="H990" s="1">
        <f>'Stand condition - SCT output'!$G990</f>
        <v>0</v>
      </c>
      <c r="I990" s="1" t="str">
        <f>'Stand condition - SCT output'!$H990</f>
        <v>Loddon</v>
      </c>
      <c r="J990" s="1" t="str">
        <f>'Stand condition - SCT output'!$J990</f>
        <v>Coolabah</v>
      </c>
      <c r="K990" s="1"/>
      <c r="L990" t="s">
        <v>90</v>
      </c>
      <c r="M990">
        <v>2004</v>
      </c>
      <c r="N990" t="s">
        <v>92</v>
      </c>
      <c r="O990">
        <v>624.306640625</v>
      </c>
      <c r="P990" s="1">
        <v>8724.9129028320294</v>
      </c>
      <c r="Q990" s="1">
        <v>69157.956481933594</v>
      </c>
      <c r="R990" s="1">
        <v>159939.448059082</v>
      </c>
      <c r="S990" s="1">
        <v>0</v>
      </c>
      <c r="T990" s="1" t="s">
        <v>13</v>
      </c>
      <c r="U990" s="1" t="s">
        <v>57</v>
      </c>
      <c r="V990">
        <f t="shared" si="127"/>
        <v>238446.62408447263</v>
      </c>
      <c r="X990" t="s">
        <v>90</v>
      </c>
      <c r="Y990">
        <v>2004</v>
      </c>
      <c r="Z990" t="s">
        <v>92</v>
      </c>
      <c r="AA990">
        <f t="shared" si="121"/>
        <v>0.26182238604637648</v>
      </c>
      <c r="AB990">
        <f t="shared" si="122"/>
        <v>3.6590632961702667</v>
      </c>
      <c r="AC990">
        <f t="shared" si="123"/>
        <v>29.003537687928659</v>
      </c>
      <c r="AD990">
        <f t="shared" si="124"/>
        <v>67.075576629854694</v>
      </c>
      <c r="AE990">
        <f t="shared" si="125"/>
        <v>0</v>
      </c>
      <c r="AF990" s="1" t="s">
        <v>13</v>
      </c>
      <c r="AG990" s="1" t="s">
        <v>57</v>
      </c>
      <c r="AH990">
        <f t="shared" si="128"/>
        <v>100</v>
      </c>
    </row>
    <row r="991" spans="1:34" x14ac:dyDescent="0.45">
      <c r="A991" t="str">
        <f>MID('Stand condition - SCT output'!$I991,9,4)</f>
        <v>2003</v>
      </c>
      <c r="B991">
        <f t="shared" si="126"/>
        <v>2004</v>
      </c>
      <c r="C991" t="str">
        <f>MID('Stand condition - SCT output'!$I991,18,4)</f>
        <v>2005</v>
      </c>
      <c r="D991">
        <f>SUM('Stand condition - SCT output'!$B991:$C991)</f>
        <v>75223.074523925694</v>
      </c>
      <c r="E991" s="1">
        <f>'Stand condition - SCT output'!$D991</f>
        <v>922297.124145507</v>
      </c>
      <c r="F991" s="1">
        <f>'Stand condition - SCT output'!$E991</f>
        <v>3898955.3200109098</v>
      </c>
      <c r="G991" s="1">
        <f>'Stand condition - SCT output'!$F991</f>
        <v>5473230.4367103698</v>
      </c>
      <c r="H991" s="1">
        <f>'Stand condition - SCT output'!$G991</f>
        <v>29.943095128676401</v>
      </c>
      <c r="I991" s="1" t="str">
        <f>'Stand condition - SCT output'!$H991</f>
        <v>Lower Darling</v>
      </c>
      <c r="J991" s="1" t="str">
        <f>'Stand condition - SCT output'!$J991</f>
        <v>Coolabah</v>
      </c>
      <c r="K991" s="1"/>
      <c r="L991" t="s">
        <v>90</v>
      </c>
      <c r="M991">
        <v>2004</v>
      </c>
      <c r="N991" t="s">
        <v>92</v>
      </c>
      <c r="O991">
        <v>75223.074523925694</v>
      </c>
      <c r="P991" s="1">
        <v>922297.124145507</v>
      </c>
      <c r="Q991" s="1">
        <v>3898955.3200109098</v>
      </c>
      <c r="R991" s="1">
        <v>5473230.4367103698</v>
      </c>
      <c r="S991" s="1">
        <v>29.943095128676401</v>
      </c>
      <c r="T991" s="1" t="s">
        <v>14</v>
      </c>
      <c r="U991" s="1" t="s">
        <v>57</v>
      </c>
      <c r="V991">
        <f t="shared" si="127"/>
        <v>10369735.898485841</v>
      </c>
      <c r="X991" t="s">
        <v>90</v>
      </c>
      <c r="Y991">
        <v>2004</v>
      </c>
      <c r="Z991" t="s">
        <v>92</v>
      </c>
      <c r="AA991">
        <f t="shared" si="121"/>
        <v>0.72540974293192517</v>
      </c>
      <c r="AB991">
        <f t="shared" si="122"/>
        <v>8.8941235647108243</v>
      </c>
      <c r="AC991">
        <f t="shared" si="123"/>
        <v>37.599369532450908</v>
      </c>
      <c r="AD991">
        <f t="shared" si="124"/>
        <v>52.780808405251236</v>
      </c>
      <c r="AE991">
        <f t="shared" si="125"/>
        <v>2.8875465510214783E-4</v>
      </c>
      <c r="AF991" s="1" t="s">
        <v>14</v>
      </c>
      <c r="AG991" s="1" t="s">
        <v>57</v>
      </c>
      <c r="AH991">
        <f t="shared" si="128"/>
        <v>99.999999999999986</v>
      </c>
    </row>
    <row r="992" spans="1:34" x14ac:dyDescent="0.45">
      <c r="A992" t="str">
        <f>MID('Stand condition - SCT output'!$I992,9,4)</f>
        <v>2003</v>
      </c>
      <c r="B992">
        <f t="shared" si="126"/>
        <v>2004</v>
      </c>
      <c r="C992" t="str">
        <f>MID('Stand condition - SCT output'!$I992,18,4)</f>
        <v>2005</v>
      </c>
      <c r="D992">
        <f>SUM('Stand condition - SCT output'!$B992:$C992)</f>
        <v>5983035.3654785128</v>
      </c>
      <c r="E992" s="1">
        <f>'Stand condition - SCT output'!$D992</f>
        <v>89486658.368013903</v>
      </c>
      <c r="F992" s="1">
        <f>'Stand condition - SCT output'!$E992</f>
        <v>347394146.082219</v>
      </c>
      <c r="G992" s="1">
        <f>'Stand condition - SCT output'!$F992</f>
        <v>225628953.35591701</v>
      </c>
      <c r="H992" s="1">
        <f>'Stand condition - SCT output'!$G992</f>
        <v>19888.781372070302</v>
      </c>
      <c r="I992" s="1" t="str">
        <f>'Stand condition - SCT output'!$H992</f>
        <v>Macquarie-Castlereagh</v>
      </c>
      <c r="J992" s="1" t="str">
        <f>'Stand condition - SCT output'!$J992</f>
        <v>Coolabah</v>
      </c>
      <c r="K992" s="1"/>
      <c r="L992" t="s">
        <v>90</v>
      </c>
      <c r="M992">
        <v>2004</v>
      </c>
      <c r="N992" t="s">
        <v>92</v>
      </c>
      <c r="O992">
        <v>5983035.3654785128</v>
      </c>
      <c r="P992" s="1">
        <v>89486658.368013903</v>
      </c>
      <c r="Q992" s="1">
        <v>347394146.082219</v>
      </c>
      <c r="R992" s="1">
        <v>225628953.35591701</v>
      </c>
      <c r="S992" s="1">
        <v>19888.781372070302</v>
      </c>
      <c r="T992" s="1" t="s">
        <v>15</v>
      </c>
      <c r="U992" s="1" t="s">
        <v>57</v>
      </c>
      <c r="V992">
        <f t="shared" si="127"/>
        <v>668512681.95300055</v>
      </c>
      <c r="X992" t="s">
        <v>90</v>
      </c>
      <c r="Y992">
        <v>2004</v>
      </c>
      <c r="Z992" t="s">
        <v>92</v>
      </c>
      <c r="AA992">
        <f t="shared" si="121"/>
        <v>0.89497709273062775</v>
      </c>
      <c r="AB992">
        <f t="shared" si="122"/>
        <v>13.385932800345174</v>
      </c>
      <c r="AC992">
        <f t="shared" si="123"/>
        <v>51.965229001690403</v>
      </c>
      <c r="AD992">
        <f t="shared" si="124"/>
        <v>33.750886026090335</v>
      </c>
      <c r="AE992">
        <f t="shared" si="125"/>
        <v>2.9750791434452655E-3</v>
      </c>
      <c r="AF992" s="1" t="s">
        <v>15</v>
      </c>
      <c r="AG992" s="1" t="s">
        <v>57</v>
      </c>
      <c r="AH992">
        <f t="shared" si="128"/>
        <v>99.999999999999986</v>
      </c>
    </row>
    <row r="993" spans="1:34" x14ac:dyDescent="0.45">
      <c r="A993" t="str">
        <f>MID('Stand condition - SCT output'!$I993,9,4)</f>
        <v>2003</v>
      </c>
      <c r="B993">
        <f t="shared" si="126"/>
        <v>2004</v>
      </c>
      <c r="C993" t="str">
        <f>MID('Stand condition - SCT output'!$I993,18,4)</f>
        <v>2005</v>
      </c>
      <c r="D993">
        <f>SUM('Stand condition - SCT output'!$B993:$C993)</f>
        <v>254220.31756591701</v>
      </c>
      <c r="E993" s="1">
        <f>'Stand condition - SCT output'!$D993</f>
        <v>4540642.7456054604</v>
      </c>
      <c r="F993" s="1">
        <f>'Stand condition - SCT output'!$E993</f>
        <v>24521219.454833198</v>
      </c>
      <c r="G993" s="1">
        <f>'Stand condition - SCT output'!$F993</f>
        <v>50477545.776663199</v>
      </c>
      <c r="H993" s="1">
        <f>'Stand condition - SCT output'!$G993</f>
        <v>13630.495666503901</v>
      </c>
      <c r="I993" s="1" t="str">
        <f>'Stand condition - SCT output'!$H993</f>
        <v>Moonie</v>
      </c>
      <c r="J993" s="1" t="str">
        <f>'Stand condition - SCT output'!$J993</f>
        <v>Coolabah</v>
      </c>
      <c r="K993" s="1"/>
      <c r="L993" t="s">
        <v>90</v>
      </c>
      <c r="M993">
        <v>2004</v>
      </c>
      <c r="N993" t="s">
        <v>92</v>
      </c>
      <c r="O993">
        <v>254220.31756591701</v>
      </c>
      <c r="P993" s="1">
        <v>4540642.7456054604</v>
      </c>
      <c r="Q993" s="1">
        <v>24521219.454833198</v>
      </c>
      <c r="R993" s="1">
        <v>50477545.776663199</v>
      </c>
      <c r="S993" s="1">
        <v>13630.495666503901</v>
      </c>
      <c r="T993" s="1" t="s">
        <v>16</v>
      </c>
      <c r="U993" s="1" t="s">
        <v>57</v>
      </c>
      <c r="V993">
        <f t="shared" si="127"/>
        <v>79807258.790334284</v>
      </c>
      <c r="X993" t="s">
        <v>90</v>
      </c>
      <c r="Y993">
        <v>2004</v>
      </c>
      <c r="Z993" t="s">
        <v>92</v>
      </c>
      <c r="AA993">
        <f t="shared" si="121"/>
        <v>0.31854285113813036</v>
      </c>
      <c r="AB993">
        <f t="shared" si="122"/>
        <v>5.6895109723470316</v>
      </c>
      <c r="AC993">
        <f t="shared" si="123"/>
        <v>30.725550315234035</v>
      </c>
      <c r="AD993">
        <f t="shared" si="124"/>
        <v>63.249316593212825</v>
      </c>
      <c r="AE993">
        <f t="shared" si="125"/>
        <v>1.7079268067975207E-2</v>
      </c>
      <c r="AF993" s="1" t="s">
        <v>16</v>
      </c>
      <c r="AG993" s="1" t="s">
        <v>57</v>
      </c>
      <c r="AH993">
        <f t="shared" si="128"/>
        <v>99.999999999999986</v>
      </c>
    </row>
    <row r="994" spans="1:34" x14ac:dyDescent="0.45">
      <c r="A994" t="str">
        <f>MID('Stand condition - SCT output'!$I994,9,4)</f>
        <v>2003</v>
      </c>
      <c r="B994">
        <f t="shared" si="126"/>
        <v>2004</v>
      </c>
      <c r="C994" t="str">
        <f>MID('Stand condition - SCT output'!$I994,18,4)</f>
        <v>2005</v>
      </c>
      <c r="D994">
        <f>SUM('Stand condition - SCT output'!$B994:$C994)</f>
        <v>165382.85125732367</v>
      </c>
      <c r="E994" s="1">
        <f>'Stand condition - SCT output'!$D994</f>
        <v>1061385.0860595701</v>
      </c>
      <c r="F994" s="1">
        <f>'Stand condition - SCT output'!$E994</f>
        <v>5000954.24064223</v>
      </c>
      <c r="G994" s="1">
        <f>'Stand condition - SCT output'!$F994</f>
        <v>10345378.6873379</v>
      </c>
      <c r="H994" s="1">
        <f>'Stand condition - SCT output'!$G994</f>
        <v>13168.175984461101</v>
      </c>
      <c r="I994" s="1" t="str">
        <f>'Stand condition - SCT output'!$H994</f>
        <v>Murray</v>
      </c>
      <c r="J994" s="1" t="str">
        <f>'Stand condition - SCT output'!$J994</f>
        <v>Coolabah</v>
      </c>
      <c r="K994" s="1"/>
      <c r="L994" t="s">
        <v>90</v>
      </c>
      <c r="M994">
        <v>2004</v>
      </c>
      <c r="N994" t="s">
        <v>92</v>
      </c>
      <c r="O994">
        <v>165382.85125732367</v>
      </c>
      <c r="P994" s="1">
        <v>1061385.0860595701</v>
      </c>
      <c r="Q994" s="1">
        <v>5000954.24064223</v>
      </c>
      <c r="R994" s="1">
        <v>10345378.6873379</v>
      </c>
      <c r="S994" s="1">
        <v>13168.175984461101</v>
      </c>
      <c r="T994" s="1" t="s">
        <v>17</v>
      </c>
      <c r="U994" s="1" t="s">
        <v>57</v>
      </c>
      <c r="V994">
        <f t="shared" si="127"/>
        <v>16586269.041281484</v>
      </c>
      <c r="X994" t="s">
        <v>90</v>
      </c>
      <c r="Y994">
        <v>2004</v>
      </c>
      <c r="Z994" t="s">
        <v>92</v>
      </c>
      <c r="AA994">
        <f t="shared" si="121"/>
        <v>0.99710700969400101</v>
      </c>
      <c r="AB994">
        <f t="shared" si="122"/>
        <v>6.399179245301605</v>
      </c>
      <c r="AC994">
        <f t="shared" si="123"/>
        <v>30.151170393989023</v>
      </c>
      <c r="AD994">
        <f t="shared" si="124"/>
        <v>62.373151319258945</v>
      </c>
      <c r="AE994">
        <f t="shared" si="125"/>
        <v>7.939203175642992E-2</v>
      </c>
      <c r="AF994" s="1" t="s">
        <v>17</v>
      </c>
      <c r="AG994" s="1" t="s">
        <v>57</v>
      </c>
      <c r="AH994">
        <f t="shared" si="128"/>
        <v>100</v>
      </c>
    </row>
    <row r="995" spans="1:34" x14ac:dyDescent="0.45">
      <c r="A995" t="str">
        <f>MID('Stand condition - SCT output'!$I995,9,4)</f>
        <v>2003</v>
      </c>
      <c r="B995">
        <f t="shared" si="126"/>
        <v>2004</v>
      </c>
      <c r="C995" t="str">
        <f>MID('Stand condition - SCT output'!$I995,18,4)</f>
        <v>2005</v>
      </c>
      <c r="D995">
        <f>SUM('Stand condition - SCT output'!$B995:$C995)</f>
        <v>222841.32859724399</v>
      </c>
      <c r="E995" s="1">
        <f>'Stand condition - SCT output'!$D995</f>
        <v>6613006.1298131598</v>
      </c>
      <c r="F995" s="1">
        <f>'Stand condition - SCT output'!$E995</f>
        <v>104102725.891137</v>
      </c>
      <c r="G995" s="1">
        <f>'Stand condition - SCT output'!$F995</f>
        <v>160838126.68137199</v>
      </c>
      <c r="H995" s="1">
        <f>'Stand condition - SCT output'!$G995</f>
        <v>29446.221801757802</v>
      </c>
      <c r="I995" s="1" t="str">
        <f>'Stand condition - SCT output'!$H995</f>
        <v>Barwon-Darling</v>
      </c>
      <c r="J995" s="1" t="str">
        <f>'Stand condition - SCT output'!$J995</f>
        <v>Coolabah</v>
      </c>
      <c r="K995" s="1"/>
      <c r="L995" t="s">
        <v>90</v>
      </c>
      <c r="M995">
        <v>2004</v>
      </c>
      <c r="N995" t="s">
        <v>92</v>
      </c>
      <c r="O995">
        <v>222841.32859724399</v>
      </c>
      <c r="P995" s="1">
        <v>6613006.1298131598</v>
      </c>
      <c r="Q995" s="1">
        <v>104102725.891137</v>
      </c>
      <c r="R995" s="1">
        <v>160838126.68137199</v>
      </c>
      <c r="S995" s="1">
        <v>29446.221801757802</v>
      </c>
      <c r="T995" s="1" t="s">
        <v>18</v>
      </c>
      <c r="U995" s="1" t="s">
        <v>57</v>
      </c>
      <c r="V995">
        <f t="shared" si="127"/>
        <v>271806146.25272113</v>
      </c>
      <c r="X995" t="s">
        <v>90</v>
      </c>
      <c r="Y995">
        <v>2004</v>
      </c>
      <c r="Z995" t="s">
        <v>92</v>
      </c>
      <c r="AA995">
        <f t="shared" si="121"/>
        <v>8.1985389833697728E-2</v>
      </c>
      <c r="AB995">
        <f t="shared" si="122"/>
        <v>2.4329862370604709</v>
      </c>
      <c r="AC995">
        <f t="shared" si="123"/>
        <v>38.300357562313515</v>
      </c>
      <c r="AD995">
        <f t="shared" si="124"/>
        <v>59.173837272916998</v>
      </c>
      <c r="AE995">
        <f t="shared" si="125"/>
        <v>1.0833537875327941E-2</v>
      </c>
      <c r="AF995" s="1" t="s">
        <v>18</v>
      </c>
      <c r="AG995" s="1" t="s">
        <v>57</v>
      </c>
      <c r="AH995">
        <f t="shared" si="128"/>
        <v>100</v>
      </c>
    </row>
    <row r="996" spans="1:34" x14ac:dyDescent="0.45">
      <c r="A996" t="str">
        <f>MID('Stand condition - SCT output'!$I996,9,4)</f>
        <v>2003</v>
      </c>
      <c r="B996">
        <f t="shared" si="126"/>
        <v>2004</v>
      </c>
      <c r="C996" t="str">
        <f>MID('Stand condition - SCT output'!$I996,18,4)</f>
        <v>2005</v>
      </c>
      <c r="D996">
        <f>SUM('Stand condition - SCT output'!$B996:$C996)</f>
        <v>572191.04937409016</v>
      </c>
      <c r="E996" s="1">
        <f>'Stand condition - SCT output'!$D996</f>
        <v>11853857.3032209</v>
      </c>
      <c r="F996" s="1">
        <f>'Stand condition - SCT output'!$E996</f>
        <v>162515375.74292099</v>
      </c>
      <c r="G996" s="1">
        <f>'Stand condition - SCT output'!$F996</f>
        <v>464610270.39876199</v>
      </c>
      <c r="H996" s="1">
        <f>'Stand condition - SCT output'!$G996</f>
        <v>114643.565185546</v>
      </c>
      <c r="I996" s="1" t="str">
        <f>'Stand condition - SCT output'!$H996</f>
        <v>Border Rivers</v>
      </c>
      <c r="J996" s="1" t="str">
        <f>'Stand condition - SCT output'!$J996</f>
        <v>Coolabah</v>
      </c>
      <c r="K996" s="1"/>
      <c r="L996" t="s">
        <v>90</v>
      </c>
      <c r="M996">
        <v>2004</v>
      </c>
      <c r="N996" t="s">
        <v>92</v>
      </c>
      <c r="O996">
        <v>572191.04937409016</v>
      </c>
      <c r="P996" s="1">
        <v>11853857.3032209</v>
      </c>
      <c r="Q996" s="1">
        <v>162515375.74292099</v>
      </c>
      <c r="R996" s="1">
        <v>464610270.39876199</v>
      </c>
      <c r="S996" s="1">
        <v>114643.565185546</v>
      </c>
      <c r="T996" s="1" t="s">
        <v>19</v>
      </c>
      <c r="U996" s="1" t="s">
        <v>57</v>
      </c>
      <c r="V996">
        <f t="shared" si="127"/>
        <v>639666338.0594635</v>
      </c>
      <c r="X996" t="s">
        <v>90</v>
      </c>
      <c r="Y996">
        <v>2004</v>
      </c>
      <c r="Z996" t="s">
        <v>92</v>
      </c>
      <c r="AA996">
        <f t="shared" si="121"/>
        <v>8.9451486709450564E-2</v>
      </c>
      <c r="AB996">
        <f t="shared" si="122"/>
        <v>1.8531313276827399</v>
      </c>
      <c r="AC996">
        <f t="shared" si="123"/>
        <v>25.406272938472735</v>
      </c>
      <c r="AD996">
        <f t="shared" si="124"/>
        <v>72.633221846288833</v>
      </c>
      <c r="AE996">
        <f t="shared" si="125"/>
        <v>1.7922400846250051E-2</v>
      </c>
      <c r="AF996" s="1" t="s">
        <v>19</v>
      </c>
      <c r="AG996" s="1" t="s">
        <v>57</v>
      </c>
      <c r="AH996">
        <f t="shared" si="128"/>
        <v>100</v>
      </c>
    </row>
    <row r="997" spans="1:34" x14ac:dyDescent="0.45">
      <c r="A997" t="str">
        <f>MID('Stand condition - SCT output'!$I997,9,4)</f>
        <v>2003</v>
      </c>
      <c r="B997">
        <f t="shared" si="126"/>
        <v>2004</v>
      </c>
      <c r="C997" t="str">
        <f>MID('Stand condition - SCT output'!$I997,18,4)</f>
        <v>2005</v>
      </c>
      <c r="D997">
        <f>SUM('Stand condition - SCT output'!$B997:$C997)</f>
        <v>0</v>
      </c>
      <c r="E997" s="1">
        <f>'Stand condition - SCT output'!$D997</f>
        <v>2496.1552734375</v>
      </c>
      <c r="F997" s="1">
        <f>'Stand condition - SCT output'!$E997</f>
        <v>18060.410827636701</v>
      </c>
      <c r="G997" s="1">
        <f>'Stand condition - SCT output'!$F997</f>
        <v>53586.314270019502</v>
      </c>
      <c r="H997" s="1">
        <f>'Stand condition - SCT output'!$G997</f>
        <v>0</v>
      </c>
      <c r="I997" s="1" t="str">
        <f>'Stand condition - SCT output'!$H997</f>
        <v>Campaspe</v>
      </c>
      <c r="J997" s="1" t="str">
        <f>'Stand condition - SCT output'!$J997</f>
        <v>Coolabah</v>
      </c>
      <c r="K997" s="1"/>
      <c r="L997" t="s">
        <v>90</v>
      </c>
      <c r="M997">
        <v>2004</v>
      </c>
      <c r="N997" t="s">
        <v>92</v>
      </c>
      <c r="O997">
        <v>0</v>
      </c>
      <c r="P997" s="1">
        <v>2496.1552734375</v>
      </c>
      <c r="Q997" s="1">
        <v>18060.410827636701</v>
      </c>
      <c r="R997" s="1">
        <v>53586.314270019502</v>
      </c>
      <c r="S997" s="1">
        <v>0</v>
      </c>
      <c r="T997" s="1" t="s">
        <v>20</v>
      </c>
      <c r="U997" s="1" t="s">
        <v>57</v>
      </c>
      <c r="V997">
        <f t="shared" si="127"/>
        <v>74142.880371093706</v>
      </c>
      <c r="X997" t="s">
        <v>90</v>
      </c>
      <c r="Y997">
        <v>2004</v>
      </c>
      <c r="Z997" t="s">
        <v>92</v>
      </c>
      <c r="AA997">
        <f t="shared" si="121"/>
        <v>0</v>
      </c>
      <c r="AB997">
        <f t="shared" si="122"/>
        <v>3.3666823583652992</v>
      </c>
      <c r="AC997">
        <f t="shared" si="123"/>
        <v>24.358927974260308</v>
      </c>
      <c r="AD997">
        <f t="shared" si="124"/>
        <v>72.274389667374379</v>
      </c>
      <c r="AE997">
        <f t="shared" si="125"/>
        <v>0</v>
      </c>
      <c r="AF997" s="1" t="s">
        <v>20</v>
      </c>
      <c r="AG997" s="1" t="s">
        <v>57</v>
      </c>
      <c r="AH997">
        <f t="shared" si="128"/>
        <v>99.999999999999986</v>
      </c>
    </row>
    <row r="998" spans="1:34" x14ac:dyDescent="0.45">
      <c r="A998" t="str">
        <f>MID('Stand condition - SCT output'!$I998,9,4)</f>
        <v>2003</v>
      </c>
      <c r="B998">
        <f t="shared" si="126"/>
        <v>2004</v>
      </c>
      <c r="C998" t="str">
        <f>MID('Stand condition - SCT output'!$I998,18,4)</f>
        <v>2005</v>
      </c>
      <c r="D998">
        <f>SUM('Stand condition - SCT output'!$B998:$C998)</f>
        <v>6209.2398681640598</v>
      </c>
      <c r="E998" s="1">
        <f>'Stand condition - SCT output'!$D998</f>
        <v>48515.529846191399</v>
      </c>
      <c r="F998" s="1">
        <f>'Stand condition - SCT output'!$E998</f>
        <v>238245.52515127099</v>
      </c>
      <c r="G998" s="1">
        <f>'Stand condition - SCT output'!$F998</f>
        <v>1204735.0126247001</v>
      </c>
      <c r="H998" s="1">
        <f>'Stand condition - SCT output'!$G998</f>
        <v>4937.1986694335901</v>
      </c>
      <c r="I998" s="1" t="str">
        <f>'Stand condition - SCT output'!$H998</f>
        <v>Goulburn-Broken</v>
      </c>
      <c r="J998" s="1" t="str">
        <f>'Stand condition - SCT output'!$J998</f>
        <v>Coolabah</v>
      </c>
      <c r="K998" s="1"/>
      <c r="L998" t="s">
        <v>90</v>
      </c>
      <c r="M998">
        <v>2004</v>
      </c>
      <c r="N998" t="s">
        <v>92</v>
      </c>
      <c r="O998">
        <v>6209.2398681640598</v>
      </c>
      <c r="P998" s="1">
        <v>48515.529846191399</v>
      </c>
      <c r="Q998" s="1">
        <v>238245.52515127099</v>
      </c>
      <c r="R998" s="1">
        <v>1204735.0126247001</v>
      </c>
      <c r="S998" s="1">
        <v>4937.1986694335901</v>
      </c>
      <c r="T998" s="1" t="s">
        <v>21</v>
      </c>
      <c r="U998" s="1" t="s">
        <v>57</v>
      </c>
      <c r="V998">
        <f t="shared" si="127"/>
        <v>1502642.5061597601</v>
      </c>
      <c r="X998" t="s">
        <v>90</v>
      </c>
      <c r="Y998">
        <v>2004</v>
      </c>
      <c r="Z998" t="s">
        <v>92</v>
      </c>
      <c r="AA998">
        <f t="shared" si="121"/>
        <v>0.41322136454350356</v>
      </c>
      <c r="AB998">
        <f t="shared" si="122"/>
        <v>3.2286807838399629</v>
      </c>
      <c r="AC998">
        <f t="shared" si="123"/>
        <v>15.855103537576944</v>
      </c>
      <c r="AD998">
        <f t="shared" si="124"/>
        <v>80.174426564279116</v>
      </c>
      <c r="AE998">
        <f t="shared" si="125"/>
        <v>0.32856774976047898</v>
      </c>
      <c r="AF998" s="1" t="s">
        <v>21</v>
      </c>
      <c r="AG998" s="1" t="s">
        <v>57</v>
      </c>
      <c r="AH998">
        <f t="shared" si="128"/>
        <v>100</v>
      </c>
    </row>
    <row r="999" spans="1:34" x14ac:dyDescent="0.45">
      <c r="A999" t="str">
        <f>MID('Stand condition - SCT output'!$I999,9,4)</f>
        <v>2003</v>
      </c>
      <c r="B999">
        <f t="shared" si="126"/>
        <v>2004</v>
      </c>
      <c r="C999" t="str">
        <f>MID('Stand condition - SCT output'!$I999,18,4)</f>
        <v>2005</v>
      </c>
      <c r="D999">
        <f>SUM('Stand condition - SCT output'!$B999:$C999)</f>
        <v>600809.11016845645</v>
      </c>
      <c r="E999" s="1">
        <f>'Stand condition - SCT output'!$D999</f>
        <v>13739861.0402178</v>
      </c>
      <c r="F999" s="1">
        <f>'Stand condition - SCT output'!$E999</f>
        <v>329241019.27332503</v>
      </c>
      <c r="G999" s="1">
        <f>'Stand condition - SCT output'!$F999</f>
        <v>1038903221.59164</v>
      </c>
      <c r="H999" s="1">
        <f>'Stand condition - SCT output'!$G999</f>
        <v>139180.302734375</v>
      </c>
      <c r="I999" s="1" t="str">
        <f>'Stand condition - SCT output'!$H999</f>
        <v>Gwydir</v>
      </c>
      <c r="J999" s="1" t="str">
        <f>'Stand condition - SCT output'!$J999</f>
        <v>Coolabah</v>
      </c>
      <c r="K999" s="1"/>
      <c r="L999" t="s">
        <v>90</v>
      </c>
      <c r="M999">
        <v>2004</v>
      </c>
      <c r="N999" t="s">
        <v>92</v>
      </c>
      <c r="O999">
        <v>600809.11016845645</v>
      </c>
      <c r="P999" s="1">
        <v>13739861.0402178</v>
      </c>
      <c r="Q999" s="1">
        <v>329241019.27332503</v>
      </c>
      <c r="R999" s="1">
        <v>1038903221.59164</v>
      </c>
      <c r="S999" s="1">
        <v>139180.302734375</v>
      </c>
      <c r="T999" s="1" t="s">
        <v>22</v>
      </c>
      <c r="U999" s="1" t="s">
        <v>57</v>
      </c>
      <c r="V999">
        <f t="shared" si="127"/>
        <v>1382624091.3180857</v>
      </c>
      <c r="X999" t="s">
        <v>90</v>
      </c>
      <c r="Y999">
        <v>2004</v>
      </c>
      <c r="Z999" t="s">
        <v>92</v>
      </c>
      <c r="AA999">
        <f t="shared" si="121"/>
        <v>4.3454263088652821E-2</v>
      </c>
      <c r="AB999">
        <f t="shared" si="122"/>
        <v>0.99375246869301204</v>
      </c>
      <c r="AC999">
        <f t="shared" si="123"/>
        <v>23.812764535257909</v>
      </c>
      <c r="AD999">
        <f t="shared" si="124"/>
        <v>75.139962345168669</v>
      </c>
      <c r="AE999">
        <f t="shared" si="125"/>
        <v>1.0066387791759899E-2</v>
      </c>
      <c r="AF999" s="1" t="s">
        <v>22</v>
      </c>
      <c r="AG999" s="1" t="s">
        <v>57</v>
      </c>
      <c r="AH999">
        <f t="shared" si="128"/>
        <v>100.00000000000001</v>
      </c>
    </row>
    <row r="1000" spans="1:34" x14ac:dyDescent="0.45">
      <c r="A1000" t="str">
        <f>MID('Stand condition - SCT output'!$I1000,9,4)</f>
        <v>2003</v>
      </c>
      <c r="B1000">
        <f t="shared" si="126"/>
        <v>2004</v>
      </c>
      <c r="C1000" t="str">
        <f>MID('Stand condition - SCT output'!$I1000,18,4)</f>
        <v>2005</v>
      </c>
      <c r="D1000">
        <f>SUM('Stand condition - SCT output'!$B1000:$C1000)</f>
        <v>15373316.332248285</v>
      </c>
      <c r="E1000" s="1">
        <f>'Stand condition - SCT output'!$D1000</f>
        <v>186131871.70544001</v>
      </c>
      <c r="F1000" s="1">
        <f>'Stand condition - SCT output'!$E1000</f>
        <v>701786345.50324702</v>
      </c>
      <c r="G1000" s="1">
        <f>'Stand condition - SCT output'!$F1000</f>
        <v>322567729.63898301</v>
      </c>
      <c r="H1000" s="1">
        <f>'Stand condition - SCT output'!$G1000</f>
        <v>6167.9851074218705</v>
      </c>
      <c r="I1000" s="1" t="str">
        <f>'Stand condition - SCT output'!$H1000</f>
        <v>Warrego</v>
      </c>
      <c r="J1000" s="1" t="str">
        <f>'Stand condition - SCT output'!$J1000</f>
        <v>Coolabah</v>
      </c>
      <c r="K1000" s="1"/>
      <c r="L1000" t="s">
        <v>90</v>
      </c>
      <c r="M1000">
        <v>2004</v>
      </c>
      <c r="N1000" t="s">
        <v>92</v>
      </c>
      <c r="O1000">
        <v>15373316.332248285</v>
      </c>
      <c r="P1000" s="1">
        <v>186131871.70544001</v>
      </c>
      <c r="Q1000" s="1">
        <v>701786345.50324702</v>
      </c>
      <c r="R1000" s="1">
        <v>322567729.63898301</v>
      </c>
      <c r="S1000" s="1">
        <v>6167.9851074218705</v>
      </c>
      <c r="T1000" s="1" t="s">
        <v>23</v>
      </c>
      <c r="U1000" s="1" t="s">
        <v>57</v>
      </c>
      <c r="V1000">
        <f t="shared" si="127"/>
        <v>1225865431.1650257</v>
      </c>
      <c r="X1000" t="s">
        <v>90</v>
      </c>
      <c r="Y1000">
        <v>2004</v>
      </c>
      <c r="Z1000" t="s">
        <v>92</v>
      </c>
      <c r="AA1000">
        <f t="shared" si="121"/>
        <v>1.2540786240817596</v>
      </c>
      <c r="AB1000">
        <f t="shared" si="122"/>
        <v>15.183711602712041</v>
      </c>
      <c r="AC1000">
        <f t="shared" si="123"/>
        <v>57.248236850621545</v>
      </c>
      <c r="AD1000">
        <f t="shared" si="124"/>
        <v>26.313469769061381</v>
      </c>
      <c r="AE1000">
        <f t="shared" si="125"/>
        <v>5.0315352326723184E-4</v>
      </c>
      <c r="AF1000" s="1" t="s">
        <v>23</v>
      </c>
      <c r="AG1000" s="1" t="s">
        <v>57</v>
      </c>
      <c r="AH1000">
        <f t="shared" si="128"/>
        <v>100</v>
      </c>
    </row>
    <row r="1001" spans="1:34" x14ac:dyDescent="0.45">
      <c r="A1001" t="str">
        <f>MID('Stand condition - SCT output'!$I1001,9,4)</f>
        <v>2003</v>
      </c>
      <c r="B1001">
        <f t="shared" si="126"/>
        <v>2004</v>
      </c>
      <c r="C1001" t="str">
        <f>MID('Stand condition - SCT output'!$I1001,18,4)</f>
        <v>2005</v>
      </c>
      <c r="D1001">
        <f>SUM('Stand condition - SCT output'!$B1001:$C1001)</f>
        <v>0</v>
      </c>
      <c r="E1001" s="1">
        <f>'Stand condition - SCT output'!$D1001</f>
        <v>1227.8844604492101</v>
      </c>
      <c r="F1001" s="1">
        <f>'Stand condition - SCT output'!$E1001</f>
        <v>6546.23270550896</v>
      </c>
      <c r="G1001" s="1">
        <f>'Stand condition - SCT output'!$F1001</f>
        <v>48342.444727519898</v>
      </c>
      <c r="H1001" s="1">
        <f>'Stand condition - SCT output'!$G1001</f>
        <v>0</v>
      </c>
      <c r="I1001" s="1" t="str">
        <f>'Stand condition - SCT output'!$H1001</f>
        <v>Eastern Mt Lofty Ranges</v>
      </c>
      <c r="J1001" s="1" t="str">
        <f>'Stand condition - SCT output'!$J1001</f>
        <v>Coolabah</v>
      </c>
      <c r="K1001" s="1"/>
      <c r="L1001" t="s">
        <v>90</v>
      </c>
      <c r="M1001">
        <v>2004</v>
      </c>
      <c r="N1001" t="s">
        <v>92</v>
      </c>
      <c r="O1001">
        <v>0</v>
      </c>
      <c r="P1001" s="1">
        <v>1227.8844604492101</v>
      </c>
      <c r="Q1001" s="1">
        <v>6546.23270550896</v>
      </c>
      <c r="R1001" s="1">
        <v>48342.444727519898</v>
      </c>
      <c r="S1001" s="1">
        <v>0</v>
      </c>
      <c r="T1001" s="1" t="s">
        <v>24</v>
      </c>
      <c r="U1001" s="1" t="s">
        <v>57</v>
      </c>
      <c r="V1001">
        <f t="shared" si="127"/>
        <v>56116.561893478065</v>
      </c>
      <c r="X1001" t="s">
        <v>90</v>
      </c>
      <c r="Y1001">
        <v>2004</v>
      </c>
      <c r="Z1001" t="s">
        <v>92</v>
      </c>
      <c r="AA1001">
        <f t="shared" si="121"/>
        <v>0</v>
      </c>
      <c r="AB1001">
        <f t="shared" si="122"/>
        <v>2.1880963819202122</v>
      </c>
      <c r="AC1001">
        <f t="shared" si="123"/>
        <v>11.665420126655642</v>
      </c>
      <c r="AD1001">
        <f t="shared" si="124"/>
        <v>86.146483491424149</v>
      </c>
      <c r="AE1001">
        <f t="shared" si="125"/>
        <v>0</v>
      </c>
      <c r="AF1001" s="1" t="s">
        <v>24</v>
      </c>
      <c r="AG1001" s="1" t="s">
        <v>57</v>
      </c>
      <c r="AH1001">
        <f t="shared" si="128"/>
        <v>100</v>
      </c>
    </row>
    <row r="1002" spans="1:34" x14ac:dyDescent="0.45">
      <c r="A1002" t="str">
        <f>MID('Stand condition - SCT output'!$I1002,9,4)</f>
        <v>2003</v>
      </c>
      <c r="B1002">
        <f t="shared" si="126"/>
        <v>2004</v>
      </c>
      <c r="C1002" t="str">
        <f>MID('Stand condition - SCT output'!$I1002,18,4)</f>
        <v>2005</v>
      </c>
      <c r="D1002">
        <f>SUM('Stand condition - SCT output'!$B1002:$C1002)</f>
        <v>9319182.9503535181</v>
      </c>
      <c r="E1002" s="1">
        <f>'Stand condition - SCT output'!$D1002</f>
        <v>53806391.896160997</v>
      </c>
      <c r="F1002" s="1">
        <f>'Stand condition - SCT output'!$E1002</f>
        <v>240770438.239512</v>
      </c>
      <c r="G1002" s="1">
        <f>'Stand condition - SCT output'!$F1002</f>
        <v>296710104.34103501</v>
      </c>
      <c r="H1002" s="1">
        <f>'Stand condition - SCT output'!$G1002</f>
        <v>106108.45928955</v>
      </c>
      <c r="I1002" s="1" t="str">
        <f>'Stand condition - SCT output'!$H1002</f>
        <v>Condamine-Balonne</v>
      </c>
      <c r="J1002" s="1" t="str">
        <f>'Stand condition - SCT output'!$J1002</f>
        <v>Coolabah</v>
      </c>
      <c r="K1002" s="1"/>
      <c r="L1002" t="s">
        <v>90</v>
      </c>
      <c r="M1002">
        <v>2004</v>
      </c>
      <c r="N1002" t="s">
        <v>92</v>
      </c>
      <c r="O1002">
        <v>9319182.9503535181</v>
      </c>
      <c r="P1002" s="1">
        <v>53806391.896160997</v>
      </c>
      <c r="Q1002" s="1">
        <v>240770438.239512</v>
      </c>
      <c r="R1002" s="1">
        <v>296710104.34103501</v>
      </c>
      <c r="S1002" s="1">
        <v>106108.45928955</v>
      </c>
      <c r="T1002" s="1" t="s">
        <v>25</v>
      </c>
      <c r="U1002" s="1" t="s">
        <v>57</v>
      </c>
      <c r="V1002">
        <f t="shared" si="127"/>
        <v>600712225.88635111</v>
      </c>
      <c r="X1002" t="s">
        <v>90</v>
      </c>
      <c r="Y1002">
        <v>2004</v>
      </c>
      <c r="Z1002" t="s">
        <v>92</v>
      </c>
      <c r="AA1002">
        <f t="shared" si="121"/>
        <v>1.5513556323251221</v>
      </c>
      <c r="AB1002">
        <f t="shared" si="122"/>
        <v>8.9570995191199323</v>
      </c>
      <c r="AC1002">
        <f t="shared" si="123"/>
        <v>40.080828700340689</v>
      </c>
      <c r="AD1002">
        <f t="shared" si="124"/>
        <v>49.393052372662986</v>
      </c>
      <c r="AE1002">
        <f t="shared" si="125"/>
        <v>1.7663775551261158E-2</v>
      </c>
      <c r="AF1002" s="1" t="s">
        <v>25</v>
      </c>
      <c r="AG1002" s="1" t="s">
        <v>57</v>
      </c>
      <c r="AH1002">
        <f t="shared" si="128"/>
        <v>99.999999999999986</v>
      </c>
    </row>
    <row r="1003" spans="1:34" x14ac:dyDescent="0.45">
      <c r="A1003" t="str">
        <f>MID('Stand condition - SCT output'!$I1003,9,4)</f>
        <v>2004</v>
      </c>
      <c r="B1003">
        <f t="shared" si="126"/>
        <v>2005</v>
      </c>
      <c r="C1003" t="str">
        <f>MID('Stand condition - SCT output'!$I1003,18,4)</f>
        <v>2006</v>
      </c>
      <c r="D1003">
        <f>SUM('Stand condition - SCT output'!$B1003:$C1003)</f>
        <v>226873.08203124953</v>
      </c>
      <c r="E1003" s="1">
        <f>'Stand condition - SCT output'!$D1003</f>
        <v>1170909.37365722</v>
      </c>
      <c r="F1003" s="1">
        <f>'Stand condition - SCT output'!$E1003</f>
        <v>4394504.3169017099</v>
      </c>
      <c r="G1003" s="1">
        <f>'Stand condition - SCT output'!$F1003</f>
        <v>7141248.0535824001</v>
      </c>
      <c r="H1003" s="1">
        <f>'Stand condition - SCT output'!$G1003</f>
        <v>630.15478515625</v>
      </c>
      <c r="I1003" s="1" t="str">
        <f>'Stand condition - SCT output'!$H1003</f>
        <v>Murrumbidgee</v>
      </c>
      <c r="J1003" s="1" t="str">
        <f>'Stand condition - SCT output'!$J1003</f>
        <v>Coolabah</v>
      </c>
      <c r="K1003" s="1"/>
      <c r="L1003" t="s">
        <v>91</v>
      </c>
      <c r="M1003">
        <v>2005</v>
      </c>
      <c r="N1003" t="s">
        <v>93</v>
      </c>
      <c r="O1003">
        <v>226873.08203124953</v>
      </c>
      <c r="P1003" s="1">
        <v>1170909.37365722</v>
      </c>
      <c r="Q1003" s="1">
        <v>4394504.3169017099</v>
      </c>
      <c r="R1003" s="1">
        <v>7141248.0535824001</v>
      </c>
      <c r="S1003" s="1">
        <v>630.15478515625</v>
      </c>
      <c r="T1003" s="1" t="s">
        <v>4</v>
      </c>
      <c r="U1003" s="1" t="s">
        <v>57</v>
      </c>
      <c r="V1003">
        <f t="shared" si="127"/>
        <v>12934164.980957735</v>
      </c>
      <c r="X1003" t="s">
        <v>91</v>
      </c>
      <c r="Y1003">
        <v>2005</v>
      </c>
      <c r="Z1003" t="s">
        <v>93</v>
      </c>
      <c r="AA1003">
        <f t="shared" si="121"/>
        <v>1.7540605239322553</v>
      </c>
      <c r="AB1003">
        <f t="shared" si="122"/>
        <v>9.0528408705245837</v>
      </c>
      <c r="AC1003">
        <f t="shared" si="123"/>
        <v>33.975941418495111</v>
      </c>
      <c r="AD1003">
        <f t="shared" si="124"/>
        <v>55.21228516951863</v>
      </c>
      <c r="AE1003">
        <f t="shared" si="125"/>
        <v>4.8720175294191198E-3</v>
      </c>
      <c r="AF1003" s="1" t="s">
        <v>4</v>
      </c>
      <c r="AG1003" s="1" t="s">
        <v>57</v>
      </c>
      <c r="AH1003">
        <f t="shared" si="128"/>
        <v>100</v>
      </c>
    </row>
    <row r="1004" spans="1:34" x14ac:dyDescent="0.45">
      <c r="A1004" t="str">
        <f>MID('Stand condition - SCT output'!$I1004,9,4)</f>
        <v>2004</v>
      </c>
      <c r="B1004">
        <f t="shared" si="126"/>
        <v>2005</v>
      </c>
      <c r="C1004" t="str">
        <f>MID('Stand condition - SCT output'!$I1004,18,4)</f>
        <v>2006</v>
      </c>
      <c r="D1004">
        <f>SUM('Stand condition - SCT output'!$B1004:$C1004)</f>
        <v>214991.02697753813</v>
      </c>
      <c r="E1004" s="1">
        <f>'Stand condition - SCT output'!$D1004</f>
        <v>8608453.6052837204</v>
      </c>
      <c r="F1004" s="1">
        <f>'Stand condition - SCT output'!$E1004</f>
        <v>168934928.79280201</v>
      </c>
      <c r="G1004" s="1">
        <f>'Stand condition - SCT output'!$F1004</f>
        <v>653416243.49299204</v>
      </c>
      <c r="H1004" s="1">
        <f>'Stand condition - SCT output'!$G1004</f>
        <v>24056.307644713099</v>
      </c>
      <c r="I1004" s="1" t="str">
        <f>'Stand condition - SCT output'!$H1004</f>
        <v>Namoi</v>
      </c>
      <c r="J1004" s="1" t="str">
        <f>'Stand condition - SCT output'!$J1004</f>
        <v>Coolabah</v>
      </c>
      <c r="K1004" s="1"/>
      <c r="L1004" t="s">
        <v>91</v>
      </c>
      <c r="M1004">
        <v>2005</v>
      </c>
      <c r="N1004" t="s">
        <v>93</v>
      </c>
      <c r="O1004">
        <v>214991.02697753813</v>
      </c>
      <c r="P1004" s="1">
        <v>8608453.6052837204</v>
      </c>
      <c r="Q1004" s="1">
        <v>168934928.79280201</v>
      </c>
      <c r="R1004" s="1">
        <v>653416243.49299204</v>
      </c>
      <c r="S1004" s="1">
        <v>24056.307644713099</v>
      </c>
      <c r="T1004" s="1" t="s">
        <v>7</v>
      </c>
      <c r="U1004" s="1" t="s">
        <v>57</v>
      </c>
      <c r="V1004">
        <f t="shared" si="127"/>
        <v>831198673.22570002</v>
      </c>
      <c r="X1004" t="s">
        <v>91</v>
      </c>
      <c r="Y1004">
        <v>2005</v>
      </c>
      <c r="Z1004" t="s">
        <v>93</v>
      </c>
      <c r="AA1004">
        <f t="shared" si="121"/>
        <v>2.5865179276959745E-2</v>
      </c>
      <c r="AB1004">
        <f t="shared" si="122"/>
        <v>1.0356673900688746</v>
      </c>
      <c r="AC1004">
        <f t="shared" si="123"/>
        <v>20.324253903967694</v>
      </c>
      <c r="AD1004">
        <f t="shared" si="124"/>
        <v>78.611319356084479</v>
      </c>
      <c r="AE1004">
        <f t="shared" si="125"/>
        <v>2.8941706020001014E-3</v>
      </c>
      <c r="AF1004" s="1" t="s">
        <v>7</v>
      </c>
      <c r="AG1004" s="1" t="s">
        <v>57</v>
      </c>
      <c r="AH1004">
        <f t="shared" si="128"/>
        <v>100.00000000000001</v>
      </c>
    </row>
    <row r="1005" spans="1:34" x14ac:dyDescent="0.45">
      <c r="A1005" t="str">
        <f>MID('Stand condition - SCT output'!$I1005,9,4)</f>
        <v>2004</v>
      </c>
      <c r="B1005">
        <f t="shared" si="126"/>
        <v>2005</v>
      </c>
      <c r="C1005" t="str">
        <f>MID('Stand condition - SCT output'!$I1005,18,4)</f>
        <v>2006</v>
      </c>
      <c r="D1005">
        <f>SUM('Stand condition - SCT output'!$B1005:$C1005)</f>
        <v>636362.87716710696</v>
      </c>
      <c r="E1005" s="1">
        <f>'Stand condition - SCT output'!$D1005</f>
        <v>18796909.027188402</v>
      </c>
      <c r="F1005" s="1">
        <f>'Stand condition - SCT output'!$E1005</f>
        <v>95028677.490198404</v>
      </c>
      <c r="G1005" s="1">
        <f>'Stand condition - SCT output'!$F1005</f>
        <v>41060678.345466398</v>
      </c>
      <c r="H1005" s="1">
        <f>'Stand condition - SCT output'!$G1005</f>
        <v>0</v>
      </c>
      <c r="I1005" s="1" t="str">
        <f>'Stand condition - SCT output'!$H1005</f>
        <v>Nebine</v>
      </c>
      <c r="J1005" s="1" t="str">
        <f>'Stand condition - SCT output'!$J1005</f>
        <v>Coolabah</v>
      </c>
      <c r="K1005" s="1"/>
      <c r="L1005" t="s">
        <v>91</v>
      </c>
      <c r="M1005">
        <v>2005</v>
      </c>
      <c r="N1005" t="s">
        <v>93</v>
      </c>
      <c r="O1005">
        <v>636362.87716710696</v>
      </c>
      <c r="P1005" s="1">
        <v>18796909.027188402</v>
      </c>
      <c r="Q1005" s="1">
        <v>95028677.490198404</v>
      </c>
      <c r="R1005" s="1">
        <v>41060678.345466398</v>
      </c>
      <c r="S1005" s="1">
        <v>0</v>
      </c>
      <c r="T1005" s="1" t="s">
        <v>8</v>
      </c>
      <c r="U1005" s="1" t="s">
        <v>57</v>
      </c>
      <c r="V1005">
        <f t="shared" si="127"/>
        <v>155522627.7400203</v>
      </c>
      <c r="X1005" t="s">
        <v>91</v>
      </c>
      <c r="Y1005">
        <v>2005</v>
      </c>
      <c r="Z1005" t="s">
        <v>93</v>
      </c>
      <c r="AA1005">
        <f t="shared" si="121"/>
        <v>0.40917703514557646</v>
      </c>
      <c r="AB1005">
        <f t="shared" si="122"/>
        <v>12.086285642376291</v>
      </c>
      <c r="AC1005">
        <f t="shared" si="123"/>
        <v>61.102798268720917</v>
      </c>
      <c r="AD1005">
        <f t="shared" si="124"/>
        <v>26.401739053757218</v>
      </c>
      <c r="AE1005">
        <f t="shared" si="125"/>
        <v>0</v>
      </c>
      <c r="AF1005" s="1" t="s">
        <v>8</v>
      </c>
      <c r="AG1005" s="1" t="s">
        <v>57</v>
      </c>
      <c r="AH1005">
        <f t="shared" si="128"/>
        <v>100</v>
      </c>
    </row>
    <row r="1006" spans="1:34" x14ac:dyDescent="0.45">
      <c r="A1006" t="str">
        <f>MID('Stand condition - SCT output'!$I1006,9,4)</f>
        <v>2004</v>
      </c>
      <c r="B1006">
        <f t="shared" si="126"/>
        <v>2005</v>
      </c>
      <c r="C1006" t="str">
        <f>MID('Stand condition - SCT output'!$I1006,18,4)</f>
        <v>2006</v>
      </c>
      <c r="D1006">
        <f>SUM('Stand condition - SCT output'!$B1006:$C1006)</f>
        <v>0</v>
      </c>
      <c r="E1006" s="1">
        <f>'Stand condition - SCT output'!$D1006</f>
        <v>8716.3313598632794</v>
      </c>
      <c r="F1006" s="1">
        <f>'Stand condition - SCT output'!$E1006</f>
        <v>101936.05285644501</v>
      </c>
      <c r="G1006" s="1">
        <f>'Stand condition - SCT output'!$F1006</f>
        <v>465511.82129552501</v>
      </c>
      <c r="H1006" s="1">
        <f>'Stand condition - SCT output'!$G1006</f>
        <v>1241.8827514648401</v>
      </c>
      <c r="I1006" s="1" t="str">
        <f>'Stand condition - SCT output'!$H1006</f>
        <v>Ovens</v>
      </c>
      <c r="J1006" s="1" t="str">
        <f>'Stand condition - SCT output'!$J1006</f>
        <v>Coolabah</v>
      </c>
      <c r="K1006" s="1"/>
      <c r="L1006" t="s">
        <v>91</v>
      </c>
      <c r="M1006">
        <v>2005</v>
      </c>
      <c r="N1006" t="s">
        <v>93</v>
      </c>
      <c r="O1006">
        <v>0</v>
      </c>
      <c r="P1006" s="1">
        <v>8716.3313598632794</v>
      </c>
      <c r="Q1006" s="1">
        <v>101936.05285644501</v>
      </c>
      <c r="R1006" s="1">
        <v>465511.82129552501</v>
      </c>
      <c r="S1006" s="1">
        <v>1241.8827514648401</v>
      </c>
      <c r="T1006" s="1" t="s">
        <v>9</v>
      </c>
      <c r="U1006" s="1" t="s">
        <v>57</v>
      </c>
      <c r="V1006">
        <f t="shared" si="127"/>
        <v>577406.08826329815</v>
      </c>
      <c r="X1006" t="s">
        <v>91</v>
      </c>
      <c r="Y1006">
        <v>2005</v>
      </c>
      <c r="Z1006" t="s">
        <v>93</v>
      </c>
      <c r="AA1006">
        <f t="shared" si="121"/>
        <v>0</v>
      </c>
      <c r="AB1006">
        <f t="shared" si="122"/>
        <v>1.509566929936599</v>
      </c>
      <c r="AC1006">
        <f t="shared" si="123"/>
        <v>17.654135439244275</v>
      </c>
      <c r="AD1006">
        <f t="shared" si="124"/>
        <v>80.621218022774087</v>
      </c>
      <c r="AE1006">
        <f t="shared" si="125"/>
        <v>0.21507960804502974</v>
      </c>
      <c r="AF1006" s="1" t="s">
        <v>9</v>
      </c>
      <c r="AG1006" s="1" t="s">
        <v>57</v>
      </c>
      <c r="AH1006">
        <f t="shared" si="128"/>
        <v>99.999999999999986</v>
      </c>
    </row>
    <row r="1007" spans="1:34" x14ac:dyDescent="0.45">
      <c r="A1007" t="str">
        <f>MID('Stand condition - SCT output'!$I1007,9,4)</f>
        <v>2004</v>
      </c>
      <c r="B1007">
        <f t="shared" si="126"/>
        <v>2005</v>
      </c>
      <c r="C1007" t="str">
        <f>MID('Stand condition - SCT output'!$I1007,18,4)</f>
        <v>2006</v>
      </c>
      <c r="D1007">
        <f>SUM('Stand condition - SCT output'!$B1007:$C1007)</f>
        <v>3343715.3872213867</v>
      </c>
      <c r="E1007" s="1">
        <f>'Stand condition - SCT output'!$D1007</f>
        <v>30187499.144239198</v>
      </c>
      <c r="F1007" s="1">
        <f>'Stand condition - SCT output'!$E1007</f>
        <v>72537896.961406797</v>
      </c>
      <c r="G1007" s="1">
        <f>'Stand condition - SCT output'!$F1007</f>
        <v>122523121.304749</v>
      </c>
      <c r="H1007" s="1">
        <f>'Stand condition - SCT output'!$G1007</f>
        <v>1347.0305786132801</v>
      </c>
      <c r="I1007" s="1" t="str">
        <f>'Stand condition - SCT output'!$H1007</f>
        <v>Paroo</v>
      </c>
      <c r="J1007" s="1" t="str">
        <f>'Stand condition - SCT output'!$J1007</f>
        <v>Coolabah</v>
      </c>
      <c r="K1007" s="1"/>
      <c r="L1007" t="s">
        <v>91</v>
      </c>
      <c r="M1007">
        <v>2005</v>
      </c>
      <c r="N1007" t="s">
        <v>93</v>
      </c>
      <c r="O1007">
        <v>3343715.3872213867</v>
      </c>
      <c r="P1007" s="1">
        <v>30187499.144239198</v>
      </c>
      <c r="Q1007" s="1">
        <v>72537896.961406797</v>
      </c>
      <c r="R1007" s="1">
        <v>122523121.304749</v>
      </c>
      <c r="S1007" s="1">
        <v>1347.0305786132801</v>
      </c>
      <c r="T1007" s="1" t="s">
        <v>10</v>
      </c>
      <c r="U1007" s="1" t="s">
        <v>57</v>
      </c>
      <c r="V1007">
        <f t="shared" si="127"/>
        <v>228593579.82819498</v>
      </c>
      <c r="X1007" t="s">
        <v>91</v>
      </c>
      <c r="Y1007">
        <v>2005</v>
      </c>
      <c r="Z1007" t="s">
        <v>93</v>
      </c>
      <c r="AA1007">
        <f t="shared" si="121"/>
        <v>1.462733725826612</v>
      </c>
      <c r="AB1007">
        <f t="shared" si="122"/>
        <v>13.205751083178862</v>
      </c>
      <c r="AC1007">
        <f t="shared" si="123"/>
        <v>31.732254692334056</v>
      </c>
      <c r="AD1007">
        <f t="shared" si="124"/>
        <v>53.598671229889391</v>
      </c>
      <c r="AE1007">
        <f t="shared" si="125"/>
        <v>5.8926877107645518E-4</v>
      </c>
      <c r="AF1007" s="1" t="s">
        <v>10</v>
      </c>
      <c r="AG1007" s="1" t="s">
        <v>57</v>
      </c>
      <c r="AH1007">
        <f t="shared" si="128"/>
        <v>100</v>
      </c>
    </row>
    <row r="1008" spans="1:34" x14ac:dyDescent="0.45">
      <c r="A1008" t="str">
        <f>MID('Stand condition - SCT output'!$I1008,9,4)</f>
        <v>2004</v>
      </c>
      <c r="B1008">
        <f t="shared" si="126"/>
        <v>2005</v>
      </c>
      <c r="C1008" t="str">
        <f>MID('Stand condition - SCT output'!$I1008,18,4)</f>
        <v>2006</v>
      </c>
      <c r="D1008">
        <f>SUM('Stand condition - SCT output'!$B1008:$C1008)</f>
        <v>21783.672485351522</v>
      </c>
      <c r="E1008" s="1">
        <f>'Stand condition - SCT output'!$D1008</f>
        <v>105865.864379882</v>
      </c>
      <c r="F1008" s="1">
        <f>'Stand condition - SCT output'!$E1008</f>
        <v>461110.35247898399</v>
      </c>
      <c r="G1008" s="1">
        <f>'Stand condition - SCT output'!$F1008</f>
        <v>591813.81207275297</v>
      </c>
      <c r="H1008" s="1">
        <f>'Stand condition - SCT output'!$G1008</f>
        <v>0</v>
      </c>
      <c r="I1008" s="1" t="str">
        <f>'Stand condition - SCT output'!$H1008</f>
        <v>Wimmera-Avoca</v>
      </c>
      <c r="J1008" s="1" t="str">
        <f>'Stand condition - SCT output'!$J1008</f>
        <v>Coolabah</v>
      </c>
      <c r="K1008" s="1"/>
      <c r="L1008" t="s">
        <v>91</v>
      </c>
      <c r="M1008">
        <v>2005</v>
      </c>
      <c r="N1008" t="s">
        <v>93</v>
      </c>
      <c r="O1008">
        <v>21783.672485351522</v>
      </c>
      <c r="P1008" s="1">
        <v>105865.864379882</v>
      </c>
      <c r="Q1008" s="1">
        <v>461110.35247898399</v>
      </c>
      <c r="R1008" s="1">
        <v>591813.81207275297</v>
      </c>
      <c r="S1008" s="1">
        <v>0</v>
      </c>
      <c r="T1008" s="1" t="s">
        <v>11</v>
      </c>
      <c r="U1008" s="1" t="s">
        <v>57</v>
      </c>
      <c r="V1008">
        <f t="shared" si="127"/>
        <v>1180573.7014169705</v>
      </c>
      <c r="X1008" t="s">
        <v>91</v>
      </c>
      <c r="Y1008">
        <v>2005</v>
      </c>
      <c r="Z1008" t="s">
        <v>93</v>
      </c>
      <c r="AA1008">
        <f t="shared" si="121"/>
        <v>1.8451768372619102</v>
      </c>
      <c r="AB1008">
        <f t="shared" si="122"/>
        <v>8.9673236201024693</v>
      </c>
      <c r="AC1008">
        <f t="shared" si="123"/>
        <v>39.058158921000988</v>
      </c>
      <c r="AD1008">
        <f t="shared" si="124"/>
        <v>50.129340621634633</v>
      </c>
      <c r="AE1008">
        <f t="shared" si="125"/>
        <v>0</v>
      </c>
      <c r="AF1008" s="1" t="s">
        <v>11</v>
      </c>
      <c r="AG1008" s="1" t="s">
        <v>57</v>
      </c>
      <c r="AH1008">
        <f t="shared" si="128"/>
        <v>100</v>
      </c>
    </row>
    <row r="1009" spans="1:34" x14ac:dyDescent="0.45">
      <c r="A1009" t="str">
        <f>MID('Stand condition - SCT output'!$I1009,9,4)</f>
        <v>2004</v>
      </c>
      <c r="B1009">
        <f t="shared" si="126"/>
        <v>2005</v>
      </c>
      <c r="C1009" t="str">
        <f>MID('Stand condition - SCT output'!$I1009,18,4)</f>
        <v>2006</v>
      </c>
      <c r="D1009">
        <f>SUM('Stand condition - SCT output'!$B1009:$C1009)</f>
        <v>1103378.0333251909</v>
      </c>
      <c r="E1009" s="1">
        <f>'Stand condition - SCT output'!$D1009</f>
        <v>5136699.8305053702</v>
      </c>
      <c r="F1009" s="1">
        <f>'Stand condition - SCT output'!$E1009</f>
        <v>6653093.34630486</v>
      </c>
      <c r="G1009" s="1">
        <f>'Stand condition - SCT output'!$F1009</f>
        <v>3928226.2509765602</v>
      </c>
      <c r="H1009" s="1">
        <f>'Stand condition - SCT output'!$G1009</f>
        <v>642.987548828125</v>
      </c>
      <c r="I1009" s="1" t="str">
        <f>'Stand condition - SCT output'!$H1009</f>
        <v>Lachlan</v>
      </c>
      <c r="J1009" s="1" t="str">
        <f>'Stand condition - SCT output'!$J1009</f>
        <v>Coolabah</v>
      </c>
      <c r="K1009" s="1"/>
      <c r="L1009" t="s">
        <v>91</v>
      </c>
      <c r="M1009">
        <v>2005</v>
      </c>
      <c r="N1009" t="s">
        <v>93</v>
      </c>
      <c r="O1009">
        <v>1103378.0333251909</v>
      </c>
      <c r="P1009" s="1">
        <v>5136699.8305053702</v>
      </c>
      <c r="Q1009" s="1">
        <v>6653093.34630486</v>
      </c>
      <c r="R1009" s="1">
        <v>3928226.2509765602</v>
      </c>
      <c r="S1009" s="1">
        <v>642.987548828125</v>
      </c>
      <c r="T1009" s="1" t="s">
        <v>12</v>
      </c>
      <c r="U1009" s="1" t="s">
        <v>57</v>
      </c>
      <c r="V1009">
        <f t="shared" si="127"/>
        <v>16822040.44866081</v>
      </c>
      <c r="X1009" t="s">
        <v>91</v>
      </c>
      <c r="Y1009">
        <v>2005</v>
      </c>
      <c r="Z1009" t="s">
        <v>93</v>
      </c>
      <c r="AA1009">
        <f t="shared" si="121"/>
        <v>6.559121271242871</v>
      </c>
      <c r="AB1009">
        <f t="shared" si="122"/>
        <v>30.535533701646155</v>
      </c>
      <c r="AC1009">
        <f t="shared" si="123"/>
        <v>39.549859403854356</v>
      </c>
      <c r="AD1009">
        <f t="shared" si="124"/>
        <v>23.351663331003842</v>
      </c>
      <c r="AE1009">
        <f t="shared" si="125"/>
        <v>3.8222922527767003E-3</v>
      </c>
      <c r="AF1009" s="1" t="s">
        <v>12</v>
      </c>
      <c r="AG1009" s="1" t="s">
        <v>57</v>
      </c>
      <c r="AH1009">
        <f t="shared" si="128"/>
        <v>100</v>
      </c>
    </row>
    <row r="1010" spans="1:34" x14ac:dyDescent="0.45">
      <c r="A1010" t="str">
        <f>MID('Stand condition - SCT output'!$I1010,9,4)</f>
        <v>2004</v>
      </c>
      <c r="B1010">
        <f t="shared" si="126"/>
        <v>2005</v>
      </c>
      <c r="C1010" t="str">
        <f>MID('Stand condition - SCT output'!$I1010,18,4)</f>
        <v>2006</v>
      </c>
      <c r="D1010">
        <f>SUM('Stand condition - SCT output'!$B1010:$C1010)</f>
        <v>1873.0331420898401</v>
      </c>
      <c r="E1010" s="1">
        <f>'Stand condition - SCT output'!$D1010</f>
        <v>14339.4074707031</v>
      </c>
      <c r="F1010" s="1">
        <f>'Stand condition - SCT output'!$E1010</f>
        <v>61698.3339233398</v>
      </c>
      <c r="G1010" s="1">
        <f>'Stand condition - SCT output'!$F1010</f>
        <v>160535.849548339</v>
      </c>
      <c r="H1010" s="1">
        <f>'Stand condition - SCT output'!$G1010</f>
        <v>0</v>
      </c>
      <c r="I1010" s="1" t="str">
        <f>'Stand condition - SCT output'!$H1010</f>
        <v>Loddon</v>
      </c>
      <c r="J1010" s="1" t="str">
        <f>'Stand condition - SCT output'!$J1010</f>
        <v>Coolabah</v>
      </c>
      <c r="K1010" s="1"/>
      <c r="L1010" t="s">
        <v>91</v>
      </c>
      <c r="M1010">
        <v>2005</v>
      </c>
      <c r="N1010" t="s">
        <v>93</v>
      </c>
      <c r="O1010">
        <v>1873.0331420898401</v>
      </c>
      <c r="P1010" s="1">
        <v>14339.4074707031</v>
      </c>
      <c r="Q1010" s="1">
        <v>61698.3339233398</v>
      </c>
      <c r="R1010" s="1">
        <v>160535.849548339</v>
      </c>
      <c r="S1010" s="1">
        <v>0</v>
      </c>
      <c r="T1010" s="1" t="s">
        <v>13</v>
      </c>
      <c r="U1010" s="1" t="s">
        <v>57</v>
      </c>
      <c r="V1010">
        <f t="shared" si="127"/>
        <v>238446.62408447172</v>
      </c>
      <c r="X1010" t="s">
        <v>91</v>
      </c>
      <c r="Y1010">
        <v>2005</v>
      </c>
      <c r="Z1010" t="s">
        <v>93</v>
      </c>
      <c r="AA1010">
        <f t="shared" si="121"/>
        <v>0.78551464055381315</v>
      </c>
      <c r="AB1010">
        <f t="shared" si="122"/>
        <v>6.0136760273960697</v>
      </c>
      <c r="AC1010">
        <f t="shared" si="123"/>
        <v>25.875113208347479</v>
      </c>
      <c r="AD1010">
        <f t="shared" si="124"/>
        <v>67.325696123702656</v>
      </c>
      <c r="AE1010">
        <f t="shared" si="125"/>
        <v>0</v>
      </c>
      <c r="AF1010" s="1" t="s">
        <v>13</v>
      </c>
      <c r="AG1010" s="1" t="s">
        <v>57</v>
      </c>
      <c r="AH1010">
        <f t="shared" si="128"/>
        <v>100.00000000000001</v>
      </c>
    </row>
    <row r="1011" spans="1:34" x14ac:dyDescent="0.45">
      <c r="A1011" t="str">
        <f>MID('Stand condition - SCT output'!$I1011,9,4)</f>
        <v>2004</v>
      </c>
      <c r="B1011">
        <f t="shared" si="126"/>
        <v>2005</v>
      </c>
      <c r="C1011" t="str">
        <f>MID('Stand condition - SCT output'!$I1011,18,4)</f>
        <v>2006</v>
      </c>
      <c r="D1011">
        <f>SUM('Stand condition - SCT output'!$B1011:$C1011)</f>
        <v>70569.539123535156</v>
      </c>
      <c r="E1011" s="1">
        <f>'Stand condition - SCT output'!$D1011</f>
        <v>1034767.68096923</v>
      </c>
      <c r="F1011" s="1">
        <f>'Stand condition - SCT output'!$E1011</f>
        <v>4316685.1711179204</v>
      </c>
      <c r="G1011" s="1">
        <f>'Stand condition - SCT output'!$F1011</f>
        <v>4947683.5641800202</v>
      </c>
      <c r="H1011" s="1">
        <f>'Stand condition - SCT output'!$G1011</f>
        <v>29.943095128676401</v>
      </c>
      <c r="I1011" s="1" t="str">
        <f>'Stand condition - SCT output'!$H1011</f>
        <v>Lower Darling</v>
      </c>
      <c r="J1011" s="1" t="str">
        <f>'Stand condition - SCT output'!$J1011</f>
        <v>Coolabah</v>
      </c>
      <c r="K1011" s="1"/>
      <c r="L1011" t="s">
        <v>91</v>
      </c>
      <c r="M1011">
        <v>2005</v>
      </c>
      <c r="N1011" t="s">
        <v>93</v>
      </c>
      <c r="O1011">
        <v>70569.539123535156</v>
      </c>
      <c r="P1011" s="1">
        <v>1034767.68096923</v>
      </c>
      <c r="Q1011" s="1">
        <v>4316685.1711179204</v>
      </c>
      <c r="R1011" s="1">
        <v>4947683.5641800202</v>
      </c>
      <c r="S1011" s="1">
        <v>29.943095128676401</v>
      </c>
      <c r="T1011" s="1" t="s">
        <v>14</v>
      </c>
      <c r="U1011" s="1" t="s">
        <v>57</v>
      </c>
      <c r="V1011">
        <f t="shared" si="127"/>
        <v>10369735.898485836</v>
      </c>
      <c r="X1011" t="s">
        <v>91</v>
      </c>
      <c r="Y1011">
        <v>2005</v>
      </c>
      <c r="Z1011" t="s">
        <v>93</v>
      </c>
      <c r="AA1011">
        <f t="shared" si="121"/>
        <v>0.68053362028091335</v>
      </c>
      <c r="AB1011">
        <f t="shared" si="122"/>
        <v>9.9787274343247674</v>
      </c>
      <c r="AC1011">
        <f t="shared" si="123"/>
        <v>41.627725270691151</v>
      </c>
      <c r="AD1011">
        <f t="shared" si="124"/>
        <v>47.712724920048053</v>
      </c>
      <c r="AE1011">
        <f t="shared" si="125"/>
        <v>2.8875465510214799E-4</v>
      </c>
      <c r="AF1011" s="1" t="s">
        <v>14</v>
      </c>
      <c r="AG1011" s="1" t="s">
        <v>57</v>
      </c>
      <c r="AH1011">
        <f t="shared" si="128"/>
        <v>99.999999999999986</v>
      </c>
    </row>
    <row r="1012" spans="1:34" x14ac:dyDescent="0.45">
      <c r="A1012" t="str">
        <f>MID('Stand condition - SCT output'!$I1012,9,4)</f>
        <v>2004</v>
      </c>
      <c r="B1012">
        <f t="shared" si="126"/>
        <v>2005</v>
      </c>
      <c r="C1012" t="str">
        <f>MID('Stand condition - SCT output'!$I1012,18,4)</f>
        <v>2006</v>
      </c>
      <c r="D1012">
        <f>SUM('Stand condition - SCT output'!$B1012:$C1012)</f>
        <v>4059797.3326164596</v>
      </c>
      <c r="E1012" s="1">
        <f>'Stand condition - SCT output'!$D1012</f>
        <v>68201396.664113894</v>
      </c>
      <c r="F1012" s="1">
        <f>'Stand condition - SCT output'!$E1012</f>
        <v>373156252.73737198</v>
      </c>
      <c r="G1012" s="1">
        <f>'Stand condition - SCT output'!$F1012</f>
        <v>223078654.43142301</v>
      </c>
      <c r="H1012" s="1">
        <f>'Stand condition - SCT output'!$G1012</f>
        <v>16580.787475585901</v>
      </c>
      <c r="I1012" s="1" t="str">
        <f>'Stand condition - SCT output'!$H1012</f>
        <v>Macquarie-Castlereagh</v>
      </c>
      <c r="J1012" s="1" t="str">
        <f>'Stand condition - SCT output'!$J1012</f>
        <v>Coolabah</v>
      </c>
      <c r="K1012" s="1"/>
      <c r="L1012" t="s">
        <v>91</v>
      </c>
      <c r="M1012">
        <v>2005</v>
      </c>
      <c r="N1012" t="s">
        <v>93</v>
      </c>
      <c r="O1012">
        <v>4059797.3326164596</v>
      </c>
      <c r="P1012" s="1">
        <v>68201396.664113894</v>
      </c>
      <c r="Q1012" s="1">
        <v>373156252.73737198</v>
      </c>
      <c r="R1012" s="1">
        <v>223078654.43142301</v>
      </c>
      <c r="S1012" s="1">
        <v>16580.787475585901</v>
      </c>
      <c r="T1012" s="1" t="s">
        <v>15</v>
      </c>
      <c r="U1012" s="1" t="s">
        <v>57</v>
      </c>
      <c r="V1012">
        <f t="shared" si="127"/>
        <v>668512681.95300102</v>
      </c>
      <c r="X1012" t="s">
        <v>91</v>
      </c>
      <c r="Y1012">
        <v>2005</v>
      </c>
      <c r="Z1012" t="s">
        <v>93</v>
      </c>
      <c r="AA1012">
        <f t="shared" si="121"/>
        <v>0.60728800548048223</v>
      </c>
      <c r="AB1012">
        <f t="shared" si="122"/>
        <v>10.201960038345048</v>
      </c>
      <c r="AC1012">
        <f t="shared" si="123"/>
        <v>55.818874168135267</v>
      </c>
      <c r="AD1012">
        <f t="shared" si="124"/>
        <v>33.369397537787663</v>
      </c>
      <c r="AE1012">
        <f t="shared" si="125"/>
        <v>2.480250251520523E-3</v>
      </c>
      <c r="AF1012" s="1" t="s">
        <v>15</v>
      </c>
      <c r="AG1012" s="1" t="s">
        <v>57</v>
      </c>
      <c r="AH1012">
        <f t="shared" si="128"/>
        <v>99.999999999999986</v>
      </c>
    </row>
    <row r="1013" spans="1:34" x14ac:dyDescent="0.45">
      <c r="A1013" t="str">
        <f>MID('Stand condition - SCT output'!$I1013,9,4)</f>
        <v>2004</v>
      </c>
      <c r="B1013">
        <f t="shared" si="126"/>
        <v>2005</v>
      </c>
      <c r="C1013" t="str">
        <f>MID('Stand condition - SCT output'!$I1013,18,4)</f>
        <v>2006</v>
      </c>
      <c r="D1013">
        <f>SUM('Stand condition - SCT output'!$B1013:$C1013)</f>
        <v>428271.96386718698</v>
      </c>
      <c r="E1013" s="1">
        <f>'Stand condition - SCT output'!$D1013</f>
        <v>4416402.6675359895</v>
      </c>
      <c r="F1013" s="1">
        <f>'Stand condition - SCT output'!$E1013</f>
        <v>19644894.783750501</v>
      </c>
      <c r="G1013" s="1">
        <f>'Stand condition - SCT output'!$F1013</f>
        <v>55314978.790952198</v>
      </c>
      <c r="H1013" s="1">
        <f>'Stand condition - SCT output'!$G1013</f>
        <v>2710.58422851562</v>
      </c>
      <c r="I1013" s="1" t="str">
        <f>'Stand condition - SCT output'!$H1013</f>
        <v>Moonie</v>
      </c>
      <c r="J1013" s="1" t="str">
        <f>'Stand condition - SCT output'!$J1013</f>
        <v>Coolabah</v>
      </c>
      <c r="K1013" s="1"/>
      <c r="L1013" t="s">
        <v>91</v>
      </c>
      <c r="M1013">
        <v>2005</v>
      </c>
      <c r="N1013" t="s">
        <v>93</v>
      </c>
      <c r="O1013">
        <v>428271.96386718698</v>
      </c>
      <c r="P1013" s="1">
        <v>4416402.6675359895</v>
      </c>
      <c r="Q1013" s="1">
        <v>19644894.783750501</v>
      </c>
      <c r="R1013" s="1">
        <v>55314978.790952198</v>
      </c>
      <c r="S1013" s="1">
        <v>2710.58422851562</v>
      </c>
      <c r="T1013" s="1" t="s">
        <v>16</v>
      </c>
      <c r="U1013" s="1" t="s">
        <v>57</v>
      </c>
      <c r="V1013">
        <f t="shared" si="127"/>
        <v>79807258.790334389</v>
      </c>
      <c r="X1013" t="s">
        <v>91</v>
      </c>
      <c r="Y1013">
        <v>2005</v>
      </c>
      <c r="Z1013" t="s">
        <v>93</v>
      </c>
      <c r="AA1013">
        <f t="shared" si="121"/>
        <v>0.53663284563165059</v>
      </c>
      <c r="AB1013">
        <f t="shared" si="122"/>
        <v>5.533835812026247</v>
      </c>
      <c r="AC1013">
        <f t="shared" si="123"/>
        <v>24.61542356110812</v>
      </c>
      <c r="AD1013">
        <f t="shared" si="124"/>
        <v>69.310711368088619</v>
      </c>
      <c r="AE1013">
        <f t="shared" si="125"/>
        <v>3.3964131453715638E-3</v>
      </c>
      <c r="AF1013" s="1" t="s">
        <v>16</v>
      </c>
      <c r="AG1013" s="1" t="s">
        <v>57</v>
      </c>
      <c r="AH1013">
        <f t="shared" si="128"/>
        <v>100</v>
      </c>
    </row>
    <row r="1014" spans="1:34" x14ac:dyDescent="0.45">
      <c r="A1014" t="str">
        <f>MID('Stand condition - SCT output'!$I1014,9,4)</f>
        <v>2004</v>
      </c>
      <c r="B1014">
        <f t="shared" si="126"/>
        <v>2005</v>
      </c>
      <c r="C1014" t="str">
        <f>MID('Stand condition - SCT output'!$I1014,18,4)</f>
        <v>2006</v>
      </c>
      <c r="D1014">
        <f>SUM('Stand condition - SCT output'!$B1014:$C1014)</f>
        <v>178481.60766601516</v>
      </c>
      <c r="E1014" s="1">
        <f>'Stand condition - SCT output'!$D1014</f>
        <v>1154128.27838134</v>
      </c>
      <c r="F1014" s="1">
        <f>'Stand condition - SCT output'!$E1014</f>
        <v>4764214.4357946003</v>
      </c>
      <c r="G1014" s="1">
        <f>'Stand condition - SCT output'!$F1014</f>
        <v>10474394.685850101</v>
      </c>
      <c r="H1014" s="1">
        <f>'Stand condition - SCT output'!$G1014</f>
        <v>15050.0335894416</v>
      </c>
      <c r="I1014" s="1" t="str">
        <f>'Stand condition - SCT output'!$H1014</f>
        <v>Murray</v>
      </c>
      <c r="J1014" s="1" t="str">
        <f>'Stand condition - SCT output'!$J1014</f>
        <v>Coolabah</v>
      </c>
      <c r="K1014" s="1"/>
      <c r="L1014" t="s">
        <v>91</v>
      </c>
      <c r="M1014">
        <v>2005</v>
      </c>
      <c r="N1014" t="s">
        <v>93</v>
      </c>
      <c r="O1014">
        <v>178481.60766601516</v>
      </c>
      <c r="P1014" s="1">
        <v>1154128.27838134</v>
      </c>
      <c r="Q1014" s="1">
        <v>4764214.4357946003</v>
      </c>
      <c r="R1014" s="1">
        <v>10474394.685850101</v>
      </c>
      <c r="S1014" s="1">
        <v>15050.0335894416</v>
      </c>
      <c r="T1014" s="1" t="s">
        <v>17</v>
      </c>
      <c r="U1014" s="1" t="s">
        <v>57</v>
      </c>
      <c r="V1014">
        <f t="shared" si="127"/>
        <v>16586269.041281497</v>
      </c>
      <c r="X1014" t="s">
        <v>91</v>
      </c>
      <c r="Y1014">
        <v>2005</v>
      </c>
      <c r="Z1014" t="s">
        <v>93</v>
      </c>
      <c r="AA1014">
        <f t="shared" si="121"/>
        <v>1.07608050503578</v>
      </c>
      <c r="AB1014">
        <f t="shared" si="122"/>
        <v>6.9583356902558071</v>
      </c>
      <c r="AC1014">
        <f t="shared" si="123"/>
        <v>28.723846357110006</v>
      </c>
      <c r="AD1014">
        <f t="shared" si="124"/>
        <v>63.150999539320281</v>
      </c>
      <c r="AE1014">
        <f t="shared" si="125"/>
        <v>9.0737908278128332E-2</v>
      </c>
      <c r="AF1014" s="1" t="s">
        <v>17</v>
      </c>
      <c r="AG1014" s="1" t="s">
        <v>57</v>
      </c>
      <c r="AH1014">
        <f t="shared" si="128"/>
        <v>100</v>
      </c>
    </row>
    <row r="1015" spans="1:34" x14ac:dyDescent="0.45">
      <c r="A1015" t="str">
        <f>MID('Stand condition - SCT output'!$I1015,9,4)</f>
        <v>2004</v>
      </c>
      <c r="B1015">
        <f t="shared" si="126"/>
        <v>2005</v>
      </c>
      <c r="C1015" t="str">
        <f>MID('Stand condition - SCT output'!$I1015,18,4)</f>
        <v>2006</v>
      </c>
      <c r="D1015">
        <f>SUM('Stand condition - SCT output'!$B1015:$C1015)</f>
        <v>216848.58032489801</v>
      </c>
      <c r="E1015" s="1">
        <f>'Stand condition - SCT output'!$D1015</f>
        <v>5718621.4166451199</v>
      </c>
      <c r="F1015" s="1">
        <f>'Stand condition - SCT output'!$E1015</f>
        <v>73143187.442953393</v>
      </c>
      <c r="G1015" s="1">
        <f>'Stand condition - SCT output'!$F1015</f>
        <v>192680704.92879301</v>
      </c>
      <c r="H1015" s="1">
        <f>'Stand condition - SCT output'!$G1015</f>
        <v>46783.884005677399</v>
      </c>
      <c r="I1015" s="1" t="str">
        <f>'Stand condition - SCT output'!$H1015</f>
        <v>Barwon-Darling</v>
      </c>
      <c r="J1015" s="1" t="str">
        <f>'Stand condition - SCT output'!$J1015</f>
        <v>Coolabah</v>
      </c>
      <c r="K1015" s="1"/>
      <c r="L1015" t="s">
        <v>91</v>
      </c>
      <c r="M1015">
        <v>2005</v>
      </c>
      <c r="N1015" t="s">
        <v>93</v>
      </c>
      <c r="O1015">
        <v>216848.58032489801</v>
      </c>
      <c r="P1015" s="1">
        <v>5718621.4166451199</v>
      </c>
      <c r="Q1015" s="1">
        <v>73143187.442953393</v>
      </c>
      <c r="R1015" s="1">
        <v>192680704.92879301</v>
      </c>
      <c r="S1015" s="1">
        <v>46783.884005677399</v>
      </c>
      <c r="T1015" s="1" t="s">
        <v>18</v>
      </c>
      <c r="U1015" s="1" t="s">
        <v>57</v>
      </c>
      <c r="V1015">
        <f t="shared" si="127"/>
        <v>271806146.25272208</v>
      </c>
      <c r="X1015" t="s">
        <v>91</v>
      </c>
      <c r="Y1015">
        <v>2005</v>
      </c>
      <c r="Z1015" t="s">
        <v>93</v>
      </c>
      <c r="AA1015">
        <f t="shared" si="121"/>
        <v>7.9780602210251267E-2</v>
      </c>
      <c r="AB1015">
        <f t="shared" si="122"/>
        <v>2.1039338129344634</v>
      </c>
      <c r="AC1015">
        <f t="shared" si="123"/>
        <v>26.910056469048989</v>
      </c>
      <c r="AD1015">
        <f t="shared" si="124"/>
        <v>70.889016891340205</v>
      </c>
      <c r="AE1015">
        <f t="shared" si="125"/>
        <v>1.7212224466101038E-2</v>
      </c>
      <c r="AF1015" s="1" t="s">
        <v>18</v>
      </c>
      <c r="AG1015" s="1" t="s">
        <v>57</v>
      </c>
      <c r="AH1015">
        <f t="shared" si="128"/>
        <v>100.00000000000001</v>
      </c>
    </row>
    <row r="1016" spans="1:34" x14ac:dyDescent="0.45">
      <c r="A1016" t="str">
        <f>MID('Stand condition - SCT output'!$I1016,9,4)</f>
        <v>2004</v>
      </c>
      <c r="B1016">
        <f t="shared" si="126"/>
        <v>2005</v>
      </c>
      <c r="C1016" t="str">
        <f>MID('Stand condition - SCT output'!$I1016,18,4)</f>
        <v>2006</v>
      </c>
      <c r="D1016">
        <f>SUM('Stand condition - SCT output'!$B1016:$C1016)</f>
        <v>1278990.9970092739</v>
      </c>
      <c r="E1016" s="1">
        <f>'Stand condition - SCT output'!$D1016</f>
        <v>20576648.6029162</v>
      </c>
      <c r="F1016" s="1">
        <f>'Stand condition - SCT output'!$E1016</f>
        <v>144869203.66458601</v>
      </c>
      <c r="G1016" s="1">
        <f>'Stand condition - SCT output'!$F1016</f>
        <v>472927962.86508101</v>
      </c>
      <c r="H1016" s="1">
        <f>'Stand condition - SCT output'!$G1016</f>
        <v>13531.9298706054</v>
      </c>
      <c r="I1016" s="1" t="str">
        <f>'Stand condition - SCT output'!$H1016</f>
        <v>Border Rivers</v>
      </c>
      <c r="J1016" s="1" t="str">
        <f>'Stand condition - SCT output'!$J1016</f>
        <v>Coolabah</v>
      </c>
      <c r="K1016" s="1"/>
      <c r="L1016" t="s">
        <v>91</v>
      </c>
      <c r="M1016">
        <v>2005</v>
      </c>
      <c r="N1016" t="s">
        <v>93</v>
      </c>
      <c r="O1016">
        <v>1278990.9970092739</v>
      </c>
      <c r="P1016" s="1">
        <v>20576648.6029162</v>
      </c>
      <c r="Q1016" s="1">
        <v>144869203.66458601</v>
      </c>
      <c r="R1016" s="1">
        <v>472927962.86508101</v>
      </c>
      <c r="S1016" s="1">
        <v>13531.9298706054</v>
      </c>
      <c r="T1016" s="1" t="s">
        <v>19</v>
      </c>
      <c r="U1016" s="1" t="s">
        <v>57</v>
      </c>
      <c r="V1016">
        <f t="shared" si="127"/>
        <v>639666338.05946302</v>
      </c>
      <c r="X1016" t="s">
        <v>91</v>
      </c>
      <c r="Y1016">
        <v>2005</v>
      </c>
      <c r="Z1016" t="s">
        <v>93</v>
      </c>
      <c r="AA1016">
        <f t="shared" si="121"/>
        <v>0.19994658479126964</v>
      </c>
      <c r="AB1016">
        <f t="shared" si="122"/>
        <v>3.2167784012738538</v>
      </c>
      <c r="AC1016">
        <f t="shared" si="123"/>
        <v>22.647620336576011</v>
      </c>
      <c r="AD1016">
        <f t="shared" si="124"/>
        <v>73.933539210424712</v>
      </c>
      <c r="AE1016">
        <f t="shared" si="125"/>
        <v>2.1154669341608341E-3</v>
      </c>
      <c r="AF1016" s="1" t="s">
        <v>19</v>
      </c>
      <c r="AG1016" s="1" t="s">
        <v>57</v>
      </c>
      <c r="AH1016">
        <f t="shared" si="128"/>
        <v>100</v>
      </c>
    </row>
    <row r="1017" spans="1:34" x14ac:dyDescent="0.45">
      <c r="A1017" t="str">
        <f>MID('Stand condition - SCT output'!$I1017,9,4)</f>
        <v>2004</v>
      </c>
      <c r="B1017">
        <f t="shared" si="126"/>
        <v>2005</v>
      </c>
      <c r="C1017" t="str">
        <f>MID('Stand condition - SCT output'!$I1017,18,4)</f>
        <v>2006</v>
      </c>
      <c r="D1017">
        <f>SUM('Stand condition - SCT output'!$B1017:$C1017)</f>
        <v>0</v>
      </c>
      <c r="E1017" s="1">
        <f>'Stand condition - SCT output'!$D1017</f>
        <v>4988.6975097656205</v>
      </c>
      <c r="F1017" s="1">
        <f>'Stand condition - SCT output'!$E1017</f>
        <v>16822.1945190429</v>
      </c>
      <c r="G1017" s="1">
        <f>'Stand condition - SCT output'!$F1017</f>
        <v>52331.988342285098</v>
      </c>
      <c r="H1017" s="1">
        <f>'Stand condition - SCT output'!$G1017</f>
        <v>0</v>
      </c>
      <c r="I1017" s="1" t="str">
        <f>'Stand condition - SCT output'!$H1017</f>
        <v>Campaspe</v>
      </c>
      <c r="J1017" s="1" t="str">
        <f>'Stand condition - SCT output'!$J1017</f>
        <v>Coolabah</v>
      </c>
      <c r="K1017" s="1"/>
      <c r="L1017" t="s">
        <v>91</v>
      </c>
      <c r="M1017">
        <v>2005</v>
      </c>
      <c r="N1017" t="s">
        <v>93</v>
      </c>
      <c r="O1017">
        <v>0</v>
      </c>
      <c r="P1017" s="1">
        <v>4988.6975097656205</v>
      </c>
      <c r="Q1017" s="1">
        <v>16822.1945190429</v>
      </c>
      <c r="R1017" s="1">
        <v>52331.988342285098</v>
      </c>
      <c r="S1017" s="1">
        <v>0</v>
      </c>
      <c r="T1017" s="1" t="s">
        <v>20</v>
      </c>
      <c r="U1017" s="1" t="s">
        <v>57</v>
      </c>
      <c r="V1017">
        <f t="shared" si="127"/>
        <v>74142.880371093619</v>
      </c>
      <c r="X1017" t="s">
        <v>91</v>
      </c>
      <c r="Y1017">
        <v>2005</v>
      </c>
      <c r="Z1017" t="s">
        <v>93</v>
      </c>
      <c r="AA1017">
        <f t="shared" si="121"/>
        <v>0</v>
      </c>
      <c r="AB1017">
        <f t="shared" si="122"/>
        <v>6.7284916431579367</v>
      </c>
      <c r="AC1017">
        <f t="shared" si="123"/>
        <v>22.688887233468524</v>
      </c>
      <c r="AD1017">
        <f t="shared" si="124"/>
        <v>70.582621123373528</v>
      </c>
      <c r="AE1017">
        <f t="shared" si="125"/>
        <v>0</v>
      </c>
      <c r="AF1017" s="1" t="s">
        <v>20</v>
      </c>
      <c r="AG1017" s="1" t="s">
        <v>57</v>
      </c>
      <c r="AH1017">
        <f t="shared" si="128"/>
        <v>99.999999999999986</v>
      </c>
    </row>
    <row r="1018" spans="1:34" x14ac:dyDescent="0.45">
      <c r="A1018" t="str">
        <f>MID('Stand condition - SCT output'!$I1018,9,4)</f>
        <v>2004</v>
      </c>
      <c r="B1018">
        <f t="shared" si="126"/>
        <v>2005</v>
      </c>
      <c r="C1018" t="str">
        <f>MID('Stand condition - SCT output'!$I1018,18,4)</f>
        <v>2006</v>
      </c>
      <c r="D1018">
        <f>SUM('Stand condition - SCT output'!$B1018:$C1018)</f>
        <v>5590.5221557617097</v>
      </c>
      <c r="E1018" s="1">
        <f>'Stand condition - SCT output'!$D1018</f>
        <v>44791.843017578103</v>
      </c>
      <c r="F1018" s="1">
        <f>'Stand condition - SCT output'!$E1018</f>
        <v>226383.652287501</v>
      </c>
      <c r="G1018" s="1">
        <f>'Stand condition - SCT output'!$F1018</f>
        <v>1222176.51677509</v>
      </c>
      <c r="H1018" s="1">
        <f>'Stand condition - SCT output'!$G1018</f>
        <v>3699.97192382812</v>
      </c>
      <c r="I1018" s="1" t="str">
        <f>'Stand condition - SCT output'!$H1018</f>
        <v>Goulburn-Broken</v>
      </c>
      <c r="J1018" s="1" t="str">
        <f>'Stand condition - SCT output'!$J1018</f>
        <v>Coolabah</v>
      </c>
      <c r="K1018" s="1"/>
      <c r="L1018" t="s">
        <v>91</v>
      </c>
      <c r="M1018">
        <v>2005</v>
      </c>
      <c r="N1018" t="s">
        <v>93</v>
      </c>
      <c r="O1018">
        <v>5590.5221557617097</v>
      </c>
      <c r="P1018" s="1">
        <v>44791.843017578103</v>
      </c>
      <c r="Q1018" s="1">
        <v>226383.652287501</v>
      </c>
      <c r="R1018" s="1">
        <v>1222176.51677509</v>
      </c>
      <c r="S1018" s="1">
        <v>3699.97192382812</v>
      </c>
      <c r="T1018" s="1" t="s">
        <v>21</v>
      </c>
      <c r="U1018" s="1" t="s">
        <v>57</v>
      </c>
      <c r="V1018">
        <f t="shared" si="127"/>
        <v>1502642.5061597589</v>
      </c>
      <c r="X1018" t="s">
        <v>91</v>
      </c>
      <c r="Y1018">
        <v>2005</v>
      </c>
      <c r="Z1018" t="s">
        <v>93</v>
      </c>
      <c r="AA1018">
        <f t="shared" si="121"/>
        <v>0.37204605439048677</v>
      </c>
      <c r="AB1018">
        <f t="shared" si="122"/>
        <v>2.98087155354408</v>
      </c>
      <c r="AC1018">
        <f t="shared" si="123"/>
        <v>15.065702677748702</v>
      </c>
      <c r="AD1018">
        <f t="shared" si="124"/>
        <v>81.335148697380845</v>
      </c>
      <c r="AE1018">
        <f t="shared" si="125"/>
        <v>0.24623101693589017</v>
      </c>
      <c r="AF1018" s="1" t="s">
        <v>21</v>
      </c>
      <c r="AG1018" s="1" t="s">
        <v>57</v>
      </c>
      <c r="AH1018">
        <f t="shared" si="128"/>
        <v>100</v>
      </c>
    </row>
    <row r="1019" spans="1:34" x14ac:dyDescent="0.45">
      <c r="A1019" t="str">
        <f>MID('Stand condition - SCT output'!$I1019,9,4)</f>
        <v>2004</v>
      </c>
      <c r="B1019">
        <f t="shared" si="126"/>
        <v>2005</v>
      </c>
      <c r="C1019" t="str">
        <f>MID('Stand condition - SCT output'!$I1019,18,4)</f>
        <v>2006</v>
      </c>
      <c r="D1019">
        <f>SUM('Stand condition - SCT output'!$B1019:$C1019)</f>
        <v>317471.66625976545</v>
      </c>
      <c r="E1019" s="1">
        <f>'Stand condition - SCT output'!$D1019</f>
        <v>6964260.3624710301</v>
      </c>
      <c r="F1019" s="1">
        <f>'Stand condition - SCT output'!$E1019</f>
        <v>211153136.321154</v>
      </c>
      <c r="G1019" s="1">
        <f>'Stand condition - SCT output'!$F1019</f>
        <v>1164057341.6223199</v>
      </c>
      <c r="H1019" s="1">
        <f>'Stand condition - SCT output'!$G1019</f>
        <v>131881.34588623</v>
      </c>
      <c r="I1019" s="1" t="str">
        <f>'Stand condition - SCT output'!$H1019</f>
        <v>Gwydir</v>
      </c>
      <c r="J1019" s="1" t="str">
        <f>'Stand condition - SCT output'!$J1019</f>
        <v>Coolabah</v>
      </c>
      <c r="K1019" s="1"/>
      <c r="L1019" t="s">
        <v>91</v>
      </c>
      <c r="M1019">
        <v>2005</v>
      </c>
      <c r="N1019" t="s">
        <v>93</v>
      </c>
      <c r="O1019">
        <v>317471.66625976545</v>
      </c>
      <c r="P1019" s="1">
        <v>6964260.3624710301</v>
      </c>
      <c r="Q1019" s="1">
        <v>211153136.321154</v>
      </c>
      <c r="R1019" s="1">
        <v>1164057341.6223199</v>
      </c>
      <c r="S1019" s="1">
        <v>131881.34588623</v>
      </c>
      <c r="T1019" s="1" t="s">
        <v>22</v>
      </c>
      <c r="U1019" s="1" t="s">
        <v>57</v>
      </c>
      <c r="V1019">
        <f t="shared" si="127"/>
        <v>1382624091.3180909</v>
      </c>
      <c r="X1019" t="s">
        <v>91</v>
      </c>
      <c r="Y1019">
        <v>2005</v>
      </c>
      <c r="Z1019" t="s">
        <v>93</v>
      </c>
      <c r="AA1019">
        <f t="shared" si="121"/>
        <v>2.2961531500374163E-2</v>
      </c>
      <c r="AB1019">
        <f t="shared" si="122"/>
        <v>0.50369875703755629</v>
      </c>
      <c r="AC1019">
        <f t="shared" si="123"/>
        <v>15.271912130495016</v>
      </c>
      <c r="AD1019">
        <f t="shared" si="124"/>
        <v>84.191889099270227</v>
      </c>
      <c r="AE1019">
        <f t="shared" si="125"/>
        <v>9.5384816968221743E-3</v>
      </c>
      <c r="AF1019" s="1" t="s">
        <v>22</v>
      </c>
      <c r="AG1019" s="1" t="s">
        <v>57</v>
      </c>
      <c r="AH1019">
        <f t="shared" si="128"/>
        <v>100</v>
      </c>
    </row>
    <row r="1020" spans="1:34" x14ac:dyDescent="0.45">
      <c r="A1020" t="str">
        <f>MID('Stand condition - SCT output'!$I1020,9,4)</f>
        <v>2004</v>
      </c>
      <c r="B1020">
        <f t="shared" si="126"/>
        <v>2005</v>
      </c>
      <c r="C1020" t="str">
        <f>MID('Stand condition - SCT output'!$I1020,18,4)</f>
        <v>2006</v>
      </c>
      <c r="D1020">
        <f>SUM('Stand condition - SCT output'!$B1020:$C1020)</f>
        <v>22335482.008291643</v>
      </c>
      <c r="E1020" s="1">
        <f>'Stand condition - SCT output'!$D1020</f>
        <v>342139693.02719599</v>
      </c>
      <c r="F1020" s="1">
        <f>'Stand condition - SCT output'!$E1020</f>
        <v>574694125.72230303</v>
      </c>
      <c r="G1020" s="1">
        <f>'Stand condition - SCT output'!$F1020</f>
        <v>286692728.75892001</v>
      </c>
      <c r="H1020" s="1">
        <f>'Stand condition - SCT output'!$G1020</f>
        <v>3401.6483154296802</v>
      </c>
      <c r="I1020" s="1" t="str">
        <f>'Stand condition - SCT output'!$H1020</f>
        <v>Warrego</v>
      </c>
      <c r="J1020" s="1" t="str">
        <f>'Stand condition - SCT output'!$J1020</f>
        <v>Coolabah</v>
      </c>
      <c r="K1020" s="1"/>
      <c r="L1020" t="s">
        <v>91</v>
      </c>
      <c r="M1020">
        <v>2005</v>
      </c>
      <c r="N1020" t="s">
        <v>93</v>
      </c>
      <c r="O1020">
        <v>22335482.008291643</v>
      </c>
      <c r="P1020" s="1">
        <v>342139693.02719599</v>
      </c>
      <c r="Q1020" s="1">
        <v>574694125.72230303</v>
      </c>
      <c r="R1020" s="1">
        <v>286692728.75892001</v>
      </c>
      <c r="S1020" s="1">
        <v>3401.6483154296802</v>
      </c>
      <c r="T1020" s="1" t="s">
        <v>23</v>
      </c>
      <c r="U1020" s="1" t="s">
        <v>57</v>
      </c>
      <c r="V1020">
        <f t="shared" si="127"/>
        <v>1225865431.1650262</v>
      </c>
      <c r="X1020" t="s">
        <v>91</v>
      </c>
      <c r="Y1020">
        <v>2005</v>
      </c>
      <c r="Z1020" t="s">
        <v>93</v>
      </c>
      <c r="AA1020">
        <f t="shared" si="121"/>
        <v>1.8220174450196105</v>
      </c>
      <c r="AB1020">
        <f t="shared" si="122"/>
        <v>27.910053120760292</v>
      </c>
      <c r="AC1020">
        <f t="shared" si="123"/>
        <v>46.880686175817097</v>
      </c>
      <c r="AD1020">
        <f t="shared" si="124"/>
        <v>23.38696576886549</v>
      </c>
      <c r="AE1020">
        <f t="shared" si="125"/>
        <v>2.7748953750958248E-4</v>
      </c>
      <c r="AF1020" s="1" t="s">
        <v>23</v>
      </c>
      <c r="AG1020" s="1" t="s">
        <v>57</v>
      </c>
      <c r="AH1020">
        <f t="shared" si="128"/>
        <v>100</v>
      </c>
    </row>
    <row r="1021" spans="1:34" x14ac:dyDescent="0.45">
      <c r="A1021" t="str">
        <f>MID('Stand condition - SCT output'!$I1021,9,4)</f>
        <v>2004</v>
      </c>
      <c r="B1021">
        <f t="shared" si="126"/>
        <v>2005</v>
      </c>
      <c r="C1021" t="str">
        <f>MID('Stand condition - SCT output'!$I1021,18,4)</f>
        <v>2006</v>
      </c>
      <c r="D1021">
        <f>SUM('Stand condition - SCT output'!$B1021:$C1021)</f>
        <v>0</v>
      </c>
      <c r="E1021" s="1">
        <f>'Stand condition - SCT output'!$D1021</f>
        <v>1227.8844604492101</v>
      </c>
      <c r="F1021" s="1">
        <f>'Stand condition - SCT output'!$E1021</f>
        <v>4644.2734769933304</v>
      </c>
      <c r="G1021" s="1">
        <f>'Stand condition - SCT output'!$F1021</f>
        <v>50244.403956035501</v>
      </c>
      <c r="H1021" s="1">
        <f>'Stand condition - SCT output'!$G1021</f>
        <v>0</v>
      </c>
      <c r="I1021" s="1" t="str">
        <f>'Stand condition - SCT output'!$H1021</f>
        <v>Eastern Mt Lofty Ranges</v>
      </c>
      <c r="J1021" s="1" t="str">
        <f>'Stand condition - SCT output'!$J1021</f>
        <v>Coolabah</v>
      </c>
      <c r="K1021" s="1"/>
      <c r="L1021" t="s">
        <v>91</v>
      </c>
      <c r="M1021">
        <v>2005</v>
      </c>
      <c r="N1021" t="s">
        <v>93</v>
      </c>
      <c r="O1021">
        <v>0</v>
      </c>
      <c r="P1021" s="1">
        <v>1227.8844604492101</v>
      </c>
      <c r="Q1021" s="1">
        <v>4644.2734769933304</v>
      </c>
      <c r="R1021" s="1">
        <v>50244.403956035501</v>
      </c>
      <c r="S1021" s="1">
        <v>0</v>
      </c>
      <c r="T1021" s="1" t="s">
        <v>24</v>
      </c>
      <c r="U1021" s="1" t="s">
        <v>57</v>
      </c>
      <c r="V1021">
        <f t="shared" si="127"/>
        <v>56116.561893478043</v>
      </c>
      <c r="X1021" t="s">
        <v>91</v>
      </c>
      <c r="Y1021">
        <v>2005</v>
      </c>
      <c r="Z1021" t="s">
        <v>93</v>
      </c>
      <c r="AA1021">
        <f t="shared" si="121"/>
        <v>0</v>
      </c>
      <c r="AB1021">
        <f t="shared" si="122"/>
        <v>2.1880963819202135</v>
      </c>
      <c r="AC1021">
        <f t="shared" si="123"/>
        <v>8.276119064117319</v>
      </c>
      <c r="AD1021">
        <f t="shared" si="124"/>
        <v>89.535784553962472</v>
      </c>
      <c r="AE1021">
        <f t="shared" si="125"/>
        <v>0</v>
      </c>
      <c r="AF1021" s="1" t="s">
        <v>24</v>
      </c>
      <c r="AG1021" s="1" t="s">
        <v>57</v>
      </c>
      <c r="AH1021">
        <f t="shared" si="128"/>
        <v>100</v>
      </c>
    </row>
    <row r="1022" spans="1:34" x14ac:dyDescent="0.45">
      <c r="A1022" t="str">
        <f>MID('Stand condition - SCT output'!$I1022,9,4)</f>
        <v>2004</v>
      </c>
      <c r="B1022">
        <f t="shared" si="126"/>
        <v>2005</v>
      </c>
      <c r="C1022" t="str">
        <f>MID('Stand condition - SCT output'!$I1022,18,4)</f>
        <v>2006</v>
      </c>
      <c r="D1022">
        <f>SUM('Stand condition - SCT output'!$B1022:$C1022)</f>
        <v>18005922.902563378</v>
      </c>
      <c r="E1022" s="1">
        <f>'Stand condition - SCT output'!$D1022</f>
        <v>93997727.933635399</v>
      </c>
      <c r="F1022" s="1">
        <f>'Stand condition - SCT output'!$E1022</f>
        <v>213267651.286881</v>
      </c>
      <c r="G1022" s="1">
        <f>'Stand condition - SCT output'!$F1022</f>
        <v>275414273.488307</v>
      </c>
      <c r="H1022" s="1">
        <f>'Stand condition - SCT output'!$G1022</f>
        <v>26650.274963378899</v>
      </c>
      <c r="I1022" s="1" t="str">
        <f>'Stand condition - SCT output'!$H1022</f>
        <v>Condamine-Balonne</v>
      </c>
      <c r="J1022" s="1" t="str">
        <f>'Stand condition - SCT output'!$J1022</f>
        <v>Coolabah</v>
      </c>
      <c r="K1022" s="1"/>
      <c r="L1022" t="s">
        <v>91</v>
      </c>
      <c r="M1022">
        <v>2005</v>
      </c>
      <c r="N1022" t="s">
        <v>93</v>
      </c>
      <c r="O1022">
        <v>18005922.902563378</v>
      </c>
      <c r="P1022" s="1">
        <v>93997727.933635399</v>
      </c>
      <c r="Q1022" s="1">
        <v>213267651.286881</v>
      </c>
      <c r="R1022" s="1">
        <v>275414273.488307</v>
      </c>
      <c r="S1022" s="1">
        <v>26650.274963378899</v>
      </c>
      <c r="T1022" s="1" t="s">
        <v>25</v>
      </c>
      <c r="U1022" s="1" t="s">
        <v>57</v>
      </c>
      <c r="V1022">
        <f t="shared" si="127"/>
        <v>600712225.88635015</v>
      </c>
      <c r="X1022" t="s">
        <v>91</v>
      </c>
      <c r="Y1022">
        <v>2005</v>
      </c>
      <c r="Z1022" t="s">
        <v>93</v>
      </c>
      <c r="AA1022">
        <f t="shared" si="121"/>
        <v>2.9974290727969888</v>
      </c>
      <c r="AB1022">
        <f t="shared" si="122"/>
        <v>15.647713477937272</v>
      </c>
      <c r="AC1022">
        <f t="shared" si="123"/>
        <v>35.502465589443403</v>
      </c>
      <c r="AD1022">
        <f t="shared" si="124"/>
        <v>45.847955413581531</v>
      </c>
      <c r="AE1022">
        <f t="shared" si="125"/>
        <v>4.4364462408029819E-3</v>
      </c>
      <c r="AF1022" s="1" t="s">
        <v>25</v>
      </c>
      <c r="AG1022" s="1" t="s">
        <v>57</v>
      </c>
      <c r="AH1022">
        <f t="shared" si="128"/>
        <v>100</v>
      </c>
    </row>
    <row r="1023" spans="1:34" x14ac:dyDescent="0.45">
      <c r="A1023" t="str">
        <f>MID('Stand condition - SCT output'!$I1023,9,4)</f>
        <v>2005</v>
      </c>
      <c r="B1023">
        <f t="shared" si="126"/>
        <v>2006</v>
      </c>
      <c r="C1023" t="str">
        <f>MID('Stand condition - SCT output'!$I1023,18,4)</f>
        <v>2007</v>
      </c>
      <c r="D1023">
        <f>SUM('Stand condition - SCT output'!$B1023:$C1023)</f>
        <v>293568.23883056553</v>
      </c>
      <c r="E1023" s="1">
        <f>'Stand condition - SCT output'!$D1023</f>
        <v>1426439.0154418901</v>
      </c>
      <c r="F1023" s="1">
        <f>'Stand condition - SCT output'!$E1023</f>
        <v>4564297.5219336404</v>
      </c>
      <c r="G1023" s="1">
        <f>'Stand condition - SCT output'!$F1023</f>
        <v>6647962.8885895303</v>
      </c>
      <c r="H1023" s="1">
        <f>'Stand condition - SCT output'!$G1023</f>
        <v>1897.31616210937</v>
      </c>
      <c r="I1023" s="1" t="str">
        <f>'Stand condition - SCT output'!$H1023</f>
        <v>Murrumbidgee</v>
      </c>
      <c r="J1023" s="1" t="str">
        <f>'Stand condition - SCT output'!$J1023</f>
        <v>Coolabah</v>
      </c>
      <c r="K1023" s="1"/>
      <c r="L1023" t="s">
        <v>92</v>
      </c>
      <c r="M1023">
        <v>2006</v>
      </c>
      <c r="N1023" t="s">
        <v>94</v>
      </c>
      <c r="O1023">
        <v>293568.23883056553</v>
      </c>
      <c r="P1023" s="1">
        <v>1426439.0154418901</v>
      </c>
      <c r="Q1023" s="1">
        <v>4564297.5219336404</v>
      </c>
      <c r="R1023" s="1">
        <v>6647962.8885895303</v>
      </c>
      <c r="S1023" s="1">
        <v>1897.31616210937</v>
      </c>
      <c r="T1023" s="1" t="s">
        <v>4</v>
      </c>
      <c r="U1023" s="1" t="s">
        <v>57</v>
      </c>
      <c r="V1023">
        <f t="shared" si="127"/>
        <v>12934164.980957735</v>
      </c>
      <c r="X1023" t="s">
        <v>92</v>
      </c>
      <c r="Y1023">
        <v>2006</v>
      </c>
      <c r="Z1023" t="s">
        <v>94</v>
      </c>
      <c r="AA1023">
        <f t="shared" si="121"/>
        <v>2.2697115682594897</v>
      </c>
      <c r="AB1023">
        <f t="shared" si="122"/>
        <v>11.028458486048063</v>
      </c>
      <c r="AC1023">
        <f t="shared" si="123"/>
        <v>35.288691064737506</v>
      </c>
      <c r="AD1023">
        <f t="shared" si="124"/>
        <v>51.398469853886688</v>
      </c>
      <c r="AE1023">
        <f t="shared" si="125"/>
        <v>1.4669027068254386E-2</v>
      </c>
      <c r="AF1023" s="1" t="s">
        <v>4</v>
      </c>
      <c r="AG1023" s="1" t="s">
        <v>57</v>
      </c>
      <c r="AH1023">
        <f t="shared" si="128"/>
        <v>100</v>
      </c>
    </row>
    <row r="1024" spans="1:34" x14ac:dyDescent="0.45">
      <c r="A1024" t="str">
        <f>MID('Stand condition - SCT output'!$I1024,9,4)</f>
        <v>2005</v>
      </c>
      <c r="B1024">
        <f t="shared" si="126"/>
        <v>2006</v>
      </c>
      <c r="C1024" t="str">
        <f>MID('Stand condition - SCT output'!$I1024,18,4)</f>
        <v>2007</v>
      </c>
      <c r="D1024">
        <f>SUM('Stand condition - SCT output'!$B1024:$C1024)</f>
        <v>1746861.8242548832</v>
      </c>
      <c r="E1024" s="1">
        <f>'Stand condition - SCT output'!$D1024</f>
        <v>39785577.770189703</v>
      </c>
      <c r="F1024" s="1">
        <f>'Stand condition - SCT output'!$E1024</f>
        <v>386887078.99297798</v>
      </c>
      <c r="G1024" s="1">
        <f>'Stand condition - SCT output'!$F1024</f>
        <v>402752479.106112</v>
      </c>
      <c r="H1024" s="1">
        <f>'Stand condition - SCT output'!$G1024</f>
        <v>26675.5321655273</v>
      </c>
      <c r="I1024" s="1" t="str">
        <f>'Stand condition - SCT output'!$H1024</f>
        <v>Namoi</v>
      </c>
      <c r="J1024" s="1" t="str">
        <f>'Stand condition - SCT output'!$J1024</f>
        <v>Coolabah</v>
      </c>
      <c r="K1024" s="1"/>
      <c r="L1024" t="s">
        <v>92</v>
      </c>
      <c r="M1024">
        <v>2006</v>
      </c>
      <c r="N1024" t="s">
        <v>94</v>
      </c>
      <c r="O1024">
        <v>1746861.8242548832</v>
      </c>
      <c r="P1024" s="1">
        <v>39785577.770189703</v>
      </c>
      <c r="Q1024" s="1">
        <v>386887078.99297798</v>
      </c>
      <c r="R1024" s="1">
        <v>402752479.106112</v>
      </c>
      <c r="S1024" s="1">
        <v>26675.5321655273</v>
      </c>
      <c r="T1024" s="1" t="s">
        <v>7</v>
      </c>
      <c r="U1024" s="1" t="s">
        <v>57</v>
      </c>
      <c r="V1024">
        <f t="shared" si="127"/>
        <v>831198673.22570014</v>
      </c>
      <c r="X1024" t="s">
        <v>92</v>
      </c>
      <c r="Y1024">
        <v>2006</v>
      </c>
      <c r="Z1024" t="s">
        <v>94</v>
      </c>
      <c r="AA1024">
        <f t="shared" si="121"/>
        <v>0.21016176764042399</v>
      </c>
      <c r="AB1024">
        <f t="shared" si="122"/>
        <v>4.7865304712037835</v>
      </c>
      <c r="AC1024">
        <f t="shared" si="123"/>
        <v>46.545680528044386</v>
      </c>
      <c r="AD1024">
        <f t="shared" si="124"/>
        <v>48.454417948373013</v>
      </c>
      <c r="AE1024">
        <f t="shared" si="125"/>
        <v>3.2092847383893668E-3</v>
      </c>
      <c r="AF1024" s="1" t="s">
        <v>7</v>
      </c>
      <c r="AG1024" s="1" t="s">
        <v>57</v>
      </c>
      <c r="AH1024">
        <f t="shared" si="128"/>
        <v>99.999999999999986</v>
      </c>
    </row>
    <row r="1025" spans="1:34" x14ac:dyDescent="0.45">
      <c r="A1025" t="str">
        <f>MID('Stand condition - SCT output'!$I1025,9,4)</f>
        <v>2005</v>
      </c>
      <c r="B1025">
        <f t="shared" si="126"/>
        <v>2006</v>
      </c>
      <c r="C1025" t="str">
        <f>MID('Stand condition - SCT output'!$I1025,18,4)</f>
        <v>2007</v>
      </c>
      <c r="D1025">
        <f>SUM('Stand condition - SCT output'!$B1025:$C1025)</f>
        <v>811204.0457823507</v>
      </c>
      <c r="E1025" s="1">
        <f>'Stand condition - SCT output'!$D1025</f>
        <v>26676430.944543201</v>
      </c>
      <c r="F1025" s="1">
        <f>'Stand condition - SCT output'!$E1025</f>
        <v>106322203.43983901</v>
      </c>
      <c r="G1025" s="1">
        <f>'Stand condition - SCT output'!$F1025</f>
        <v>21712789.3098551</v>
      </c>
      <c r="H1025" s="1">
        <f>'Stand condition - SCT output'!$G1025</f>
        <v>0</v>
      </c>
      <c r="I1025" s="1" t="str">
        <f>'Stand condition - SCT output'!$H1025</f>
        <v>Nebine</v>
      </c>
      <c r="J1025" s="1" t="str">
        <f>'Stand condition - SCT output'!$J1025</f>
        <v>Coolabah</v>
      </c>
      <c r="K1025" s="1"/>
      <c r="L1025" t="s">
        <v>92</v>
      </c>
      <c r="M1025">
        <v>2006</v>
      </c>
      <c r="N1025" t="s">
        <v>94</v>
      </c>
      <c r="O1025">
        <v>811204.0457823507</v>
      </c>
      <c r="P1025" s="1">
        <v>26676430.944543201</v>
      </c>
      <c r="Q1025" s="1">
        <v>106322203.43983901</v>
      </c>
      <c r="R1025" s="1">
        <v>21712789.3098551</v>
      </c>
      <c r="S1025" s="1">
        <v>0</v>
      </c>
      <c r="T1025" s="1" t="s">
        <v>8</v>
      </c>
      <c r="U1025" s="1" t="s">
        <v>57</v>
      </c>
      <c r="V1025">
        <f t="shared" si="127"/>
        <v>155522627.74001965</v>
      </c>
      <c r="X1025" t="s">
        <v>92</v>
      </c>
      <c r="Y1025">
        <v>2006</v>
      </c>
      <c r="Z1025" t="s">
        <v>94</v>
      </c>
      <c r="AA1025">
        <f t="shared" si="121"/>
        <v>0.52159872654569917</v>
      </c>
      <c r="AB1025">
        <f t="shared" si="122"/>
        <v>17.152765055601442</v>
      </c>
      <c r="AC1025">
        <f t="shared" si="123"/>
        <v>68.36445923327193</v>
      </c>
      <c r="AD1025">
        <f t="shared" si="124"/>
        <v>13.961176984580931</v>
      </c>
      <c r="AE1025">
        <f t="shared" si="125"/>
        <v>0</v>
      </c>
      <c r="AF1025" s="1" t="s">
        <v>8</v>
      </c>
      <c r="AG1025" s="1" t="s">
        <v>57</v>
      </c>
      <c r="AH1025">
        <f t="shared" si="128"/>
        <v>100</v>
      </c>
    </row>
    <row r="1026" spans="1:34" x14ac:dyDescent="0.45">
      <c r="A1026" t="str">
        <f>MID('Stand condition - SCT output'!$I1026,9,4)</f>
        <v>2005</v>
      </c>
      <c r="B1026">
        <f t="shared" si="126"/>
        <v>2006</v>
      </c>
      <c r="C1026" t="str">
        <f>MID('Stand condition - SCT output'!$I1026,18,4)</f>
        <v>2007</v>
      </c>
      <c r="D1026">
        <f>SUM('Stand condition - SCT output'!$B1026:$C1026)</f>
        <v>0</v>
      </c>
      <c r="E1026" s="1">
        <f>'Stand condition - SCT output'!$D1026</f>
        <v>13066.178039550699</v>
      </c>
      <c r="F1026" s="1">
        <f>'Stand condition - SCT output'!$E1026</f>
        <v>113754.148498535</v>
      </c>
      <c r="G1026" s="1">
        <f>'Stand condition - SCT output'!$F1026</f>
        <v>450585.76172521198</v>
      </c>
      <c r="H1026" s="1">
        <f>'Stand condition - SCT output'!$G1026</f>
        <v>0</v>
      </c>
      <c r="I1026" s="1" t="str">
        <f>'Stand condition - SCT output'!$H1026</f>
        <v>Ovens</v>
      </c>
      <c r="J1026" s="1" t="str">
        <f>'Stand condition - SCT output'!$J1026</f>
        <v>Coolabah</v>
      </c>
      <c r="K1026" s="1"/>
      <c r="L1026" t="s">
        <v>92</v>
      </c>
      <c r="M1026">
        <v>2006</v>
      </c>
      <c r="N1026" t="s">
        <v>94</v>
      </c>
      <c r="O1026">
        <v>0</v>
      </c>
      <c r="P1026" s="1">
        <v>13066.178039550699</v>
      </c>
      <c r="Q1026" s="1">
        <v>113754.148498535</v>
      </c>
      <c r="R1026" s="1">
        <v>450585.76172521198</v>
      </c>
      <c r="S1026" s="1">
        <v>0</v>
      </c>
      <c r="T1026" s="1" t="s">
        <v>9</v>
      </c>
      <c r="U1026" s="1" t="s">
        <v>57</v>
      </c>
      <c r="V1026">
        <f t="shared" si="127"/>
        <v>577406.08826329769</v>
      </c>
      <c r="X1026" t="s">
        <v>92</v>
      </c>
      <c r="Y1026">
        <v>2006</v>
      </c>
      <c r="Z1026" t="s">
        <v>94</v>
      </c>
      <c r="AA1026">
        <f t="shared" si="121"/>
        <v>0</v>
      </c>
      <c r="AB1026">
        <f t="shared" si="122"/>
        <v>2.2629096410899829</v>
      </c>
      <c r="AC1026">
        <f t="shared" si="123"/>
        <v>19.700891765911376</v>
      </c>
      <c r="AD1026">
        <f t="shared" si="124"/>
        <v>78.036198592998645</v>
      </c>
      <c r="AE1026">
        <f t="shared" si="125"/>
        <v>0</v>
      </c>
      <c r="AF1026" s="1" t="s">
        <v>9</v>
      </c>
      <c r="AG1026" s="1" t="s">
        <v>57</v>
      </c>
      <c r="AH1026">
        <f t="shared" si="128"/>
        <v>100</v>
      </c>
    </row>
    <row r="1027" spans="1:34" x14ac:dyDescent="0.45">
      <c r="A1027" t="str">
        <f>MID('Stand condition - SCT output'!$I1027,9,4)</f>
        <v>2005</v>
      </c>
      <c r="B1027">
        <f t="shared" si="126"/>
        <v>2006</v>
      </c>
      <c r="C1027" t="str">
        <f>MID('Stand condition - SCT output'!$I1027,18,4)</f>
        <v>2007</v>
      </c>
      <c r="D1027">
        <f>SUM('Stand condition - SCT output'!$B1027:$C1027)</f>
        <v>3862088.539216395</v>
      </c>
      <c r="E1027" s="1">
        <f>'Stand condition - SCT output'!$D1027</f>
        <v>35015897.380370602</v>
      </c>
      <c r="F1027" s="1">
        <f>'Stand condition - SCT output'!$E1027</f>
        <v>80978510.465753496</v>
      </c>
      <c r="G1027" s="1">
        <f>'Stand condition - SCT output'!$F1027</f>
        <v>108735740.82682601</v>
      </c>
      <c r="H1027" s="1">
        <f>'Stand condition - SCT output'!$G1027</f>
        <v>1342.6160278320301</v>
      </c>
      <c r="I1027" s="1" t="str">
        <f>'Stand condition - SCT output'!$H1027</f>
        <v>Paroo</v>
      </c>
      <c r="J1027" s="1" t="str">
        <f>'Stand condition - SCT output'!$J1027</f>
        <v>Coolabah</v>
      </c>
      <c r="K1027" s="1"/>
      <c r="L1027" t="s">
        <v>92</v>
      </c>
      <c r="M1027">
        <v>2006</v>
      </c>
      <c r="N1027" t="s">
        <v>94</v>
      </c>
      <c r="O1027">
        <v>3862088.539216395</v>
      </c>
      <c r="P1027" s="1">
        <v>35015897.380370602</v>
      </c>
      <c r="Q1027" s="1">
        <v>80978510.465753496</v>
      </c>
      <c r="R1027" s="1">
        <v>108735740.82682601</v>
      </c>
      <c r="S1027" s="1">
        <v>1342.6160278320301</v>
      </c>
      <c r="T1027" s="1" t="s">
        <v>10</v>
      </c>
      <c r="U1027" s="1" t="s">
        <v>57</v>
      </c>
      <c r="V1027">
        <f t="shared" si="127"/>
        <v>228593579.82819432</v>
      </c>
      <c r="X1027" t="s">
        <v>92</v>
      </c>
      <c r="Y1027">
        <v>2006</v>
      </c>
      <c r="Z1027" t="s">
        <v>94</v>
      </c>
      <c r="AA1027">
        <f t="shared" ref="AA1027:AA1090" si="129">O1027/$V1027*100</f>
        <v>1.6895000035079952</v>
      </c>
      <c r="AB1027">
        <f t="shared" ref="AB1027:AB1090" si="130">P1027/$V1027*100</f>
        <v>15.317970612598893</v>
      </c>
      <c r="AC1027">
        <f t="shared" ref="AC1027:AC1090" si="131">Q1027/$V1027*100</f>
        <v>35.424665262521842</v>
      </c>
      <c r="AD1027">
        <f t="shared" ref="AD1027:AD1090" si="132">R1027/$V1027*100</f>
        <v>47.567276783779008</v>
      </c>
      <c r="AE1027">
        <f t="shared" ref="AE1027:AE1090" si="133">S1027/$V1027*100</f>
        <v>5.8733759226357516E-4</v>
      </c>
      <c r="AF1027" s="1" t="s">
        <v>10</v>
      </c>
      <c r="AG1027" s="1" t="s">
        <v>57</v>
      </c>
      <c r="AH1027">
        <f t="shared" si="128"/>
        <v>100</v>
      </c>
    </row>
    <row r="1028" spans="1:34" x14ac:dyDescent="0.45">
      <c r="A1028" t="str">
        <f>MID('Stand condition - SCT output'!$I1028,9,4)</f>
        <v>2005</v>
      </c>
      <c r="B1028">
        <f t="shared" ref="B1028:B1091" si="134">A1028+1</f>
        <v>2006</v>
      </c>
      <c r="C1028" t="str">
        <f>MID('Stand condition - SCT output'!$I1028,18,4)</f>
        <v>2007</v>
      </c>
      <c r="D1028">
        <f>SUM('Stand condition - SCT output'!$B1028:$C1028)</f>
        <v>57341.523803710916</v>
      </c>
      <c r="E1028" s="1">
        <f>'Stand condition - SCT output'!$D1028</f>
        <v>221292.86425781201</v>
      </c>
      <c r="F1028" s="1">
        <f>'Stand condition - SCT output'!$E1028</f>
        <v>435920.63250828098</v>
      </c>
      <c r="G1028" s="1">
        <f>'Stand condition - SCT output'!$F1028</f>
        <v>466018.68084716698</v>
      </c>
      <c r="H1028" s="1">
        <f>'Stand condition - SCT output'!$G1028</f>
        <v>0</v>
      </c>
      <c r="I1028" s="1" t="str">
        <f>'Stand condition - SCT output'!$H1028</f>
        <v>Wimmera-Avoca</v>
      </c>
      <c r="J1028" s="1" t="str">
        <f>'Stand condition - SCT output'!$J1028</f>
        <v>Coolabah</v>
      </c>
      <c r="K1028" s="1"/>
      <c r="L1028" t="s">
        <v>92</v>
      </c>
      <c r="M1028">
        <v>2006</v>
      </c>
      <c r="N1028" t="s">
        <v>94</v>
      </c>
      <c r="O1028">
        <v>57341.523803710916</v>
      </c>
      <c r="P1028" s="1">
        <v>221292.86425781201</v>
      </c>
      <c r="Q1028" s="1">
        <v>435920.63250828098</v>
      </c>
      <c r="R1028" s="1">
        <v>466018.68084716698</v>
      </c>
      <c r="S1028" s="1">
        <v>0</v>
      </c>
      <c r="T1028" s="1" t="s">
        <v>11</v>
      </c>
      <c r="U1028" s="1" t="s">
        <v>57</v>
      </c>
      <c r="V1028">
        <f t="shared" ref="V1028:V1091" si="135">SUM(O1028:S1028)</f>
        <v>1180573.7014169709</v>
      </c>
      <c r="X1028" t="s">
        <v>92</v>
      </c>
      <c r="Y1028">
        <v>2006</v>
      </c>
      <c r="Z1028" t="s">
        <v>94</v>
      </c>
      <c r="AA1028">
        <f t="shared" si="129"/>
        <v>4.8570897128139796</v>
      </c>
      <c r="AB1028">
        <f t="shared" si="130"/>
        <v>18.744519210635271</v>
      </c>
      <c r="AC1028">
        <f t="shared" si="131"/>
        <v>36.924474260698162</v>
      </c>
      <c r="AD1028">
        <f t="shared" si="132"/>
        <v>39.473916815852583</v>
      </c>
      <c r="AE1028">
        <f t="shared" si="133"/>
        <v>0</v>
      </c>
      <c r="AF1028" s="1" t="s">
        <v>11</v>
      </c>
      <c r="AG1028" s="1" t="s">
        <v>57</v>
      </c>
      <c r="AH1028">
        <f t="shared" ref="AH1028:AH1091" si="136">SUM(AA1028:AE1028)</f>
        <v>100</v>
      </c>
    </row>
    <row r="1029" spans="1:34" x14ac:dyDescent="0.45">
      <c r="A1029" t="str">
        <f>MID('Stand condition - SCT output'!$I1029,9,4)</f>
        <v>2005</v>
      </c>
      <c r="B1029">
        <f t="shared" si="134"/>
        <v>2006</v>
      </c>
      <c r="C1029" t="str">
        <f>MID('Stand condition - SCT output'!$I1029,18,4)</f>
        <v>2007</v>
      </c>
      <c r="D1029">
        <f>SUM('Stand condition - SCT output'!$B1029:$C1029)</f>
        <v>982583.30273437407</v>
      </c>
      <c r="E1029" s="1">
        <f>'Stand condition - SCT output'!$D1029</f>
        <v>4311096.5588378897</v>
      </c>
      <c r="F1029" s="1">
        <f>'Stand condition - SCT output'!$E1029</f>
        <v>6798418.1509313202</v>
      </c>
      <c r="G1029" s="1">
        <f>'Stand condition - SCT output'!$F1029</f>
        <v>4728649.14245605</v>
      </c>
      <c r="H1029" s="1">
        <f>'Stand condition - SCT output'!$G1029</f>
        <v>1293.29370117187</v>
      </c>
      <c r="I1029" s="1" t="str">
        <f>'Stand condition - SCT output'!$H1029</f>
        <v>Lachlan</v>
      </c>
      <c r="J1029" s="1" t="str">
        <f>'Stand condition - SCT output'!$J1029</f>
        <v>Coolabah</v>
      </c>
      <c r="K1029" s="1"/>
      <c r="L1029" t="s">
        <v>92</v>
      </c>
      <c r="M1029">
        <v>2006</v>
      </c>
      <c r="N1029" t="s">
        <v>94</v>
      </c>
      <c r="O1029">
        <v>982583.30273437407</v>
      </c>
      <c r="P1029" s="1">
        <v>4311096.5588378897</v>
      </c>
      <c r="Q1029" s="1">
        <v>6798418.1509313202</v>
      </c>
      <c r="R1029" s="1">
        <v>4728649.14245605</v>
      </c>
      <c r="S1029" s="1">
        <v>1293.29370117187</v>
      </c>
      <c r="T1029" s="1" t="s">
        <v>12</v>
      </c>
      <c r="U1029" s="1" t="s">
        <v>57</v>
      </c>
      <c r="V1029">
        <f t="shared" si="135"/>
        <v>16822040.448660806</v>
      </c>
      <c r="X1029" t="s">
        <v>92</v>
      </c>
      <c r="Y1029">
        <v>2006</v>
      </c>
      <c r="Z1029" t="s">
        <v>94</v>
      </c>
      <c r="AA1029">
        <f t="shared" si="129"/>
        <v>5.8410470818514586</v>
      </c>
      <c r="AB1029">
        <f t="shared" si="130"/>
        <v>25.627667297525097</v>
      </c>
      <c r="AC1029">
        <f t="shared" si="131"/>
        <v>40.413754631487279</v>
      </c>
      <c r="AD1029">
        <f t="shared" si="132"/>
        <v>28.109842898591385</v>
      </c>
      <c r="AE1029">
        <f t="shared" si="133"/>
        <v>7.6880905447759065E-3</v>
      </c>
      <c r="AF1029" s="1" t="s">
        <v>12</v>
      </c>
      <c r="AG1029" s="1" t="s">
        <v>57</v>
      </c>
      <c r="AH1029">
        <f t="shared" si="136"/>
        <v>100</v>
      </c>
    </row>
    <row r="1030" spans="1:34" x14ac:dyDescent="0.45">
      <c r="A1030" t="str">
        <f>MID('Stand condition - SCT output'!$I1030,9,4)</f>
        <v>2005</v>
      </c>
      <c r="B1030">
        <f t="shared" si="134"/>
        <v>2006</v>
      </c>
      <c r="C1030" t="str">
        <f>MID('Stand condition - SCT output'!$I1030,18,4)</f>
        <v>2007</v>
      </c>
      <c r="D1030">
        <f>SUM('Stand condition - SCT output'!$B1030:$C1030)</f>
        <v>3749.1966552734302</v>
      </c>
      <c r="E1030" s="1">
        <f>'Stand condition - SCT output'!$D1030</f>
        <v>24328.4875488281</v>
      </c>
      <c r="F1030" s="1">
        <f>'Stand condition - SCT output'!$E1030</f>
        <v>82824.115966796802</v>
      </c>
      <c r="G1030" s="1">
        <f>'Stand condition - SCT output'!$F1030</f>
        <v>127544.823913574</v>
      </c>
      <c r="H1030" s="1">
        <f>'Stand condition - SCT output'!$G1030</f>
        <v>0</v>
      </c>
      <c r="I1030" s="1" t="str">
        <f>'Stand condition - SCT output'!$H1030</f>
        <v>Loddon</v>
      </c>
      <c r="J1030" s="1" t="str">
        <f>'Stand condition - SCT output'!$J1030</f>
        <v>Coolabah</v>
      </c>
      <c r="K1030" s="1"/>
      <c r="L1030" t="s">
        <v>92</v>
      </c>
      <c r="M1030">
        <v>2006</v>
      </c>
      <c r="N1030" t="s">
        <v>94</v>
      </c>
      <c r="O1030">
        <v>3749.1966552734302</v>
      </c>
      <c r="P1030" s="1">
        <v>24328.4875488281</v>
      </c>
      <c r="Q1030" s="1">
        <v>82824.115966796802</v>
      </c>
      <c r="R1030" s="1">
        <v>127544.823913574</v>
      </c>
      <c r="S1030" s="1">
        <v>0</v>
      </c>
      <c r="T1030" s="1" t="s">
        <v>13</v>
      </c>
      <c r="U1030" s="1" t="s">
        <v>57</v>
      </c>
      <c r="V1030">
        <f t="shared" si="135"/>
        <v>238446.62408447234</v>
      </c>
      <c r="X1030" t="s">
        <v>92</v>
      </c>
      <c r="Y1030">
        <v>2006</v>
      </c>
      <c r="Z1030" t="s">
        <v>94</v>
      </c>
      <c r="AA1030">
        <f t="shared" si="129"/>
        <v>1.572342099481868</v>
      </c>
      <c r="AB1030">
        <f t="shared" si="130"/>
        <v>10.20290710436289</v>
      </c>
      <c r="AC1030">
        <f t="shared" si="131"/>
        <v>34.734866255626017</v>
      </c>
      <c r="AD1030">
        <f t="shared" si="132"/>
        <v>53.489884540529218</v>
      </c>
      <c r="AE1030">
        <f t="shared" si="133"/>
        <v>0</v>
      </c>
      <c r="AF1030" s="1" t="s">
        <v>13</v>
      </c>
      <c r="AG1030" s="1" t="s">
        <v>57</v>
      </c>
      <c r="AH1030">
        <f t="shared" si="136"/>
        <v>100</v>
      </c>
    </row>
    <row r="1031" spans="1:34" x14ac:dyDescent="0.45">
      <c r="A1031" t="str">
        <f>MID('Stand condition - SCT output'!$I1031,9,4)</f>
        <v>2005</v>
      </c>
      <c r="B1031">
        <f t="shared" si="134"/>
        <v>2006</v>
      </c>
      <c r="C1031" t="str">
        <f>MID('Stand condition - SCT output'!$I1031,18,4)</f>
        <v>2007</v>
      </c>
      <c r="D1031">
        <f>SUM('Stand condition - SCT output'!$B1031:$C1031)</f>
        <v>73240.038513183594</v>
      </c>
      <c r="E1031" s="1">
        <f>'Stand condition - SCT output'!$D1031</f>
        <v>1427674.82381615</v>
      </c>
      <c r="F1031" s="1">
        <f>'Stand condition - SCT output'!$E1031</f>
        <v>4240660.3490610104</v>
      </c>
      <c r="G1031" s="1">
        <f>'Stand condition - SCT output'!$F1031</f>
        <v>4627524.58223709</v>
      </c>
      <c r="H1031" s="1">
        <f>'Stand condition - SCT output'!$G1031</f>
        <v>636.10485839843705</v>
      </c>
      <c r="I1031" s="1" t="str">
        <f>'Stand condition - SCT output'!$H1031</f>
        <v>Lower Darling</v>
      </c>
      <c r="J1031" s="1" t="str">
        <f>'Stand condition - SCT output'!$J1031</f>
        <v>Coolabah</v>
      </c>
      <c r="K1031" s="1"/>
      <c r="L1031" t="s">
        <v>92</v>
      </c>
      <c r="M1031">
        <v>2006</v>
      </c>
      <c r="N1031" t="s">
        <v>94</v>
      </c>
      <c r="O1031">
        <v>73240.038513183594</v>
      </c>
      <c r="P1031" s="1">
        <v>1427674.82381615</v>
      </c>
      <c r="Q1031" s="1">
        <v>4240660.3490610104</v>
      </c>
      <c r="R1031" s="1">
        <v>4627524.58223709</v>
      </c>
      <c r="S1031" s="1">
        <v>636.10485839843705</v>
      </c>
      <c r="T1031" s="1" t="s">
        <v>14</v>
      </c>
      <c r="U1031" s="1" t="s">
        <v>57</v>
      </c>
      <c r="V1031">
        <f t="shared" si="135"/>
        <v>10369735.898485832</v>
      </c>
      <c r="X1031" t="s">
        <v>92</v>
      </c>
      <c r="Y1031">
        <v>2006</v>
      </c>
      <c r="Z1031" t="s">
        <v>94</v>
      </c>
      <c r="AA1031">
        <f t="shared" si="129"/>
        <v>0.70628643998424256</v>
      </c>
      <c r="AB1031">
        <f t="shared" si="130"/>
        <v>13.767706697569956</v>
      </c>
      <c r="AC1031">
        <f t="shared" si="131"/>
        <v>40.894583917804731</v>
      </c>
      <c r="AD1031">
        <f t="shared" si="132"/>
        <v>44.625288701063177</v>
      </c>
      <c r="AE1031">
        <f t="shared" si="133"/>
        <v>6.1342435779036548E-3</v>
      </c>
      <c r="AF1031" s="1" t="s">
        <v>14</v>
      </c>
      <c r="AG1031" s="1" t="s">
        <v>57</v>
      </c>
      <c r="AH1031">
        <f t="shared" si="136"/>
        <v>100.00000000000001</v>
      </c>
    </row>
    <row r="1032" spans="1:34" x14ac:dyDescent="0.45">
      <c r="A1032" t="str">
        <f>MID('Stand condition - SCT output'!$I1032,9,4)</f>
        <v>2005</v>
      </c>
      <c r="B1032">
        <f t="shared" si="134"/>
        <v>2006</v>
      </c>
      <c r="C1032" t="str">
        <f>MID('Stand condition - SCT output'!$I1032,18,4)</f>
        <v>2007</v>
      </c>
      <c r="D1032">
        <f>SUM('Stand condition - SCT output'!$B1032:$C1032)</f>
        <v>5416008.290770282</v>
      </c>
      <c r="E1032" s="1">
        <f>'Stand condition - SCT output'!$D1032</f>
        <v>110741473.67236701</v>
      </c>
      <c r="F1032" s="1">
        <f>'Stand condition - SCT output'!$E1032</f>
        <v>381177352.80390698</v>
      </c>
      <c r="G1032" s="1">
        <f>'Stand condition - SCT output'!$F1032</f>
        <v>171152641.475995</v>
      </c>
      <c r="H1032" s="1">
        <f>'Stand condition - SCT output'!$G1032</f>
        <v>25205.7099609375</v>
      </c>
      <c r="I1032" s="1" t="str">
        <f>'Stand condition - SCT output'!$H1032</f>
        <v>Macquarie-Castlereagh</v>
      </c>
      <c r="J1032" s="1" t="str">
        <f>'Stand condition - SCT output'!$J1032</f>
        <v>Coolabah</v>
      </c>
      <c r="K1032" s="1"/>
      <c r="L1032" t="s">
        <v>92</v>
      </c>
      <c r="M1032">
        <v>2006</v>
      </c>
      <c r="N1032" t="s">
        <v>94</v>
      </c>
      <c r="O1032">
        <v>5416008.290770282</v>
      </c>
      <c r="P1032" s="1">
        <v>110741473.67236701</v>
      </c>
      <c r="Q1032" s="1">
        <v>381177352.80390698</v>
      </c>
      <c r="R1032" s="1">
        <v>171152641.475995</v>
      </c>
      <c r="S1032" s="1">
        <v>25205.7099609375</v>
      </c>
      <c r="T1032" s="1" t="s">
        <v>15</v>
      </c>
      <c r="U1032" s="1" t="s">
        <v>57</v>
      </c>
      <c r="V1032">
        <f t="shared" si="135"/>
        <v>668512681.95300019</v>
      </c>
      <c r="X1032" t="s">
        <v>92</v>
      </c>
      <c r="Y1032">
        <v>2006</v>
      </c>
      <c r="Z1032" t="s">
        <v>94</v>
      </c>
      <c r="AA1032">
        <f t="shared" si="129"/>
        <v>0.81015789781996306</v>
      </c>
      <c r="AB1032">
        <f t="shared" si="130"/>
        <v>16.565351213509619</v>
      </c>
      <c r="AC1032">
        <f t="shared" si="131"/>
        <v>57.018716786393838</v>
      </c>
      <c r="AD1032">
        <f t="shared" si="132"/>
        <v>25.602003686151146</v>
      </c>
      <c r="AE1032">
        <f t="shared" si="133"/>
        <v>3.7704161254355365E-3</v>
      </c>
      <c r="AF1032" s="1" t="s">
        <v>15</v>
      </c>
      <c r="AG1032" s="1" t="s">
        <v>57</v>
      </c>
      <c r="AH1032">
        <f t="shared" si="136"/>
        <v>100</v>
      </c>
    </row>
    <row r="1033" spans="1:34" x14ac:dyDescent="0.45">
      <c r="A1033" t="str">
        <f>MID('Stand condition - SCT output'!$I1033,9,4)</f>
        <v>2005</v>
      </c>
      <c r="B1033">
        <f t="shared" si="134"/>
        <v>2006</v>
      </c>
      <c r="C1033" t="str">
        <f>MID('Stand condition - SCT output'!$I1033,18,4)</f>
        <v>2007</v>
      </c>
      <c r="D1033">
        <f>SUM('Stand condition - SCT output'!$B1033:$C1033)</f>
        <v>2037965.5609023082</v>
      </c>
      <c r="E1033" s="1">
        <f>'Stand condition - SCT output'!$D1033</f>
        <v>10882306.449280201</v>
      </c>
      <c r="F1033" s="1">
        <f>'Stand condition - SCT output'!$E1033</f>
        <v>21378432.476138301</v>
      </c>
      <c r="G1033" s="1">
        <f>'Stand condition - SCT output'!$F1033</f>
        <v>45504468.429135501</v>
      </c>
      <c r="H1033" s="1">
        <f>'Stand condition - SCT output'!$G1033</f>
        <v>4085.8748779296802</v>
      </c>
      <c r="I1033" s="1" t="str">
        <f>'Stand condition - SCT output'!$H1033</f>
        <v>Moonie</v>
      </c>
      <c r="J1033" s="1" t="str">
        <f>'Stand condition - SCT output'!$J1033</f>
        <v>Coolabah</v>
      </c>
      <c r="K1033" s="1"/>
      <c r="L1033" t="s">
        <v>92</v>
      </c>
      <c r="M1033">
        <v>2006</v>
      </c>
      <c r="N1033" t="s">
        <v>94</v>
      </c>
      <c r="O1033">
        <v>2037965.5609023082</v>
      </c>
      <c r="P1033" s="1">
        <v>10882306.449280201</v>
      </c>
      <c r="Q1033" s="1">
        <v>21378432.476138301</v>
      </c>
      <c r="R1033" s="1">
        <v>45504468.429135501</v>
      </c>
      <c r="S1033" s="1">
        <v>4085.8748779296802</v>
      </c>
      <c r="T1033" s="1" t="s">
        <v>16</v>
      </c>
      <c r="U1033" s="1" t="s">
        <v>57</v>
      </c>
      <c r="V1033">
        <f t="shared" si="135"/>
        <v>79807258.79033424</v>
      </c>
      <c r="X1033" t="s">
        <v>92</v>
      </c>
      <c r="Y1033">
        <v>2006</v>
      </c>
      <c r="Z1033" t="s">
        <v>94</v>
      </c>
      <c r="AA1033">
        <f t="shared" si="129"/>
        <v>2.5536092728812458</v>
      </c>
      <c r="AB1033">
        <f t="shared" si="130"/>
        <v>13.635735162724568</v>
      </c>
      <c r="AC1033">
        <f t="shared" si="131"/>
        <v>26.787578974868293</v>
      </c>
      <c r="AD1033">
        <f t="shared" si="132"/>
        <v>57.017956911266218</v>
      </c>
      <c r="AE1033">
        <f t="shared" si="133"/>
        <v>5.119678259672961E-3</v>
      </c>
      <c r="AF1033" s="1" t="s">
        <v>16</v>
      </c>
      <c r="AG1033" s="1" t="s">
        <v>57</v>
      </c>
      <c r="AH1033">
        <f t="shared" si="136"/>
        <v>100</v>
      </c>
    </row>
    <row r="1034" spans="1:34" x14ac:dyDescent="0.45">
      <c r="A1034" t="str">
        <f>MID('Stand condition - SCT output'!$I1034,9,4)</f>
        <v>2005</v>
      </c>
      <c r="B1034">
        <f t="shared" si="134"/>
        <v>2006</v>
      </c>
      <c r="C1034" t="str">
        <f>MID('Stand condition - SCT output'!$I1034,18,4)</f>
        <v>2007</v>
      </c>
      <c r="D1034">
        <f>SUM('Stand condition - SCT output'!$B1034:$C1034)</f>
        <v>209139.93499755778</v>
      </c>
      <c r="E1034" s="1">
        <f>'Stand condition - SCT output'!$D1034</f>
        <v>1691720.57879638</v>
      </c>
      <c r="F1034" s="1">
        <f>'Stand condition - SCT output'!$E1034</f>
        <v>4875352.6758970898</v>
      </c>
      <c r="G1034" s="1">
        <f>'Stand condition - SCT output'!$F1034</f>
        <v>9800633.3338292707</v>
      </c>
      <c r="H1034" s="1">
        <f>'Stand condition - SCT output'!$G1034</f>
        <v>9422.5177612304597</v>
      </c>
      <c r="I1034" s="1" t="str">
        <f>'Stand condition - SCT output'!$H1034</f>
        <v>Murray</v>
      </c>
      <c r="J1034" s="1" t="str">
        <f>'Stand condition - SCT output'!$J1034</f>
        <v>Coolabah</v>
      </c>
      <c r="K1034" s="1"/>
      <c r="L1034" t="s">
        <v>92</v>
      </c>
      <c r="M1034">
        <v>2006</v>
      </c>
      <c r="N1034" t="s">
        <v>94</v>
      </c>
      <c r="O1034">
        <v>209139.93499755778</v>
      </c>
      <c r="P1034" s="1">
        <v>1691720.57879638</v>
      </c>
      <c r="Q1034" s="1">
        <v>4875352.6758970898</v>
      </c>
      <c r="R1034" s="1">
        <v>9800633.3338292707</v>
      </c>
      <c r="S1034" s="1">
        <v>9422.5177612304597</v>
      </c>
      <c r="T1034" s="1" t="s">
        <v>17</v>
      </c>
      <c r="U1034" s="1" t="s">
        <v>57</v>
      </c>
      <c r="V1034">
        <f t="shared" si="135"/>
        <v>16586269.041281529</v>
      </c>
      <c r="X1034" t="s">
        <v>92</v>
      </c>
      <c r="Y1034">
        <v>2006</v>
      </c>
      <c r="Z1034" t="s">
        <v>94</v>
      </c>
      <c r="AA1034">
        <f t="shared" si="129"/>
        <v>1.2609221186333699</v>
      </c>
      <c r="AB1034">
        <f t="shared" si="130"/>
        <v>10.199524525894645</v>
      </c>
      <c r="AC1034">
        <f t="shared" si="131"/>
        <v>29.393908080007837</v>
      </c>
      <c r="AD1034">
        <f t="shared" si="132"/>
        <v>59.088836129671449</v>
      </c>
      <c r="AE1034">
        <f t="shared" si="133"/>
        <v>5.6809145792696213E-2</v>
      </c>
      <c r="AF1034" s="1" t="s">
        <v>17</v>
      </c>
      <c r="AG1034" s="1" t="s">
        <v>57</v>
      </c>
      <c r="AH1034">
        <f t="shared" si="136"/>
        <v>100</v>
      </c>
    </row>
    <row r="1035" spans="1:34" x14ac:dyDescent="0.45">
      <c r="A1035" t="str">
        <f>MID('Stand condition - SCT output'!$I1035,9,4)</f>
        <v>2005</v>
      </c>
      <c r="B1035">
        <f t="shared" si="134"/>
        <v>2006</v>
      </c>
      <c r="C1035" t="str">
        <f>MID('Stand condition - SCT output'!$I1035,18,4)</f>
        <v>2007</v>
      </c>
      <c r="D1035">
        <f>SUM('Stand condition - SCT output'!$B1035:$C1035)</f>
        <v>424694.33044146298</v>
      </c>
      <c r="E1035" s="1">
        <f>'Stand condition - SCT output'!$D1035</f>
        <v>12150987.8577186</v>
      </c>
      <c r="F1035" s="1">
        <f>'Stand condition - SCT output'!$E1035</f>
        <v>108327202.647516</v>
      </c>
      <c r="G1035" s="1">
        <f>'Stand condition - SCT output'!$F1035</f>
        <v>150855074.28044799</v>
      </c>
      <c r="H1035" s="1">
        <f>'Stand condition - SCT output'!$G1035</f>
        <v>48187.1365966796</v>
      </c>
      <c r="I1035" s="1" t="str">
        <f>'Stand condition - SCT output'!$H1035</f>
        <v>Barwon-Darling</v>
      </c>
      <c r="J1035" s="1" t="str">
        <f>'Stand condition - SCT output'!$J1035</f>
        <v>Coolabah</v>
      </c>
      <c r="K1035" s="1"/>
      <c r="L1035" t="s">
        <v>92</v>
      </c>
      <c r="M1035">
        <v>2006</v>
      </c>
      <c r="N1035" t="s">
        <v>94</v>
      </c>
      <c r="O1035">
        <v>424694.33044146298</v>
      </c>
      <c r="P1035" s="1">
        <v>12150987.8577186</v>
      </c>
      <c r="Q1035" s="1">
        <v>108327202.647516</v>
      </c>
      <c r="R1035" s="1">
        <v>150855074.28044799</v>
      </c>
      <c r="S1035" s="1">
        <v>48187.1365966796</v>
      </c>
      <c r="T1035" s="1" t="s">
        <v>18</v>
      </c>
      <c r="U1035" s="1" t="s">
        <v>57</v>
      </c>
      <c r="V1035">
        <f t="shared" si="135"/>
        <v>271806146.25272071</v>
      </c>
      <c r="X1035" t="s">
        <v>92</v>
      </c>
      <c r="Y1035">
        <v>2006</v>
      </c>
      <c r="Z1035" t="s">
        <v>94</v>
      </c>
      <c r="AA1035">
        <f t="shared" si="129"/>
        <v>0.15624897975875404</v>
      </c>
      <c r="AB1035">
        <f t="shared" si="130"/>
        <v>4.4704610345421765</v>
      </c>
      <c r="AC1035">
        <f t="shared" si="131"/>
        <v>39.854581708684108</v>
      </c>
      <c r="AD1035">
        <f t="shared" si="132"/>
        <v>55.500979782916872</v>
      </c>
      <c r="AE1035">
        <f t="shared" si="133"/>
        <v>1.7728494098097406E-2</v>
      </c>
      <c r="AF1035" s="1" t="s">
        <v>18</v>
      </c>
      <c r="AG1035" s="1" t="s">
        <v>57</v>
      </c>
      <c r="AH1035">
        <f t="shared" si="136"/>
        <v>100</v>
      </c>
    </row>
    <row r="1036" spans="1:34" x14ac:dyDescent="0.45">
      <c r="A1036" t="str">
        <f>MID('Stand condition - SCT output'!$I1036,9,4)</f>
        <v>2005</v>
      </c>
      <c r="B1036">
        <f t="shared" si="134"/>
        <v>2006</v>
      </c>
      <c r="C1036" t="str">
        <f>MID('Stand condition - SCT output'!$I1036,18,4)</f>
        <v>2007</v>
      </c>
      <c r="D1036">
        <f>SUM('Stand condition - SCT output'!$B1036:$C1036)</f>
        <v>4684977.6464286055</v>
      </c>
      <c r="E1036" s="1">
        <f>'Stand condition - SCT output'!$D1036</f>
        <v>37914848.990614697</v>
      </c>
      <c r="F1036" s="1">
        <f>'Stand condition - SCT output'!$E1036</f>
        <v>202539881.503582</v>
      </c>
      <c r="G1036" s="1">
        <f>'Stand condition - SCT output'!$F1036</f>
        <v>394489411.83497602</v>
      </c>
      <c r="H1036" s="1">
        <f>'Stand condition - SCT output'!$G1036</f>
        <v>37218.0838623046</v>
      </c>
      <c r="I1036" s="1" t="str">
        <f>'Stand condition - SCT output'!$H1036</f>
        <v>Border Rivers</v>
      </c>
      <c r="J1036" s="1" t="str">
        <f>'Stand condition - SCT output'!$J1036</f>
        <v>Coolabah</v>
      </c>
      <c r="K1036" s="1"/>
      <c r="L1036" t="s">
        <v>92</v>
      </c>
      <c r="M1036">
        <v>2006</v>
      </c>
      <c r="N1036" t="s">
        <v>94</v>
      </c>
      <c r="O1036">
        <v>4684977.6464286055</v>
      </c>
      <c r="P1036" s="1">
        <v>37914848.990614697</v>
      </c>
      <c r="Q1036" s="1">
        <v>202539881.503582</v>
      </c>
      <c r="R1036" s="1">
        <v>394489411.83497602</v>
      </c>
      <c r="S1036" s="1">
        <v>37218.0838623046</v>
      </c>
      <c r="T1036" s="1" t="s">
        <v>19</v>
      </c>
      <c r="U1036" s="1" t="s">
        <v>57</v>
      </c>
      <c r="V1036">
        <f t="shared" si="135"/>
        <v>639666338.05946362</v>
      </c>
      <c r="X1036" t="s">
        <v>92</v>
      </c>
      <c r="Y1036">
        <v>2006</v>
      </c>
      <c r="Z1036" t="s">
        <v>94</v>
      </c>
      <c r="AA1036">
        <f t="shared" si="129"/>
        <v>0.73240959664084881</v>
      </c>
      <c r="AB1036">
        <f t="shared" si="130"/>
        <v>5.9272853259147302</v>
      </c>
      <c r="AC1036">
        <f t="shared" si="131"/>
        <v>31.663364077906785</v>
      </c>
      <c r="AD1036">
        <f t="shared" si="132"/>
        <v>61.67112264055141</v>
      </c>
      <c r="AE1036">
        <f t="shared" si="133"/>
        <v>5.818358986219593E-3</v>
      </c>
      <c r="AF1036" s="1" t="s">
        <v>19</v>
      </c>
      <c r="AG1036" s="1" t="s">
        <v>57</v>
      </c>
      <c r="AH1036">
        <f t="shared" si="136"/>
        <v>99.999999999999986</v>
      </c>
    </row>
    <row r="1037" spans="1:34" x14ac:dyDescent="0.45">
      <c r="A1037" t="str">
        <f>MID('Stand condition - SCT output'!$I1037,9,4)</f>
        <v>2005</v>
      </c>
      <c r="B1037">
        <f t="shared" si="134"/>
        <v>2006</v>
      </c>
      <c r="C1037" t="str">
        <f>MID('Stand condition - SCT output'!$I1037,18,4)</f>
        <v>2007</v>
      </c>
      <c r="D1037">
        <f>SUM('Stand condition - SCT output'!$B1037:$C1037)</f>
        <v>0</v>
      </c>
      <c r="E1037" s="1">
        <f>'Stand condition - SCT output'!$D1037</f>
        <v>7485.1321411132803</v>
      </c>
      <c r="F1037" s="1">
        <f>'Stand condition - SCT output'!$E1037</f>
        <v>20558.1496582031</v>
      </c>
      <c r="G1037" s="1">
        <f>'Stand condition - SCT output'!$F1037</f>
        <v>46099.5985717773</v>
      </c>
      <c r="H1037" s="1">
        <f>'Stand condition - SCT output'!$G1037</f>
        <v>0</v>
      </c>
      <c r="I1037" s="1" t="str">
        <f>'Stand condition - SCT output'!$H1037</f>
        <v>Campaspe</v>
      </c>
      <c r="J1037" s="1" t="str">
        <f>'Stand condition - SCT output'!$J1037</f>
        <v>Coolabah</v>
      </c>
      <c r="K1037" s="1"/>
      <c r="L1037" t="s">
        <v>92</v>
      </c>
      <c r="M1037">
        <v>2006</v>
      </c>
      <c r="N1037" t="s">
        <v>94</v>
      </c>
      <c r="O1037">
        <v>0</v>
      </c>
      <c r="P1037" s="1">
        <v>7485.1321411132803</v>
      </c>
      <c r="Q1037" s="1">
        <v>20558.1496582031</v>
      </c>
      <c r="R1037" s="1">
        <v>46099.5985717773</v>
      </c>
      <c r="S1037" s="1">
        <v>0</v>
      </c>
      <c r="T1037" s="1" t="s">
        <v>20</v>
      </c>
      <c r="U1037" s="1" t="s">
        <v>57</v>
      </c>
      <c r="V1037">
        <f t="shared" si="135"/>
        <v>74142.880371093677</v>
      </c>
      <c r="X1037" t="s">
        <v>92</v>
      </c>
      <c r="Y1037">
        <v>2006</v>
      </c>
      <c r="Z1037" t="s">
        <v>94</v>
      </c>
      <c r="AA1037">
        <f t="shared" si="129"/>
        <v>0</v>
      </c>
      <c r="AB1037">
        <f t="shared" si="130"/>
        <v>10.095550784713691</v>
      </c>
      <c r="AC1037">
        <f t="shared" si="131"/>
        <v>27.727746150820128</v>
      </c>
      <c r="AD1037">
        <f t="shared" si="132"/>
        <v>62.176703064466189</v>
      </c>
      <c r="AE1037">
        <f t="shared" si="133"/>
        <v>0</v>
      </c>
      <c r="AF1037" s="1" t="s">
        <v>20</v>
      </c>
      <c r="AG1037" s="1" t="s">
        <v>57</v>
      </c>
      <c r="AH1037">
        <f t="shared" si="136"/>
        <v>100</v>
      </c>
    </row>
    <row r="1038" spans="1:34" x14ac:dyDescent="0.45">
      <c r="A1038" t="str">
        <f>MID('Stand condition - SCT output'!$I1038,9,4)</f>
        <v>2005</v>
      </c>
      <c r="B1038">
        <f t="shared" si="134"/>
        <v>2006</v>
      </c>
      <c r="C1038" t="str">
        <f>MID('Stand condition - SCT output'!$I1038,18,4)</f>
        <v>2007</v>
      </c>
      <c r="D1038">
        <f>SUM('Stand condition - SCT output'!$B1038:$C1038)</f>
        <v>15556.774780273339</v>
      </c>
      <c r="E1038" s="1">
        <f>'Stand condition - SCT output'!$D1038</f>
        <v>74028.873168945298</v>
      </c>
      <c r="F1038" s="1">
        <f>'Stand condition - SCT output'!$E1038</f>
        <v>406665.41315175901</v>
      </c>
      <c r="G1038" s="1">
        <f>'Stand condition - SCT output'!$F1038</f>
        <v>1002688.5010280201</v>
      </c>
      <c r="H1038" s="1">
        <f>'Stand condition - SCT output'!$G1038</f>
        <v>3702.9440307617101</v>
      </c>
      <c r="I1038" s="1" t="str">
        <f>'Stand condition - SCT output'!$H1038</f>
        <v>Goulburn-Broken</v>
      </c>
      <c r="J1038" s="1" t="str">
        <f>'Stand condition - SCT output'!$J1038</f>
        <v>Coolabah</v>
      </c>
      <c r="K1038" s="1"/>
      <c r="L1038" t="s">
        <v>92</v>
      </c>
      <c r="M1038">
        <v>2006</v>
      </c>
      <c r="N1038" t="s">
        <v>94</v>
      </c>
      <c r="O1038">
        <v>15556.774780273339</v>
      </c>
      <c r="P1038" s="1">
        <v>74028.873168945298</v>
      </c>
      <c r="Q1038" s="1">
        <v>406665.41315175901</v>
      </c>
      <c r="R1038" s="1">
        <v>1002688.5010280201</v>
      </c>
      <c r="S1038" s="1">
        <v>3702.9440307617101</v>
      </c>
      <c r="T1038" s="1" t="s">
        <v>21</v>
      </c>
      <c r="U1038" s="1" t="s">
        <v>57</v>
      </c>
      <c r="V1038">
        <f t="shared" si="135"/>
        <v>1502642.5061597594</v>
      </c>
      <c r="X1038" t="s">
        <v>92</v>
      </c>
      <c r="Y1038">
        <v>2006</v>
      </c>
      <c r="Z1038" t="s">
        <v>94</v>
      </c>
      <c r="AA1038">
        <f t="shared" si="129"/>
        <v>1.0352944706742748</v>
      </c>
      <c r="AB1038">
        <f t="shared" si="130"/>
        <v>4.9265792006734719</v>
      </c>
      <c r="AC1038">
        <f t="shared" si="131"/>
        <v>27.063350829270551</v>
      </c>
      <c r="AD1038">
        <f t="shared" si="132"/>
        <v>66.728346690427998</v>
      </c>
      <c r="AE1038">
        <f t="shared" si="133"/>
        <v>0.24642880895371244</v>
      </c>
      <c r="AF1038" s="1" t="s">
        <v>21</v>
      </c>
      <c r="AG1038" s="1" t="s">
        <v>57</v>
      </c>
      <c r="AH1038">
        <f t="shared" si="136"/>
        <v>100</v>
      </c>
    </row>
    <row r="1039" spans="1:34" x14ac:dyDescent="0.45">
      <c r="A1039" t="str">
        <f>MID('Stand condition - SCT output'!$I1039,9,4)</f>
        <v>2005</v>
      </c>
      <c r="B1039">
        <f t="shared" si="134"/>
        <v>2006</v>
      </c>
      <c r="C1039" t="str">
        <f>MID('Stand condition - SCT output'!$I1039,18,4)</f>
        <v>2007</v>
      </c>
      <c r="D1039">
        <f>SUM('Stand condition - SCT output'!$B1039:$C1039)</f>
        <v>4524386.9707643902</v>
      </c>
      <c r="E1039" s="1">
        <f>'Stand condition - SCT output'!$D1039</f>
        <v>54969665.574622497</v>
      </c>
      <c r="F1039" s="1">
        <f>'Stand condition - SCT output'!$E1039</f>
        <v>553224192.01782298</v>
      </c>
      <c r="G1039" s="1">
        <f>'Stand condition - SCT output'!$F1039</f>
        <v>769774051.06170595</v>
      </c>
      <c r="H1039" s="1">
        <f>'Stand condition - SCT output'!$G1039</f>
        <v>131795.69317626901</v>
      </c>
      <c r="I1039" s="1" t="str">
        <f>'Stand condition - SCT output'!$H1039</f>
        <v>Gwydir</v>
      </c>
      <c r="J1039" s="1" t="str">
        <f>'Stand condition - SCT output'!$J1039</f>
        <v>Coolabah</v>
      </c>
      <c r="K1039" s="1"/>
      <c r="L1039" t="s">
        <v>92</v>
      </c>
      <c r="M1039">
        <v>2006</v>
      </c>
      <c r="N1039" t="s">
        <v>94</v>
      </c>
      <c r="O1039">
        <v>4524386.9707643902</v>
      </c>
      <c r="P1039" s="1">
        <v>54969665.574622497</v>
      </c>
      <c r="Q1039" s="1">
        <v>553224192.01782298</v>
      </c>
      <c r="R1039" s="1">
        <v>769774051.06170595</v>
      </c>
      <c r="S1039" s="1">
        <v>131795.69317626901</v>
      </c>
      <c r="T1039" s="1" t="s">
        <v>22</v>
      </c>
      <c r="U1039" s="1" t="s">
        <v>57</v>
      </c>
      <c r="V1039">
        <f t="shared" si="135"/>
        <v>1382624091.3180921</v>
      </c>
      <c r="X1039" t="s">
        <v>92</v>
      </c>
      <c r="Y1039">
        <v>2006</v>
      </c>
      <c r="Z1039" t="s">
        <v>94</v>
      </c>
      <c r="AA1039">
        <f t="shared" si="129"/>
        <v>0.32723189181892326</v>
      </c>
      <c r="AB1039">
        <f t="shared" si="130"/>
        <v>3.9757491511824052</v>
      </c>
      <c r="AC1039">
        <f t="shared" si="131"/>
        <v>40.012624942070822</v>
      </c>
      <c r="AD1039">
        <f t="shared" si="132"/>
        <v>55.674861728169368</v>
      </c>
      <c r="AE1039">
        <f t="shared" si="133"/>
        <v>9.5322867584800072E-3</v>
      </c>
      <c r="AF1039" s="1" t="s">
        <v>22</v>
      </c>
      <c r="AG1039" s="1" t="s">
        <v>57</v>
      </c>
      <c r="AH1039">
        <f t="shared" si="136"/>
        <v>100</v>
      </c>
    </row>
    <row r="1040" spans="1:34" x14ac:dyDescent="0.45">
      <c r="A1040" t="str">
        <f>MID('Stand condition - SCT output'!$I1040,9,4)</f>
        <v>2005</v>
      </c>
      <c r="B1040">
        <f t="shared" si="134"/>
        <v>2006</v>
      </c>
      <c r="C1040" t="str">
        <f>MID('Stand condition - SCT output'!$I1040,18,4)</f>
        <v>2007</v>
      </c>
      <c r="D1040">
        <f>SUM('Stand condition - SCT output'!$B1040:$C1040)</f>
        <v>23439082.485557333</v>
      </c>
      <c r="E1040" s="1">
        <f>'Stand condition - SCT output'!$D1040</f>
        <v>413359850.92465502</v>
      </c>
      <c r="F1040" s="1">
        <f>'Stand condition - SCT output'!$E1040</f>
        <v>555492125.828282</v>
      </c>
      <c r="G1040" s="1">
        <f>'Stand condition - SCT output'!$F1040</f>
        <v>233572989.94392699</v>
      </c>
      <c r="H1040" s="1">
        <f>'Stand condition - SCT output'!$G1040</f>
        <v>1381.9826049804601</v>
      </c>
      <c r="I1040" s="1" t="str">
        <f>'Stand condition - SCT output'!$H1040</f>
        <v>Warrego</v>
      </c>
      <c r="J1040" s="1" t="str">
        <f>'Stand condition - SCT output'!$J1040</f>
        <v>Coolabah</v>
      </c>
      <c r="K1040" s="1"/>
      <c r="L1040" t="s">
        <v>92</v>
      </c>
      <c r="M1040">
        <v>2006</v>
      </c>
      <c r="N1040" t="s">
        <v>94</v>
      </c>
      <c r="O1040">
        <v>23439082.485557333</v>
      </c>
      <c r="P1040" s="1">
        <v>413359850.92465502</v>
      </c>
      <c r="Q1040" s="1">
        <v>555492125.828282</v>
      </c>
      <c r="R1040" s="1">
        <v>233572989.94392699</v>
      </c>
      <c r="S1040" s="1">
        <v>1381.9826049804601</v>
      </c>
      <c r="T1040" s="1" t="s">
        <v>23</v>
      </c>
      <c r="U1040" s="1" t="s">
        <v>57</v>
      </c>
      <c r="V1040">
        <f t="shared" si="135"/>
        <v>1225865431.1650264</v>
      </c>
      <c r="X1040" t="s">
        <v>92</v>
      </c>
      <c r="Y1040">
        <v>2006</v>
      </c>
      <c r="Z1040" t="s">
        <v>94</v>
      </c>
      <c r="AA1040">
        <f t="shared" si="129"/>
        <v>1.9120436786672024</v>
      </c>
      <c r="AB1040">
        <f t="shared" si="130"/>
        <v>33.719839096189375</v>
      </c>
      <c r="AC1040">
        <f t="shared" si="131"/>
        <v>45.314282604442042</v>
      </c>
      <c r="AD1040">
        <f t="shared" si="132"/>
        <v>19.053721885439423</v>
      </c>
      <c r="AE1040">
        <f t="shared" si="133"/>
        <v>1.1273526195016891E-4</v>
      </c>
      <c r="AF1040" s="1" t="s">
        <v>23</v>
      </c>
      <c r="AG1040" s="1" t="s">
        <v>57</v>
      </c>
      <c r="AH1040">
        <f t="shared" si="136"/>
        <v>100</v>
      </c>
    </row>
    <row r="1041" spans="1:34" x14ac:dyDescent="0.45">
      <c r="A1041" t="str">
        <f>MID('Stand condition - SCT output'!$I1041,9,4)</f>
        <v>2005</v>
      </c>
      <c r="B1041">
        <f t="shared" si="134"/>
        <v>2006</v>
      </c>
      <c r="C1041" t="str">
        <f>MID('Stand condition - SCT output'!$I1041,18,4)</f>
        <v>2007</v>
      </c>
      <c r="D1041">
        <f>SUM('Stand condition - SCT output'!$B1041:$C1041)</f>
        <v>0</v>
      </c>
      <c r="E1041" s="1">
        <f>'Stand condition - SCT output'!$D1041</f>
        <v>0</v>
      </c>
      <c r="F1041" s="1">
        <f>'Stand condition - SCT output'!$E1041</f>
        <v>5874.0385526769296</v>
      </c>
      <c r="G1041" s="1">
        <f>'Stand condition - SCT output'!$F1041</f>
        <v>50242.523340801097</v>
      </c>
      <c r="H1041" s="1">
        <f>'Stand condition - SCT output'!$G1041</f>
        <v>0</v>
      </c>
      <c r="I1041" s="1" t="str">
        <f>'Stand condition - SCT output'!$H1041</f>
        <v>Eastern Mt Lofty Ranges</v>
      </c>
      <c r="J1041" s="1" t="str">
        <f>'Stand condition - SCT output'!$J1041</f>
        <v>Coolabah</v>
      </c>
      <c r="K1041" s="1"/>
      <c r="L1041" t="s">
        <v>92</v>
      </c>
      <c r="M1041">
        <v>2006</v>
      </c>
      <c r="N1041" t="s">
        <v>94</v>
      </c>
      <c r="O1041">
        <v>0</v>
      </c>
      <c r="P1041" s="1">
        <v>0</v>
      </c>
      <c r="Q1041" s="1">
        <v>5874.0385526769296</v>
      </c>
      <c r="R1041" s="1">
        <v>50242.523340801097</v>
      </c>
      <c r="S1041" s="1">
        <v>0</v>
      </c>
      <c r="T1041" s="1" t="s">
        <v>24</v>
      </c>
      <c r="U1041" s="1" t="s">
        <v>57</v>
      </c>
      <c r="V1041">
        <f t="shared" si="135"/>
        <v>56116.561893478029</v>
      </c>
      <c r="X1041" t="s">
        <v>92</v>
      </c>
      <c r="Y1041">
        <v>2006</v>
      </c>
      <c r="Z1041" t="s">
        <v>94</v>
      </c>
      <c r="AA1041">
        <f t="shared" si="129"/>
        <v>0</v>
      </c>
      <c r="AB1041">
        <f t="shared" si="130"/>
        <v>0</v>
      </c>
      <c r="AC1041">
        <f t="shared" si="131"/>
        <v>10.46756671199349</v>
      </c>
      <c r="AD1041">
        <f t="shared" si="132"/>
        <v>89.532433288006501</v>
      </c>
      <c r="AE1041">
        <f t="shared" si="133"/>
        <v>0</v>
      </c>
      <c r="AF1041" s="1" t="s">
        <v>24</v>
      </c>
      <c r="AG1041" s="1" t="s">
        <v>57</v>
      </c>
      <c r="AH1041">
        <f t="shared" si="136"/>
        <v>99.999999999999986</v>
      </c>
    </row>
    <row r="1042" spans="1:34" x14ac:dyDescent="0.45">
      <c r="A1042" t="str">
        <f>MID('Stand condition - SCT output'!$I1042,9,4)</f>
        <v>2005</v>
      </c>
      <c r="B1042">
        <f t="shared" si="134"/>
        <v>2006</v>
      </c>
      <c r="C1042" t="str">
        <f>MID('Stand condition - SCT output'!$I1042,18,4)</f>
        <v>2007</v>
      </c>
      <c r="D1042">
        <f>SUM('Stand condition - SCT output'!$B1042:$C1042)</f>
        <v>30176342.393685065</v>
      </c>
      <c r="E1042" s="1">
        <f>'Stand condition - SCT output'!$D1042</f>
        <v>132225237.01854999</v>
      </c>
      <c r="F1042" s="1">
        <f>'Stand condition - SCT output'!$E1042</f>
        <v>204335351.16437301</v>
      </c>
      <c r="G1042" s="1">
        <f>'Stand condition - SCT output'!$F1042</f>
        <v>233948700.901416</v>
      </c>
      <c r="H1042" s="1">
        <f>'Stand condition - SCT output'!$G1042</f>
        <v>26594.408325195302</v>
      </c>
      <c r="I1042" s="1" t="str">
        <f>'Stand condition - SCT output'!$H1042</f>
        <v>Condamine-Balonne</v>
      </c>
      <c r="J1042" s="1" t="str">
        <f>'Stand condition - SCT output'!$J1042</f>
        <v>Coolabah</v>
      </c>
      <c r="K1042" s="1"/>
      <c r="L1042" t="s">
        <v>92</v>
      </c>
      <c r="M1042">
        <v>2006</v>
      </c>
      <c r="N1042" t="s">
        <v>94</v>
      </c>
      <c r="O1042">
        <v>30176342.393685065</v>
      </c>
      <c r="P1042" s="1">
        <v>132225237.01854999</v>
      </c>
      <c r="Q1042" s="1">
        <v>204335351.16437301</v>
      </c>
      <c r="R1042" s="1">
        <v>233948700.901416</v>
      </c>
      <c r="S1042" s="1">
        <v>26594.408325195302</v>
      </c>
      <c r="T1042" s="1" t="s">
        <v>25</v>
      </c>
      <c r="U1042" s="1" t="s">
        <v>57</v>
      </c>
      <c r="V1042">
        <f t="shared" si="135"/>
        <v>600712225.8863492</v>
      </c>
      <c r="X1042" t="s">
        <v>92</v>
      </c>
      <c r="Y1042">
        <v>2006</v>
      </c>
      <c r="Z1042" t="s">
        <v>94</v>
      </c>
      <c r="AA1042">
        <f t="shared" si="129"/>
        <v>5.0234273739243367</v>
      </c>
      <c r="AB1042">
        <f t="shared" si="130"/>
        <v>22.011411008566046</v>
      </c>
      <c r="AC1042">
        <f t="shared" si="131"/>
        <v>34.015513978074409</v>
      </c>
      <c r="AD1042">
        <f t="shared" si="132"/>
        <v>38.945220493261203</v>
      </c>
      <c r="AE1042">
        <f t="shared" si="133"/>
        <v>4.4271461740195694E-3</v>
      </c>
      <c r="AF1042" s="1" t="s">
        <v>25</v>
      </c>
      <c r="AG1042" s="1" t="s">
        <v>57</v>
      </c>
      <c r="AH1042">
        <f t="shared" si="136"/>
        <v>100.00000000000001</v>
      </c>
    </row>
    <row r="1043" spans="1:34" x14ac:dyDescent="0.45">
      <c r="A1043" t="str">
        <f>MID('Stand condition - SCT output'!$I1043,9,4)</f>
        <v>2006</v>
      </c>
      <c r="B1043">
        <f t="shared" si="134"/>
        <v>2007</v>
      </c>
      <c r="C1043" t="str">
        <f>MID('Stand condition - SCT output'!$I1043,18,4)</f>
        <v>2008</v>
      </c>
      <c r="D1043">
        <f>SUM('Stand condition - SCT output'!$B1043:$C1043)</f>
        <v>350828.99072265602</v>
      </c>
      <c r="E1043" s="1">
        <f>'Stand condition - SCT output'!$D1043</f>
        <v>1907877.4099121001</v>
      </c>
      <c r="F1043" s="1">
        <f>'Stand condition - SCT output'!$E1043</f>
        <v>5093526.7265086398</v>
      </c>
      <c r="G1043" s="1">
        <f>'Stand condition - SCT output'!$F1043</f>
        <v>5581298.7878353298</v>
      </c>
      <c r="H1043" s="1">
        <f>'Stand condition - SCT output'!$G1043</f>
        <v>633.06597900390602</v>
      </c>
      <c r="I1043" s="1" t="str">
        <f>'Stand condition - SCT output'!$H1043</f>
        <v>Murrumbidgee</v>
      </c>
      <c r="J1043" s="1" t="str">
        <f>'Stand condition - SCT output'!$J1043</f>
        <v>Coolabah</v>
      </c>
      <c r="K1043" s="1"/>
      <c r="L1043" t="s">
        <v>93</v>
      </c>
      <c r="M1043">
        <v>2007</v>
      </c>
      <c r="N1043" t="s">
        <v>95</v>
      </c>
      <c r="O1043">
        <v>350828.99072265602</v>
      </c>
      <c r="P1043" s="1">
        <v>1907877.4099121001</v>
      </c>
      <c r="Q1043" s="1">
        <v>5093526.7265086398</v>
      </c>
      <c r="R1043" s="1">
        <v>5581298.7878353298</v>
      </c>
      <c r="S1043" s="1">
        <v>633.06597900390602</v>
      </c>
      <c r="T1043" s="1" t="s">
        <v>4</v>
      </c>
      <c r="U1043" s="1" t="s">
        <v>57</v>
      </c>
      <c r="V1043">
        <f t="shared" si="135"/>
        <v>12934164.98095773</v>
      </c>
      <c r="X1043" t="s">
        <v>93</v>
      </c>
      <c r="Y1043">
        <v>2007</v>
      </c>
      <c r="Z1043" t="s">
        <v>95</v>
      </c>
      <c r="AA1043">
        <f t="shared" si="129"/>
        <v>2.7124208732389179</v>
      </c>
      <c r="AB1043">
        <f t="shared" si="130"/>
        <v>14.750680950188624</v>
      </c>
      <c r="AC1043">
        <f t="shared" si="131"/>
        <v>39.380406342485678</v>
      </c>
      <c r="AD1043">
        <f t="shared" si="132"/>
        <v>43.15159730877388</v>
      </c>
      <c r="AE1043">
        <f t="shared" si="133"/>
        <v>4.8945253128898141E-3</v>
      </c>
      <c r="AF1043" s="1" t="s">
        <v>4</v>
      </c>
      <c r="AG1043" s="1" t="s">
        <v>57</v>
      </c>
      <c r="AH1043">
        <f t="shared" si="136"/>
        <v>100</v>
      </c>
    </row>
    <row r="1044" spans="1:34" x14ac:dyDescent="0.45">
      <c r="A1044" t="str">
        <f>MID('Stand condition - SCT output'!$I1044,9,4)</f>
        <v>2006</v>
      </c>
      <c r="B1044">
        <f t="shared" si="134"/>
        <v>2007</v>
      </c>
      <c r="C1044" t="str">
        <f>MID('Stand condition - SCT output'!$I1044,18,4)</f>
        <v>2008</v>
      </c>
      <c r="D1044">
        <f>SUM('Stand condition - SCT output'!$B1044:$C1044)</f>
        <v>2805440.6631797599</v>
      </c>
      <c r="E1044" s="1">
        <f>'Stand condition - SCT output'!$D1044</f>
        <v>39408964.607105203</v>
      </c>
      <c r="F1044" s="1">
        <f>'Stand condition - SCT output'!$E1044</f>
        <v>477602496.18881297</v>
      </c>
      <c r="G1044" s="1">
        <f>'Stand condition - SCT output'!$F1044</f>
        <v>311377768.23022598</v>
      </c>
      <c r="H1044" s="1">
        <f>'Stand condition - SCT output'!$G1044</f>
        <v>4003.53637695312</v>
      </c>
      <c r="I1044" s="1" t="str">
        <f>'Stand condition - SCT output'!$H1044</f>
        <v>Namoi</v>
      </c>
      <c r="J1044" s="1" t="str">
        <f>'Stand condition - SCT output'!$J1044</f>
        <v>Coolabah</v>
      </c>
      <c r="K1044" s="1"/>
      <c r="L1044" t="s">
        <v>93</v>
      </c>
      <c r="M1044">
        <v>2007</v>
      </c>
      <c r="N1044" t="s">
        <v>95</v>
      </c>
      <c r="O1044">
        <v>2805440.6631797599</v>
      </c>
      <c r="P1044" s="1">
        <v>39408964.607105203</v>
      </c>
      <c r="Q1044" s="1">
        <v>477602496.18881297</v>
      </c>
      <c r="R1044" s="1">
        <v>311377768.23022598</v>
      </c>
      <c r="S1044" s="1">
        <v>4003.53637695312</v>
      </c>
      <c r="T1044" s="1" t="s">
        <v>7</v>
      </c>
      <c r="U1044" s="1" t="s">
        <v>57</v>
      </c>
      <c r="V1044">
        <f t="shared" si="135"/>
        <v>831198673.22570086</v>
      </c>
      <c r="X1044" t="s">
        <v>93</v>
      </c>
      <c r="Y1044">
        <v>2007</v>
      </c>
      <c r="Z1044" t="s">
        <v>95</v>
      </c>
      <c r="AA1044">
        <f t="shared" si="129"/>
        <v>0.33751746165479984</v>
      </c>
      <c r="AB1044">
        <f t="shared" si="130"/>
        <v>4.741220826805173</v>
      </c>
      <c r="AC1044">
        <f t="shared" si="131"/>
        <v>57.459487313104319</v>
      </c>
      <c r="AD1044">
        <f t="shared" si="132"/>
        <v>37.461292740258685</v>
      </c>
      <c r="AE1044">
        <f t="shared" si="133"/>
        <v>4.8165817702959849E-4</v>
      </c>
      <c r="AF1044" s="1" t="s">
        <v>7</v>
      </c>
      <c r="AG1044" s="1" t="s">
        <v>57</v>
      </c>
      <c r="AH1044">
        <f t="shared" si="136"/>
        <v>100</v>
      </c>
    </row>
    <row r="1045" spans="1:34" x14ac:dyDescent="0.45">
      <c r="A1045" t="str">
        <f>MID('Stand condition - SCT output'!$I1045,9,4)</f>
        <v>2006</v>
      </c>
      <c r="B1045">
        <f t="shared" si="134"/>
        <v>2007</v>
      </c>
      <c r="C1045" t="str">
        <f>MID('Stand condition - SCT output'!$I1045,18,4)</f>
        <v>2008</v>
      </c>
      <c r="D1045">
        <f>SUM('Stand condition - SCT output'!$B1045:$C1045)</f>
        <v>553251.70012733561</v>
      </c>
      <c r="E1045" s="1">
        <f>'Stand condition - SCT output'!$D1045</f>
        <v>16593931.5368728</v>
      </c>
      <c r="F1045" s="1">
        <f>'Stand condition - SCT output'!$E1045</f>
        <v>106731116.10657001</v>
      </c>
      <c r="G1045" s="1">
        <f>'Stand condition - SCT output'!$F1045</f>
        <v>31644328.396449398</v>
      </c>
      <c r="H1045" s="1">
        <f>'Stand condition - SCT output'!$G1045</f>
        <v>0</v>
      </c>
      <c r="I1045" s="1" t="str">
        <f>'Stand condition - SCT output'!$H1045</f>
        <v>Nebine</v>
      </c>
      <c r="J1045" s="1" t="str">
        <f>'Stand condition - SCT output'!$J1045</f>
        <v>Coolabah</v>
      </c>
      <c r="K1045" s="1"/>
      <c r="L1045" t="s">
        <v>93</v>
      </c>
      <c r="M1045">
        <v>2007</v>
      </c>
      <c r="N1045" t="s">
        <v>95</v>
      </c>
      <c r="O1045">
        <v>553251.70012733561</v>
      </c>
      <c r="P1045" s="1">
        <v>16593931.5368728</v>
      </c>
      <c r="Q1045" s="1">
        <v>106731116.10657001</v>
      </c>
      <c r="R1045" s="1">
        <v>31644328.396449398</v>
      </c>
      <c r="S1045" s="1">
        <v>0</v>
      </c>
      <c r="T1045" s="1" t="s">
        <v>8</v>
      </c>
      <c r="U1045" s="1" t="s">
        <v>57</v>
      </c>
      <c r="V1045">
        <f t="shared" si="135"/>
        <v>155522627.74001953</v>
      </c>
      <c r="X1045" t="s">
        <v>93</v>
      </c>
      <c r="Y1045">
        <v>2007</v>
      </c>
      <c r="Z1045" t="s">
        <v>95</v>
      </c>
      <c r="AA1045">
        <f t="shared" si="129"/>
        <v>0.35573710923415119</v>
      </c>
      <c r="AB1045">
        <f t="shared" si="130"/>
        <v>10.669785984205566</v>
      </c>
      <c r="AC1045">
        <f t="shared" si="131"/>
        <v>68.627387318190003</v>
      </c>
      <c r="AD1045">
        <f t="shared" si="132"/>
        <v>20.347089588370292</v>
      </c>
      <c r="AE1045">
        <f t="shared" si="133"/>
        <v>0</v>
      </c>
      <c r="AF1045" s="1" t="s">
        <v>8</v>
      </c>
      <c r="AG1045" s="1" t="s">
        <v>57</v>
      </c>
      <c r="AH1045">
        <f t="shared" si="136"/>
        <v>100.00000000000001</v>
      </c>
    </row>
    <row r="1046" spans="1:34" x14ac:dyDescent="0.45">
      <c r="A1046" t="str">
        <f>MID('Stand condition - SCT output'!$I1046,9,4)</f>
        <v>2006</v>
      </c>
      <c r="B1046">
        <f t="shared" si="134"/>
        <v>2007</v>
      </c>
      <c r="C1046" t="str">
        <f>MID('Stand condition - SCT output'!$I1046,18,4)</f>
        <v>2008</v>
      </c>
      <c r="D1046">
        <f>SUM('Stand condition - SCT output'!$B1046:$C1046)</f>
        <v>1243.7459106445301</v>
      </c>
      <c r="E1046" s="1">
        <f>'Stand condition - SCT output'!$D1046</f>
        <v>20545.967224120999</v>
      </c>
      <c r="F1046" s="1">
        <f>'Stand condition - SCT output'!$E1046</f>
        <v>139237.304260253</v>
      </c>
      <c r="G1046" s="1">
        <f>'Stand condition - SCT output'!$F1046</f>
        <v>415136.625128532</v>
      </c>
      <c r="H1046" s="1">
        <f>'Stand condition - SCT output'!$G1046</f>
        <v>1242.4457397460901</v>
      </c>
      <c r="I1046" s="1" t="str">
        <f>'Stand condition - SCT output'!$H1046</f>
        <v>Ovens</v>
      </c>
      <c r="J1046" s="1" t="str">
        <f>'Stand condition - SCT output'!$J1046</f>
        <v>Coolabah</v>
      </c>
      <c r="K1046" s="1"/>
      <c r="L1046" t="s">
        <v>93</v>
      </c>
      <c r="M1046">
        <v>2007</v>
      </c>
      <c r="N1046" t="s">
        <v>95</v>
      </c>
      <c r="O1046">
        <v>1243.7459106445301</v>
      </c>
      <c r="P1046" s="1">
        <v>20545.967224120999</v>
      </c>
      <c r="Q1046" s="1">
        <v>139237.304260253</v>
      </c>
      <c r="R1046" s="1">
        <v>415136.625128532</v>
      </c>
      <c r="S1046" s="1">
        <v>1242.4457397460901</v>
      </c>
      <c r="T1046" s="1" t="s">
        <v>9</v>
      </c>
      <c r="U1046" s="1" t="s">
        <v>57</v>
      </c>
      <c r="V1046">
        <f t="shared" si="135"/>
        <v>577406.08826329664</v>
      </c>
      <c r="X1046" t="s">
        <v>93</v>
      </c>
      <c r="Y1046">
        <v>2007</v>
      </c>
      <c r="Z1046" t="s">
        <v>95</v>
      </c>
      <c r="AA1046">
        <f t="shared" si="129"/>
        <v>0.21540228548428175</v>
      </c>
      <c r="AB1046">
        <f t="shared" si="130"/>
        <v>3.5583218884855361</v>
      </c>
      <c r="AC1046">
        <f t="shared" si="131"/>
        <v>24.114277124968751</v>
      </c>
      <c r="AD1046">
        <f t="shared" si="132"/>
        <v>71.896821590012422</v>
      </c>
      <c r="AE1046">
        <f t="shared" si="133"/>
        <v>0.21517711104901546</v>
      </c>
      <c r="AF1046" s="1" t="s">
        <v>9</v>
      </c>
      <c r="AG1046" s="1" t="s">
        <v>57</v>
      </c>
      <c r="AH1046">
        <f t="shared" si="136"/>
        <v>100.00000000000001</v>
      </c>
    </row>
    <row r="1047" spans="1:34" x14ac:dyDescent="0.45">
      <c r="A1047" t="str">
        <f>MID('Stand condition - SCT output'!$I1047,9,4)</f>
        <v>2006</v>
      </c>
      <c r="B1047">
        <f t="shared" si="134"/>
        <v>2007</v>
      </c>
      <c r="C1047" t="str">
        <f>MID('Stand condition - SCT output'!$I1047,18,4)</f>
        <v>2008</v>
      </c>
      <c r="D1047">
        <f>SUM('Stand condition - SCT output'!$B1047:$C1047)</f>
        <v>2877826.8525500693</v>
      </c>
      <c r="E1047" s="1">
        <f>'Stand condition - SCT output'!$D1047</f>
        <v>25162734.1872405</v>
      </c>
      <c r="F1047" s="1">
        <f>'Stand condition - SCT output'!$E1047</f>
        <v>64441686.117321998</v>
      </c>
      <c r="G1047" s="1">
        <f>'Stand condition - SCT output'!$F1047</f>
        <v>136101086.92907801</v>
      </c>
      <c r="H1047" s="1">
        <f>'Stand condition - SCT output'!$G1047</f>
        <v>10245.7420043945</v>
      </c>
      <c r="I1047" s="1" t="str">
        <f>'Stand condition - SCT output'!$H1047</f>
        <v>Paroo</v>
      </c>
      <c r="J1047" s="1" t="str">
        <f>'Stand condition - SCT output'!$J1047</f>
        <v>Coolabah</v>
      </c>
      <c r="K1047" s="1"/>
      <c r="L1047" t="s">
        <v>93</v>
      </c>
      <c r="M1047">
        <v>2007</v>
      </c>
      <c r="N1047" t="s">
        <v>95</v>
      </c>
      <c r="O1047">
        <v>2877826.8525500693</v>
      </c>
      <c r="P1047" s="1">
        <v>25162734.1872405</v>
      </c>
      <c r="Q1047" s="1">
        <v>64441686.117321998</v>
      </c>
      <c r="R1047" s="1">
        <v>136101086.92907801</v>
      </c>
      <c r="S1047" s="1">
        <v>10245.7420043945</v>
      </c>
      <c r="T1047" s="1" t="s">
        <v>10</v>
      </c>
      <c r="U1047" s="1" t="s">
        <v>57</v>
      </c>
      <c r="V1047">
        <f t="shared" si="135"/>
        <v>228593579.82819498</v>
      </c>
      <c r="X1047" t="s">
        <v>93</v>
      </c>
      <c r="Y1047">
        <v>2007</v>
      </c>
      <c r="Z1047" t="s">
        <v>95</v>
      </c>
      <c r="AA1047">
        <f t="shared" si="129"/>
        <v>1.2589272431504723</v>
      </c>
      <c r="AB1047">
        <f t="shared" si="130"/>
        <v>11.007629438303629</v>
      </c>
      <c r="AC1047">
        <f t="shared" si="131"/>
        <v>28.19050568513547</v>
      </c>
      <c r="AD1047">
        <f t="shared" si="132"/>
        <v>59.538455555649492</v>
      </c>
      <c r="AE1047">
        <f t="shared" si="133"/>
        <v>4.4820777609305279E-3</v>
      </c>
      <c r="AF1047" s="1" t="s">
        <v>10</v>
      </c>
      <c r="AG1047" s="1" t="s">
        <v>57</v>
      </c>
      <c r="AH1047">
        <f t="shared" si="136"/>
        <v>99.999999999999986</v>
      </c>
    </row>
    <row r="1048" spans="1:34" x14ac:dyDescent="0.45">
      <c r="A1048" t="str">
        <f>MID('Stand condition - SCT output'!$I1048,9,4)</f>
        <v>2006</v>
      </c>
      <c r="B1048">
        <f t="shared" si="134"/>
        <v>2007</v>
      </c>
      <c r="C1048" t="str">
        <f>MID('Stand condition - SCT output'!$I1048,18,4)</f>
        <v>2008</v>
      </c>
      <c r="D1048">
        <f>SUM('Stand condition - SCT output'!$B1048:$C1048)</f>
        <v>61027.513305664019</v>
      </c>
      <c r="E1048" s="1">
        <f>'Stand condition - SCT output'!$D1048</f>
        <v>223957.12042332001</v>
      </c>
      <c r="F1048" s="1">
        <f>'Stand condition - SCT output'!$E1048</f>
        <v>497936.85040283197</v>
      </c>
      <c r="G1048" s="1">
        <f>'Stand condition - SCT output'!$F1048</f>
        <v>397652.21728515602</v>
      </c>
      <c r="H1048" s="1">
        <f>'Stand condition - SCT output'!$G1048</f>
        <v>0</v>
      </c>
      <c r="I1048" s="1" t="str">
        <f>'Stand condition - SCT output'!$H1048</f>
        <v>Wimmera-Avoca</v>
      </c>
      <c r="J1048" s="1" t="str">
        <f>'Stand condition - SCT output'!$J1048</f>
        <v>Coolabah</v>
      </c>
      <c r="K1048" s="1"/>
      <c r="L1048" t="s">
        <v>93</v>
      </c>
      <c r="M1048">
        <v>2007</v>
      </c>
      <c r="N1048" t="s">
        <v>95</v>
      </c>
      <c r="O1048">
        <v>61027.513305664019</v>
      </c>
      <c r="P1048" s="1">
        <v>223957.12042332001</v>
      </c>
      <c r="Q1048" s="1">
        <v>497936.85040283197</v>
      </c>
      <c r="R1048" s="1">
        <v>397652.21728515602</v>
      </c>
      <c r="S1048" s="1">
        <v>0</v>
      </c>
      <c r="T1048" s="1" t="s">
        <v>11</v>
      </c>
      <c r="U1048" s="1" t="s">
        <v>57</v>
      </c>
      <c r="V1048">
        <f t="shared" si="135"/>
        <v>1180573.7014169721</v>
      </c>
      <c r="X1048" t="s">
        <v>93</v>
      </c>
      <c r="Y1048">
        <v>2007</v>
      </c>
      <c r="Z1048" t="s">
        <v>95</v>
      </c>
      <c r="AA1048">
        <f t="shared" si="129"/>
        <v>5.1693099069051209</v>
      </c>
      <c r="AB1048">
        <f t="shared" si="130"/>
        <v>18.970193911190606</v>
      </c>
      <c r="AC1048">
        <f t="shared" si="131"/>
        <v>42.177531974936258</v>
      </c>
      <c r="AD1048">
        <f t="shared" si="132"/>
        <v>33.682964206968002</v>
      </c>
      <c r="AE1048">
        <f t="shared" si="133"/>
        <v>0</v>
      </c>
      <c r="AF1048" s="1" t="s">
        <v>11</v>
      </c>
      <c r="AG1048" s="1" t="s">
        <v>57</v>
      </c>
      <c r="AH1048">
        <f t="shared" si="136"/>
        <v>99.999999999999972</v>
      </c>
    </row>
    <row r="1049" spans="1:34" x14ac:dyDescent="0.45">
      <c r="A1049" t="str">
        <f>MID('Stand condition - SCT output'!$I1049,9,4)</f>
        <v>2006</v>
      </c>
      <c r="B1049">
        <f t="shared" si="134"/>
        <v>2007</v>
      </c>
      <c r="C1049" t="str">
        <f>MID('Stand condition - SCT output'!$I1049,18,4)</f>
        <v>2008</v>
      </c>
      <c r="D1049">
        <f>SUM('Stand condition - SCT output'!$B1049:$C1049)</f>
        <v>1537224.0474853422</v>
      </c>
      <c r="E1049" s="1">
        <f>'Stand condition - SCT output'!$D1049</f>
        <v>5498404.1142578097</v>
      </c>
      <c r="F1049" s="1">
        <f>'Stand condition - SCT output'!$E1049</f>
        <v>6117934.4587316103</v>
      </c>
      <c r="G1049" s="1">
        <f>'Stand condition - SCT output'!$F1049</f>
        <v>3668477.82818603</v>
      </c>
      <c r="H1049" s="1">
        <f>'Stand condition - SCT output'!$G1049</f>
        <v>0</v>
      </c>
      <c r="I1049" s="1" t="str">
        <f>'Stand condition - SCT output'!$H1049</f>
        <v>Lachlan</v>
      </c>
      <c r="J1049" s="1" t="str">
        <f>'Stand condition - SCT output'!$J1049</f>
        <v>Coolabah</v>
      </c>
      <c r="K1049" s="1"/>
      <c r="L1049" t="s">
        <v>93</v>
      </c>
      <c r="M1049">
        <v>2007</v>
      </c>
      <c r="N1049" t="s">
        <v>95</v>
      </c>
      <c r="O1049">
        <v>1537224.0474853422</v>
      </c>
      <c r="P1049" s="1">
        <v>5498404.1142578097</v>
      </c>
      <c r="Q1049" s="1">
        <v>6117934.4587316103</v>
      </c>
      <c r="R1049" s="1">
        <v>3668477.82818603</v>
      </c>
      <c r="S1049" s="1">
        <v>0</v>
      </c>
      <c r="T1049" s="1" t="s">
        <v>12</v>
      </c>
      <c r="U1049" s="1" t="s">
        <v>57</v>
      </c>
      <c r="V1049">
        <f t="shared" si="135"/>
        <v>16822040.448660795</v>
      </c>
      <c r="X1049" t="s">
        <v>93</v>
      </c>
      <c r="Y1049">
        <v>2007</v>
      </c>
      <c r="Z1049" t="s">
        <v>95</v>
      </c>
      <c r="AA1049">
        <f t="shared" si="129"/>
        <v>9.1381545073369548</v>
      </c>
      <c r="AB1049">
        <f t="shared" si="130"/>
        <v>32.685714500796713</v>
      </c>
      <c r="AC1049">
        <f t="shared" si="131"/>
        <v>36.368563477200887</v>
      </c>
      <c r="AD1049">
        <f t="shared" si="132"/>
        <v>21.807567514665429</v>
      </c>
      <c r="AE1049">
        <f t="shared" si="133"/>
        <v>0</v>
      </c>
      <c r="AF1049" s="1" t="s">
        <v>12</v>
      </c>
      <c r="AG1049" s="1" t="s">
        <v>57</v>
      </c>
      <c r="AH1049">
        <f t="shared" si="136"/>
        <v>100</v>
      </c>
    </row>
    <row r="1050" spans="1:34" x14ac:dyDescent="0.45">
      <c r="A1050" t="str">
        <f>MID('Stand condition - SCT output'!$I1050,9,4)</f>
        <v>2006</v>
      </c>
      <c r="B1050">
        <f t="shared" si="134"/>
        <v>2007</v>
      </c>
      <c r="C1050" t="str">
        <f>MID('Stand condition - SCT output'!$I1050,18,4)</f>
        <v>2008</v>
      </c>
      <c r="D1050">
        <f>SUM('Stand condition - SCT output'!$B1050:$C1050)</f>
        <v>2499.5517578125</v>
      </c>
      <c r="E1050" s="1">
        <f>'Stand condition - SCT output'!$D1050</f>
        <v>22451.439758300701</v>
      </c>
      <c r="F1050" s="1">
        <f>'Stand condition - SCT output'!$E1050</f>
        <v>89060.651123046802</v>
      </c>
      <c r="G1050" s="1">
        <f>'Stand condition - SCT output'!$F1050</f>
        <v>124434.98144531201</v>
      </c>
      <c r="H1050" s="1">
        <f>'Stand condition - SCT output'!$G1050</f>
        <v>0</v>
      </c>
      <c r="I1050" s="1" t="str">
        <f>'Stand condition - SCT output'!$H1050</f>
        <v>Loddon</v>
      </c>
      <c r="J1050" s="1" t="str">
        <f>'Stand condition - SCT output'!$J1050</f>
        <v>Coolabah</v>
      </c>
      <c r="K1050" s="1"/>
      <c r="L1050" t="s">
        <v>93</v>
      </c>
      <c r="M1050">
        <v>2007</v>
      </c>
      <c r="N1050" t="s">
        <v>95</v>
      </c>
      <c r="O1050">
        <v>2499.5517578125</v>
      </c>
      <c r="P1050" s="1">
        <v>22451.439758300701</v>
      </c>
      <c r="Q1050" s="1">
        <v>89060.651123046802</v>
      </c>
      <c r="R1050" s="1">
        <v>124434.98144531201</v>
      </c>
      <c r="S1050" s="1">
        <v>0</v>
      </c>
      <c r="T1050" s="1" t="s">
        <v>13</v>
      </c>
      <c r="U1050" s="1" t="s">
        <v>57</v>
      </c>
      <c r="V1050">
        <f t="shared" si="135"/>
        <v>238446.62408447202</v>
      </c>
      <c r="X1050" t="s">
        <v>93</v>
      </c>
      <c r="Y1050">
        <v>2007</v>
      </c>
      <c r="Z1050" t="s">
        <v>95</v>
      </c>
      <c r="AA1050">
        <f t="shared" si="129"/>
        <v>1.0482646870802457</v>
      </c>
      <c r="AB1050">
        <f t="shared" si="130"/>
        <v>9.4157087962575066</v>
      </c>
      <c r="AC1050">
        <f t="shared" si="131"/>
        <v>37.350351033485886</v>
      </c>
      <c r="AD1050">
        <f t="shared" si="132"/>
        <v>52.185675483176354</v>
      </c>
      <c r="AE1050">
        <f t="shared" si="133"/>
        <v>0</v>
      </c>
      <c r="AF1050" s="1" t="s">
        <v>13</v>
      </c>
      <c r="AG1050" s="1" t="s">
        <v>57</v>
      </c>
      <c r="AH1050">
        <f t="shared" si="136"/>
        <v>100</v>
      </c>
    </row>
    <row r="1051" spans="1:34" x14ac:dyDescent="0.45">
      <c r="A1051" t="str">
        <f>MID('Stand condition - SCT output'!$I1051,9,4)</f>
        <v>2006</v>
      </c>
      <c r="B1051">
        <f t="shared" si="134"/>
        <v>2007</v>
      </c>
      <c r="C1051" t="str">
        <f>MID('Stand condition - SCT output'!$I1051,18,4)</f>
        <v>2008</v>
      </c>
      <c r="D1051">
        <f>SUM('Stand condition - SCT output'!$B1051:$C1051)</f>
        <v>44091.599792480403</v>
      </c>
      <c r="E1051" s="1">
        <f>'Stand condition - SCT output'!$D1051</f>
        <v>876754.09914574702</v>
      </c>
      <c r="F1051" s="1">
        <f>'Stand condition - SCT output'!$E1051</f>
        <v>4084015.2159758899</v>
      </c>
      <c r="G1051" s="1">
        <f>'Stand condition - SCT output'!$F1051</f>
        <v>5364874.9835717203</v>
      </c>
      <c r="H1051" s="1">
        <f>'Stand condition - SCT output'!$G1051</f>
        <v>0</v>
      </c>
      <c r="I1051" s="1" t="str">
        <f>'Stand condition - SCT output'!$H1051</f>
        <v>Lower Darling</v>
      </c>
      <c r="J1051" s="1" t="str">
        <f>'Stand condition - SCT output'!$J1051</f>
        <v>Coolabah</v>
      </c>
      <c r="K1051" s="1"/>
      <c r="L1051" t="s">
        <v>93</v>
      </c>
      <c r="M1051">
        <v>2007</v>
      </c>
      <c r="N1051" t="s">
        <v>95</v>
      </c>
      <c r="O1051">
        <v>44091.599792480403</v>
      </c>
      <c r="P1051" s="1">
        <v>876754.09914574702</v>
      </c>
      <c r="Q1051" s="1">
        <v>4084015.2159758899</v>
      </c>
      <c r="R1051" s="1">
        <v>5364874.9835717203</v>
      </c>
      <c r="S1051" s="1">
        <v>0</v>
      </c>
      <c r="T1051" s="1" t="s">
        <v>14</v>
      </c>
      <c r="U1051" s="1" t="s">
        <v>57</v>
      </c>
      <c r="V1051">
        <f t="shared" si="135"/>
        <v>10369735.898485838</v>
      </c>
      <c r="X1051" t="s">
        <v>93</v>
      </c>
      <c r="Y1051">
        <v>2007</v>
      </c>
      <c r="Z1051" t="s">
        <v>95</v>
      </c>
      <c r="AA1051">
        <f t="shared" si="129"/>
        <v>0.42519501194739734</v>
      </c>
      <c r="AB1051">
        <f t="shared" si="130"/>
        <v>8.4549318104983602</v>
      </c>
      <c r="AC1051">
        <f t="shared" si="131"/>
        <v>39.383984857051445</v>
      </c>
      <c r="AD1051">
        <f t="shared" si="132"/>
        <v>51.735888320502795</v>
      </c>
      <c r="AE1051">
        <f t="shared" si="133"/>
        <v>0</v>
      </c>
      <c r="AF1051" s="1" t="s">
        <v>14</v>
      </c>
      <c r="AG1051" s="1" t="s">
        <v>57</v>
      </c>
      <c r="AH1051">
        <f t="shared" si="136"/>
        <v>100</v>
      </c>
    </row>
    <row r="1052" spans="1:34" x14ac:dyDescent="0.45">
      <c r="A1052" t="str">
        <f>MID('Stand condition - SCT output'!$I1052,9,4)</f>
        <v>2006</v>
      </c>
      <c r="B1052">
        <f t="shared" si="134"/>
        <v>2007</v>
      </c>
      <c r="C1052" t="str">
        <f>MID('Stand condition - SCT output'!$I1052,18,4)</f>
        <v>2008</v>
      </c>
      <c r="D1052">
        <f>SUM('Stand condition - SCT output'!$B1052:$C1052)</f>
        <v>4214995.8812076319</v>
      </c>
      <c r="E1052" s="1">
        <f>'Stand condition - SCT output'!$D1052</f>
        <v>91244538.970242098</v>
      </c>
      <c r="F1052" s="1">
        <f>'Stand condition - SCT output'!$E1052</f>
        <v>410595532.33378297</v>
      </c>
      <c r="G1052" s="1">
        <f>'Stand condition - SCT output'!$F1052</f>
        <v>162447012.242744</v>
      </c>
      <c r="H1052" s="1">
        <f>'Stand condition - SCT output'!$G1052</f>
        <v>10602.525024414001</v>
      </c>
      <c r="I1052" s="1" t="str">
        <f>'Stand condition - SCT output'!$H1052</f>
        <v>Macquarie-Castlereagh</v>
      </c>
      <c r="J1052" s="1" t="str">
        <f>'Stand condition - SCT output'!$J1052</f>
        <v>Coolabah</v>
      </c>
      <c r="K1052" s="1"/>
      <c r="L1052" t="s">
        <v>93</v>
      </c>
      <c r="M1052">
        <v>2007</v>
      </c>
      <c r="N1052" t="s">
        <v>95</v>
      </c>
      <c r="O1052">
        <v>4214995.8812076319</v>
      </c>
      <c r="P1052" s="1">
        <v>91244538.970242098</v>
      </c>
      <c r="Q1052" s="1">
        <v>410595532.33378297</v>
      </c>
      <c r="R1052" s="1">
        <v>162447012.242744</v>
      </c>
      <c r="S1052" s="1">
        <v>10602.525024414001</v>
      </c>
      <c r="T1052" s="1" t="s">
        <v>15</v>
      </c>
      <c r="U1052" s="1" t="s">
        <v>57</v>
      </c>
      <c r="V1052">
        <f t="shared" si="135"/>
        <v>668512681.95300114</v>
      </c>
      <c r="X1052" t="s">
        <v>93</v>
      </c>
      <c r="Y1052">
        <v>2007</v>
      </c>
      <c r="Z1052" t="s">
        <v>95</v>
      </c>
      <c r="AA1052">
        <f t="shared" si="129"/>
        <v>0.63050350352275908</v>
      </c>
      <c r="AB1052">
        <f t="shared" si="130"/>
        <v>13.648886765121521</v>
      </c>
      <c r="AC1052">
        <f t="shared" si="131"/>
        <v>61.419258514926625</v>
      </c>
      <c r="AD1052">
        <f t="shared" si="132"/>
        <v>24.299765229310132</v>
      </c>
      <c r="AE1052">
        <f t="shared" si="133"/>
        <v>1.5859871189637948E-3</v>
      </c>
      <c r="AF1052" s="1" t="s">
        <v>15</v>
      </c>
      <c r="AG1052" s="1" t="s">
        <v>57</v>
      </c>
      <c r="AH1052">
        <f t="shared" si="136"/>
        <v>99.999999999999986</v>
      </c>
    </row>
    <row r="1053" spans="1:34" x14ac:dyDescent="0.45">
      <c r="A1053" t="str">
        <f>MID('Stand condition - SCT output'!$I1053,9,4)</f>
        <v>2006</v>
      </c>
      <c r="B1053">
        <f t="shared" si="134"/>
        <v>2007</v>
      </c>
      <c r="C1053" t="str">
        <f>MID('Stand condition - SCT output'!$I1053,18,4)</f>
        <v>2008</v>
      </c>
      <c r="D1053">
        <f>SUM('Stand condition - SCT output'!$B1053:$C1053)</f>
        <v>2674719.9075209643</v>
      </c>
      <c r="E1053" s="1">
        <f>'Stand condition - SCT output'!$D1053</f>
        <v>12408315.664342999</v>
      </c>
      <c r="F1053" s="1">
        <f>'Stand condition - SCT output'!$E1053</f>
        <v>22448257.316711102</v>
      </c>
      <c r="G1053" s="1">
        <f>'Stand condition - SCT output'!$F1053</f>
        <v>42273927.569422796</v>
      </c>
      <c r="H1053" s="1">
        <f>'Stand condition - SCT output'!$G1053</f>
        <v>2038.3323364257801</v>
      </c>
      <c r="I1053" s="1" t="str">
        <f>'Stand condition - SCT output'!$H1053</f>
        <v>Moonie</v>
      </c>
      <c r="J1053" s="1" t="str">
        <f>'Stand condition - SCT output'!$J1053</f>
        <v>Coolabah</v>
      </c>
      <c r="K1053" s="1"/>
      <c r="L1053" t="s">
        <v>93</v>
      </c>
      <c r="M1053">
        <v>2007</v>
      </c>
      <c r="N1053" t="s">
        <v>95</v>
      </c>
      <c r="O1053">
        <v>2674719.9075209643</v>
      </c>
      <c r="P1053" s="1">
        <v>12408315.664342999</v>
      </c>
      <c r="Q1053" s="1">
        <v>22448257.316711102</v>
      </c>
      <c r="R1053" s="1">
        <v>42273927.569422796</v>
      </c>
      <c r="S1053" s="1">
        <v>2038.3323364257801</v>
      </c>
      <c r="T1053" s="1" t="s">
        <v>16</v>
      </c>
      <c r="U1053" s="1" t="s">
        <v>57</v>
      </c>
      <c r="V1053">
        <f t="shared" si="135"/>
        <v>79807258.790334284</v>
      </c>
      <c r="X1053" t="s">
        <v>93</v>
      </c>
      <c r="Y1053">
        <v>2007</v>
      </c>
      <c r="Z1053" t="s">
        <v>95</v>
      </c>
      <c r="AA1053">
        <f t="shared" si="129"/>
        <v>3.3514744749570426</v>
      </c>
      <c r="AB1053">
        <f t="shared" si="130"/>
        <v>15.547853481525431</v>
      </c>
      <c r="AC1053">
        <f t="shared" si="131"/>
        <v>28.128089671249157</v>
      </c>
      <c r="AD1053">
        <f t="shared" si="132"/>
        <v>52.97002830341885</v>
      </c>
      <c r="AE1053">
        <f t="shared" si="133"/>
        <v>2.5540688495275681E-3</v>
      </c>
      <c r="AF1053" s="1" t="s">
        <v>16</v>
      </c>
      <c r="AG1053" s="1" t="s">
        <v>57</v>
      </c>
      <c r="AH1053">
        <f t="shared" si="136"/>
        <v>100.00000000000001</v>
      </c>
    </row>
    <row r="1054" spans="1:34" x14ac:dyDescent="0.45">
      <c r="A1054" t="str">
        <f>MID('Stand condition - SCT output'!$I1054,9,4)</f>
        <v>2006</v>
      </c>
      <c r="B1054">
        <f t="shared" si="134"/>
        <v>2007</v>
      </c>
      <c r="C1054" t="str">
        <f>MID('Stand condition - SCT output'!$I1054,18,4)</f>
        <v>2008</v>
      </c>
      <c r="D1054">
        <f>SUM('Stand condition - SCT output'!$B1054:$C1054)</f>
        <v>233229.42285156238</v>
      </c>
      <c r="E1054" s="1">
        <f>'Stand condition - SCT output'!$D1054</f>
        <v>1930063.2558584099</v>
      </c>
      <c r="F1054" s="1">
        <f>'Stand condition - SCT output'!$E1054</f>
        <v>5379875.5666455999</v>
      </c>
      <c r="G1054" s="1">
        <f>'Stand condition - SCT output'!$F1054</f>
        <v>9037439.7465485204</v>
      </c>
      <c r="H1054" s="1">
        <f>'Stand condition - SCT output'!$G1054</f>
        <v>5661.0493774413999</v>
      </c>
      <c r="I1054" s="1" t="str">
        <f>'Stand condition - SCT output'!$H1054</f>
        <v>Murray</v>
      </c>
      <c r="J1054" s="1" t="str">
        <f>'Stand condition - SCT output'!$J1054</f>
        <v>Coolabah</v>
      </c>
      <c r="K1054" s="1"/>
      <c r="L1054" t="s">
        <v>93</v>
      </c>
      <c r="M1054">
        <v>2007</v>
      </c>
      <c r="N1054" t="s">
        <v>95</v>
      </c>
      <c r="O1054">
        <v>233229.42285156238</v>
      </c>
      <c r="P1054" s="1">
        <v>1930063.2558584099</v>
      </c>
      <c r="Q1054" s="1">
        <v>5379875.5666455999</v>
      </c>
      <c r="R1054" s="1">
        <v>9037439.7465485204</v>
      </c>
      <c r="S1054" s="1">
        <v>5661.0493774413999</v>
      </c>
      <c r="T1054" s="1" t="s">
        <v>17</v>
      </c>
      <c r="U1054" s="1" t="s">
        <v>57</v>
      </c>
      <c r="V1054">
        <f t="shared" si="135"/>
        <v>16586269.041281534</v>
      </c>
      <c r="X1054" t="s">
        <v>93</v>
      </c>
      <c r="Y1054">
        <v>2007</v>
      </c>
      <c r="Z1054" t="s">
        <v>95</v>
      </c>
      <c r="AA1054">
        <f t="shared" si="129"/>
        <v>1.4061596509201564</v>
      </c>
      <c r="AB1054">
        <f t="shared" si="130"/>
        <v>11.636512413097117</v>
      </c>
      <c r="AC1054">
        <f t="shared" si="131"/>
        <v>32.435718685471926</v>
      </c>
      <c r="AD1054">
        <f t="shared" si="132"/>
        <v>54.487478311459036</v>
      </c>
      <c r="AE1054">
        <f t="shared" si="133"/>
        <v>3.4130939051763988E-2</v>
      </c>
      <c r="AF1054" s="1" t="s">
        <v>17</v>
      </c>
      <c r="AG1054" s="1" t="s">
        <v>57</v>
      </c>
      <c r="AH1054">
        <f t="shared" si="136"/>
        <v>100</v>
      </c>
    </row>
    <row r="1055" spans="1:34" x14ac:dyDescent="0.45">
      <c r="A1055" t="str">
        <f>MID('Stand condition - SCT output'!$I1055,9,4)</f>
        <v>2006</v>
      </c>
      <c r="B1055">
        <f t="shared" si="134"/>
        <v>2007</v>
      </c>
      <c r="C1055" t="str">
        <f>MID('Stand condition - SCT output'!$I1055,18,4)</f>
        <v>2008</v>
      </c>
      <c r="D1055">
        <f>SUM('Stand condition - SCT output'!$B1055:$C1055)</f>
        <v>388825.96044036199</v>
      </c>
      <c r="E1055" s="1">
        <f>'Stand condition - SCT output'!$D1055</f>
        <v>9872593.8631189596</v>
      </c>
      <c r="F1055" s="1">
        <f>'Stand condition - SCT output'!$E1055</f>
        <v>110626873.183677</v>
      </c>
      <c r="G1055" s="1">
        <f>'Stand condition - SCT output'!$F1055</f>
        <v>150898467.28363299</v>
      </c>
      <c r="H1055" s="1">
        <f>'Stand condition - SCT output'!$G1055</f>
        <v>19385.9618530273</v>
      </c>
      <c r="I1055" s="1" t="str">
        <f>'Stand condition - SCT output'!$H1055</f>
        <v>Barwon-Darling</v>
      </c>
      <c r="J1055" s="1" t="str">
        <f>'Stand condition - SCT output'!$J1055</f>
        <v>Coolabah</v>
      </c>
      <c r="K1055" s="1"/>
      <c r="L1055" t="s">
        <v>93</v>
      </c>
      <c r="M1055">
        <v>2007</v>
      </c>
      <c r="N1055" t="s">
        <v>95</v>
      </c>
      <c r="O1055">
        <v>388825.96044036199</v>
      </c>
      <c r="P1055" s="1">
        <v>9872593.8631189596</v>
      </c>
      <c r="Q1055" s="1">
        <v>110626873.183677</v>
      </c>
      <c r="R1055" s="1">
        <v>150898467.28363299</v>
      </c>
      <c r="S1055" s="1">
        <v>19385.9618530273</v>
      </c>
      <c r="T1055" s="1" t="s">
        <v>18</v>
      </c>
      <c r="U1055" s="1" t="s">
        <v>57</v>
      </c>
      <c r="V1055">
        <f t="shared" si="135"/>
        <v>271806146.25272238</v>
      </c>
      <c r="X1055" t="s">
        <v>93</v>
      </c>
      <c r="Y1055">
        <v>2007</v>
      </c>
      <c r="Z1055" t="s">
        <v>95</v>
      </c>
      <c r="AA1055">
        <f t="shared" si="129"/>
        <v>0.14305267404764124</v>
      </c>
      <c r="AB1055">
        <f t="shared" si="130"/>
        <v>3.6322187703362414</v>
      </c>
      <c r="AC1055">
        <f t="shared" si="131"/>
        <v>40.700651809697248</v>
      </c>
      <c r="AD1055">
        <f t="shared" si="132"/>
        <v>55.516944470905841</v>
      </c>
      <c r="AE1055">
        <f t="shared" si="133"/>
        <v>7.1322750130169777E-3</v>
      </c>
      <c r="AF1055" s="1" t="s">
        <v>18</v>
      </c>
      <c r="AG1055" s="1" t="s">
        <v>57</v>
      </c>
      <c r="AH1055">
        <f t="shared" si="136"/>
        <v>100</v>
      </c>
    </row>
    <row r="1056" spans="1:34" x14ac:dyDescent="0.45">
      <c r="A1056" t="str">
        <f>MID('Stand condition - SCT output'!$I1056,9,4)</f>
        <v>2006</v>
      </c>
      <c r="B1056">
        <f t="shared" si="134"/>
        <v>2007</v>
      </c>
      <c r="C1056" t="str">
        <f>MID('Stand condition - SCT output'!$I1056,18,4)</f>
        <v>2008</v>
      </c>
      <c r="D1056">
        <f>SUM('Stand condition - SCT output'!$B1056:$C1056)</f>
        <v>8878331.3124698419</v>
      </c>
      <c r="E1056" s="1">
        <f>'Stand condition - SCT output'!$D1056</f>
        <v>62911091.843153499</v>
      </c>
      <c r="F1056" s="1">
        <f>'Stand condition - SCT output'!$E1056</f>
        <v>284043403.30248803</v>
      </c>
      <c r="G1056" s="1">
        <f>'Stand condition - SCT output'!$F1056</f>
        <v>283830806.01608598</v>
      </c>
      <c r="H1056" s="1">
        <f>'Stand condition - SCT output'!$G1056</f>
        <v>2705.5852661132799</v>
      </c>
      <c r="I1056" s="1" t="str">
        <f>'Stand condition - SCT output'!$H1056</f>
        <v>Border Rivers</v>
      </c>
      <c r="J1056" s="1" t="str">
        <f>'Stand condition - SCT output'!$J1056</f>
        <v>Coolabah</v>
      </c>
      <c r="K1056" s="1"/>
      <c r="L1056" t="s">
        <v>93</v>
      </c>
      <c r="M1056">
        <v>2007</v>
      </c>
      <c r="N1056" t="s">
        <v>95</v>
      </c>
      <c r="O1056">
        <v>8878331.3124698419</v>
      </c>
      <c r="P1056" s="1">
        <v>62911091.843153499</v>
      </c>
      <c r="Q1056" s="1">
        <v>284043403.30248803</v>
      </c>
      <c r="R1056" s="1">
        <v>283830806.01608598</v>
      </c>
      <c r="S1056" s="1">
        <v>2705.5852661132799</v>
      </c>
      <c r="T1056" s="1" t="s">
        <v>19</v>
      </c>
      <c r="U1056" s="1" t="s">
        <v>57</v>
      </c>
      <c r="V1056">
        <f t="shared" si="135"/>
        <v>639666338.0594635</v>
      </c>
      <c r="X1056" t="s">
        <v>93</v>
      </c>
      <c r="Y1056">
        <v>2007</v>
      </c>
      <c r="Z1056" t="s">
        <v>95</v>
      </c>
      <c r="AA1056">
        <f t="shared" si="129"/>
        <v>1.3879628775532833</v>
      </c>
      <c r="AB1056">
        <f t="shared" si="130"/>
        <v>9.834985538555145</v>
      </c>
      <c r="AC1056">
        <f t="shared" si="131"/>
        <v>44.40493213449092</v>
      </c>
      <c r="AD1056">
        <f t="shared" si="132"/>
        <v>44.371696481189701</v>
      </c>
      <c r="AE1056">
        <f t="shared" si="133"/>
        <v>4.2296821094590231E-4</v>
      </c>
      <c r="AF1056" s="1" t="s">
        <v>19</v>
      </c>
      <c r="AG1056" s="1" t="s">
        <v>57</v>
      </c>
      <c r="AH1056">
        <f t="shared" si="136"/>
        <v>99.999999999999986</v>
      </c>
    </row>
    <row r="1057" spans="1:34" x14ac:dyDescent="0.45">
      <c r="A1057" t="str">
        <f>MID('Stand condition - SCT output'!$I1057,9,4)</f>
        <v>2006</v>
      </c>
      <c r="B1057">
        <f t="shared" si="134"/>
        <v>2007</v>
      </c>
      <c r="C1057" t="str">
        <f>MID('Stand condition - SCT output'!$I1057,18,4)</f>
        <v>2008</v>
      </c>
      <c r="D1057">
        <f>SUM('Stand condition - SCT output'!$B1057:$C1057)</f>
        <v>0</v>
      </c>
      <c r="E1057" s="1">
        <f>'Stand condition - SCT output'!$D1057</f>
        <v>7477.4113769531205</v>
      </c>
      <c r="F1057" s="1">
        <f>'Stand condition - SCT output'!$E1057</f>
        <v>20559.286804199201</v>
      </c>
      <c r="G1057" s="1">
        <f>'Stand condition - SCT output'!$F1057</f>
        <v>46106.182189941399</v>
      </c>
      <c r="H1057" s="1">
        <f>'Stand condition - SCT output'!$G1057</f>
        <v>0</v>
      </c>
      <c r="I1057" s="1" t="str">
        <f>'Stand condition - SCT output'!$H1057</f>
        <v>Campaspe</v>
      </c>
      <c r="J1057" s="1" t="str">
        <f>'Stand condition - SCT output'!$J1057</f>
        <v>Coolabah</v>
      </c>
      <c r="K1057" s="1"/>
      <c r="L1057" t="s">
        <v>93</v>
      </c>
      <c r="M1057">
        <v>2007</v>
      </c>
      <c r="N1057" t="s">
        <v>95</v>
      </c>
      <c r="O1057">
        <v>0</v>
      </c>
      <c r="P1057" s="1">
        <v>7477.4113769531205</v>
      </c>
      <c r="Q1057" s="1">
        <v>20559.286804199201</v>
      </c>
      <c r="R1057" s="1">
        <v>46106.182189941399</v>
      </c>
      <c r="S1057" s="1">
        <v>0</v>
      </c>
      <c r="T1057" s="1" t="s">
        <v>20</v>
      </c>
      <c r="U1057" s="1" t="s">
        <v>57</v>
      </c>
      <c r="V1057">
        <f t="shared" si="135"/>
        <v>74142.880371093721</v>
      </c>
      <c r="X1057" t="s">
        <v>93</v>
      </c>
      <c r="Y1057">
        <v>2007</v>
      </c>
      <c r="Z1057" t="s">
        <v>95</v>
      </c>
      <c r="AA1057">
        <f t="shared" si="129"/>
        <v>0</v>
      </c>
      <c r="AB1057">
        <f t="shared" si="130"/>
        <v>10.085137425910363</v>
      </c>
      <c r="AC1057">
        <f t="shared" si="131"/>
        <v>27.729279873263064</v>
      </c>
      <c r="AD1057">
        <f t="shared" si="132"/>
        <v>62.185582700826572</v>
      </c>
      <c r="AE1057">
        <f t="shared" si="133"/>
        <v>0</v>
      </c>
      <c r="AF1057" s="1" t="s">
        <v>20</v>
      </c>
      <c r="AG1057" s="1" t="s">
        <v>57</v>
      </c>
      <c r="AH1057">
        <f t="shared" si="136"/>
        <v>100</v>
      </c>
    </row>
    <row r="1058" spans="1:34" x14ac:dyDescent="0.45">
      <c r="A1058" t="str">
        <f>MID('Stand condition - SCT output'!$I1058,9,4)</f>
        <v>2006</v>
      </c>
      <c r="B1058">
        <f t="shared" si="134"/>
        <v>2007</v>
      </c>
      <c r="C1058" t="str">
        <f>MID('Stand condition - SCT output'!$I1058,18,4)</f>
        <v>2008</v>
      </c>
      <c r="D1058">
        <f>SUM('Stand condition - SCT output'!$B1058:$C1058)</f>
        <v>18031.054565429629</v>
      </c>
      <c r="E1058" s="1">
        <f>'Stand condition - SCT output'!$D1058</f>
        <v>127667.590026855</v>
      </c>
      <c r="F1058" s="1">
        <f>'Stand condition - SCT output'!$E1058</f>
        <v>457603.09998037299</v>
      </c>
      <c r="G1058" s="1">
        <f>'Stand condition - SCT output'!$F1058</f>
        <v>897486.88017841405</v>
      </c>
      <c r="H1058" s="1">
        <f>'Stand condition - SCT output'!$G1058</f>
        <v>1853.8814086914001</v>
      </c>
      <c r="I1058" s="1" t="str">
        <f>'Stand condition - SCT output'!$H1058</f>
        <v>Goulburn-Broken</v>
      </c>
      <c r="J1058" s="1" t="str">
        <f>'Stand condition - SCT output'!$J1058</f>
        <v>Coolabah</v>
      </c>
      <c r="K1058" s="1"/>
      <c r="L1058" t="s">
        <v>93</v>
      </c>
      <c r="M1058">
        <v>2007</v>
      </c>
      <c r="N1058" t="s">
        <v>95</v>
      </c>
      <c r="O1058">
        <v>18031.054565429629</v>
      </c>
      <c r="P1058" s="1">
        <v>127667.590026855</v>
      </c>
      <c r="Q1058" s="1">
        <v>457603.09998037299</v>
      </c>
      <c r="R1058" s="1">
        <v>897486.88017841405</v>
      </c>
      <c r="S1058" s="1">
        <v>1853.8814086914001</v>
      </c>
      <c r="T1058" s="1" t="s">
        <v>21</v>
      </c>
      <c r="U1058" s="1" t="s">
        <v>57</v>
      </c>
      <c r="V1058">
        <f t="shared" si="135"/>
        <v>1502642.5061597631</v>
      </c>
      <c r="X1058" t="s">
        <v>93</v>
      </c>
      <c r="Y1058">
        <v>2007</v>
      </c>
      <c r="Z1058" t="s">
        <v>95</v>
      </c>
      <c r="AA1058">
        <f t="shared" si="129"/>
        <v>1.1999563762847889</v>
      </c>
      <c r="AB1058">
        <f t="shared" si="130"/>
        <v>8.4962051521575415</v>
      </c>
      <c r="AC1058">
        <f t="shared" si="131"/>
        <v>30.453224775988069</v>
      </c>
      <c r="AD1058">
        <f t="shared" si="132"/>
        <v>59.727238947344944</v>
      </c>
      <c r="AE1058">
        <f t="shared" si="133"/>
        <v>0.12337474822466474</v>
      </c>
      <c r="AF1058" s="1" t="s">
        <v>21</v>
      </c>
      <c r="AG1058" s="1" t="s">
        <v>57</v>
      </c>
      <c r="AH1058">
        <f t="shared" si="136"/>
        <v>100.00000000000001</v>
      </c>
    </row>
    <row r="1059" spans="1:34" x14ac:dyDescent="0.45">
      <c r="A1059" t="str">
        <f>MID('Stand condition - SCT output'!$I1059,9,4)</f>
        <v>2006</v>
      </c>
      <c r="B1059">
        <f t="shared" si="134"/>
        <v>2007</v>
      </c>
      <c r="C1059" t="str">
        <f>MID('Stand condition - SCT output'!$I1059,18,4)</f>
        <v>2008</v>
      </c>
      <c r="D1059">
        <f>SUM('Stand condition - SCT output'!$B1059:$C1059)</f>
        <v>6248365.3967459882</v>
      </c>
      <c r="E1059" s="1">
        <f>'Stand condition - SCT output'!$D1059</f>
        <v>77696304.262429103</v>
      </c>
      <c r="F1059" s="1">
        <f>'Stand condition - SCT output'!$E1059</f>
        <v>681899811.17993903</v>
      </c>
      <c r="G1059" s="1">
        <f>'Stand condition - SCT output'!$F1059</f>
        <v>616758769.80685902</v>
      </c>
      <c r="H1059" s="1">
        <f>'Stand condition - SCT output'!$G1059</f>
        <v>20840.6721191406</v>
      </c>
      <c r="I1059" s="1" t="str">
        <f>'Stand condition - SCT output'!$H1059</f>
        <v>Gwydir</v>
      </c>
      <c r="J1059" s="1" t="str">
        <f>'Stand condition - SCT output'!$J1059</f>
        <v>Coolabah</v>
      </c>
      <c r="K1059" s="1"/>
      <c r="L1059" t="s">
        <v>93</v>
      </c>
      <c r="M1059">
        <v>2007</v>
      </c>
      <c r="N1059" t="s">
        <v>95</v>
      </c>
      <c r="O1059">
        <v>6248365.3967459882</v>
      </c>
      <c r="P1059" s="1">
        <v>77696304.262429103</v>
      </c>
      <c r="Q1059" s="1">
        <v>681899811.17993903</v>
      </c>
      <c r="R1059" s="1">
        <v>616758769.80685902</v>
      </c>
      <c r="S1059" s="1">
        <v>20840.6721191406</v>
      </c>
      <c r="T1059" s="1" t="s">
        <v>22</v>
      </c>
      <c r="U1059" s="1" t="s">
        <v>57</v>
      </c>
      <c r="V1059">
        <f t="shared" si="135"/>
        <v>1382624091.3180923</v>
      </c>
      <c r="X1059" t="s">
        <v>93</v>
      </c>
      <c r="Y1059">
        <v>2007</v>
      </c>
      <c r="Z1059" t="s">
        <v>95</v>
      </c>
      <c r="AA1059">
        <f t="shared" si="129"/>
        <v>0.45192076689400484</v>
      </c>
      <c r="AB1059">
        <f t="shared" si="130"/>
        <v>5.6194814447619779</v>
      </c>
      <c r="AC1059">
        <f t="shared" si="131"/>
        <v>49.31924848277928</v>
      </c>
      <c r="AD1059">
        <f t="shared" si="132"/>
        <v>44.607841978139298</v>
      </c>
      <c r="AE1059">
        <f t="shared" si="133"/>
        <v>1.5073274254372808E-3</v>
      </c>
      <c r="AF1059" s="1" t="s">
        <v>22</v>
      </c>
      <c r="AG1059" s="1" t="s">
        <v>57</v>
      </c>
      <c r="AH1059">
        <f t="shared" si="136"/>
        <v>100.00000000000001</v>
      </c>
    </row>
    <row r="1060" spans="1:34" x14ac:dyDescent="0.45">
      <c r="A1060" t="str">
        <f>MID('Stand condition - SCT output'!$I1060,9,4)</f>
        <v>2006</v>
      </c>
      <c r="B1060">
        <f t="shared" si="134"/>
        <v>2007</v>
      </c>
      <c r="C1060" t="str">
        <f>MID('Stand condition - SCT output'!$I1060,18,4)</f>
        <v>2008</v>
      </c>
      <c r="D1060">
        <f>SUM('Stand condition - SCT output'!$B1060:$C1060)</f>
        <v>17670689.797784753</v>
      </c>
      <c r="E1060" s="1">
        <f>'Stand condition - SCT output'!$D1060</f>
        <v>275552402.42075598</v>
      </c>
      <c r="F1060" s="1">
        <f>'Stand condition - SCT output'!$E1060</f>
        <v>648302041.35877597</v>
      </c>
      <c r="G1060" s="1">
        <f>'Stand condition - SCT output'!$F1060</f>
        <v>284334144.902834</v>
      </c>
      <c r="H1060" s="1">
        <f>'Stand condition - SCT output'!$G1060</f>
        <v>6152.6848754882803</v>
      </c>
      <c r="I1060" s="1" t="str">
        <f>'Stand condition - SCT output'!$H1060</f>
        <v>Warrego</v>
      </c>
      <c r="J1060" s="1" t="str">
        <f>'Stand condition - SCT output'!$J1060</f>
        <v>Coolabah</v>
      </c>
      <c r="K1060" s="1"/>
      <c r="L1060" t="s">
        <v>93</v>
      </c>
      <c r="M1060">
        <v>2007</v>
      </c>
      <c r="N1060" t="s">
        <v>95</v>
      </c>
      <c r="O1060">
        <v>17670689.797784753</v>
      </c>
      <c r="P1060" s="1">
        <v>275552402.42075598</v>
      </c>
      <c r="Q1060" s="1">
        <v>648302041.35877597</v>
      </c>
      <c r="R1060" s="1">
        <v>284334144.902834</v>
      </c>
      <c r="S1060" s="1">
        <v>6152.6848754882803</v>
      </c>
      <c r="T1060" s="1" t="s">
        <v>23</v>
      </c>
      <c r="U1060" s="1" t="s">
        <v>57</v>
      </c>
      <c r="V1060">
        <f t="shared" si="135"/>
        <v>1225865431.1650262</v>
      </c>
      <c r="X1060" t="s">
        <v>93</v>
      </c>
      <c r="Y1060">
        <v>2007</v>
      </c>
      <c r="Z1060" t="s">
        <v>95</v>
      </c>
      <c r="AA1060">
        <f t="shared" si="129"/>
        <v>1.4414869159815571</v>
      </c>
      <c r="AB1060">
        <f t="shared" si="130"/>
        <v>22.478193398347088</v>
      </c>
      <c r="AC1060">
        <f t="shared" si="131"/>
        <v>52.885253542279017</v>
      </c>
      <c r="AD1060">
        <f t="shared" si="132"/>
        <v>23.194564237985833</v>
      </c>
      <c r="AE1060">
        <f t="shared" si="133"/>
        <v>5.0190540650460718E-4</v>
      </c>
      <c r="AF1060" s="1" t="s">
        <v>23</v>
      </c>
      <c r="AG1060" s="1" t="s">
        <v>57</v>
      </c>
      <c r="AH1060">
        <f t="shared" si="136"/>
        <v>100</v>
      </c>
    </row>
    <row r="1061" spans="1:34" x14ac:dyDescent="0.45">
      <c r="A1061" t="str">
        <f>MID('Stand condition - SCT output'!$I1061,9,4)</f>
        <v>2006</v>
      </c>
      <c r="B1061">
        <f t="shared" si="134"/>
        <v>2007</v>
      </c>
      <c r="C1061" t="str">
        <f>MID('Stand condition - SCT output'!$I1061,18,4)</f>
        <v>2008</v>
      </c>
      <c r="D1061">
        <f>SUM('Stand condition - SCT output'!$B1061:$C1061)</f>
        <v>594.232421875</v>
      </c>
      <c r="E1061" s="1">
        <f>'Stand condition - SCT output'!$D1061</f>
        <v>633.65203857421795</v>
      </c>
      <c r="F1061" s="1">
        <f>'Stand condition - SCT output'!$E1061</f>
        <v>9239.4878844018003</v>
      </c>
      <c r="G1061" s="1">
        <f>'Stand condition - SCT output'!$F1061</f>
        <v>45649.189548627</v>
      </c>
      <c r="H1061" s="1">
        <f>'Stand condition - SCT output'!$G1061</f>
        <v>0</v>
      </c>
      <c r="I1061" s="1" t="str">
        <f>'Stand condition - SCT output'!$H1061</f>
        <v>Eastern Mt Lofty Ranges</v>
      </c>
      <c r="J1061" s="1" t="str">
        <f>'Stand condition - SCT output'!$J1061</f>
        <v>Coolabah</v>
      </c>
      <c r="K1061" s="1"/>
      <c r="L1061" t="s">
        <v>93</v>
      </c>
      <c r="M1061">
        <v>2007</v>
      </c>
      <c r="N1061" t="s">
        <v>95</v>
      </c>
      <c r="O1061">
        <v>594.232421875</v>
      </c>
      <c r="P1061" s="1">
        <v>633.65203857421795</v>
      </c>
      <c r="Q1061" s="1">
        <v>9239.4878844018003</v>
      </c>
      <c r="R1061" s="1">
        <v>45649.189548627</v>
      </c>
      <c r="S1061" s="1">
        <v>0</v>
      </c>
      <c r="T1061" s="1" t="s">
        <v>24</v>
      </c>
      <c r="U1061" s="1" t="s">
        <v>57</v>
      </c>
      <c r="V1061">
        <f t="shared" si="135"/>
        <v>56116.561893478021</v>
      </c>
      <c r="X1061" t="s">
        <v>93</v>
      </c>
      <c r="Y1061">
        <v>2007</v>
      </c>
      <c r="Z1061" t="s">
        <v>95</v>
      </c>
      <c r="AA1061">
        <f t="shared" si="129"/>
        <v>1.0589252117814845</v>
      </c>
      <c r="AB1061">
        <f t="shared" si="130"/>
        <v>1.1291711701387435</v>
      </c>
      <c r="AC1061">
        <f t="shared" si="131"/>
        <v>16.464814615586121</v>
      </c>
      <c r="AD1061">
        <f t="shared" si="132"/>
        <v>81.347089002493647</v>
      </c>
      <c r="AE1061">
        <f t="shared" si="133"/>
        <v>0</v>
      </c>
      <c r="AF1061" s="1" t="s">
        <v>24</v>
      </c>
      <c r="AG1061" s="1" t="s">
        <v>57</v>
      </c>
      <c r="AH1061">
        <f t="shared" si="136"/>
        <v>100</v>
      </c>
    </row>
    <row r="1062" spans="1:34" x14ac:dyDescent="0.45">
      <c r="A1062" t="str">
        <f>MID('Stand condition - SCT output'!$I1062,9,4)</f>
        <v>2006</v>
      </c>
      <c r="B1062">
        <f t="shared" si="134"/>
        <v>2007</v>
      </c>
      <c r="C1062" t="str">
        <f>MID('Stand condition - SCT output'!$I1062,18,4)</f>
        <v>2008</v>
      </c>
      <c r="D1062">
        <f>SUM('Stand condition - SCT output'!$B1062:$C1062)</f>
        <v>28542140.568747606</v>
      </c>
      <c r="E1062" s="1">
        <f>'Stand condition - SCT output'!$D1062</f>
        <v>115076311.76375701</v>
      </c>
      <c r="F1062" s="1">
        <f>'Stand condition - SCT output'!$E1062</f>
        <v>211570920.99096301</v>
      </c>
      <c r="G1062" s="1">
        <f>'Stand condition - SCT output'!$F1062</f>
        <v>245512601.86958501</v>
      </c>
      <c r="H1062" s="1">
        <f>'Stand condition - SCT output'!$G1062</f>
        <v>10250.6932983398</v>
      </c>
      <c r="I1062" s="1" t="str">
        <f>'Stand condition - SCT output'!$H1062</f>
        <v>Condamine-Balonne</v>
      </c>
      <c r="J1062" s="1" t="str">
        <f>'Stand condition - SCT output'!$J1062</f>
        <v>Coolabah</v>
      </c>
      <c r="K1062" s="1"/>
      <c r="L1062" t="s">
        <v>93</v>
      </c>
      <c r="M1062">
        <v>2007</v>
      </c>
      <c r="N1062" t="s">
        <v>95</v>
      </c>
      <c r="O1062">
        <v>28542140.568747606</v>
      </c>
      <c r="P1062" s="1">
        <v>115076311.76375701</v>
      </c>
      <c r="Q1062" s="1">
        <v>211570920.99096301</v>
      </c>
      <c r="R1062" s="1">
        <v>245512601.86958501</v>
      </c>
      <c r="S1062" s="1">
        <v>10250.6932983398</v>
      </c>
      <c r="T1062" s="1" t="s">
        <v>25</v>
      </c>
      <c r="U1062" s="1" t="s">
        <v>57</v>
      </c>
      <c r="V1062">
        <f t="shared" si="135"/>
        <v>600712225.88635099</v>
      </c>
      <c r="X1062" t="s">
        <v>93</v>
      </c>
      <c r="Y1062">
        <v>2007</v>
      </c>
      <c r="Z1062" t="s">
        <v>95</v>
      </c>
      <c r="AA1062">
        <f t="shared" si="129"/>
        <v>4.7513833311172702</v>
      </c>
      <c r="AB1062">
        <f t="shared" si="130"/>
        <v>19.156645529223564</v>
      </c>
      <c r="AC1062">
        <f t="shared" si="131"/>
        <v>35.220012490804578</v>
      </c>
      <c r="AD1062">
        <f t="shared" si="132"/>
        <v>40.870252225569594</v>
      </c>
      <c r="AE1062">
        <f t="shared" si="133"/>
        <v>1.706423284995557E-3</v>
      </c>
      <c r="AF1062" s="1" t="s">
        <v>25</v>
      </c>
      <c r="AG1062" s="1" t="s">
        <v>57</v>
      </c>
      <c r="AH1062">
        <f t="shared" si="136"/>
        <v>100.00000000000001</v>
      </c>
    </row>
    <row r="1063" spans="1:34" x14ac:dyDescent="0.45">
      <c r="A1063" t="str">
        <f>MID('Stand condition - SCT output'!$I1063,9,4)</f>
        <v>2007</v>
      </c>
      <c r="B1063">
        <f t="shared" si="134"/>
        <v>2008</v>
      </c>
      <c r="C1063" t="str">
        <f>MID('Stand condition - SCT output'!$I1063,18,4)</f>
        <v>2009</v>
      </c>
      <c r="D1063">
        <f>SUM('Stand condition - SCT output'!$B1063:$C1063)</f>
        <v>433576.08776855451</v>
      </c>
      <c r="E1063" s="1">
        <f>'Stand condition - SCT output'!$D1063</f>
        <v>2224033.71203613</v>
      </c>
      <c r="F1063" s="1">
        <f>'Stand condition - SCT output'!$E1063</f>
        <v>4744620.3067624504</v>
      </c>
      <c r="G1063" s="1">
        <f>'Stand condition - SCT output'!$F1063</f>
        <v>5531298.1989145298</v>
      </c>
      <c r="H1063" s="1">
        <f>'Stand condition - SCT output'!$G1063</f>
        <v>636.67547607421795</v>
      </c>
      <c r="I1063" s="1" t="str">
        <f>'Stand condition - SCT output'!$H1063</f>
        <v>Murrumbidgee</v>
      </c>
      <c r="J1063" s="1" t="str">
        <f>'Stand condition - SCT output'!$J1063</f>
        <v>Coolabah</v>
      </c>
      <c r="K1063" s="1"/>
      <c r="L1063" t="s">
        <v>94</v>
      </c>
      <c r="M1063">
        <v>2008</v>
      </c>
      <c r="N1063" t="s">
        <v>96</v>
      </c>
      <c r="O1063">
        <v>433576.08776855451</v>
      </c>
      <c r="P1063" s="1">
        <v>2224033.71203613</v>
      </c>
      <c r="Q1063" s="1">
        <v>4744620.3067624504</v>
      </c>
      <c r="R1063" s="1">
        <v>5531298.1989145298</v>
      </c>
      <c r="S1063" s="1">
        <v>636.67547607421795</v>
      </c>
      <c r="T1063" s="1" t="s">
        <v>4</v>
      </c>
      <c r="U1063" s="1" t="s">
        <v>57</v>
      </c>
      <c r="V1063">
        <f t="shared" si="135"/>
        <v>12934164.980957739</v>
      </c>
      <c r="X1063" t="s">
        <v>94</v>
      </c>
      <c r="Y1063">
        <v>2008</v>
      </c>
      <c r="Z1063" t="s">
        <v>96</v>
      </c>
      <c r="AA1063">
        <f t="shared" si="129"/>
        <v>3.3521768773390845</v>
      </c>
      <c r="AB1063">
        <f t="shared" si="130"/>
        <v>17.195031262632359</v>
      </c>
      <c r="AC1063">
        <f t="shared" si="131"/>
        <v>36.682849752942644</v>
      </c>
      <c r="AD1063">
        <f t="shared" si="132"/>
        <v>42.765019675084986</v>
      </c>
      <c r="AE1063">
        <f t="shared" si="133"/>
        <v>4.9224320009181909E-3</v>
      </c>
      <c r="AF1063" s="1" t="s">
        <v>4</v>
      </c>
      <c r="AG1063" s="1" t="s">
        <v>57</v>
      </c>
      <c r="AH1063">
        <f t="shared" si="136"/>
        <v>100</v>
      </c>
    </row>
    <row r="1064" spans="1:34" x14ac:dyDescent="0.45">
      <c r="A1064" t="str">
        <f>MID('Stand condition - SCT output'!$I1064,9,4)</f>
        <v>2007</v>
      </c>
      <c r="B1064">
        <f t="shared" si="134"/>
        <v>2008</v>
      </c>
      <c r="C1064" t="str">
        <f>MID('Stand condition - SCT output'!$I1064,18,4)</f>
        <v>2009</v>
      </c>
      <c r="D1064">
        <f>SUM('Stand condition - SCT output'!$B1064:$C1064)</f>
        <v>44083.453369140625</v>
      </c>
      <c r="E1064" s="1">
        <f>'Stand condition - SCT output'!$D1064</f>
        <v>1421366.5685257199</v>
      </c>
      <c r="F1064" s="1">
        <f>'Stand condition - SCT output'!$E1064</f>
        <v>88490034.973298207</v>
      </c>
      <c r="G1064" s="1">
        <f>'Stand condition - SCT output'!$F1064</f>
        <v>741227207.40952396</v>
      </c>
      <c r="H1064" s="1">
        <f>'Stand condition - SCT output'!$G1064</f>
        <v>15980.820983886701</v>
      </c>
      <c r="I1064" s="1" t="str">
        <f>'Stand condition - SCT output'!$H1064</f>
        <v>Namoi</v>
      </c>
      <c r="J1064" s="1" t="str">
        <f>'Stand condition - SCT output'!$J1064</f>
        <v>Coolabah</v>
      </c>
      <c r="K1064" s="1"/>
      <c r="L1064" t="s">
        <v>94</v>
      </c>
      <c r="M1064">
        <v>2008</v>
      </c>
      <c r="N1064" t="s">
        <v>96</v>
      </c>
      <c r="O1064">
        <v>44083.453369140625</v>
      </c>
      <c r="P1064" s="1">
        <v>1421366.5685257199</v>
      </c>
      <c r="Q1064" s="1">
        <v>88490034.973298207</v>
      </c>
      <c r="R1064" s="1">
        <v>741227207.40952396</v>
      </c>
      <c r="S1064" s="1">
        <v>15980.820983886701</v>
      </c>
      <c r="T1064" s="1" t="s">
        <v>7</v>
      </c>
      <c r="U1064" s="1" t="s">
        <v>57</v>
      </c>
      <c r="V1064">
        <f t="shared" si="135"/>
        <v>831198673.22570086</v>
      </c>
      <c r="X1064" t="s">
        <v>94</v>
      </c>
      <c r="Y1064">
        <v>2008</v>
      </c>
      <c r="Z1064" t="s">
        <v>96</v>
      </c>
      <c r="AA1064">
        <f t="shared" si="129"/>
        <v>5.3036000644782495E-3</v>
      </c>
      <c r="AB1064">
        <f t="shared" si="130"/>
        <v>0.17100202566610292</v>
      </c>
      <c r="AC1064">
        <f t="shared" si="131"/>
        <v>10.646075098975755</v>
      </c>
      <c r="AD1064">
        <f t="shared" si="132"/>
        <v>89.17569665179839</v>
      </c>
      <c r="AE1064">
        <f t="shared" si="133"/>
        <v>1.9226234952792473E-3</v>
      </c>
      <c r="AF1064" s="1" t="s">
        <v>7</v>
      </c>
      <c r="AG1064" s="1" t="s">
        <v>57</v>
      </c>
      <c r="AH1064">
        <f t="shared" si="136"/>
        <v>100</v>
      </c>
    </row>
    <row r="1065" spans="1:34" x14ac:dyDescent="0.45">
      <c r="A1065" t="str">
        <f>MID('Stand condition - SCT output'!$I1065,9,4)</f>
        <v>2007</v>
      </c>
      <c r="B1065">
        <f t="shared" si="134"/>
        <v>2008</v>
      </c>
      <c r="C1065" t="str">
        <f>MID('Stand condition - SCT output'!$I1065,18,4)</f>
        <v>2009</v>
      </c>
      <c r="D1065">
        <f>SUM('Stand condition - SCT output'!$B1065:$C1065)</f>
        <v>193114.78167724534</v>
      </c>
      <c r="E1065" s="1">
        <f>'Stand condition - SCT output'!$D1065</f>
        <v>4449787.0689706802</v>
      </c>
      <c r="F1065" s="1">
        <f>'Stand condition - SCT output'!$E1065</f>
        <v>67159989.079096705</v>
      </c>
      <c r="G1065" s="1">
        <f>'Stand condition - SCT output'!$F1065</f>
        <v>83719736.810275599</v>
      </c>
      <c r="H1065" s="1">
        <f>'Stand condition - SCT output'!$G1065</f>
        <v>0</v>
      </c>
      <c r="I1065" s="1" t="str">
        <f>'Stand condition - SCT output'!$H1065</f>
        <v>Nebine</v>
      </c>
      <c r="J1065" s="1" t="str">
        <f>'Stand condition - SCT output'!$J1065</f>
        <v>Coolabah</v>
      </c>
      <c r="K1065" s="1"/>
      <c r="L1065" t="s">
        <v>94</v>
      </c>
      <c r="M1065">
        <v>2008</v>
      </c>
      <c r="N1065" t="s">
        <v>96</v>
      </c>
      <c r="O1065">
        <v>193114.78167724534</v>
      </c>
      <c r="P1065" s="1">
        <v>4449787.0689706802</v>
      </c>
      <c r="Q1065" s="1">
        <v>67159989.079096705</v>
      </c>
      <c r="R1065" s="1">
        <v>83719736.810275599</v>
      </c>
      <c r="S1065" s="1">
        <v>0</v>
      </c>
      <c r="T1065" s="1" t="s">
        <v>8</v>
      </c>
      <c r="U1065" s="1" t="s">
        <v>57</v>
      </c>
      <c r="V1065">
        <f t="shared" si="135"/>
        <v>155522627.74002022</v>
      </c>
      <c r="X1065" t="s">
        <v>94</v>
      </c>
      <c r="Y1065">
        <v>2008</v>
      </c>
      <c r="Z1065" t="s">
        <v>96</v>
      </c>
      <c r="AA1065">
        <f t="shared" si="129"/>
        <v>0.12417150126865534</v>
      </c>
      <c r="AB1065">
        <f t="shared" si="130"/>
        <v>2.8611830533169602</v>
      </c>
      <c r="AC1065">
        <f t="shared" si="131"/>
        <v>43.183419708780171</v>
      </c>
      <c r="AD1065">
        <f t="shared" si="132"/>
        <v>53.831225736634224</v>
      </c>
      <c r="AE1065">
        <f t="shared" si="133"/>
        <v>0</v>
      </c>
      <c r="AF1065" s="1" t="s">
        <v>8</v>
      </c>
      <c r="AG1065" s="1" t="s">
        <v>57</v>
      </c>
      <c r="AH1065">
        <f t="shared" si="136"/>
        <v>100.00000000000001</v>
      </c>
    </row>
    <row r="1066" spans="1:34" x14ac:dyDescent="0.45">
      <c r="A1066" t="str">
        <f>MID('Stand condition - SCT output'!$I1066,9,4)</f>
        <v>2007</v>
      </c>
      <c r="B1066">
        <f t="shared" si="134"/>
        <v>2008</v>
      </c>
      <c r="C1066" t="str">
        <f>MID('Stand condition - SCT output'!$I1066,18,4)</f>
        <v>2009</v>
      </c>
      <c r="D1066">
        <f>SUM('Stand condition - SCT output'!$B1066:$C1066)</f>
        <v>1244.3723754882801</v>
      </c>
      <c r="E1066" s="1">
        <f>'Stand condition - SCT output'!$D1066</f>
        <v>10585.723266601501</v>
      </c>
      <c r="F1066" s="1">
        <f>'Stand condition - SCT output'!$E1066</f>
        <v>111276.61535644501</v>
      </c>
      <c r="G1066" s="1">
        <f>'Stand condition - SCT output'!$F1066</f>
        <v>451816.68256261398</v>
      </c>
      <c r="H1066" s="1">
        <f>'Stand condition - SCT output'!$G1066</f>
        <v>2482.6947021484302</v>
      </c>
      <c r="I1066" s="1" t="str">
        <f>'Stand condition - SCT output'!$H1066</f>
        <v>Ovens</v>
      </c>
      <c r="J1066" s="1" t="str">
        <f>'Stand condition - SCT output'!$J1066</f>
        <v>Coolabah</v>
      </c>
      <c r="K1066" s="1"/>
      <c r="L1066" t="s">
        <v>94</v>
      </c>
      <c r="M1066">
        <v>2008</v>
      </c>
      <c r="N1066" t="s">
        <v>96</v>
      </c>
      <c r="O1066">
        <v>1244.3723754882801</v>
      </c>
      <c r="P1066" s="1">
        <v>10585.723266601501</v>
      </c>
      <c r="Q1066" s="1">
        <v>111276.61535644501</v>
      </c>
      <c r="R1066" s="1">
        <v>451816.68256261398</v>
      </c>
      <c r="S1066" s="1">
        <v>2482.6947021484302</v>
      </c>
      <c r="T1066" s="1" t="s">
        <v>9</v>
      </c>
      <c r="U1066" s="1" t="s">
        <v>57</v>
      </c>
      <c r="V1066">
        <f t="shared" si="135"/>
        <v>577406.08826329722</v>
      </c>
      <c r="X1066" t="s">
        <v>94</v>
      </c>
      <c r="Y1066">
        <v>2008</v>
      </c>
      <c r="Z1066" t="s">
        <v>96</v>
      </c>
      <c r="AA1066">
        <f t="shared" si="129"/>
        <v>0.21551078188854259</v>
      </c>
      <c r="AB1066">
        <f t="shared" si="130"/>
        <v>1.8333238048183536</v>
      </c>
      <c r="AC1066">
        <f t="shared" si="131"/>
        <v>19.271811922028583</v>
      </c>
      <c r="AD1066">
        <f t="shared" si="132"/>
        <v>78.249379725380635</v>
      </c>
      <c r="AE1066">
        <f t="shared" si="133"/>
        <v>0.42997376588386804</v>
      </c>
      <c r="AF1066" s="1" t="s">
        <v>9</v>
      </c>
      <c r="AG1066" s="1" t="s">
        <v>57</v>
      </c>
      <c r="AH1066">
        <f t="shared" si="136"/>
        <v>99.999999999999986</v>
      </c>
    </row>
    <row r="1067" spans="1:34" x14ac:dyDescent="0.45">
      <c r="A1067" t="str">
        <f>MID('Stand condition - SCT output'!$I1067,9,4)</f>
        <v>2007</v>
      </c>
      <c r="B1067">
        <f t="shared" si="134"/>
        <v>2008</v>
      </c>
      <c r="C1067" t="str">
        <f>MID('Stand condition - SCT output'!$I1067,18,4)</f>
        <v>2009</v>
      </c>
      <c r="D1067">
        <f>SUM('Stand condition - SCT output'!$B1067:$C1067)</f>
        <v>615804.34230741591</v>
      </c>
      <c r="E1067" s="1">
        <f>'Stand condition - SCT output'!$D1067</f>
        <v>13133580.791585</v>
      </c>
      <c r="F1067" s="1">
        <f>'Stand condition - SCT output'!$E1067</f>
        <v>58687113.896458998</v>
      </c>
      <c r="G1067" s="1">
        <f>'Stand condition - SCT output'!$F1067</f>
        <v>156128917.23906699</v>
      </c>
      <c r="H1067" s="1">
        <f>'Stand condition - SCT output'!$G1067</f>
        <v>28163.5587768554</v>
      </c>
      <c r="I1067" s="1" t="str">
        <f>'Stand condition - SCT output'!$H1067</f>
        <v>Paroo</v>
      </c>
      <c r="J1067" s="1" t="str">
        <f>'Stand condition - SCT output'!$J1067</f>
        <v>Coolabah</v>
      </c>
      <c r="K1067" s="1"/>
      <c r="L1067" t="s">
        <v>94</v>
      </c>
      <c r="M1067">
        <v>2008</v>
      </c>
      <c r="N1067" t="s">
        <v>96</v>
      </c>
      <c r="O1067">
        <v>615804.34230741591</v>
      </c>
      <c r="P1067" s="1">
        <v>13133580.791585</v>
      </c>
      <c r="Q1067" s="1">
        <v>58687113.896458998</v>
      </c>
      <c r="R1067" s="1">
        <v>156128917.23906699</v>
      </c>
      <c r="S1067" s="1">
        <v>28163.5587768554</v>
      </c>
      <c r="T1067" s="1" t="s">
        <v>10</v>
      </c>
      <c r="U1067" s="1" t="s">
        <v>57</v>
      </c>
      <c r="V1067">
        <f t="shared" si="135"/>
        <v>228593579.82819527</v>
      </c>
      <c r="X1067" t="s">
        <v>94</v>
      </c>
      <c r="Y1067">
        <v>2008</v>
      </c>
      <c r="Z1067" t="s">
        <v>96</v>
      </c>
      <c r="AA1067">
        <f t="shared" si="129"/>
        <v>0.26938829286904636</v>
      </c>
      <c r="AB1067">
        <f t="shared" si="130"/>
        <v>5.7453848010324018</v>
      </c>
      <c r="AC1067">
        <f t="shared" si="131"/>
        <v>25.673124302338955</v>
      </c>
      <c r="AD1067">
        <f t="shared" si="132"/>
        <v>68.299782240782633</v>
      </c>
      <c r="AE1067">
        <f t="shared" si="133"/>
        <v>1.232036297695778E-2</v>
      </c>
      <c r="AF1067" s="1" t="s">
        <v>10</v>
      </c>
      <c r="AG1067" s="1" t="s">
        <v>57</v>
      </c>
      <c r="AH1067">
        <f t="shared" si="136"/>
        <v>100</v>
      </c>
    </row>
    <row r="1068" spans="1:34" x14ac:dyDescent="0.45">
      <c r="A1068" t="str">
        <f>MID('Stand condition - SCT output'!$I1068,9,4)</f>
        <v>2007</v>
      </c>
      <c r="B1068">
        <f t="shared" si="134"/>
        <v>2008</v>
      </c>
      <c r="C1068" t="str">
        <f>MID('Stand condition - SCT output'!$I1068,18,4)</f>
        <v>2009</v>
      </c>
      <c r="D1068">
        <f>SUM('Stand condition - SCT output'!$B1068:$C1068)</f>
        <v>71104.844909667911</v>
      </c>
      <c r="E1068" s="1">
        <f>'Stand condition - SCT output'!$D1068</f>
        <v>255711.27777099601</v>
      </c>
      <c r="F1068" s="1">
        <f>'Stand condition - SCT output'!$E1068</f>
        <v>469442.82965183601</v>
      </c>
      <c r="G1068" s="1">
        <f>'Stand condition - SCT output'!$F1068</f>
        <v>384314.74908447202</v>
      </c>
      <c r="H1068" s="1">
        <f>'Stand condition - SCT output'!$G1068</f>
        <v>0</v>
      </c>
      <c r="I1068" s="1" t="str">
        <f>'Stand condition - SCT output'!$H1068</f>
        <v>Wimmera-Avoca</v>
      </c>
      <c r="J1068" s="1" t="str">
        <f>'Stand condition - SCT output'!$J1068</f>
        <v>Coolabah</v>
      </c>
      <c r="K1068" s="1"/>
      <c r="L1068" t="s">
        <v>94</v>
      </c>
      <c r="M1068">
        <v>2008</v>
      </c>
      <c r="N1068" t="s">
        <v>96</v>
      </c>
      <c r="O1068">
        <v>71104.844909667911</v>
      </c>
      <c r="P1068" s="1">
        <v>255711.27777099601</v>
      </c>
      <c r="Q1068" s="1">
        <v>469442.82965183601</v>
      </c>
      <c r="R1068" s="1">
        <v>384314.74908447202</v>
      </c>
      <c r="S1068" s="1">
        <v>0</v>
      </c>
      <c r="T1068" s="1" t="s">
        <v>11</v>
      </c>
      <c r="U1068" s="1" t="s">
        <v>57</v>
      </c>
      <c r="V1068">
        <f t="shared" si="135"/>
        <v>1180573.7014169719</v>
      </c>
      <c r="X1068" t="s">
        <v>94</v>
      </c>
      <c r="Y1068">
        <v>2008</v>
      </c>
      <c r="Z1068" t="s">
        <v>96</v>
      </c>
      <c r="AA1068">
        <f t="shared" si="129"/>
        <v>6.0229060518902822</v>
      </c>
      <c r="AB1068">
        <f t="shared" si="130"/>
        <v>21.659916485017501</v>
      </c>
      <c r="AC1068">
        <f t="shared" si="131"/>
        <v>39.763957903550782</v>
      </c>
      <c r="AD1068">
        <f t="shared" si="132"/>
        <v>32.553219559541432</v>
      </c>
      <c r="AE1068">
        <f t="shared" si="133"/>
        <v>0</v>
      </c>
      <c r="AF1068" s="1" t="s">
        <v>11</v>
      </c>
      <c r="AG1068" s="1" t="s">
        <v>57</v>
      </c>
      <c r="AH1068">
        <f t="shared" si="136"/>
        <v>100</v>
      </c>
    </row>
    <row r="1069" spans="1:34" x14ac:dyDescent="0.45">
      <c r="A1069" t="str">
        <f>MID('Stand condition - SCT output'!$I1069,9,4)</f>
        <v>2007</v>
      </c>
      <c r="B1069">
        <f t="shared" si="134"/>
        <v>2008</v>
      </c>
      <c r="C1069" t="str">
        <f>MID('Stand condition - SCT output'!$I1069,18,4)</f>
        <v>2009</v>
      </c>
      <c r="D1069">
        <f>SUM('Stand condition - SCT output'!$B1069:$C1069)</f>
        <v>1743778.8338012686</v>
      </c>
      <c r="E1069" s="1">
        <f>'Stand condition - SCT output'!$D1069</f>
        <v>4980642.5374145498</v>
      </c>
      <c r="F1069" s="1">
        <f>'Stand condition - SCT output'!$E1069</f>
        <v>6087684.3445348404</v>
      </c>
      <c r="G1069" s="1">
        <f>'Stand condition - SCT output'!$F1069</f>
        <v>4009934.7329101502</v>
      </c>
      <c r="H1069" s="1">
        <f>'Stand condition - SCT output'!$G1069</f>
        <v>0</v>
      </c>
      <c r="I1069" s="1" t="str">
        <f>'Stand condition - SCT output'!$H1069</f>
        <v>Lachlan</v>
      </c>
      <c r="J1069" s="1" t="str">
        <f>'Stand condition - SCT output'!$J1069</f>
        <v>Coolabah</v>
      </c>
      <c r="K1069" s="1"/>
      <c r="L1069" t="s">
        <v>94</v>
      </c>
      <c r="M1069">
        <v>2008</v>
      </c>
      <c r="N1069" t="s">
        <v>96</v>
      </c>
      <c r="O1069">
        <v>1743778.8338012686</v>
      </c>
      <c r="P1069" s="1">
        <v>4980642.5374145498</v>
      </c>
      <c r="Q1069" s="1">
        <v>6087684.3445348404</v>
      </c>
      <c r="R1069" s="1">
        <v>4009934.7329101502</v>
      </c>
      <c r="S1069" s="1">
        <v>0</v>
      </c>
      <c r="T1069" s="1" t="s">
        <v>12</v>
      </c>
      <c r="U1069" s="1" t="s">
        <v>57</v>
      </c>
      <c r="V1069">
        <f t="shared" si="135"/>
        <v>16822040.44866081</v>
      </c>
      <c r="X1069" t="s">
        <v>94</v>
      </c>
      <c r="Y1069">
        <v>2008</v>
      </c>
      <c r="Z1069" t="s">
        <v>96</v>
      </c>
      <c r="AA1069">
        <f t="shared" si="129"/>
        <v>10.366036386151297</v>
      </c>
      <c r="AB1069">
        <f t="shared" si="130"/>
        <v>29.60783831554189</v>
      </c>
      <c r="AC1069">
        <f t="shared" si="131"/>
        <v>36.188739190788695</v>
      </c>
      <c r="AD1069">
        <f t="shared" si="132"/>
        <v>23.837386107518117</v>
      </c>
      <c r="AE1069">
        <f t="shared" si="133"/>
        <v>0</v>
      </c>
      <c r="AF1069" s="1" t="s">
        <v>12</v>
      </c>
      <c r="AG1069" s="1" t="s">
        <v>57</v>
      </c>
      <c r="AH1069">
        <f t="shared" si="136"/>
        <v>100</v>
      </c>
    </row>
    <row r="1070" spans="1:34" x14ac:dyDescent="0.45">
      <c r="A1070" t="str">
        <f>MID('Stand condition - SCT output'!$I1070,9,4)</f>
        <v>2007</v>
      </c>
      <c r="B1070">
        <f t="shared" si="134"/>
        <v>2008</v>
      </c>
      <c r="C1070" t="str">
        <f>MID('Stand condition - SCT output'!$I1070,18,4)</f>
        <v>2009</v>
      </c>
      <c r="D1070">
        <f>SUM('Stand condition - SCT output'!$B1070:$C1070)</f>
        <v>4992.0426635742097</v>
      </c>
      <c r="E1070" s="1">
        <f>'Stand condition - SCT output'!$D1070</f>
        <v>31805.4609375</v>
      </c>
      <c r="F1070" s="1">
        <f>'Stand condition - SCT output'!$E1070</f>
        <v>97810.406799316406</v>
      </c>
      <c r="G1070" s="1">
        <f>'Stand condition - SCT output'!$F1070</f>
        <v>103838.713684082</v>
      </c>
      <c r="H1070" s="1">
        <f>'Stand condition - SCT output'!$G1070</f>
        <v>0</v>
      </c>
      <c r="I1070" s="1" t="str">
        <f>'Stand condition - SCT output'!$H1070</f>
        <v>Loddon</v>
      </c>
      <c r="J1070" s="1" t="str">
        <f>'Stand condition - SCT output'!$J1070</f>
        <v>Coolabah</v>
      </c>
      <c r="K1070" s="1"/>
      <c r="L1070" t="s">
        <v>94</v>
      </c>
      <c r="M1070">
        <v>2008</v>
      </c>
      <c r="N1070" t="s">
        <v>96</v>
      </c>
      <c r="O1070">
        <v>4992.0426635742097</v>
      </c>
      <c r="P1070" s="1">
        <v>31805.4609375</v>
      </c>
      <c r="Q1070" s="1">
        <v>97810.406799316406</v>
      </c>
      <c r="R1070" s="1">
        <v>103838.713684082</v>
      </c>
      <c r="S1070" s="1">
        <v>0</v>
      </c>
      <c r="T1070" s="1" t="s">
        <v>13</v>
      </c>
      <c r="U1070" s="1" t="s">
        <v>57</v>
      </c>
      <c r="V1070">
        <f t="shared" si="135"/>
        <v>238446.62408447263</v>
      </c>
      <c r="X1070" t="s">
        <v>94</v>
      </c>
      <c r="Y1070">
        <v>2008</v>
      </c>
      <c r="Z1070" t="s">
        <v>96</v>
      </c>
      <c r="AA1070">
        <f t="shared" si="129"/>
        <v>2.0935681864825724</v>
      </c>
      <c r="AB1070">
        <f t="shared" si="130"/>
        <v>13.338608193602491</v>
      </c>
      <c r="AC1070">
        <f t="shared" si="131"/>
        <v>41.019832918525985</v>
      </c>
      <c r="AD1070">
        <f t="shared" si="132"/>
        <v>43.547990701388947</v>
      </c>
      <c r="AE1070">
        <f t="shared" si="133"/>
        <v>0</v>
      </c>
      <c r="AF1070" s="1" t="s">
        <v>13</v>
      </c>
      <c r="AG1070" s="1" t="s">
        <v>57</v>
      </c>
      <c r="AH1070">
        <f t="shared" si="136"/>
        <v>100</v>
      </c>
    </row>
    <row r="1071" spans="1:34" x14ac:dyDescent="0.45">
      <c r="A1071" t="str">
        <f>MID('Stand condition - SCT output'!$I1071,9,4)</f>
        <v>2007</v>
      </c>
      <c r="B1071">
        <f t="shared" si="134"/>
        <v>2008</v>
      </c>
      <c r="C1071" t="str">
        <f>MID('Stand condition - SCT output'!$I1071,18,4)</f>
        <v>2009</v>
      </c>
      <c r="D1071">
        <f>SUM('Stand condition - SCT output'!$B1071:$C1071)</f>
        <v>108107.033935546</v>
      </c>
      <c r="E1071" s="1">
        <f>'Stand condition - SCT output'!$D1071</f>
        <v>1143675.7493815101</v>
      </c>
      <c r="F1071" s="1">
        <f>'Stand condition - SCT output'!$E1071</f>
        <v>4243908.26478606</v>
      </c>
      <c r="G1071" s="1">
        <f>'Stand condition - SCT output'!$F1071</f>
        <v>4874044.8503827201</v>
      </c>
      <c r="H1071" s="1">
        <f>'Stand condition - SCT output'!$G1071</f>
        <v>0</v>
      </c>
      <c r="I1071" s="1" t="str">
        <f>'Stand condition - SCT output'!$H1071</f>
        <v>Lower Darling</v>
      </c>
      <c r="J1071" s="1" t="str">
        <f>'Stand condition - SCT output'!$J1071</f>
        <v>Coolabah</v>
      </c>
      <c r="K1071" s="1"/>
      <c r="L1071" t="s">
        <v>94</v>
      </c>
      <c r="M1071">
        <v>2008</v>
      </c>
      <c r="N1071" t="s">
        <v>96</v>
      </c>
      <c r="O1071">
        <v>108107.033935546</v>
      </c>
      <c r="P1071" s="1">
        <v>1143675.7493815101</v>
      </c>
      <c r="Q1071" s="1">
        <v>4243908.26478606</v>
      </c>
      <c r="R1071" s="1">
        <v>4874044.8503827201</v>
      </c>
      <c r="S1071" s="1">
        <v>0</v>
      </c>
      <c r="T1071" s="1" t="s">
        <v>14</v>
      </c>
      <c r="U1071" s="1" t="s">
        <v>57</v>
      </c>
      <c r="V1071">
        <f t="shared" si="135"/>
        <v>10369735.898485836</v>
      </c>
      <c r="X1071" t="s">
        <v>94</v>
      </c>
      <c r="Y1071">
        <v>2008</v>
      </c>
      <c r="Z1071" t="s">
        <v>96</v>
      </c>
      <c r="AA1071">
        <f t="shared" si="129"/>
        <v>1.0425244672945966</v>
      </c>
      <c r="AB1071">
        <f t="shared" si="130"/>
        <v>11.028976635253622</v>
      </c>
      <c r="AC1071">
        <f t="shared" si="131"/>
        <v>40.925905021416654</v>
      </c>
      <c r="AD1071">
        <f t="shared" si="132"/>
        <v>47.002593876035128</v>
      </c>
      <c r="AE1071">
        <f t="shared" si="133"/>
        <v>0</v>
      </c>
      <c r="AF1071" s="1" t="s">
        <v>14</v>
      </c>
      <c r="AG1071" s="1" t="s">
        <v>57</v>
      </c>
      <c r="AH1071">
        <f t="shared" si="136"/>
        <v>100</v>
      </c>
    </row>
    <row r="1072" spans="1:34" x14ac:dyDescent="0.45">
      <c r="A1072" t="str">
        <f>MID('Stand condition - SCT output'!$I1072,9,4)</f>
        <v>2007</v>
      </c>
      <c r="B1072">
        <f t="shared" si="134"/>
        <v>2008</v>
      </c>
      <c r="C1072" t="str">
        <f>MID('Stand condition - SCT output'!$I1072,18,4)</f>
        <v>2009</v>
      </c>
      <c r="D1072">
        <f>SUM('Stand condition - SCT output'!$B1072:$C1072)</f>
        <v>693082.41772460914</v>
      </c>
      <c r="E1072" s="1">
        <f>'Stand condition - SCT output'!$D1072</f>
        <v>9777985.1092263609</v>
      </c>
      <c r="F1072" s="1">
        <f>'Stand condition - SCT output'!$E1072</f>
        <v>225727617.150554</v>
      </c>
      <c r="G1072" s="1">
        <f>'Stand condition - SCT output'!$F1072</f>
        <v>432296080.57926798</v>
      </c>
      <c r="H1072" s="1">
        <f>'Stand condition - SCT output'!$G1072</f>
        <v>17916.6962280273</v>
      </c>
      <c r="I1072" s="1" t="str">
        <f>'Stand condition - SCT output'!$H1072</f>
        <v>Macquarie-Castlereagh</v>
      </c>
      <c r="J1072" s="1" t="str">
        <f>'Stand condition - SCT output'!$J1072</f>
        <v>Coolabah</v>
      </c>
      <c r="K1072" s="1"/>
      <c r="L1072" t="s">
        <v>94</v>
      </c>
      <c r="M1072">
        <v>2008</v>
      </c>
      <c r="N1072" t="s">
        <v>96</v>
      </c>
      <c r="O1072">
        <v>693082.41772460914</v>
      </c>
      <c r="P1072" s="1">
        <v>9777985.1092263609</v>
      </c>
      <c r="Q1072" s="1">
        <v>225727617.150554</v>
      </c>
      <c r="R1072" s="1">
        <v>432296080.57926798</v>
      </c>
      <c r="S1072" s="1">
        <v>17916.6962280273</v>
      </c>
      <c r="T1072" s="1" t="s">
        <v>15</v>
      </c>
      <c r="U1072" s="1" t="s">
        <v>57</v>
      </c>
      <c r="V1072">
        <f t="shared" si="135"/>
        <v>668512681.95300102</v>
      </c>
      <c r="X1072" t="s">
        <v>94</v>
      </c>
      <c r="Y1072">
        <v>2008</v>
      </c>
      <c r="Z1072" t="s">
        <v>96</v>
      </c>
      <c r="AA1072">
        <f t="shared" si="129"/>
        <v>0.10367528342167419</v>
      </c>
      <c r="AB1072">
        <f t="shared" si="130"/>
        <v>1.4626476614715576</v>
      </c>
      <c r="AC1072">
        <f t="shared" si="131"/>
        <v>33.765644728101584</v>
      </c>
      <c r="AD1072">
        <f t="shared" si="132"/>
        <v>64.665352243782877</v>
      </c>
      <c r="AE1072">
        <f t="shared" si="133"/>
        <v>2.6800832223085502E-3</v>
      </c>
      <c r="AF1072" s="1" t="s">
        <v>15</v>
      </c>
      <c r="AG1072" s="1" t="s">
        <v>57</v>
      </c>
      <c r="AH1072">
        <f t="shared" si="136"/>
        <v>99.999999999999986</v>
      </c>
    </row>
    <row r="1073" spans="1:34" x14ac:dyDescent="0.45">
      <c r="A1073" t="str">
        <f>MID('Stand condition - SCT output'!$I1073,9,4)</f>
        <v>2007</v>
      </c>
      <c r="B1073">
        <f t="shared" si="134"/>
        <v>2008</v>
      </c>
      <c r="C1073" t="str">
        <f>MID('Stand condition - SCT output'!$I1073,18,4)</f>
        <v>2009</v>
      </c>
      <c r="D1073">
        <f>SUM('Stand condition - SCT output'!$B1073:$C1073)</f>
        <v>161951.43383788981</v>
      </c>
      <c r="E1073" s="1">
        <f>'Stand condition - SCT output'!$D1073</f>
        <v>5469981.0587490899</v>
      </c>
      <c r="F1073" s="1">
        <f>'Stand condition - SCT output'!$E1073</f>
        <v>20481879.491574898</v>
      </c>
      <c r="G1073" s="1">
        <f>'Stand condition - SCT output'!$F1073</f>
        <v>53690035.4951372</v>
      </c>
      <c r="H1073" s="1">
        <f>'Stand condition - SCT output'!$G1073</f>
        <v>3411.31103515625</v>
      </c>
      <c r="I1073" s="1" t="str">
        <f>'Stand condition - SCT output'!$H1073</f>
        <v>Moonie</v>
      </c>
      <c r="J1073" s="1" t="str">
        <f>'Stand condition - SCT output'!$J1073</f>
        <v>Coolabah</v>
      </c>
      <c r="K1073" s="1"/>
      <c r="L1073" t="s">
        <v>94</v>
      </c>
      <c r="M1073">
        <v>2008</v>
      </c>
      <c r="N1073" t="s">
        <v>96</v>
      </c>
      <c r="O1073">
        <v>161951.43383788981</v>
      </c>
      <c r="P1073" s="1">
        <v>5469981.0587490899</v>
      </c>
      <c r="Q1073" s="1">
        <v>20481879.491574898</v>
      </c>
      <c r="R1073" s="1">
        <v>53690035.4951372</v>
      </c>
      <c r="S1073" s="1">
        <v>3411.31103515625</v>
      </c>
      <c r="T1073" s="1" t="s">
        <v>16</v>
      </c>
      <c r="U1073" s="1" t="s">
        <v>57</v>
      </c>
      <c r="V1073">
        <f t="shared" si="135"/>
        <v>79807258.790334225</v>
      </c>
      <c r="X1073" t="s">
        <v>94</v>
      </c>
      <c r="Y1073">
        <v>2008</v>
      </c>
      <c r="Z1073" t="s">
        <v>96</v>
      </c>
      <c r="AA1073">
        <f t="shared" si="129"/>
        <v>0.20292820013197146</v>
      </c>
      <c r="AB1073">
        <f t="shared" si="130"/>
        <v>6.8539894010387696</v>
      </c>
      <c r="AC1073">
        <f t="shared" si="131"/>
        <v>25.664181181042572</v>
      </c>
      <c r="AD1073">
        <f t="shared" si="132"/>
        <v>67.274626780740661</v>
      </c>
      <c r="AE1073">
        <f t="shared" si="133"/>
        <v>4.2744370460314667E-3</v>
      </c>
      <c r="AF1073" s="1" t="s">
        <v>16</v>
      </c>
      <c r="AG1073" s="1" t="s">
        <v>57</v>
      </c>
      <c r="AH1073">
        <f t="shared" si="136"/>
        <v>100</v>
      </c>
    </row>
    <row r="1074" spans="1:34" x14ac:dyDescent="0.45">
      <c r="A1074" t="str">
        <f>MID('Stand condition - SCT output'!$I1074,9,4)</f>
        <v>2007</v>
      </c>
      <c r="B1074">
        <f t="shared" si="134"/>
        <v>2008</v>
      </c>
      <c r="C1074" t="str">
        <f>MID('Stand condition - SCT output'!$I1074,18,4)</f>
        <v>2009</v>
      </c>
      <c r="D1074">
        <f>SUM('Stand condition - SCT output'!$B1074:$C1074)</f>
        <v>342035.2905991493</v>
      </c>
      <c r="E1074" s="1">
        <f>'Stand condition - SCT output'!$D1074</f>
        <v>2540984.1122819399</v>
      </c>
      <c r="F1074" s="1">
        <f>'Stand condition - SCT output'!$E1074</f>
        <v>5618113.2588177798</v>
      </c>
      <c r="G1074" s="1">
        <f>'Stand condition - SCT output'!$F1074</f>
        <v>8079462.0874073701</v>
      </c>
      <c r="H1074" s="1">
        <f>'Stand condition - SCT output'!$G1074</f>
        <v>5674.2921752929597</v>
      </c>
      <c r="I1074" s="1" t="str">
        <f>'Stand condition - SCT output'!$H1074</f>
        <v>Murray</v>
      </c>
      <c r="J1074" s="1" t="str">
        <f>'Stand condition - SCT output'!$J1074</f>
        <v>Coolabah</v>
      </c>
      <c r="K1074" s="1"/>
      <c r="L1074" t="s">
        <v>94</v>
      </c>
      <c r="M1074">
        <v>2008</v>
      </c>
      <c r="N1074" t="s">
        <v>96</v>
      </c>
      <c r="O1074">
        <v>342035.2905991493</v>
      </c>
      <c r="P1074" s="1">
        <v>2540984.1122819399</v>
      </c>
      <c r="Q1074" s="1">
        <v>5618113.2588177798</v>
      </c>
      <c r="R1074" s="1">
        <v>8079462.0874073701</v>
      </c>
      <c r="S1074" s="1">
        <v>5674.2921752929597</v>
      </c>
      <c r="T1074" s="1" t="s">
        <v>17</v>
      </c>
      <c r="U1074" s="1" t="s">
        <v>57</v>
      </c>
      <c r="V1074">
        <f t="shared" si="135"/>
        <v>16586269.041281532</v>
      </c>
      <c r="X1074" t="s">
        <v>94</v>
      </c>
      <c r="Y1074">
        <v>2008</v>
      </c>
      <c r="Z1074" t="s">
        <v>96</v>
      </c>
      <c r="AA1074">
        <f t="shared" si="129"/>
        <v>2.0621593062783337</v>
      </c>
      <c r="AB1074">
        <f t="shared" si="130"/>
        <v>15.319805231409726</v>
      </c>
      <c r="AC1074">
        <f t="shared" si="131"/>
        <v>33.872073610013615</v>
      </c>
      <c r="AD1074">
        <f t="shared" si="132"/>
        <v>48.711751071313344</v>
      </c>
      <c r="AE1074">
        <f t="shared" si="133"/>
        <v>3.421078098498357E-2</v>
      </c>
      <c r="AF1074" s="1" t="s">
        <v>17</v>
      </c>
      <c r="AG1074" s="1" t="s">
        <v>57</v>
      </c>
      <c r="AH1074">
        <f t="shared" si="136"/>
        <v>100</v>
      </c>
    </row>
    <row r="1075" spans="1:34" x14ac:dyDescent="0.45">
      <c r="A1075" t="str">
        <f>MID('Stand condition - SCT output'!$I1075,9,4)</f>
        <v>2007</v>
      </c>
      <c r="B1075">
        <f t="shared" si="134"/>
        <v>2008</v>
      </c>
      <c r="C1075" t="str">
        <f>MID('Stand condition - SCT output'!$I1075,18,4)</f>
        <v>2009</v>
      </c>
      <c r="D1075">
        <f>SUM('Stand condition - SCT output'!$B1075:$C1075)</f>
        <v>64718.485596421102</v>
      </c>
      <c r="E1075" s="1">
        <f>'Stand condition - SCT output'!$D1075</f>
        <v>2084277.8710779501</v>
      </c>
      <c r="F1075" s="1">
        <f>'Stand condition - SCT output'!$E1075</f>
        <v>53057725.439676203</v>
      </c>
      <c r="G1075" s="1">
        <f>'Stand condition - SCT output'!$F1075</f>
        <v>216573991.92921099</v>
      </c>
      <c r="H1075" s="1">
        <f>'Stand condition - SCT output'!$G1075</f>
        <v>25432.527160644499</v>
      </c>
      <c r="I1075" s="1" t="str">
        <f>'Stand condition - SCT output'!$H1075</f>
        <v>Barwon-Darling</v>
      </c>
      <c r="J1075" s="1" t="str">
        <f>'Stand condition - SCT output'!$J1075</f>
        <v>Coolabah</v>
      </c>
      <c r="K1075" s="1"/>
      <c r="L1075" t="s">
        <v>94</v>
      </c>
      <c r="M1075">
        <v>2008</v>
      </c>
      <c r="N1075" t="s">
        <v>96</v>
      </c>
      <c r="O1075">
        <v>64718.485596421102</v>
      </c>
      <c r="P1075" s="1">
        <v>2084277.8710779501</v>
      </c>
      <c r="Q1075" s="1">
        <v>53057725.439676203</v>
      </c>
      <c r="R1075" s="1">
        <v>216573991.92921099</v>
      </c>
      <c r="S1075" s="1">
        <v>25432.527160644499</v>
      </c>
      <c r="T1075" s="1" t="s">
        <v>18</v>
      </c>
      <c r="U1075" s="1" t="s">
        <v>57</v>
      </c>
      <c r="V1075">
        <f t="shared" si="135"/>
        <v>271806146.2527222</v>
      </c>
      <c r="X1075" t="s">
        <v>94</v>
      </c>
      <c r="Y1075">
        <v>2008</v>
      </c>
      <c r="Z1075" t="s">
        <v>96</v>
      </c>
      <c r="AA1075">
        <f t="shared" si="129"/>
        <v>2.3810530589049521E-2</v>
      </c>
      <c r="AB1075">
        <f t="shared" si="130"/>
        <v>0.76682514351239606</v>
      </c>
      <c r="AC1075">
        <f t="shared" si="131"/>
        <v>19.520428868574495</v>
      </c>
      <c r="AD1075">
        <f t="shared" si="132"/>
        <v>79.679578594901599</v>
      </c>
      <c r="AE1075">
        <f t="shared" si="133"/>
        <v>9.3568624224551668E-3</v>
      </c>
      <c r="AF1075" s="1" t="s">
        <v>18</v>
      </c>
      <c r="AG1075" s="1" t="s">
        <v>57</v>
      </c>
      <c r="AH1075">
        <f t="shared" si="136"/>
        <v>99.999999999999986</v>
      </c>
    </row>
    <row r="1076" spans="1:34" x14ac:dyDescent="0.45">
      <c r="A1076" t="str">
        <f>MID('Stand condition - SCT output'!$I1076,9,4)</f>
        <v>2007</v>
      </c>
      <c r="B1076">
        <f t="shared" si="134"/>
        <v>2008</v>
      </c>
      <c r="C1076" t="str">
        <f>MID('Stand condition - SCT output'!$I1076,18,4)</f>
        <v>2009</v>
      </c>
      <c r="D1076">
        <f>SUM('Stand condition - SCT output'!$B1076:$C1076)</f>
        <v>780035.28302001941</v>
      </c>
      <c r="E1076" s="1">
        <f>'Stand condition - SCT output'!$D1076</f>
        <v>13550200.821187301</v>
      </c>
      <c r="F1076" s="1">
        <f>'Stand condition - SCT output'!$E1076</f>
        <v>138383382.43748501</v>
      </c>
      <c r="G1076" s="1">
        <f>'Stand condition - SCT output'!$F1076</f>
        <v>486947980.94428498</v>
      </c>
      <c r="H1076" s="1">
        <f>'Stand condition - SCT output'!$G1076</f>
        <v>4738.5734863281205</v>
      </c>
      <c r="I1076" s="1" t="str">
        <f>'Stand condition - SCT output'!$H1076</f>
        <v>Border Rivers</v>
      </c>
      <c r="J1076" s="1" t="str">
        <f>'Stand condition - SCT output'!$J1076</f>
        <v>Coolabah</v>
      </c>
      <c r="K1076" s="1"/>
      <c r="L1076" t="s">
        <v>94</v>
      </c>
      <c r="M1076">
        <v>2008</v>
      </c>
      <c r="N1076" t="s">
        <v>96</v>
      </c>
      <c r="O1076">
        <v>780035.28302001941</v>
      </c>
      <c r="P1076" s="1">
        <v>13550200.821187301</v>
      </c>
      <c r="Q1076" s="1">
        <v>138383382.43748501</v>
      </c>
      <c r="R1076" s="1">
        <v>486947980.94428498</v>
      </c>
      <c r="S1076" s="1">
        <v>4738.5734863281205</v>
      </c>
      <c r="T1076" s="1" t="s">
        <v>19</v>
      </c>
      <c r="U1076" s="1" t="s">
        <v>57</v>
      </c>
      <c r="V1076">
        <f t="shared" si="135"/>
        <v>639666338.05946362</v>
      </c>
      <c r="X1076" t="s">
        <v>94</v>
      </c>
      <c r="Y1076">
        <v>2008</v>
      </c>
      <c r="Z1076" t="s">
        <v>96</v>
      </c>
      <c r="AA1076">
        <f t="shared" si="129"/>
        <v>0.12194408812981918</v>
      </c>
      <c r="AB1076">
        <f t="shared" si="130"/>
        <v>2.1183232593251873</v>
      </c>
      <c r="AC1076">
        <f t="shared" si="131"/>
        <v>21.633682156434006</v>
      </c>
      <c r="AD1076">
        <f t="shared" si="132"/>
        <v>76.125309707796148</v>
      </c>
      <c r="AE1076">
        <f t="shared" si="133"/>
        <v>7.4078831484292065E-4</v>
      </c>
      <c r="AF1076" s="1" t="s">
        <v>19</v>
      </c>
      <c r="AG1076" s="1" t="s">
        <v>57</v>
      </c>
      <c r="AH1076">
        <f t="shared" si="136"/>
        <v>100</v>
      </c>
    </row>
    <row r="1077" spans="1:34" x14ac:dyDescent="0.45">
      <c r="A1077" t="str">
        <f>MID('Stand condition - SCT output'!$I1077,9,4)</f>
        <v>2007</v>
      </c>
      <c r="B1077">
        <f t="shared" si="134"/>
        <v>2008</v>
      </c>
      <c r="C1077" t="str">
        <f>MID('Stand condition - SCT output'!$I1077,18,4)</f>
        <v>2009</v>
      </c>
      <c r="D1077">
        <f>SUM('Stand condition - SCT output'!$B1077:$C1077)</f>
        <v>622.67327880859295</v>
      </c>
      <c r="E1077" s="1">
        <f>'Stand condition - SCT output'!$D1077</f>
        <v>9976.0724487304597</v>
      </c>
      <c r="F1077" s="1">
        <f>'Stand condition - SCT output'!$E1077</f>
        <v>19933.642578125</v>
      </c>
      <c r="G1077" s="1">
        <f>'Stand condition - SCT output'!$F1077</f>
        <v>43610.4920654296</v>
      </c>
      <c r="H1077" s="1">
        <f>'Stand condition - SCT output'!$G1077</f>
        <v>0</v>
      </c>
      <c r="I1077" s="1" t="str">
        <f>'Stand condition - SCT output'!$H1077</f>
        <v>Campaspe</v>
      </c>
      <c r="J1077" s="1" t="str">
        <f>'Stand condition - SCT output'!$J1077</f>
        <v>Coolabah</v>
      </c>
      <c r="K1077" s="1"/>
      <c r="L1077" t="s">
        <v>94</v>
      </c>
      <c r="M1077">
        <v>2008</v>
      </c>
      <c r="N1077" t="s">
        <v>96</v>
      </c>
      <c r="O1077">
        <v>622.67327880859295</v>
      </c>
      <c r="P1077" s="1">
        <v>9976.0724487304597</v>
      </c>
      <c r="Q1077" s="1">
        <v>19933.642578125</v>
      </c>
      <c r="R1077" s="1">
        <v>43610.4920654296</v>
      </c>
      <c r="S1077" s="1">
        <v>0</v>
      </c>
      <c r="T1077" s="1" t="s">
        <v>20</v>
      </c>
      <c r="U1077" s="1" t="s">
        <v>57</v>
      </c>
      <c r="V1077">
        <f t="shared" si="135"/>
        <v>74142.880371093663</v>
      </c>
      <c r="X1077" t="s">
        <v>94</v>
      </c>
      <c r="Y1077">
        <v>2008</v>
      </c>
      <c r="Z1077" t="s">
        <v>96</v>
      </c>
      <c r="AA1077">
        <f t="shared" si="129"/>
        <v>0.83982882198808761</v>
      </c>
      <c r="AB1077">
        <f t="shared" si="130"/>
        <v>13.455199472692547</v>
      </c>
      <c r="AC1077">
        <f t="shared" si="131"/>
        <v>26.885443994561342</v>
      </c>
      <c r="AD1077">
        <f t="shared" si="132"/>
        <v>58.81952771075801</v>
      </c>
      <c r="AE1077">
        <f t="shared" si="133"/>
        <v>0</v>
      </c>
      <c r="AF1077" s="1" t="s">
        <v>20</v>
      </c>
      <c r="AG1077" s="1" t="s">
        <v>57</v>
      </c>
      <c r="AH1077">
        <f t="shared" si="136"/>
        <v>99.999999999999986</v>
      </c>
    </row>
    <row r="1078" spans="1:34" x14ac:dyDescent="0.45">
      <c r="A1078" t="str">
        <f>MID('Stand condition - SCT output'!$I1078,9,4)</f>
        <v>2007</v>
      </c>
      <c r="B1078">
        <f t="shared" si="134"/>
        <v>2008</v>
      </c>
      <c r="C1078" t="str">
        <f>MID('Stand condition - SCT output'!$I1078,18,4)</f>
        <v>2009</v>
      </c>
      <c r="D1078">
        <f>SUM('Stand condition - SCT output'!$B1078:$C1078)</f>
        <v>18680.36785888665</v>
      </c>
      <c r="E1078" s="1">
        <f>'Stand condition - SCT output'!$D1078</f>
        <v>49101.0780639648</v>
      </c>
      <c r="F1078" s="1">
        <f>'Stand condition - SCT output'!$E1078</f>
        <v>346144.48950674001</v>
      </c>
      <c r="G1078" s="1">
        <f>'Stand condition - SCT output'!$F1078</f>
        <v>1088101.12328144</v>
      </c>
      <c r="H1078" s="1">
        <f>'Stand condition - SCT output'!$G1078</f>
        <v>615.44744873046795</v>
      </c>
      <c r="I1078" s="1" t="str">
        <f>'Stand condition - SCT output'!$H1078</f>
        <v>Goulburn-Broken</v>
      </c>
      <c r="J1078" s="1" t="str">
        <f>'Stand condition - SCT output'!$J1078</f>
        <v>Coolabah</v>
      </c>
      <c r="K1078" s="1"/>
      <c r="L1078" t="s">
        <v>94</v>
      </c>
      <c r="M1078">
        <v>2008</v>
      </c>
      <c r="N1078" t="s">
        <v>96</v>
      </c>
      <c r="O1078">
        <v>18680.36785888665</v>
      </c>
      <c r="P1078" s="1">
        <v>49101.0780639648</v>
      </c>
      <c r="Q1078" s="1">
        <v>346144.48950674001</v>
      </c>
      <c r="R1078" s="1">
        <v>1088101.12328144</v>
      </c>
      <c r="S1078" s="1">
        <v>615.44744873046795</v>
      </c>
      <c r="T1078" s="1" t="s">
        <v>21</v>
      </c>
      <c r="U1078" s="1" t="s">
        <v>57</v>
      </c>
      <c r="V1078">
        <f t="shared" si="135"/>
        <v>1502642.5061597619</v>
      </c>
      <c r="X1078" t="s">
        <v>94</v>
      </c>
      <c r="Y1078">
        <v>2008</v>
      </c>
      <c r="Z1078" t="s">
        <v>96</v>
      </c>
      <c r="AA1078">
        <f t="shared" si="129"/>
        <v>1.2431678048711168</v>
      </c>
      <c r="AB1078">
        <f t="shared" si="130"/>
        <v>3.267648683082331</v>
      </c>
      <c r="AC1078">
        <f t="shared" si="131"/>
        <v>23.035717949398784</v>
      </c>
      <c r="AD1078">
        <f t="shared" si="132"/>
        <v>72.412507886673112</v>
      </c>
      <c r="AE1078">
        <f t="shared" si="133"/>
        <v>4.0957675974662815E-2</v>
      </c>
      <c r="AF1078" s="1" t="s">
        <v>21</v>
      </c>
      <c r="AG1078" s="1" t="s">
        <v>57</v>
      </c>
      <c r="AH1078">
        <f t="shared" si="136"/>
        <v>100.00000000000001</v>
      </c>
    </row>
    <row r="1079" spans="1:34" x14ac:dyDescent="0.45">
      <c r="A1079" t="str">
        <f>MID('Stand condition - SCT output'!$I1079,9,4)</f>
        <v>2007</v>
      </c>
      <c r="B1079">
        <f t="shared" si="134"/>
        <v>2008</v>
      </c>
      <c r="C1079" t="str">
        <f>MID('Stand condition - SCT output'!$I1079,18,4)</f>
        <v>2009</v>
      </c>
      <c r="D1079">
        <f>SUM('Stand condition - SCT output'!$B1079:$C1079)</f>
        <v>411167.40251033939</v>
      </c>
      <c r="E1079" s="1">
        <f>'Stand condition - SCT output'!$D1079</f>
        <v>8995386.6143482793</v>
      </c>
      <c r="F1079" s="1">
        <f>'Stand condition - SCT output'!$E1079</f>
        <v>220856047.42564201</v>
      </c>
      <c r="G1079" s="1">
        <f>'Stand condition - SCT output'!$F1079</f>
        <v>1152285518.9142201</v>
      </c>
      <c r="H1079" s="1">
        <f>'Stand condition - SCT output'!$G1079</f>
        <v>75970.961364746094</v>
      </c>
      <c r="I1079" s="1" t="str">
        <f>'Stand condition - SCT output'!$H1079</f>
        <v>Gwydir</v>
      </c>
      <c r="J1079" s="1" t="str">
        <f>'Stand condition - SCT output'!$J1079</f>
        <v>Coolabah</v>
      </c>
      <c r="K1079" s="1"/>
      <c r="L1079" t="s">
        <v>94</v>
      </c>
      <c r="M1079">
        <v>2008</v>
      </c>
      <c r="N1079" t="s">
        <v>96</v>
      </c>
      <c r="O1079">
        <v>411167.40251033939</v>
      </c>
      <c r="P1079" s="1">
        <v>8995386.6143482793</v>
      </c>
      <c r="Q1079" s="1">
        <v>220856047.42564201</v>
      </c>
      <c r="R1079" s="1">
        <v>1152285518.9142201</v>
      </c>
      <c r="S1079" s="1">
        <v>75970.961364746094</v>
      </c>
      <c r="T1079" s="1" t="s">
        <v>22</v>
      </c>
      <c r="U1079" s="1" t="s">
        <v>57</v>
      </c>
      <c r="V1079">
        <f t="shared" si="135"/>
        <v>1382624091.3180854</v>
      </c>
      <c r="X1079" t="s">
        <v>94</v>
      </c>
      <c r="Y1079">
        <v>2008</v>
      </c>
      <c r="Z1079" t="s">
        <v>96</v>
      </c>
      <c r="AA1079">
        <f t="shared" si="129"/>
        <v>2.9738191681468868E-2</v>
      </c>
      <c r="AB1079">
        <f t="shared" si="130"/>
        <v>0.65060247907099478</v>
      </c>
      <c r="AC1079">
        <f t="shared" si="131"/>
        <v>15.973687194694774</v>
      </c>
      <c r="AD1079">
        <f t="shared" si="132"/>
        <v>83.340477440670185</v>
      </c>
      <c r="AE1079">
        <f t="shared" si="133"/>
        <v>5.4946938825810084E-3</v>
      </c>
      <c r="AF1079" s="1" t="s">
        <v>22</v>
      </c>
      <c r="AG1079" s="1" t="s">
        <v>57</v>
      </c>
      <c r="AH1079">
        <f t="shared" si="136"/>
        <v>100</v>
      </c>
    </row>
    <row r="1080" spans="1:34" x14ac:dyDescent="0.45">
      <c r="A1080" t="str">
        <f>MID('Stand condition - SCT output'!$I1080,9,4)</f>
        <v>2007</v>
      </c>
      <c r="B1080">
        <f t="shared" si="134"/>
        <v>2008</v>
      </c>
      <c r="C1080" t="str">
        <f>MID('Stand condition - SCT output'!$I1080,18,4)</f>
        <v>2009</v>
      </c>
      <c r="D1080">
        <f>SUM('Stand condition - SCT output'!$B1080:$C1080)</f>
        <v>1784867.1398396725</v>
      </c>
      <c r="E1080" s="1">
        <f>'Stand condition - SCT output'!$D1080</f>
        <v>46539902.660485104</v>
      </c>
      <c r="F1080" s="1">
        <f>'Stand condition - SCT output'!$E1080</f>
        <v>629594806.78830194</v>
      </c>
      <c r="G1080" s="1">
        <f>'Stand condition - SCT output'!$F1080</f>
        <v>547921769.05577004</v>
      </c>
      <c r="H1080" s="1">
        <f>'Stand condition - SCT output'!$G1080</f>
        <v>24085.520629882802</v>
      </c>
      <c r="I1080" s="1" t="str">
        <f>'Stand condition - SCT output'!$H1080</f>
        <v>Warrego</v>
      </c>
      <c r="J1080" s="1" t="str">
        <f>'Stand condition - SCT output'!$J1080</f>
        <v>Coolabah</v>
      </c>
      <c r="K1080" s="1"/>
      <c r="L1080" t="s">
        <v>94</v>
      </c>
      <c r="M1080">
        <v>2008</v>
      </c>
      <c r="N1080" t="s">
        <v>96</v>
      </c>
      <c r="O1080">
        <v>1784867.1398396725</v>
      </c>
      <c r="P1080" s="1">
        <v>46539902.660485104</v>
      </c>
      <c r="Q1080" s="1">
        <v>629594806.78830194</v>
      </c>
      <c r="R1080" s="1">
        <v>547921769.05577004</v>
      </c>
      <c r="S1080" s="1">
        <v>24085.520629882802</v>
      </c>
      <c r="T1080" s="1" t="s">
        <v>23</v>
      </c>
      <c r="U1080" s="1" t="s">
        <v>57</v>
      </c>
      <c r="V1080">
        <f t="shared" si="135"/>
        <v>1225865431.1650267</v>
      </c>
      <c r="X1080" t="s">
        <v>94</v>
      </c>
      <c r="Y1080">
        <v>2008</v>
      </c>
      <c r="Z1080" t="s">
        <v>96</v>
      </c>
      <c r="AA1080">
        <f t="shared" si="129"/>
        <v>0.14560057690372971</v>
      </c>
      <c r="AB1080">
        <f t="shared" si="130"/>
        <v>3.796493601769563</v>
      </c>
      <c r="AC1080">
        <f t="shared" si="131"/>
        <v>51.35921046325236</v>
      </c>
      <c r="AD1080">
        <f t="shared" si="132"/>
        <v>44.696730581189584</v>
      </c>
      <c r="AE1080">
        <f t="shared" si="133"/>
        <v>1.9647768847672479E-3</v>
      </c>
      <c r="AF1080" s="1" t="s">
        <v>23</v>
      </c>
      <c r="AG1080" s="1" t="s">
        <v>57</v>
      </c>
      <c r="AH1080">
        <f t="shared" si="136"/>
        <v>100</v>
      </c>
    </row>
    <row r="1081" spans="1:34" x14ac:dyDescent="0.45">
      <c r="A1081" t="str">
        <f>MID('Stand condition - SCT output'!$I1081,9,4)</f>
        <v>2007</v>
      </c>
      <c r="B1081">
        <f t="shared" si="134"/>
        <v>2008</v>
      </c>
      <c r="C1081" t="str">
        <f>MID('Stand condition - SCT output'!$I1081,18,4)</f>
        <v>2009</v>
      </c>
      <c r="D1081">
        <f>SUM('Stand condition - SCT output'!$B1081:$C1081)</f>
        <v>800.58841839958598</v>
      </c>
      <c r="E1081" s="1">
        <f>'Stand condition - SCT output'!$D1081</f>
        <v>633.65203857421795</v>
      </c>
      <c r="F1081" s="1">
        <f>'Stand condition - SCT output'!$E1081</f>
        <v>16320.6032262465</v>
      </c>
      <c r="G1081" s="1">
        <f>'Stand condition - SCT output'!$F1081</f>
        <v>38361.718210257699</v>
      </c>
      <c r="H1081" s="1">
        <f>'Stand condition - SCT output'!$G1081</f>
        <v>0</v>
      </c>
      <c r="I1081" s="1" t="str">
        <f>'Stand condition - SCT output'!$H1081</f>
        <v>Eastern Mt Lofty Ranges</v>
      </c>
      <c r="J1081" s="1" t="str">
        <f>'Stand condition - SCT output'!$J1081</f>
        <v>Coolabah</v>
      </c>
      <c r="K1081" s="1"/>
      <c r="L1081" t="s">
        <v>94</v>
      </c>
      <c r="M1081">
        <v>2008</v>
      </c>
      <c r="N1081" t="s">
        <v>96</v>
      </c>
      <c r="O1081">
        <v>800.58841839958598</v>
      </c>
      <c r="P1081" s="1">
        <v>633.65203857421795</v>
      </c>
      <c r="Q1081" s="1">
        <v>16320.6032262465</v>
      </c>
      <c r="R1081" s="1">
        <v>38361.718210257699</v>
      </c>
      <c r="S1081" s="1">
        <v>0</v>
      </c>
      <c r="T1081" s="1" t="s">
        <v>24</v>
      </c>
      <c r="U1081" s="1" t="s">
        <v>57</v>
      </c>
      <c r="V1081">
        <f t="shared" si="135"/>
        <v>56116.561893478007</v>
      </c>
      <c r="X1081" t="s">
        <v>94</v>
      </c>
      <c r="Y1081">
        <v>2008</v>
      </c>
      <c r="Z1081" t="s">
        <v>96</v>
      </c>
      <c r="AA1081">
        <f t="shared" si="129"/>
        <v>1.4266526518842775</v>
      </c>
      <c r="AB1081">
        <f t="shared" si="130"/>
        <v>1.1291711701387437</v>
      </c>
      <c r="AC1081">
        <f t="shared" si="131"/>
        <v>29.083398332967576</v>
      </c>
      <c r="AD1081">
        <f t="shared" si="132"/>
        <v>68.360777845009409</v>
      </c>
      <c r="AE1081">
        <f t="shared" si="133"/>
        <v>0</v>
      </c>
      <c r="AF1081" s="1" t="s">
        <v>24</v>
      </c>
      <c r="AG1081" s="1" t="s">
        <v>57</v>
      </c>
      <c r="AH1081">
        <f t="shared" si="136"/>
        <v>100</v>
      </c>
    </row>
    <row r="1082" spans="1:34" x14ac:dyDescent="0.45">
      <c r="A1082" t="str">
        <f>MID('Stand condition - SCT output'!$I1082,9,4)</f>
        <v>2007</v>
      </c>
      <c r="B1082">
        <f t="shared" si="134"/>
        <v>2008</v>
      </c>
      <c r="C1082" t="str">
        <f>MID('Stand condition - SCT output'!$I1082,18,4)</f>
        <v>2009</v>
      </c>
      <c r="D1082">
        <f>SUM('Stand condition - SCT output'!$B1082:$C1082)</f>
        <v>2463559.359924315</v>
      </c>
      <c r="E1082" s="1">
        <f>'Stand condition - SCT output'!$D1082</f>
        <v>27207884.388683598</v>
      </c>
      <c r="F1082" s="1">
        <f>'Stand condition - SCT output'!$E1082</f>
        <v>212613083.82583001</v>
      </c>
      <c r="G1082" s="1">
        <f>'Stand condition - SCT output'!$F1082</f>
        <v>358398930.95034099</v>
      </c>
      <c r="H1082" s="1">
        <f>'Stand condition - SCT output'!$G1082</f>
        <v>28767.3615722656</v>
      </c>
      <c r="I1082" s="1" t="str">
        <f>'Stand condition - SCT output'!$H1082</f>
        <v>Condamine-Balonne</v>
      </c>
      <c r="J1082" s="1" t="str">
        <f>'Stand condition - SCT output'!$J1082</f>
        <v>Coolabah</v>
      </c>
      <c r="K1082" s="1"/>
      <c r="L1082" t="s">
        <v>94</v>
      </c>
      <c r="M1082">
        <v>2008</v>
      </c>
      <c r="N1082" t="s">
        <v>96</v>
      </c>
      <c r="O1082">
        <v>2463559.359924315</v>
      </c>
      <c r="P1082" s="1">
        <v>27207884.388683598</v>
      </c>
      <c r="Q1082" s="1">
        <v>212613083.82583001</v>
      </c>
      <c r="R1082" s="1">
        <v>358398930.95034099</v>
      </c>
      <c r="S1082" s="1">
        <v>28767.3615722656</v>
      </c>
      <c r="T1082" s="1" t="s">
        <v>25</v>
      </c>
      <c r="U1082" s="1" t="s">
        <v>57</v>
      </c>
      <c r="V1082">
        <f t="shared" si="135"/>
        <v>600712225.88635111</v>
      </c>
      <c r="X1082" t="s">
        <v>94</v>
      </c>
      <c r="Y1082">
        <v>2008</v>
      </c>
      <c r="Z1082" t="s">
        <v>96</v>
      </c>
      <c r="AA1082">
        <f t="shared" si="129"/>
        <v>0.41010641264864089</v>
      </c>
      <c r="AB1082">
        <f t="shared" si="130"/>
        <v>4.5292709580761992</v>
      </c>
      <c r="AC1082">
        <f t="shared" si="131"/>
        <v>35.393500359031208</v>
      </c>
      <c r="AD1082">
        <f t="shared" si="132"/>
        <v>59.662333394583946</v>
      </c>
      <c r="AE1082">
        <f t="shared" si="133"/>
        <v>4.7888756600249563E-3</v>
      </c>
      <c r="AF1082" s="1" t="s">
        <v>25</v>
      </c>
      <c r="AG1082" s="1" t="s">
        <v>57</v>
      </c>
      <c r="AH1082">
        <f t="shared" si="136"/>
        <v>100.00000000000001</v>
      </c>
    </row>
    <row r="1083" spans="1:34" x14ac:dyDescent="0.45">
      <c r="A1083" t="str">
        <f>MID('Stand condition - SCT output'!$I1083,9,4)</f>
        <v>2008</v>
      </c>
      <c r="B1083">
        <f t="shared" si="134"/>
        <v>2009</v>
      </c>
      <c r="C1083" t="str">
        <f>MID('Stand condition - SCT output'!$I1083,18,4)</f>
        <v>2010</v>
      </c>
      <c r="D1083">
        <f>SUM('Stand condition - SCT output'!$B1083:$C1083)</f>
        <v>434722.6901855467</v>
      </c>
      <c r="E1083" s="1">
        <f>'Stand condition - SCT output'!$D1083</f>
        <v>2353540.2672729399</v>
      </c>
      <c r="F1083" s="1">
        <f>'Stand condition - SCT output'!$E1083</f>
        <v>5043129.00386771</v>
      </c>
      <c r="G1083" s="1">
        <f>'Stand condition - SCT output'!$F1083</f>
        <v>5102773.0196315302</v>
      </c>
      <c r="H1083" s="1">
        <f>'Stand condition - SCT output'!$G1083</f>
        <v>0</v>
      </c>
      <c r="I1083" s="1" t="str">
        <f>'Stand condition - SCT output'!$H1083</f>
        <v>Murrumbidgee</v>
      </c>
      <c r="J1083" s="1" t="str">
        <f>'Stand condition - SCT output'!$J1083</f>
        <v>Coolabah</v>
      </c>
      <c r="K1083" s="1"/>
      <c r="L1083" t="s">
        <v>95</v>
      </c>
      <c r="M1083">
        <v>2009</v>
      </c>
      <c r="N1083" t="s">
        <v>97</v>
      </c>
      <c r="O1083">
        <v>434722.6901855467</v>
      </c>
      <c r="P1083" s="1">
        <v>2353540.2672729399</v>
      </c>
      <c r="Q1083" s="1">
        <v>5043129.00386771</v>
      </c>
      <c r="R1083" s="1">
        <v>5102773.0196315302</v>
      </c>
      <c r="S1083" s="1">
        <v>0</v>
      </c>
      <c r="T1083" s="1" t="s">
        <v>4</v>
      </c>
      <c r="U1083" s="1" t="s">
        <v>57</v>
      </c>
      <c r="V1083">
        <f t="shared" si="135"/>
        <v>12934164.980957728</v>
      </c>
      <c r="X1083" t="s">
        <v>95</v>
      </c>
      <c r="Y1083">
        <v>2009</v>
      </c>
      <c r="Z1083" t="s">
        <v>97</v>
      </c>
      <c r="AA1083">
        <f t="shared" si="129"/>
        <v>3.3610417899073144</v>
      </c>
      <c r="AB1083">
        <f t="shared" si="130"/>
        <v>18.196306222612208</v>
      </c>
      <c r="AC1083">
        <f t="shared" si="131"/>
        <v>38.990758284685839</v>
      </c>
      <c r="AD1083">
        <f t="shared" si="132"/>
        <v>39.451893702794635</v>
      </c>
      <c r="AE1083">
        <f t="shared" si="133"/>
        <v>0</v>
      </c>
      <c r="AF1083" s="1" t="s">
        <v>4</v>
      </c>
      <c r="AG1083" s="1" t="s">
        <v>57</v>
      </c>
      <c r="AH1083">
        <f t="shared" si="136"/>
        <v>100</v>
      </c>
    </row>
    <row r="1084" spans="1:34" x14ac:dyDescent="0.45">
      <c r="A1084" t="str">
        <f>MID('Stand condition - SCT output'!$I1084,9,4)</f>
        <v>2008</v>
      </c>
      <c r="B1084">
        <f t="shared" si="134"/>
        <v>2009</v>
      </c>
      <c r="C1084" t="str">
        <f>MID('Stand condition - SCT output'!$I1084,18,4)</f>
        <v>2010</v>
      </c>
      <c r="D1084">
        <f>SUM('Stand condition - SCT output'!$B1084:$C1084)</f>
        <v>111499.698120117</v>
      </c>
      <c r="E1084" s="1">
        <f>'Stand condition - SCT output'!$D1084</f>
        <v>6184951.3717814097</v>
      </c>
      <c r="F1084" s="1">
        <f>'Stand condition - SCT output'!$E1084</f>
        <v>178190969.392364</v>
      </c>
      <c r="G1084" s="1">
        <f>'Stand condition - SCT output'!$F1084</f>
        <v>646703246.40906501</v>
      </c>
      <c r="H1084" s="1">
        <f>'Stand condition - SCT output'!$G1084</f>
        <v>8006.3543701171802</v>
      </c>
      <c r="I1084" s="1" t="str">
        <f>'Stand condition - SCT output'!$H1084</f>
        <v>Namoi</v>
      </c>
      <c r="J1084" s="1" t="str">
        <f>'Stand condition - SCT output'!$J1084</f>
        <v>Coolabah</v>
      </c>
      <c r="K1084" s="1"/>
      <c r="L1084" t="s">
        <v>95</v>
      </c>
      <c r="M1084">
        <v>2009</v>
      </c>
      <c r="N1084" t="s">
        <v>97</v>
      </c>
      <c r="O1084">
        <v>111499.698120117</v>
      </c>
      <c r="P1084" s="1">
        <v>6184951.3717814097</v>
      </c>
      <c r="Q1084" s="1">
        <v>178190969.392364</v>
      </c>
      <c r="R1084" s="1">
        <v>646703246.40906501</v>
      </c>
      <c r="S1084" s="1">
        <v>8006.3543701171802</v>
      </c>
      <c r="T1084" s="1" t="s">
        <v>7</v>
      </c>
      <c r="U1084" s="1" t="s">
        <v>57</v>
      </c>
      <c r="V1084">
        <f t="shared" si="135"/>
        <v>831198673.22570062</v>
      </c>
      <c r="X1084" t="s">
        <v>95</v>
      </c>
      <c r="Y1084">
        <v>2009</v>
      </c>
      <c r="Z1084" t="s">
        <v>97</v>
      </c>
      <c r="AA1084">
        <f t="shared" si="129"/>
        <v>1.3414325805816198E-2</v>
      </c>
      <c r="AB1084">
        <f t="shared" si="130"/>
        <v>0.74410024594709268</v>
      </c>
      <c r="AC1084">
        <f t="shared" si="131"/>
        <v>21.437831307026002</v>
      </c>
      <c r="AD1084">
        <f t="shared" si="132"/>
        <v>77.80369089129448</v>
      </c>
      <c r="AE1084">
        <f t="shared" si="133"/>
        <v>9.6322992661264319E-4</v>
      </c>
      <c r="AF1084" s="1" t="s">
        <v>7</v>
      </c>
      <c r="AG1084" s="1" t="s">
        <v>57</v>
      </c>
      <c r="AH1084">
        <f t="shared" si="136"/>
        <v>100</v>
      </c>
    </row>
    <row r="1085" spans="1:34" x14ac:dyDescent="0.45">
      <c r="A1085" t="str">
        <f>MID('Stand condition - SCT output'!$I1085,9,4)</f>
        <v>2008</v>
      </c>
      <c r="B1085">
        <f t="shared" si="134"/>
        <v>2009</v>
      </c>
      <c r="C1085" t="str">
        <f>MID('Stand condition - SCT output'!$I1085,18,4)</f>
        <v>2010</v>
      </c>
      <c r="D1085">
        <f>SUM('Stand condition - SCT output'!$B1085:$C1085)</f>
        <v>550566.27874755813</v>
      </c>
      <c r="E1085" s="1">
        <f>'Stand condition - SCT output'!$D1085</f>
        <v>21961379.390456401</v>
      </c>
      <c r="F1085" s="1">
        <f>'Stand condition - SCT output'!$E1085</f>
        <v>96202269.390512899</v>
      </c>
      <c r="G1085" s="1">
        <f>'Stand condition - SCT output'!$F1085</f>
        <v>36808412.680303298</v>
      </c>
      <c r="H1085" s="1">
        <f>'Stand condition - SCT output'!$G1085</f>
        <v>0</v>
      </c>
      <c r="I1085" s="1" t="str">
        <f>'Stand condition - SCT output'!$H1085</f>
        <v>Nebine</v>
      </c>
      <c r="J1085" s="1" t="str">
        <f>'Stand condition - SCT output'!$J1085</f>
        <v>Coolabah</v>
      </c>
      <c r="K1085" s="1"/>
      <c r="L1085" t="s">
        <v>95</v>
      </c>
      <c r="M1085">
        <v>2009</v>
      </c>
      <c r="N1085" t="s">
        <v>97</v>
      </c>
      <c r="O1085">
        <v>550566.27874755813</v>
      </c>
      <c r="P1085" s="1">
        <v>21961379.390456401</v>
      </c>
      <c r="Q1085" s="1">
        <v>96202269.390512899</v>
      </c>
      <c r="R1085" s="1">
        <v>36808412.680303298</v>
      </c>
      <c r="S1085" s="1">
        <v>0</v>
      </c>
      <c r="T1085" s="1" t="s">
        <v>8</v>
      </c>
      <c r="U1085" s="1" t="s">
        <v>57</v>
      </c>
      <c r="V1085">
        <f t="shared" si="135"/>
        <v>155522627.74002016</v>
      </c>
      <c r="X1085" t="s">
        <v>95</v>
      </c>
      <c r="Y1085">
        <v>2009</v>
      </c>
      <c r="Z1085" t="s">
        <v>97</v>
      </c>
      <c r="AA1085">
        <f t="shared" si="129"/>
        <v>0.35401040141111417</v>
      </c>
      <c r="AB1085">
        <f t="shared" si="130"/>
        <v>14.1210187286497</v>
      </c>
      <c r="AC1085">
        <f t="shared" si="131"/>
        <v>61.857409939941142</v>
      </c>
      <c r="AD1085">
        <f t="shared" si="132"/>
        <v>23.667560929998036</v>
      </c>
      <c r="AE1085">
        <f t="shared" si="133"/>
        <v>0</v>
      </c>
      <c r="AF1085" s="1" t="s">
        <v>8</v>
      </c>
      <c r="AG1085" s="1" t="s">
        <v>57</v>
      </c>
      <c r="AH1085">
        <f t="shared" si="136"/>
        <v>99.999999999999986</v>
      </c>
    </row>
    <row r="1086" spans="1:34" x14ac:dyDescent="0.45">
      <c r="A1086" t="str">
        <f>MID('Stand condition - SCT output'!$I1086,9,4)</f>
        <v>2008</v>
      </c>
      <c r="B1086">
        <f t="shared" si="134"/>
        <v>2009</v>
      </c>
      <c r="C1086" t="str">
        <f>MID('Stand condition - SCT output'!$I1086,18,4)</f>
        <v>2010</v>
      </c>
      <c r="D1086">
        <f>SUM('Stand condition - SCT output'!$B1086:$C1086)</f>
        <v>1244.3723754882801</v>
      </c>
      <c r="E1086" s="1">
        <f>'Stand condition - SCT output'!$D1086</f>
        <v>14943.5636596679</v>
      </c>
      <c r="F1086" s="1">
        <f>'Stand condition - SCT output'!$E1086</f>
        <v>119972.84588623</v>
      </c>
      <c r="G1086" s="1">
        <f>'Stand condition - SCT output'!$F1086</f>
        <v>440624.831610466</v>
      </c>
      <c r="H1086" s="1">
        <f>'Stand condition - SCT output'!$G1086</f>
        <v>620.47473144531205</v>
      </c>
      <c r="I1086" s="1" t="str">
        <f>'Stand condition - SCT output'!$H1086</f>
        <v>Ovens</v>
      </c>
      <c r="J1086" s="1" t="str">
        <f>'Stand condition - SCT output'!$J1086</f>
        <v>Coolabah</v>
      </c>
      <c r="K1086" s="1"/>
      <c r="L1086" t="s">
        <v>95</v>
      </c>
      <c r="M1086">
        <v>2009</v>
      </c>
      <c r="N1086" t="s">
        <v>97</v>
      </c>
      <c r="O1086">
        <v>1244.3723754882801</v>
      </c>
      <c r="P1086" s="1">
        <v>14943.5636596679</v>
      </c>
      <c r="Q1086" s="1">
        <v>119972.84588623</v>
      </c>
      <c r="R1086" s="1">
        <v>440624.831610466</v>
      </c>
      <c r="S1086" s="1">
        <v>620.47473144531205</v>
      </c>
      <c r="T1086" s="1" t="s">
        <v>9</v>
      </c>
      <c r="U1086" s="1" t="s">
        <v>57</v>
      </c>
      <c r="V1086">
        <f t="shared" si="135"/>
        <v>577406.08826329745</v>
      </c>
      <c r="X1086" t="s">
        <v>95</v>
      </c>
      <c r="Y1086">
        <v>2009</v>
      </c>
      <c r="Z1086" t="s">
        <v>97</v>
      </c>
      <c r="AA1086">
        <f t="shared" si="129"/>
        <v>0.2155107818885425</v>
      </c>
      <c r="AB1086">
        <f t="shared" si="130"/>
        <v>2.5880509338955271</v>
      </c>
      <c r="AC1086">
        <f t="shared" si="131"/>
        <v>20.777897622638562</v>
      </c>
      <c r="AD1086">
        <f t="shared" si="132"/>
        <v>76.311081674902752</v>
      </c>
      <c r="AE1086">
        <f t="shared" si="133"/>
        <v>0.10745898667462184</v>
      </c>
      <c r="AF1086" s="1" t="s">
        <v>9</v>
      </c>
      <c r="AG1086" s="1" t="s">
        <v>57</v>
      </c>
      <c r="AH1086">
        <f t="shared" si="136"/>
        <v>100</v>
      </c>
    </row>
    <row r="1087" spans="1:34" x14ac:dyDescent="0.45">
      <c r="A1087" t="str">
        <f>MID('Stand condition - SCT output'!$I1087,9,4)</f>
        <v>2008</v>
      </c>
      <c r="B1087">
        <f t="shared" si="134"/>
        <v>2009</v>
      </c>
      <c r="C1087" t="str">
        <f>MID('Stand condition - SCT output'!$I1087,18,4)</f>
        <v>2010</v>
      </c>
      <c r="D1087">
        <f>SUM('Stand condition - SCT output'!$B1087:$C1087)</f>
        <v>3000039.9292576201</v>
      </c>
      <c r="E1087" s="1">
        <f>'Stand condition - SCT output'!$D1087</f>
        <v>32301203.593774099</v>
      </c>
      <c r="F1087" s="1">
        <f>'Stand condition - SCT output'!$E1087</f>
        <v>64990388.214779601</v>
      </c>
      <c r="G1087" s="1">
        <f>'Stand condition - SCT output'!$F1087</f>
        <v>128293705.805044</v>
      </c>
      <c r="H1087" s="1">
        <f>'Stand condition - SCT output'!$G1087</f>
        <v>8242.2853393554597</v>
      </c>
      <c r="I1087" s="1" t="str">
        <f>'Stand condition - SCT output'!$H1087</f>
        <v>Paroo</v>
      </c>
      <c r="J1087" s="1" t="str">
        <f>'Stand condition - SCT output'!$J1087</f>
        <v>Coolabah</v>
      </c>
      <c r="K1087" s="1"/>
      <c r="L1087" t="s">
        <v>95</v>
      </c>
      <c r="M1087">
        <v>2009</v>
      </c>
      <c r="N1087" t="s">
        <v>97</v>
      </c>
      <c r="O1087">
        <v>3000039.9292576201</v>
      </c>
      <c r="P1087" s="1">
        <v>32301203.593774099</v>
      </c>
      <c r="Q1087" s="1">
        <v>64990388.214779601</v>
      </c>
      <c r="R1087" s="1">
        <v>128293705.805044</v>
      </c>
      <c r="S1087" s="1">
        <v>8242.2853393554597</v>
      </c>
      <c r="T1087" s="1" t="s">
        <v>10</v>
      </c>
      <c r="U1087" s="1" t="s">
        <v>57</v>
      </c>
      <c r="V1087">
        <f t="shared" si="135"/>
        <v>228593579.82819468</v>
      </c>
      <c r="X1087" t="s">
        <v>95</v>
      </c>
      <c r="Y1087">
        <v>2009</v>
      </c>
      <c r="Z1087" t="s">
        <v>97</v>
      </c>
      <c r="AA1087">
        <f t="shared" si="129"/>
        <v>1.3123902830133622</v>
      </c>
      <c r="AB1087">
        <f t="shared" si="130"/>
        <v>14.13040716981242</v>
      </c>
      <c r="AC1087">
        <f t="shared" si="131"/>
        <v>28.43053959066776</v>
      </c>
      <c r="AD1087">
        <f t="shared" si="132"/>
        <v>56.123057306100364</v>
      </c>
      <c r="AE1087">
        <f t="shared" si="133"/>
        <v>3.605650406083215E-3</v>
      </c>
      <c r="AF1087" s="1" t="s">
        <v>10</v>
      </c>
      <c r="AG1087" s="1" t="s">
        <v>57</v>
      </c>
      <c r="AH1087">
        <f t="shared" si="136"/>
        <v>100</v>
      </c>
    </row>
    <row r="1088" spans="1:34" x14ac:dyDescent="0.45">
      <c r="A1088" t="str">
        <f>MID('Stand condition - SCT output'!$I1088,9,4)</f>
        <v>2008</v>
      </c>
      <c r="B1088">
        <f t="shared" si="134"/>
        <v>2009</v>
      </c>
      <c r="C1088" t="str">
        <f>MID('Stand condition - SCT output'!$I1088,18,4)</f>
        <v>2010</v>
      </c>
      <c r="D1088">
        <f>SUM('Stand condition - SCT output'!$B1088:$C1088)</f>
        <v>51055.85522460928</v>
      </c>
      <c r="E1088" s="1">
        <f>'Stand condition - SCT output'!$D1088</f>
        <v>246450.69573974601</v>
      </c>
      <c r="F1088" s="1">
        <f>'Stand condition - SCT output'!$E1088</f>
        <v>473941.027527812</v>
      </c>
      <c r="G1088" s="1">
        <f>'Stand condition - SCT output'!$F1088</f>
        <v>409126.12292480399</v>
      </c>
      <c r="H1088" s="1">
        <f>'Stand condition - SCT output'!$G1088</f>
        <v>0</v>
      </c>
      <c r="I1088" s="1" t="str">
        <f>'Stand condition - SCT output'!$H1088</f>
        <v>Wimmera-Avoca</v>
      </c>
      <c r="J1088" s="1" t="str">
        <f>'Stand condition - SCT output'!$J1088</f>
        <v>Coolabah</v>
      </c>
      <c r="K1088" s="1"/>
      <c r="L1088" t="s">
        <v>95</v>
      </c>
      <c r="M1088">
        <v>2009</v>
      </c>
      <c r="N1088" t="s">
        <v>97</v>
      </c>
      <c r="O1088">
        <v>51055.85522460928</v>
      </c>
      <c r="P1088" s="1">
        <v>246450.69573974601</v>
      </c>
      <c r="Q1088" s="1">
        <v>473941.027527812</v>
      </c>
      <c r="R1088" s="1">
        <v>409126.12292480399</v>
      </c>
      <c r="S1088" s="1">
        <v>0</v>
      </c>
      <c r="T1088" s="1" t="s">
        <v>11</v>
      </c>
      <c r="U1088" s="1" t="s">
        <v>57</v>
      </c>
      <c r="V1088">
        <f t="shared" si="135"/>
        <v>1180573.7014169712</v>
      </c>
      <c r="X1088" t="s">
        <v>95</v>
      </c>
      <c r="Y1088">
        <v>2009</v>
      </c>
      <c r="Z1088" t="s">
        <v>97</v>
      </c>
      <c r="AA1088">
        <f t="shared" si="129"/>
        <v>4.3246647933398847</v>
      </c>
      <c r="AB1088">
        <f t="shared" si="130"/>
        <v>20.875502769877574</v>
      </c>
      <c r="AC1088">
        <f t="shared" si="131"/>
        <v>40.144975867154187</v>
      </c>
      <c r="AD1088">
        <f t="shared" si="132"/>
        <v>34.654856569628365</v>
      </c>
      <c r="AE1088">
        <f t="shared" si="133"/>
        <v>0</v>
      </c>
      <c r="AF1088" s="1" t="s">
        <v>11</v>
      </c>
      <c r="AG1088" s="1" t="s">
        <v>57</v>
      </c>
      <c r="AH1088">
        <f t="shared" si="136"/>
        <v>100.00000000000001</v>
      </c>
    </row>
    <row r="1089" spans="1:34" x14ac:dyDescent="0.45">
      <c r="A1089" t="str">
        <f>MID('Stand condition - SCT output'!$I1089,9,4)</f>
        <v>2008</v>
      </c>
      <c r="B1089">
        <f t="shared" si="134"/>
        <v>2009</v>
      </c>
      <c r="C1089" t="str">
        <f>MID('Stand condition - SCT output'!$I1089,18,4)</f>
        <v>2010</v>
      </c>
      <c r="D1089">
        <f>SUM('Stand condition - SCT output'!$B1089:$C1089)</f>
        <v>1965087.3746948151</v>
      </c>
      <c r="E1089" s="1">
        <f>'Stand condition - SCT output'!$D1089</f>
        <v>5990338.1587524395</v>
      </c>
      <c r="F1089" s="1">
        <f>'Stand condition - SCT output'!$E1089</f>
        <v>5751234.5779943103</v>
      </c>
      <c r="G1089" s="1">
        <f>'Stand condition - SCT output'!$F1089</f>
        <v>3115380.3372192299</v>
      </c>
      <c r="H1089" s="1">
        <f>'Stand condition - SCT output'!$G1089</f>
        <v>0</v>
      </c>
      <c r="I1089" s="1" t="str">
        <f>'Stand condition - SCT output'!$H1089</f>
        <v>Lachlan</v>
      </c>
      <c r="J1089" s="1" t="str">
        <f>'Stand condition - SCT output'!$J1089</f>
        <v>Coolabah</v>
      </c>
      <c r="K1089" s="1"/>
      <c r="L1089" t="s">
        <v>95</v>
      </c>
      <c r="M1089">
        <v>2009</v>
      </c>
      <c r="N1089" t="s">
        <v>97</v>
      </c>
      <c r="O1089">
        <v>1965087.3746948151</v>
      </c>
      <c r="P1089" s="1">
        <v>5990338.1587524395</v>
      </c>
      <c r="Q1089" s="1">
        <v>5751234.5779943103</v>
      </c>
      <c r="R1089" s="1">
        <v>3115380.3372192299</v>
      </c>
      <c r="S1089" s="1">
        <v>0</v>
      </c>
      <c r="T1089" s="1" t="s">
        <v>12</v>
      </c>
      <c r="U1089" s="1" t="s">
        <v>57</v>
      </c>
      <c r="V1089">
        <f t="shared" si="135"/>
        <v>16822040.448660795</v>
      </c>
      <c r="X1089" t="s">
        <v>95</v>
      </c>
      <c r="Y1089">
        <v>2009</v>
      </c>
      <c r="Z1089" t="s">
        <v>97</v>
      </c>
      <c r="AA1089">
        <f t="shared" si="129"/>
        <v>11.681623169864961</v>
      </c>
      <c r="AB1089">
        <f t="shared" si="130"/>
        <v>35.610056800388513</v>
      </c>
      <c r="AC1089">
        <f t="shared" si="131"/>
        <v>34.188685941794695</v>
      </c>
      <c r="AD1089">
        <f t="shared" si="132"/>
        <v>18.519634087951832</v>
      </c>
      <c r="AE1089">
        <f t="shared" si="133"/>
        <v>0</v>
      </c>
      <c r="AF1089" s="1" t="s">
        <v>12</v>
      </c>
      <c r="AG1089" s="1" t="s">
        <v>57</v>
      </c>
      <c r="AH1089">
        <f t="shared" si="136"/>
        <v>100</v>
      </c>
    </row>
    <row r="1090" spans="1:34" x14ac:dyDescent="0.45">
      <c r="A1090" t="str">
        <f>MID('Stand condition - SCT output'!$I1090,9,4)</f>
        <v>2008</v>
      </c>
      <c r="B1090">
        <f t="shared" si="134"/>
        <v>2009</v>
      </c>
      <c r="C1090" t="str">
        <f>MID('Stand condition - SCT output'!$I1090,18,4)</f>
        <v>2010</v>
      </c>
      <c r="D1090">
        <f>SUM('Stand condition - SCT output'!$B1090:$C1090)</f>
        <v>3749.26904296875</v>
      </c>
      <c r="E1090" s="1">
        <f>'Stand condition - SCT output'!$D1090</f>
        <v>41134.214294433499</v>
      </c>
      <c r="F1090" s="1">
        <f>'Stand condition - SCT output'!$E1090</f>
        <v>88493.226318359302</v>
      </c>
      <c r="G1090" s="1">
        <f>'Stand condition - SCT output'!$F1090</f>
        <v>105069.91442871001</v>
      </c>
      <c r="H1090" s="1">
        <f>'Stand condition - SCT output'!$G1090</f>
        <v>0</v>
      </c>
      <c r="I1090" s="1" t="str">
        <f>'Stand condition - SCT output'!$H1090</f>
        <v>Loddon</v>
      </c>
      <c r="J1090" s="1" t="str">
        <f>'Stand condition - SCT output'!$J1090</f>
        <v>Coolabah</v>
      </c>
      <c r="K1090" s="1"/>
      <c r="L1090" t="s">
        <v>95</v>
      </c>
      <c r="M1090">
        <v>2009</v>
      </c>
      <c r="N1090" t="s">
        <v>97</v>
      </c>
      <c r="O1090">
        <v>3749.26904296875</v>
      </c>
      <c r="P1090" s="1">
        <v>41134.214294433499</v>
      </c>
      <c r="Q1090" s="1">
        <v>88493.226318359302</v>
      </c>
      <c r="R1090" s="1">
        <v>105069.91442871001</v>
      </c>
      <c r="S1090" s="1">
        <v>0</v>
      </c>
      <c r="T1090" s="1" t="s">
        <v>13</v>
      </c>
      <c r="U1090" s="1" t="s">
        <v>57</v>
      </c>
      <c r="V1090">
        <f t="shared" si="135"/>
        <v>238446.62408447155</v>
      </c>
      <c r="X1090" t="s">
        <v>95</v>
      </c>
      <c r="Y1090">
        <v>2009</v>
      </c>
      <c r="Z1090" t="s">
        <v>97</v>
      </c>
      <c r="AA1090">
        <f t="shared" si="129"/>
        <v>1.5723724575108862</v>
      </c>
      <c r="AB1090">
        <f t="shared" si="130"/>
        <v>17.250910744645893</v>
      </c>
      <c r="AC1090">
        <f t="shared" si="131"/>
        <v>37.11238381257597</v>
      </c>
      <c r="AD1090">
        <f t="shared" si="132"/>
        <v>44.064332985267249</v>
      </c>
      <c r="AE1090">
        <f t="shared" si="133"/>
        <v>0</v>
      </c>
      <c r="AF1090" s="1" t="s">
        <v>13</v>
      </c>
      <c r="AG1090" s="1" t="s">
        <v>57</v>
      </c>
      <c r="AH1090">
        <f t="shared" si="136"/>
        <v>100</v>
      </c>
    </row>
    <row r="1091" spans="1:34" x14ac:dyDescent="0.45">
      <c r="A1091" t="str">
        <f>MID('Stand condition - SCT output'!$I1091,9,4)</f>
        <v>2008</v>
      </c>
      <c r="B1091">
        <f t="shared" si="134"/>
        <v>2009</v>
      </c>
      <c r="C1091" t="str">
        <f>MID('Stand condition - SCT output'!$I1091,18,4)</f>
        <v>2010</v>
      </c>
      <c r="D1091">
        <f>SUM('Stand condition - SCT output'!$B1091:$C1091)</f>
        <v>123006.40832519501</v>
      </c>
      <c r="E1091" s="1">
        <f>'Stand condition - SCT output'!$D1091</f>
        <v>1103438.1926798499</v>
      </c>
      <c r="F1091" s="1">
        <f>'Stand condition - SCT output'!$E1091</f>
        <v>4493202.9640045697</v>
      </c>
      <c r="G1091" s="1">
        <f>'Stand condition - SCT output'!$F1091</f>
        <v>4650058.3903810903</v>
      </c>
      <c r="H1091" s="1">
        <f>'Stand condition - SCT output'!$G1091</f>
        <v>29.943095128676401</v>
      </c>
      <c r="I1091" s="1" t="str">
        <f>'Stand condition - SCT output'!$H1091</f>
        <v>Lower Darling</v>
      </c>
      <c r="J1091" s="1" t="str">
        <f>'Stand condition - SCT output'!$J1091</f>
        <v>Coolabah</v>
      </c>
      <c r="K1091" s="1"/>
      <c r="L1091" t="s">
        <v>95</v>
      </c>
      <c r="M1091">
        <v>2009</v>
      </c>
      <c r="N1091" t="s">
        <v>97</v>
      </c>
      <c r="O1091">
        <v>123006.40832519501</v>
      </c>
      <c r="P1091" s="1">
        <v>1103438.1926798499</v>
      </c>
      <c r="Q1091" s="1">
        <v>4493202.9640045697</v>
      </c>
      <c r="R1091" s="1">
        <v>4650058.3903810903</v>
      </c>
      <c r="S1091" s="1">
        <v>29.943095128676401</v>
      </c>
      <c r="T1091" s="1" t="s">
        <v>14</v>
      </c>
      <c r="U1091" s="1" t="s">
        <v>57</v>
      </c>
      <c r="V1091">
        <f t="shared" si="135"/>
        <v>10369735.898485834</v>
      </c>
      <c r="X1091" t="s">
        <v>95</v>
      </c>
      <c r="Y1091">
        <v>2009</v>
      </c>
      <c r="Z1091" t="s">
        <v>97</v>
      </c>
      <c r="AA1091">
        <f t="shared" ref="AA1091:AA1154" si="137">O1091/$V1091*100</f>
        <v>1.1862057966505795</v>
      </c>
      <c r="AB1091">
        <f t="shared" ref="AB1091:AB1154" si="138">P1091/$V1091*100</f>
        <v>10.640947884130506</v>
      </c>
      <c r="AC1091">
        <f t="shared" ref="AC1091:AC1154" si="139">Q1091/$V1091*100</f>
        <v>43.329965275785447</v>
      </c>
      <c r="AD1091">
        <f t="shared" ref="AD1091:AD1154" si="140">R1091/$V1091*100</f>
        <v>44.842592288778363</v>
      </c>
      <c r="AE1091">
        <f t="shared" ref="AE1091:AE1154" si="141">S1091/$V1091*100</f>
        <v>2.8875465510214805E-4</v>
      </c>
      <c r="AF1091" s="1" t="s">
        <v>14</v>
      </c>
      <c r="AG1091" s="1" t="s">
        <v>57</v>
      </c>
      <c r="AH1091">
        <f t="shared" si="136"/>
        <v>100</v>
      </c>
    </row>
    <row r="1092" spans="1:34" x14ac:dyDescent="0.45">
      <c r="A1092" t="str">
        <f>MID('Stand condition - SCT output'!$I1092,9,4)</f>
        <v>2008</v>
      </c>
      <c r="B1092">
        <f t="shared" ref="B1092:B1155" si="142">A1092+1</f>
        <v>2009</v>
      </c>
      <c r="C1092" t="str">
        <f>MID('Stand condition - SCT output'!$I1092,18,4)</f>
        <v>2010</v>
      </c>
      <c r="D1092">
        <f>SUM('Stand condition - SCT output'!$B1092:$C1092)</f>
        <v>2626090.910991346</v>
      </c>
      <c r="E1092" s="1">
        <f>'Stand condition - SCT output'!$D1092</f>
        <v>46670138.675785497</v>
      </c>
      <c r="F1092" s="1">
        <f>'Stand condition - SCT output'!$E1092</f>
        <v>358210650.36146897</v>
      </c>
      <c r="G1092" s="1">
        <f>'Stand condition - SCT output'!$F1092</f>
        <v>260989222.368586</v>
      </c>
      <c r="H1092" s="1">
        <f>'Stand condition - SCT output'!$G1092</f>
        <v>16579.636169433499</v>
      </c>
      <c r="I1092" s="1" t="str">
        <f>'Stand condition - SCT output'!$H1092</f>
        <v>Macquarie-Castlereagh</v>
      </c>
      <c r="J1092" s="1" t="str">
        <f>'Stand condition - SCT output'!$J1092</f>
        <v>Coolabah</v>
      </c>
      <c r="K1092" s="1"/>
      <c r="L1092" t="s">
        <v>95</v>
      </c>
      <c r="M1092">
        <v>2009</v>
      </c>
      <c r="N1092" t="s">
        <v>97</v>
      </c>
      <c r="O1092">
        <v>2626090.910991346</v>
      </c>
      <c r="P1092" s="1">
        <v>46670138.675785497</v>
      </c>
      <c r="Q1092" s="1">
        <v>358210650.36146897</v>
      </c>
      <c r="R1092" s="1">
        <v>260989222.368586</v>
      </c>
      <c r="S1092" s="1">
        <v>16579.636169433499</v>
      </c>
      <c r="T1092" s="1" t="s">
        <v>15</v>
      </c>
      <c r="U1092" s="1" t="s">
        <v>57</v>
      </c>
      <c r="V1092">
        <f t="shared" ref="V1092:V1155" si="143">SUM(O1092:S1092)</f>
        <v>668512681.95300126</v>
      </c>
      <c r="X1092" t="s">
        <v>95</v>
      </c>
      <c r="Y1092">
        <v>2009</v>
      </c>
      <c r="Z1092" t="s">
        <v>97</v>
      </c>
      <c r="AA1092">
        <f t="shared" si="137"/>
        <v>0.39282589274439061</v>
      </c>
      <c r="AB1092">
        <f t="shared" si="138"/>
        <v>6.9811897269387284</v>
      </c>
      <c r="AC1092">
        <f t="shared" si="139"/>
        <v>53.583224377283003</v>
      </c>
      <c r="AD1092">
        <f t="shared" si="140"/>
        <v>39.0402799250014</v>
      </c>
      <c r="AE1092">
        <f t="shared" si="141"/>
        <v>2.4800780324761443E-3</v>
      </c>
      <c r="AF1092" s="1" t="s">
        <v>15</v>
      </c>
      <c r="AG1092" s="1" t="s">
        <v>57</v>
      </c>
      <c r="AH1092">
        <f t="shared" ref="AH1092:AH1155" si="144">SUM(AA1092:AE1092)</f>
        <v>100</v>
      </c>
    </row>
    <row r="1093" spans="1:34" x14ac:dyDescent="0.45">
      <c r="A1093" t="str">
        <f>MID('Stand condition - SCT output'!$I1093,9,4)</f>
        <v>2008</v>
      </c>
      <c r="B1093">
        <f t="shared" si="142"/>
        <v>2009</v>
      </c>
      <c r="C1093" t="str">
        <f>MID('Stand condition - SCT output'!$I1093,18,4)</f>
        <v>2010</v>
      </c>
      <c r="D1093">
        <f>SUM('Stand condition - SCT output'!$B1093:$C1093)</f>
        <v>1450997.4189725954</v>
      </c>
      <c r="E1093" s="1">
        <f>'Stand condition - SCT output'!$D1093</f>
        <v>11004054.9447385</v>
      </c>
      <c r="F1093" s="1">
        <f>'Stand condition - SCT output'!$E1093</f>
        <v>20361827.203212101</v>
      </c>
      <c r="G1093" s="1">
        <f>'Stand condition - SCT output'!$F1093</f>
        <v>46986970.062278301</v>
      </c>
      <c r="H1093" s="1">
        <f>'Stand condition - SCT output'!$G1093</f>
        <v>3409.1611328125</v>
      </c>
      <c r="I1093" s="1" t="str">
        <f>'Stand condition - SCT output'!$H1093</f>
        <v>Moonie</v>
      </c>
      <c r="J1093" s="1" t="str">
        <f>'Stand condition - SCT output'!$J1093</f>
        <v>Coolabah</v>
      </c>
      <c r="K1093" s="1"/>
      <c r="L1093" t="s">
        <v>95</v>
      </c>
      <c r="M1093">
        <v>2009</v>
      </c>
      <c r="N1093" t="s">
        <v>97</v>
      </c>
      <c r="O1093">
        <v>1450997.4189725954</v>
      </c>
      <c r="P1093" s="1">
        <v>11004054.9447385</v>
      </c>
      <c r="Q1093" s="1">
        <v>20361827.203212101</v>
      </c>
      <c r="R1093" s="1">
        <v>46986970.062278301</v>
      </c>
      <c r="S1093" s="1">
        <v>3409.1611328125</v>
      </c>
      <c r="T1093" s="1" t="s">
        <v>16</v>
      </c>
      <c r="U1093" s="1" t="s">
        <v>57</v>
      </c>
      <c r="V1093">
        <f t="shared" si="143"/>
        <v>79807258.790334314</v>
      </c>
      <c r="X1093" t="s">
        <v>95</v>
      </c>
      <c r="Y1093">
        <v>2009</v>
      </c>
      <c r="Z1093" t="s">
        <v>97</v>
      </c>
      <c r="AA1093">
        <f t="shared" si="137"/>
        <v>1.8181271239807697</v>
      </c>
      <c r="AB1093">
        <f t="shared" si="138"/>
        <v>13.788288323055687</v>
      </c>
      <c r="AC1093">
        <f t="shared" si="139"/>
        <v>25.513753400183418</v>
      </c>
      <c r="AD1093">
        <f t="shared" si="140"/>
        <v>58.875559409602261</v>
      </c>
      <c r="AE1093">
        <f t="shared" si="141"/>
        <v>4.2717431778591464E-3</v>
      </c>
      <c r="AF1093" s="1" t="s">
        <v>16</v>
      </c>
      <c r="AG1093" s="1" t="s">
        <v>57</v>
      </c>
      <c r="AH1093">
        <f t="shared" si="144"/>
        <v>99.999999999999986</v>
      </c>
    </row>
    <row r="1094" spans="1:34" x14ac:dyDescent="0.45">
      <c r="A1094" t="str">
        <f>MID('Stand condition - SCT output'!$I1094,9,4)</f>
        <v>2008</v>
      </c>
      <c r="B1094">
        <f t="shared" si="142"/>
        <v>2009</v>
      </c>
      <c r="C1094" t="str">
        <f>MID('Stand condition - SCT output'!$I1094,18,4)</f>
        <v>2010</v>
      </c>
      <c r="D1094">
        <f>SUM('Stand condition - SCT output'!$B1094:$C1094)</f>
        <v>334695.53559426608</v>
      </c>
      <c r="E1094" s="1">
        <f>'Stand condition - SCT output'!$D1094</f>
        <v>2216816.4918595799</v>
      </c>
      <c r="F1094" s="1">
        <f>'Stand condition - SCT output'!$E1094</f>
        <v>5754933.0677128797</v>
      </c>
      <c r="G1094" s="1">
        <f>'Stand condition - SCT output'!$F1094</f>
        <v>8270427.09141941</v>
      </c>
      <c r="H1094" s="1">
        <f>'Stand condition - SCT output'!$G1094</f>
        <v>9396.8546953986606</v>
      </c>
      <c r="I1094" s="1" t="str">
        <f>'Stand condition - SCT output'!$H1094</f>
        <v>Murray</v>
      </c>
      <c r="J1094" s="1" t="str">
        <f>'Stand condition - SCT output'!$J1094</f>
        <v>Coolabah</v>
      </c>
      <c r="K1094" s="1"/>
      <c r="L1094" t="s">
        <v>95</v>
      </c>
      <c r="M1094">
        <v>2009</v>
      </c>
      <c r="N1094" t="s">
        <v>97</v>
      </c>
      <c r="O1094">
        <v>334695.53559426608</v>
      </c>
      <c r="P1094" s="1">
        <v>2216816.4918595799</v>
      </c>
      <c r="Q1094" s="1">
        <v>5754933.0677128797</v>
      </c>
      <c r="R1094" s="1">
        <v>8270427.09141941</v>
      </c>
      <c r="S1094" s="1">
        <v>9396.8546953986606</v>
      </c>
      <c r="T1094" s="1" t="s">
        <v>17</v>
      </c>
      <c r="U1094" s="1" t="s">
        <v>57</v>
      </c>
      <c r="V1094">
        <f t="shared" si="143"/>
        <v>16586269.041281534</v>
      </c>
      <c r="X1094" t="s">
        <v>95</v>
      </c>
      <c r="Y1094">
        <v>2009</v>
      </c>
      <c r="Z1094" t="s">
        <v>97</v>
      </c>
      <c r="AA1094">
        <f t="shared" si="137"/>
        <v>2.017907310928353</v>
      </c>
      <c r="AB1094">
        <f t="shared" si="138"/>
        <v>13.365371599496845</v>
      </c>
      <c r="AC1094">
        <f t="shared" si="139"/>
        <v>34.696971654019585</v>
      </c>
      <c r="AD1094">
        <f t="shared" si="140"/>
        <v>49.863095014527737</v>
      </c>
      <c r="AE1094">
        <f t="shared" si="141"/>
        <v>5.6654421027482714E-2</v>
      </c>
      <c r="AF1094" s="1" t="s">
        <v>17</v>
      </c>
      <c r="AG1094" s="1" t="s">
        <v>57</v>
      </c>
      <c r="AH1094">
        <f t="shared" si="144"/>
        <v>100.00000000000001</v>
      </c>
    </row>
    <row r="1095" spans="1:34" x14ac:dyDescent="0.45">
      <c r="A1095" t="str">
        <f>MID('Stand condition - SCT output'!$I1095,9,4)</f>
        <v>2008</v>
      </c>
      <c r="B1095">
        <f t="shared" si="142"/>
        <v>2009</v>
      </c>
      <c r="C1095" t="str">
        <f>MID('Stand condition - SCT output'!$I1095,18,4)</f>
        <v>2010</v>
      </c>
      <c r="D1095">
        <f>SUM('Stand condition - SCT output'!$B1095:$C1095)</f>
        <v>385722.93367321498</v>
      </c>
      <c r="E1095" s="1">
        <f>'Stand condition - SCT output'!$D1095</f>
        <v>8593990.3431513701</v>
      </c>
      <c r="F1095" s="1">
        <f>'Stand condition - SCT output'!$E1095</f>
        <v>88581592.633247793</v>
      </c>
      <c r="G1095" s="1">
        <f>'Stand condition - SCT output'!$F1095</f>
        <v>174224614.94739899</v>
      </c>
      <c r="H1095" s="1">
        <f>'Stand condition - SCT output'!$G1095</f>
        <v>20225.3952507467</v>
      </c>
      <c r="I1095" s="1" t="str">
        <f>'Stand condition - SCT output'!$H1095</f>
        <v>Barwon-Darling</v>
      </c>
      <c r="J1095" s="1" t="str">
        <f>'Stand condition - SCT output'!$J1095</f>
        <v>Coolabah</v>
      </c>
      <c r="K1095" s="1"/>
      <c r="L1095" t="s">
        <v>95</v>
      </c>
      <c r="M1095">
        <v>2009</v>
      </c>
      <c r="N1095" t="s">
        <v>97</v>
      </c>
      <c r="O1095">
        <v>385722.93367321498</v>
      </c>
      <c r="P1095" s="1">
        <v>8593990.3431513701</v>
      </c>
      <c r="Q1095" s="1">
        <v>88581592.633247793</v>
      </c>
      <c r="R1095" s="1">
        <v>174224614.94739899</v>
      </c>
      <c r="S1095" s="1">
        <v>20225.3952507467</v>
      </c>
      <c r="T1095" s="1" t="s">
        <v>18</v>
      </c>
      <c r="U1095" s="1" t="s">
        <v>57</v>
      </c>
      <c r="V1095">
        <f t="shared" si="143"/>
        <v>271806146.25272208</v>
      </c>
      <c r="X1095" t="s">
        <v>95</v>
      </c>
      <c r="Y1095">
        <v>2009</v>
      </c>
      <c r="Z1095" t="s">
        <v>97</v>
      </c>
      <c r="AA1095">
        <f t="shared" si="137"/>
        <v>0.14191104174464636</v>
      </c>
      <c r="AB1095">
        <f t="shared" si="138"/>
        <v>3.161808686680978</v>
      </c>
      <c r="AC1095">
        <f t="shared" si="139"/>
        <v>32.589988804331782</v>
      </c>
      <c r="AD1095">
        <f t="shared" si="140"/>
        <v>64.098850356903654</v>
      </c>
      <c r="AE1095">
        <f t="shared" si="141"/>
        <v>7.44111033896245E-3</v>
      </c>
      <c r="AF1095" s="1" t="s">
        <v>18</v>
      </c>
      <c r="AG1095" s="1" t="s">
        <v>57</v>
      </c>
      <c r="AH1095">
        <f t="shared" si="144"/>
        <v>100.00000000000003</v>
      </c>
    </row>
    <row r="1096" spans="1:34" x14ac:dyDescent="0.45">
      <c r="A1096" t="str">
        <f>MID('Stand condition - SCT output'!$I1096,9,4)</f>
        <v>2008</v>
      </c>
      <c r="B1096">
        <f t="shared" si="142"/>
        <v>2009</v>
      </c>
      <c r="C1096" t="str">
        <f>MID('Stand condition - SCT output'!$I1096,18,4)</f>
        <v>2010</v>
      </c>
      <c r="D1096">
        <f>SUM('Stand condition - SCT output'!$B1096:$C1096)</f>
        <v>3215711.1596210548</v>
      </c>
      <c r="E1096" s="1">
        <f>'Stand condition - SCT output'!$D1096</f>
        <v>31692830.462670099</v>
      </c>
      <c r="F1096" s="1">
        <f>'Stand condition - SCT output'!$E1096</f>
        <v>202660988.70336401</v>
      </c>
      <c r="G1096" s="1">
        <f>'Stand condition - SCT output'!$F1096</f>
        <v>402085972.74497801</v>
      </c>
      <c r="H1096" s="1">
        <f>'Stand condition - SCT output'!$G1096</f>
        <v>10834.988830566401</v>
      </c>
      <c r="I1096" s="1" t="str">
        <f>'Stand condition - SCT output'!$H1096</f>
        <v>Border Rivers</v>
      </c>
      <c r="J1096" s="1" t="str">
        <f>'Stand condition - SCT output'!$J1096</f>
        <v>Coolabah</v>
      </c>
      <c r="K1096" s="1"/>
      <c r="L1096" t="s">
        <v>95</v>
      </c>
      <c r="M1096">
        <v>2009</v>
      </c>
      <c r="N1096" t="s">
        <v>97</v>
      </c>
      <c r="O1096">
        <v>3215711.1596210548</v>
      </c>
      <c r="P1096" s="1">
        <v>31692830.462670099</v>
      </c>
      <c r="Q1096" s="1">
        <v>202660988.70336401</v>
      </c>
      <c r="R1096" s="1">
        <v>402085972.74497801</v>
      </c>
      <c r="S1096" s="1">
        <v>10834.988830566401</v>
      </c>
      <c r="T1096" s="1" t="s">
        <v>19</v>
      </c>
      <c r="U1096" s="1" t="s">
        <v>57</v>
      </c>
      <c r="V1096">
        <f t="shared" si="143"/>
        <v>639666338.05946374</v>
      </c>
      <c r="X1096" t="s">
        <v>95</v>
      </c>
      <c r="Y1096">
        <v>2009</v>
      </c>
      <c r="Z1096" t="s">
        <v>97</v>
      </c>
      <c r="AA1096">
        <f t="shared" si="137"/>
        <v>0.50271695855943588</v>
      </c>
      <c r="AB1096">
        <f t="shared" si="138"/>
        <v>4.9545878182077976</v>
      </c>
      <c r="AC1096">
        <f t="shared" si="139"/>
        <v>31.682296948463861</v>
      </c>
      <c r="AD1096">
        <f t="shared" si="140"/>
        <v>62.85870442468083</v>
      </c>
      <c r="AE1096">
        <f t="shared" si="141"/>
        <v>1.6938500880687541E-3</v>
      </c>
      <c r="AF1096" s="1" t="s">
        <v>19</v>
      </c>
      <c r="AG1096" s="1" t="s">
        <v>57</v>
      </c>
      <c r="AH1096">
        <f t="shared" si="144"/>
        <v>100</v>
      </c>
    </row>
    <row r="1097" spans="1:34" x14ac:dyDescent="0.45">
      <c r="A1097" t="str">
        <f>MID('Stand condition - SCT output'!$I1097,9,4)</f>
        <v>2008</v>
      </c>
      <c r="B1097">
        <f t="shared" si="142"/>
        <v>2009</v>
      </c>
      <c r="C1097" t="str">
        <f>MID('Stand condition - SCT output'!$I1097,18,4)</f>
        <v>2010</v>
      </c>
      <c r="D1097">
        <f>SUM('Stand condition - SCT output'!$B1097:$C1097)</f>
        <v>1868.1670532226501</v>
      </c>
      <c r="E1097" s="1">
        <f>'Stand condition - SCT output'!$D1097</f>
        <v>12469.0115356445</v>
      </c>
      <c r="F1097" s="1">
        <f>'Stand condition - SCT output'!$E1097</f>
        <v>18067.9598388671</v>
      </c>
      <c r="G1097" s="1">
        <f>'Stand condition - SCT output'!$F1097</f>
        <v>41737.741943359302</v>
      </c>
      <c r="H1097" s="1">
        <f>'Stand condition - SCT output'!$G1097</f>
        <v>0</v>
      </c>
      <c r="I1097" s="1" t="str">
        <f>'Stand condition - SCT output'!$H1097</f>
        <v>Campaspe</v>
      </c>
      <c r="J1097" s="1" t="str">
        <f>'Stand condition - SCT output'!$J1097</f>
        <v>Coolabah</v>
      </c>
      <c r="K1097" s="1"/>
      <c r="L1097" t="s">
        <v>95</v>
      </c>
      <c r="M1097">
        <v>2009</v>
      </c>
      <c r="N1097" t="s">
        <v>97</v>
      </c>
      <c r="O1097">
        <v>1868.1670532226501</v>
      </c>
      <c r="P1097" s="1">
        <v>12469.0115356445</v>
      </c>
      <c r="Q1097" s="1">
        <v>18067.9598388671</v>
      </c>
      <c r="R1097" s="1">
        <v>41737.741943359302</v>
      </c>
      <c r="S1097" s="1">
        <v>0</v>
      </c>
      <c r="T1097" s="1" t="s">
        <v>20</v>
      </c>
      <c r="U1097" s="1" t="s">
        <v>57</v>
      </c>
      <c r="V1097">
        <f t="shared" si="143"/>
        <v>74142.880371093546</v>
      </c>
      <c r="X1097" t="s">
        <v>95</v>
      </c>
      <c r="Y1097">
        <v>2009</v>
      </c>
      <c r="Z1097" t="s">
        <v>97</v>
      </c>
      <c r="AA1097">
        <f t="shared" si="137"/>
        <v>2.5196850242022721</v>
      </c>
      <c r="AB1097">
        <f t="shared" si="138"/>
        <v>16.817544008589469</v>
      </c>
      <c r="AC1097">
        <f t="shared" si="139"/>
        <v>24.369109681785908</v>
      </c>
      <c r="AD1097">
        <f t="shared" si="140"/>
        <v>56.29366128542236</v>
      </c>
      <c r="AE1097">
        <f t="shared" si="141"/>
        <v>0</v>
      </c>
      <c r="AF1097" s="1" t="s">
        <v>20</v>
      </c>
      <c r="AG1097" s="1" t="s">
        <v>57</v>
      </c>
      <c r="AH1097">
        <f t="shared" si="144"/>
        <v>100</v>
      </c>
    </row>
    <row r="1098" spans="1:34" x14ac:dyDescent="0.45">
      <c r="A1098" t="str">
        <f>MID('Stand condition - SCT output'!$I1098,9,4)</f>
        <v>2008</v>
      </c>
      <c r="B1098">
        <f t="shared" si="142"/>
        <v>2009</v>
      </c>
      <c r="C1098" t="str">
        <f>MID('Stand condition - SCT output'!$I1098,18,4)</f>
        <v>2010</v>
      </c>
      <c r="D1098">
        <f>SUM('Stand condition - SCT output'!$B1098:$C1098)</f>
        <v>21178.867553710901</v>
      </c>
      <c r="E1098" s="1">
        <f>'Stand condition - SCT output'!$D1098</f>
        <v>65325.373413085901</v>
      </c>
      <c r="F1098" s="1">
        <f>'Stand condition - SCT output'!$E1098</f>
        <v>397146.64075185702</v>
      </c>
      <c r="G1098" s="1">
        <f>'Stand condition - SCT output'!$F1098</f>
        <v>1017754.42778583</v>
      </c>
      <c r="H1098" s="1">
        <f>'Stand condition - SCT output'!$G1098</f>
        <v>1237.19665527343</v>
      </c>
      <c r="I1098" s="1" t="str">
        <f>'Stand condition - SCT output'!$H1098</f>
        <v>Goulburn-Broken</v>
      </c>
      <c r="J1098" s="1" t="str">
        <f>'Stand condition - SCT output'!$J1098</f>
        <v>Coolabah</v>
      </c>
      <c r="K1098" s="1"/>
      <c r="L1098" t="s">
        <v>95</v>
      </c>
      <c r="M1098">
        <v>2009</v>
      </c>
      <c r="N1098" t="s">
        <v>97</v>
      </c>
      <c r="O1098">
        <v>21178.867553710901</v>
      </c>
      <c r="P1098" s="1">
        <v>65325.373413085901</v>
      </c>
      <c r="Q1098" s="1">
        <v>397146.64075185702</v>
      </c>
      <c r="R1098" s="1">
        <v>1017754.42778583</v>
      </c>
      <c r="S1098" s="1">
        <v>1237.19665527343</v>
      </c>
      <c r="T1098" s="1" t="s">
        <v>21</v>
      </c>
      <c r="U1098" s="1" t="s">
        <v>57</v>
      </c>
      <c r="V1098">
        <f t="shared" si="143"/>
        <v>1502642.5061597573</v>
      </c>
      <c r="X1098" t="s">
        <v>95</v>
      </c>
      <c r="Y1098">
        <v>2009</v>
      </c>
      <c r="Z1098" t="s">
        <v>97</v>
      </c>
      <c r="AA1098">
        <f t="shared" si="137"/>
        <v>1.4094415316279636</v>
      </c>
      <c r="AB1098">
        <f t="shared" si="138"/>
        <v>4.3473662661144417</v>
      </c>
      <c r="AC1098">
        <f t="shared" si="139"/>
        <v>26.429881966192255</v>
      </c>
      <c r="AD1098">
        <f t="shared" si="140"/>
        <v>67.730975505735145</v>
      </c>
      <c r="AE1098">
        <f t="shared" si="141"/>
        <v>8.233473033018901E-2</v>
      </c>
      <c r="AF1098" s="1" t="s">
        <v>21</v>
      </c>
      <c r="AG1098" s="1" t="s">
        <v>57</v>
      </c>
      <c r="AH1098">
        <f t="shared" si="144"/>
        <v>100</v>
      </c>
    </row>
    <row r="1099" spans="1:34" x14ac:dyDescent="0.45">
      <c r="A1099" t="str">
        <f>MID('Stand condition - SCT output'!$I1099,9,4)</f>
        <v>2008</v>
      </c>
      <c r="B1099">
        <f t="shared" si="142"/>
        <v>2009</v>
      </c>
      <c r="C1099" t="str">
        <f>MID('Stand condition - SCT output'!$I1099,18,4)</f>
        <v>2010</v>
      </c>
      <c r="D1099">
        <f>SUM('Stand condition - SCT output'!$B1099:$C1099)</f>
        <v>981652.59847818979</v>
      </c>
      <c r="E1099" s="1">
        <f>'Stand condition - SCT output'!$D1099</f>
        <v>28235051.856598701</v>
      </c>
      <c r="F1099" s="1">
        <f>'Stand condition - SCT output'!$E1099</f>
        <v>427013563.84164798</v>
      </c>
      <c r="G1099" s="1">
        <f>'Stand condition - SCT output'!$F1099</f>
        <v>926366935.30817103</v>
      </c>
      <c r="H1099" s="1">
        <f>'Stand condition - SCT output'!$G1099</f>
        <v>26887.713195800701</v>
      </c>
      <c r="I1099" s="1" t="str">
        <f>'Stand condition - SCT output'!$H1099</f>
        <v>Gwydir</v>
      </c>
      <c r="J1099" s="1" t="str">
        <f>'Stand condition - SCT output'!$J1099</f>
        <v>Coolabah</v>
      </c>
      <c r="K1099" s="1"/>
      <c r="L1099" t="s">
        <v>95</v>
      </c>
      <c r="M1099">
        <v>2009</v>
      </c>
      <c r="N1099" t="s">
        <v>97</v>
      </c>
      <c r="O1099">
        <v>981652.59847818979</v>
      </c>
      <c r="P1099" s="1">
        <v>28235051.856598701</v>
      </c>
      <c r="Q1099" s="1">
        <v>427013563.84164798</v>
      </c>
      <c r="R1099" s="1">
        <v>926366935.30817103</v>
      </c>
      <c r="S1099" s="1">
        <v>26887.713195800701</v>
      </c>
      <c r="T1099" s="1" t="s">
        <v>22</v>
      </c>
      <c r="U1099" s="1" t="s">
        <v>57</v>
      </c>
      <c r="V1099">
        <f t="shared" si="143"/>
        <v>1382624091.3180916</v>
      </c>
      <c r="X1099" t="s">
        <v>95</v>
      </c>
      <c r="Y1099">
        <v>2009</v>
      </c>
      <c r="Z1099" t="s">
        <v>97</v>
      </c>
      <c r="AA1099">
        <f t="shared" si="137"/>
        <v>7.0999240114668821E-2</v>
      </c>
      <c r="AB1099">
        <f t="shared" si="138"/>
        <v>2.0421350990406575</v>
      </c>
      <c r="AC1099">
        <f t="shared" si="139"/>
        <v>30.884284927696058</v>
      </c>
      <c r="AD1099">
        <f t="shared" si="140"/>
        <v>67.000636045987108</v>
      </c>
      <c r="AE1099">
        <f t="shared" si="141"/>
        <v>1.944687161509528E-3</v>
      </c>
      <c r="AF1099" s="1" t="s">
        <v>22</v>
      </c>
      <c r="AG1099" s="1" t="s">
        <v>57</v>
      </c>
      <c r="AH1099">
        <f t="shared" si="144"/>
        <v>100</v>
      </c>
    </row>
    <row r="1100" spans="1:34" x14ac:dyDescent="0.45">
      <c r="A1100" t="str">
        <f>MID('Stand condition - SCT output'!$I1100,9,4)</f>
        <v>2008</v>
      </c>
      <c r="B1100">
        <f t="shared" si="142"/>
        <v>2009</v>
      </c>
      <c r="C1100" t="str">
        <f>MID('Stand condition - SCT output'!$I1100,18,4)</f>
        <v>2010</v>
      </c>
      <c r="D1100">
        <f>SUM('Stand condition - SCT output'!$B1100:$C1100)</f>
        <v>18687302.833616871</v>
      </c>
      <c r="E1100" s="1">
        <f>'Stand condition - SCT output'!$D1100</f>
        <v>496352792.77435398</v>
      </c>
      <c r="F1100" s="1">
        <f>'Stand condition - SCT output'!$E1100</f>
        <v>427938528.07383502</v>
      </c>
      <c r="G1100" s="1">
        <f>'Stand condition - SCT output'!$F1100</f>
        <v>282880791.28185099</v>
      </c>
      <c r="H1100" s="1">
        <f>'Stand condition - SCT output'!$G1100</f>
        <v>6016.2013679055599</v>
      </c>
      <c r="I1100" s="1" t="str">
        <f>'Stand condition - SCT output'!$H1100</f>
        <v>Warrego</v>
      </c>
      <c r="J1100" s="1" t="str">
        <f>'Stand condition - SCT output'!$J1100</f>
        <v>Coolabah</v>
      </c>
      <c r="K1100" s="1"/>
      <c r="L1100" t="s">
        <v>95</v>
      </c>
      <c r="M1100">
        <v>2009</v>
      </c>
      <c r="N1100" t="s">
        <v>97</v>
      </c>
      <c r="O1100">
        <v>18687302.833616871</v>
      </c>
      <c r="P1100" s="1">
        <v>496352792.77435398</v>
      </c>
      <c r="Q1100" s="1">
        <v>427938528.07383502</v>
      </c>
      <c r="R1100" s="1">
        <v>282880791.28185099</v>
      </c>
      <c r="S1100" s="1">
        <v>6016.2013679055599</v>
      </c>
      <c r="T1100" s="1" t="s">
        <v>23</v>
      </c>
      <c r="U1100" s="1" t="s">
        <v>57</v>
      </c>
      <c r="V1100">
        <f t="shared" si="143"/>
        <v>1225865431.1650248</v>
      </c>
      <c r="X1100" t="s">
        <v>95</v>
      </c>
      <c r="Y1100">
        <v>2009</v>
      </c>
      <c r="Z1100" t="s">
        <v>97</v>
      </c>
      <c r="AA1100">
        <f t="shared" si="137"/>
        <v>1.5244171471461623</v>
      </c>
      <c r="AB1100">
        <f t="shared" si="138"/>
        <v>40.489990186168768</v>
      </c>
      <c r="AC1100">
        <f t="shared" si="139"/>
        <v>34.90909501111679</v>
      </c>
      <c r="AD1100">
        <f t="shared" si="140"/>
        <v>23.076006883806961</v>
      </c>
      <c r="AE1100">
        <f t="shared" si="141"/>
        <v>4.9077176131705961E-4</v>
      </c>
      <c r="AF1100" s="1" t="s">
        <v>23</v>
      </c>
      <c r="AG1100" s="1" t="s">
        <v>57</v>
      </c>
      <c r="AH1100">
        <f t="shared" si="144"/>
        <v>100</v>
      </c>
    </row>
    <row r="1101" spans="1:34" x14ac:dyDescent="0.45">
      <c r="A1101" t="str">
        <f>MID('Stand condition - SCT output'!$I1101,9,4)</f>
        <v>2008</v>
      </c>
      <c r="B1101">
        <f t="shared" si="142"/>
        <v>2009</v>
      </c>
      <c r="C1101" t="str">
        <f>MID('Stand condition - SCT output'!$I1101,18,4)</f>
        <v>2010</v>
      </c>
      <c r="D1101">
        <f>SUM('Stand condition - SCT output'!$B1101:$C1101)</f>
        <v>800.58841839958598</v>
      </c>
      <c r="E1101" s="1">
        <f>'Stand condition - SCT output'!$D1101</f>
        <v>633.65203857421795</v>
      </c>
      <c r="F1101" s="1">
        <f>'Stand condition - SCT output'!$E1101</f>
        <v>11885.000687184</v>
      </c>
      <c r="G1101" s="1">
        <f>'Stand condition - SCT output'!$F1101</f>
        <v>42797.320749320199</v>
      </c>
      <c r="H1101" s="1">
        <f>'Stand condition - SCT output'!$G1101</f>
        <v>0</v>
      </c>
      <c r="I1101" s="1" t="str">
        <f>'Stand condition - SCT output'!$H1101</f>
        <v>Eastern Mt Lofty Ranges</v>
      </c>
      <c r="J1101" s="1" t="str">
        <f>'Stand condition - SCT output'!$J1101</f>
        <v>Coolabah</v>
      </c>
      <c r="K1101" s="1"/>
      <c r="L1101" t="s">
        <v>95</v>
      </c>
      <c r="M1101">
        <v>2009</v>
      </c>
      <c r="N1101" t="s">
        <v>97</v>
      </c>
      <c r="O1101">
        <v>800.58841839958598</v>
      </c>
      <c r="P1101" s="1">
        <v>633.65203857421795</v>
      </c>
      <c r="Q1101" s="1">
        <v>11885.000687184</v>
      </c>
      <c r="R1101" s="1">
        <v>42797.320749320199</v>
      </c>
      <c r="S1101" s="1">
        <v>0</v>
      </c>
      <c r="T1101" s="1" t="s">
        <v>24</v>
      </c>
      <c r="U1101" s="1" t="s">
        <v>57</v>
      </c>
      <c r="V1101">
        <f t="shared" si="143"/>
        <v>56116.561893478007</v>
      </c>
      <c r="X1101" t="s">
        <v>95</v>
      </c>
      <c r="Y1101">
        <v>2009</v>
      </c>
      <c r="Z1101" t="s">
        <v>97</v>
      </c>
      <c r="AA1101">
        <f t="shared" si="137"/>
        <v>1.4266526518842775</v>
      </c>
      <c r="AB1101">
        <f t="shared" si="138"/>
        <v>1.1291711701387437</v>
      </c>
      <c r="AC1101">
        <f t="shared" si="139"/>
        <v>21.179131946366265</v>
      </c>
      <c r="AD1101">
        <f t="shared" si="140"/>
        <v>76.265044231610702</v>
      </c>
      <c r="AE1101">
        <f t="shared" si="141"/>
        <v>0</v>
      </c>
      <c r="AF1101" s="1" t="s">
        <v>24</v>
      </c>
      <c r="AG1101" s="1" t="s">
        <v>57</v>
      </c>
      <c r="AH1101">
        <f t="shared" si="144"/>
        <v>99.999999999999986</v>
      </c>
    </row>
    <row r="1102" spans="1:34" x14ac:dyDescent="0.45">
      <c r="A1102" t="str">
        <f>MID('Stand condition - SCT output'!$I1102,9,4)</f>
        <v>2008</v>
      </c>
      <c r="B1102">
        <f t="shared" si="142"/>
        <v>2009</v>
      </c>
      <c r="C1102" t="str">
        <f>MID('Stand condition - SCT output'!$I1102,18,4)</f>
        <v>2010</v>
      </c>
      <c r="D1102">
        <f>SUM('Stand condition - SCT output'!$B1102:$C1102)</f>
        <v>16180313.452971295</v>
      </c>
      <c r="E1102" s="1">
        <f>'Stand condition - SCT output'!$D1102</f>
        <v>88941963.094692796</v>
      </c>
      <c r="F1102" s="1">
        <f>'Stand condition - SCT output'!$E1102</f>
        <v>219808462.70711899</v>
      </c>
      <c r="G1102" s="1">
        <f>'Stand condition - SCT output'!$F1102</f>
        <v>275760925.34451902</v>
      </c>
      <c r="H1102" s="1">
        <f>'Stand condition - SCT output'!$G1102</f>
        <v>20561.2870483398</v>
      </c>
      <c r="I1102" s="1" t="str">
        <f>'Stand condition - SCT output'!$H1102</f>
        <v>Condamine-Balonne</v>
      </c>
      <c r="J1102" s="1" t="str">
        <f>'Stand condition - SCT output'!$J1102</f>
        <v>Coolabah</v>
      </c>
      <c r="K1102" s="1"/>
      <c r="L1102" t="s">
        <v>95</v>
      </c>
      <c r="M1102">
        <v>2009</v>
      </c>
      <c r="N1102" t="s">
        <v>97</v>
      </c>
      <c r="O1102">
        <v>16180313.452971295</v>
      </c>
      <c r="P1102" s="1">
        <v>88941963.094692796</v>
      </c>
      <c r="Q1102" s="1">
        <v>219808462.70711899</v>
      </c>
      <c r="R1102" s="1">
        <v>275760925.34451902</v>
      </c>
      <c r="S1102" s="1">
        <v>20561.2870483398</v>
      </c>
      <c r="T1102" s="1" t="s">
        <v>25</v>
      </c>
      <c r="U1102" s="1" t="s">
        <v>57</v>
      </c>
      <c r="V1102">
        <f t="shared" si="143"/>
        <v>600712225.88635039</v>
      </c>
      <c r="X1102" t="s">
        <v>95</v>
      </c>
      <c r="Y1102">
        <v>2009</v>
      </c>
      <c r="Z1102" t="s">
        <v>97</v>
      </c>
      <c r="AA1102">
        <f t="shared" si="137"/>
        <v>2.6935215825010479</v>
      </c>
      <c r="AB1102">
        <f t="shared" si="138"/>
        <v>14.806085054030488</v>
      </c>
      <c r="AC1102">
        <f t="shared" si="139"/>
        <v>36.591308322848235</v>
      </c>
      <c r="AD1102">
        <f t="shared" si="140"/>
        <v>45.905662222478327</v>
      </c>
      <c r="AE1102">
        <f t="shared" si="141"/>
        <v>3.4228181419150641E-3</v>
      </c>
      <c r="AF1102" s="1" t="s">
        <v>25</v>
      </c>
      <c r="AG1102" s="1" t="s">
        <v>57</v>
      </c>
      <c r="AH1102">
        <f t="shared" si="144"/>
        <v>100.00000000000001</v>
      </c>
    </row>
    <row r="1103" spans="1:34" x14ac:dyDescent="0.45">
      <c r="A1103" t="str">
        <f>MID('Stand condition - SCT output'!$I1103,9,4)</f>
        <v>2009</v>
      </c>
      <c r="B1103">
        <f t="shared" si="142"/>
        <v>2010</v>
      </c>
      <c r="C1103" t="str">
        <f>MID('Stand condition - SCT output'!$I1103,18,4)</f>
        <v>2011</v>
      </c>
      <c r="D1103">
        <f>SUM('Stand condition - SCT output'!$B1103:$C1103)</f>
        <v>142160.82208251927</v>
      </c>
      <c r="E1103" s="1">
        <f>'Stand condition - SCT output'!$D1103</f>
        <v>1154271.0186157201</v>
      </c>
      <c r="F1103" s="1">
        <f>'Stand condition - SCT output'!$E1103</f>
        <v>5137061.3792796396</v>
      </c>
      <c r="G1103" s="1">
        <f>'Stand condition - SCT output'!$F1103</f>
        <v>6494343.8615658004</v>
      </c>
      <c r="H1103" s="1">
        <f>'Stand condition - SCT output'!$G1103</f>
        <v>6327.8994140625</v>
      </c>
      <c r="I1103" s="1" t="str">
        <f>'Stand condition - SCT output'!$H1103</f>
        <v>Murrumbidgee</v>
      </c>
      <c r="J1103" s="1" t="str">
        <f>'Stand condition - SCT output'!$J1103</f>
        <v>Coolabah</v>
      </c>
      <c r="K1103" s="1"/>
      <c r="L1103" t="s">
        <v>96</v>
      </c>
      <c r="M1103">
        <v>2010</v>
      </c>
      <c r="N1103" t="s">
        <v>98</v>
      </c>
      <c r="O1103">
        <v>142160.82208251927</v>
      </c>
      <c r="P1103" s="1">
        <v>1154271.0186157201</v>
      </c>
      <c r="Q1103" s="1">
        <v>5137061.3792796396</v>
      </c>
      <c r="R1103" s="1">
        <v>6494343.8615658004</v>
      </c>
      <c r="S1103" s="1">
        <v>6327.8994140625</v>
      </c>
      <c r="T1103" s="1" t="s">
        <v>4</v>
      </c>
      <c r="U1103" s="1" t="s">
        <v>57</v>
      </c>
      <c r="V1103">
        <f t="shared" si="143"/>
        <v>12934164.980957743</v>
      </c>
      <c r="X1103" t="s">
        <v>96</v>
      </c>
      <c r="Y1103">
        <v>2010</v>
      </c>
      <c r="Z1103" t="s">
        <v>98</v>
      </c>
      <c r="AA1103">
        <f t="shared" si="137"/>
        <v>1.0991109382926134</v>
      </c>
      <c r="AB1103">
        <f t="shared" si="138"/>
        <v>8.9242020672775517</v>
      </c>
      <c r="AC1103">
        <f t="shared" si="139"/>
        <v>39.716992839063451</v>
      </c>
      <c r="AD1103">
        <f t="shared" si="140"/>
        <v>50.210770243978367</v>
      </c>
      <c r="AE1103">
        <f t="shared" si="141"/>
        <v>4.8923911388007779E-2</v>
      </c>
      <c r="AF1103" s="1" t="s">
        <v>4</v>
      </c>
      <c r="AG1103" s="1" t="s">
        <v>57</v>
      </c>
      <c r="AH1103">
        <f t="shared" si="144"/>
        <v>99.999999999999986</v>
      </c>
    </row>
    <row r="1104" spans="1:34" x14ac:dyDescent="0.45">
      <c r="A1104" t="str">
        <f>MID('Stand condition - SCT output'!$I1104,9,4)</f>
        <v>2009</v>
      </c>
      <c r="B1104">
        <f t="shared" si="142"/>
        <v>2010</v>
      </c>
      <c r="C1104" t="str">
        <f>MID('Stand condition - SCT output'!$I1104,18,4)</f>
        <v>2011</v>
      </c>
      <c r="D1104">
        <f>SUM('Stand condition - SCT output'!$B1104:$C1104)</f>
        <v>121560.65600585913</v>
      </c>
      <c r="E1104" s="1">
        <f>'Stand condition - SCT output'!$D1104</f>
        <v>5026555.9948811801</v>
      </c>
      <c r="F1104" s="1">
        <f>'Stand condition - SCT output'!$E1104</f>
        <v>203137779.90528801</v>
      </c>
      <c r="G1104" s="1">
        <f>'Stand condition - SCT output'!$F1104</f>
        <v>622905440.60195899</v>
      </c>
      <c r="H1104" s="1">
        <f>'Stand condition - SCT output'!$G1104</f>
        <v>7336.0675659179597</v>
      </c>
      <c r="I1104" s="1" t="str">
        <f>'Stand condition - SCT output'!$H1104</f>
        <v>Namoi</v>
      </c>
      <c r="J1104" s="1" t="str">
        <f>'Stand condition - SCT output'!$J1104</f>
        <v>Coolabah</v>
      </c>
      <c r="K1104" s="1"/>
      <c r="L1104" t="s">
        <v>96</v>
      </c>
      <c r="M1104">
        <v>2010</v>
      </c>
      <c r="N1104" t="s">
        <v>98</v>
      </c>
      <c r="O1104">
        <v>121560.65600585913</v>
      </c>
      <c r="P1104" s="1">
        <v>5026555.9948811801</v>
      </c>
      <c r="Q1104" s="1">
        <v>203137779.90528801</v>
      </c>
      <c r="R1104" s="1">
        <v>622905440.60195899</v>
      </c>
      <c r="S1104" s="1">
        <v>7336.0675659179597</v>
      </c>
      <c r="T1104" s="1" t="s">
        <v>7</v>
      </c>
      <c r="U1104" s="1" t="s">
        <v>57</v>
      </c>
      <c r="V1104">
        <f t="shared" si="143"/>
        <v>831198673.2256999</v>
      </c>
      <c r="X1104" t="s">
        <v>96</v>
      </c>
      <c r="Y1104">
        <v>2010</v>
      </c>
      <c r="Z1104" t="s">
        <v>98</v>
      </c>
      <c r="AA1104">
        <f t="shared" si="137"/>
        <v>1.4624741343018374E-2</v>
      </c>
      <c r="AB1104">
        <f t="shared" si="138"/>
        <v>0.60473580586626996</v>
      </c>
      <c r="AC1104">
        <f t="shared" si="139"/>
        <v>24.439136688820113</v>
      </c>
      <c r="AD1104">
        <f t="shared" si="140"/>
        <v>74.940620175029821</v>
      </c>
      <c r="AE1104">
        <f t="shared" si="141"/>
        <v>8.8258894079417739E-4</v>
      </c>
      <c r="AF1104" s="1" t="s">
        <v>7</v>
      </c>
      <c r="AG1104" s="1" t="s">
        <v>57</v>
      </c>
      <c r="AH1104">
        <f t="shared" si="144"/>
        <v>100.00000000000001</v>
      </c>
    </row>
    <row r="1105" spans="1:34" x14ac:dyDescent="0.45">
      <c r="A1105" t="str">
        <f>MID('Stand condition - SCT output'!$I1105,9,4)</f>
        <v>2009</v>
      </c>
      <c r="B1105">
        <f t="shared" si="142"/>
        <v>2010</v>
      </c>
      <c r="C1105" t="str">
        <f>MID('Stand condition - SCT output'!$I1105,18,4)</f>
        <v>2011</v>
      </c>
      <c r="D1105">
        <f>SUM('Stand condition - SCT output'!$B1105:$C1105)</f>
        <v>398984.76013422891</v>
      </c>
      <c r="E1105" s="1">
        <f>'Stand condition - SCT output'!$D1105</f>
        <v>13672570.482397901</v>
      </c>
      <c r="F1105" s="1">
        <f>'Stand condition - SCT output'!$E1105</f>
        <v>91106218.803404003</v>
      </c>
      <c r="G1105" s="1">
        <f>'Stand condition - SCT output'!$F1105</f>
        <v>50344167.835502498</v>
      </c>
      <c r="H1105" s="1">
        <f>'Stand condition - SCT output'!$G1105</f>
        <v>685.85858154296795</v>
      </c>
      <c r="I1105" s="1" t="str">
        <f>'Stand condition - SCT output'!$H1105</f>
        <v>Nebine</v>
      </c>
      <c r="J1105" s="1" t="str">
        <f>'Stand condition - SCT output'!$J1105</f>
        <v>Coolabah</v>
      </c>
      <c r="K1105" s="1"/>
      <c r="L1105" t="s">
        <v>96</v>
      </c>
      <c r="M1105">
        <v>2010</v>
      </c>
      <c r="N1105" t="s">
        <v>98</v>
      </c>
      <c r="O1105">
        <v>398984.76013422891</v>
      </c>
      <c r="P1105" s="1">
        <v>13672570.482397901</v>
      </c>
      <c r="Q1105" s="1">
        <v>91106218.803404003</v>
      </c>
      <c r="R1105" s="1">
        <v>50344167.835502498</v>
      </c>
      <c r="S1105" s="1">
        <v>685.85858154296795</v>
      </c>
      <c r="T1105" s="1" t="s">
        <v>8</v>
      </c>
      <c r="U1105" s="1" t="s">
        <v>57</v>
      </c>
      <c r="V1105">
        <f t="shared" si="143"/>
        <v>155522627.74002019</v>
      </c>
      <c r="X1105" t="s">
        <v>96</v>
      </c>
      <c r="Y1105">
        <v>2010</v>
      </c>
      <c r="Z1105" t="s">
        <v>98</v>
      </c>
      <c r="AA1105">
        <f t="shared" si="137"/>
        <v>0.25654450798066042</v>
      </c>
      <c r="AB1105">
        <f t="shared" si="138"/>
        <v>8.7913705427185107</v>
      </c>
      <c r="AC1105">
        <f t="shared" si="139"/>
        <v>58.580683806154532</v>
      </c>
      <c r="AD1105">
        <f t="shared" si="140"/>
        <v>32.370960140707275</v>
      </c>
      <c r="AE1105">
        <f t="shared" si="141"/>
        <v>4.4100243900809422E-4</v>
      </c>
      <c r="AF1105" s="1" t="s">
        <v>8</v>
      </c>
      <c r="AG1105" s="1" t="s">
        <v>57</v>
      </c>
      <c r="AH1105">
        <f t="shared" si="144"/>
        <v>99.999999999999972</v>
      </c>
    </row>
    <row r="1106" spans="1:34" x14ac:dyDescent="0.45">
      <c r="A1106" t="str">
        <f>MID('Stand condition - SCT output'!$I1106,9,4)</f>
        <v>2009</v>
      </c>
      <c r="B1106">
        <f t="shared" si="142"/>
        <v>2010</v>
      </c>
      <c r="C1106" t="str">
        <f>MID('Stand condition - SCT output'!$I1106,18,4)</f>
        <v>2011</v>
      </c>
      <c r="D1106">
        <f>SUM('Stand condition - SCT output'!$B1106:$C1106)</f>
        <v>0</v>
      </c>
      <c r="E1106" s="1">
        <f>'Stand condition - SCT output'!$D1106</f>
        <v>8095.5170288085901</v>
      </c>
      <c r="F1106" s="1">
        <f>'Stand condition - SCT output'!$E1106</f>
        <v>100727.254455566</v>
      </c>
      <c r="G1106" s="1">
        <f>'Stand condition - SCT output'!$F1106</f>
        <v>463617.57709386398</v>
      </c>
      <c r="H1106" s="1">
        <f>'Stand condition - SCT output'!$G1106</f>
        <v>4965.7396850585901</v>
      </c>
      <c r="I1106" s="1" t="str">
        <f>'Stand condition - SCT output'!$H1106</f>
        <v>Ovens</v>
      </c>
      <c r="J1106" s="1" t="str">
        <f>'Stand condition - SCT output'!$J1106</f>
        <v>Coolabah</v>
      </c>
      <c r="K1106" s="1"/>
      <c r="L1106" t="s">
        <v>96</v>
      </c>
      <c r="M1106">
        <v>2010</v>
      </c>
      <c r="N1106" t="s">
        <v>98</v>
      </c>
      <c r="O1106">
        <v>0</v>
      </c>
      <c r="P1106" s="1">
        <v>8095.5170288085901</v>
      </c>
      <c r="Q1106" s="1">
        <v>100727.254455566</v>
      </c>
      <c r="R1106" s="1">
        <v>463617.57709386398</v>
      </c>
      <c r="S1106" s="1">
        <v>4965.7396850585901</v>
      </c>
      <c r="T1106" s="1" t="s">
        <v>9</v>
      </c>
      <c r="U1106" s="1" t="s">
        <v>57</v>
      </c>
      <c r="V1106">
        <f t="shared" si="143"/>
        <v>577406.08826329722</v>
      </c>
      <c r="X1106" t="s">
        <v>96</v>
      </c>
      <c r="Y1106">
        <v>2010</v>
      </c>
      <c r="Z1106" t="s">
        <v>98</v>
      </c>
      <c r="AA1106">
        <f t="shared" si="137"/>
        <v>0</v>
      </c>
      <c r="AB1106">
        <f t="shared" si="138"/>
        <v>1.4020491285705035</v>
      </c>
      <c r="AC1106">
        <f t="shared" si="139"/>
        <v>17.444785654846502</v>
      </c>
      <c r="AD1106">
        <f t="shared" si="140"/>
        <v>80.293157020272758</v>
      </c>
      <c r="AE1106">
        <f t="shared" si="141"/>
        <v>0.86000819631022185</v>
      </c>
      <c r="AF1106" s="1" t="s">
        <v>9</v>
      </c>
      <c r="AG1106" s="1" t="s">
        <v>57</v>
      </c>
      <c r="AH1106">
        <f t="shared" si="144"/>
        <v>99.999999999999986</v>
      </c>
    </row>
    <row r="1107" spans="1:34" x14ac:dyDescent="0.45">
      <c r="A1107" t="str">
        <f>MID('Stand condition - SCT output'!$I1107,9,4)</f>
        <v>2009</v>
      </c>
      <c r="B1107">
        <f t="shared" si="142"/>
        <v>2010</v>
      </c>
      <c r="C1107" t="str">
        <f>MID('Stand condition - SCT output'!$I1107,18,4)</f>
        <v>2011</v>
      </c>
      <c r="D1107">
        <f>SUM('Stand condition - SCT output'!$B1107:$C1107)</f>
        <v>852887.99281867512</v>
      </c>
      <c r="E1107" s="1">
        <f>'Stand condition - SCT output'!$D1107</f>
        <v>17866993.6708587</v>
      </c>
      <c r="F1107" s="1">
        <f>'Stand condition - SCT output'!$E1107</f>
        <v>59982693.380868003</v>
      </c>
      <c r="G1107" s="1">
        <f>'Stand condition - SCT output'!$F1107</f>
        <v>149841496.68056101</v>
      </c>
      <c r="H1107" s="1">
        <f>'Stand condition - SCT output'!$G1107</f>
        <v>49508.103088378899</v>
      </c>
      <c r="I1107" s="1" t="str">
        <f>'Stand condition - SCT output'!$H1107</f>
        <v>Paroo</v>
      </c>
      <c r="J1107" s="1" t="str">
        <f>'Stand condition - SCT output'!$J1107</f>
        <v>Coolabah</v>
      </c>
      <c r="K1107" s="1"/>
      <c r="L1107" t="s">
        <v>96</v>
      </c>
      <c r="M1107">
        <v>2010</v>
      </c>
      <c r="N1107" t="s">
        <v>98</v>
      </c>
      <c r="O1107">
        <v>852887.99281867512</v>
      </c>
      <c r="P1107" s="1">
        <v>17866993.6708587</v>
      </c>
      <c r="Q1107" s="1">
        <v>59982693.380868003</v>
      </c>
      <c r="R1107" s="1">
        <v>149841496.68056101</v>
      </c>
      <c r="S1107" s="1">
        <v>49508.103088378899</v>
      </c>
      <c r="T1107" s="1" t="s">
        <v>10</v>
      </c>
      <c r="U1107" s="1" t="s">
        <v>57</v>
      </c>
      <c r="V1107">
        <f t="shared" si="143"/>
        <v>228593579.82819477</v>
      </c>
      <c r="X1107" t="s">
        <v>96</v>
      </c>
      <c r="Y1107">
        <v>2010</v>
      </c>
      <c r="Z1107" t="s">
        <v>98</v>
      </c>
      <c r="AA1107">
        <f t="shared" si="137"/>
        <v>0.37310233885819732</v>
      </c>
      <c r="AB1107">
        <f t="shared" si="138"/>
        <v>7.8160522637105938</v>
      </c>
      <c r="AC1107">
        <f t="shared" si="139"/>
        <v>26.239885400958983</v>
      </c>
      <c r="AD1107">
        <f t="shared" si="140"/>
        <v>65.549302300256258</v>
      </c>
      <c r="AE1107">
        <f t="shared" si="141"/>
        <v>2.1657696215960198E-2</v>
      </c>
      <c r="AF1107" s="1" t="s">
        <v>10</v>
      </c>
      <c r="AG1107" s="1" t="s">
        <v>57</v>
      </c>
      <c r="AH1107">
        <f t="shared" si="144"/>
        <v>99.999999999999986</v>
      </c>
    </row>
    <row r="1108" spans="1:34" x14ac:dyDescent="0.45">
      <c r="A1108" t="str">
        <f>MID('Stand condition - SCT output'!$I1108,9,4)</f>
        <v>2009</v>
      </c>
      <c r="B1108">
        <f t="shared" si="142"/>
        <v>2010</v>
      </c>
      <c r="C1108" t="str">
        <f>MID('Stand condition - SCT output'!$I1108,18,4)</f>
        <v>2011</v>
      </c>
      <c r="D1108">
        <f>SUM('Stand condition - SCT output'!$B1108:$C1108)</f>
        <v>33647.157165527256</v>
      </c>
      <c r="E1108" s="1">
        <f>'Stand condition - SCT output'!$D1108</f>
        <v>125339.45135498</v>
      </c>
      <c r="F1108" s="1">
        <f>'Stand condition - SCT output'!$E1108</f>
        <v>437491.23272800801</v>
      </c>
      <c r="G1108" s="1">
        <f>'Stand condition - SCT output'!$F1108</f>
        <v>584095.86016845703</v>
      </c>
      <c r="H1108" s="1">
        <f>'Stand condition - SCT output'!$G1108</f>
        <v>0</v>
      </c>
      <c r="I1108" s="1" t="str">
        <f>'Stand condition - SCT output'!$H1108</f>
        <v>Wimmera-Avoca</v>
      </c>
      <c r="J1108" s="1" t="str">
        <f>'Stand condition - SCT output'!$J1108</f>
        <v>Coolabah</v>
      </c>
      <c r="K1108" s="1"/>
      <c r="L1108" t="s">
        <v>96</v>
      </c>
      <c r="M1108">
        <v>2010</v>
      </c>
      <c r="N1108" t="s">
        <v>98</v>
      </c>
      <c r="O1108">
        <v>33647.157165527256</v>
      </c>
      <c r="P1108" s="1">
        <v>125339.45135498</v>
      </c>
      <c r="Q1108" s="1">
        <v>437491.23272800801</v>
      </c>
      <c r="R1108" s="1">
        <v>584095.86016845703</v>
      </c>
      <c r="S1108" s="1">
        <v>0</v>
      </c>
      <c r="T1108" s="1" t="s">
        <v>11</v>
      </c>
      <c r="U1108" s="1" t="s">
        <v>57</v>
      </c>
      <c r="V1108">
        <f t="shared" si="143"/>
        <v>1180573.7014169723</v>
      </c>
      <c r="X1108" t="s">
        <v>96</v>
      </c>
      <c r="Y1108">
        <v>2010</v>
      </c>
      <c r="Z1108" t="s">
        <v>98</v>
      </c>
      <c r="AA1108">
        <f t="shared" si="137"/>
        <v>2.8500683290795461</v>
      </c>
      <c r="AB1108">
        <f t="shared" si="138"/>
        <v>10.616825633549395</v>
      </c>
      <c r="AC1108">
        <f t="shared" si="139"/>
        <v>37.057511293273201</v>
      </c>
      <c r="AD1108">
        <f t="shared" si="140"/>
        <v>49.475594744097847</v>
      </c>
      <c r="AE1108">
        <f t="shared" si="141"/>
        <v>0</v>
      </c>
      <c r="AF1108" s="1" t="s">
        <v>11</v>
      </c>
      <c r="AG1108" s="1" t="s">
        <v>57</v>
      </c>
      <c r="AH1108">
        <f t="shared" si="144"/>
        <v>99.999999999999986</v>
      </c>
    </row>
    <row r="1109" spans="1:34" x14ac:dyDescent="0.45">
      <c r="A1109" t="str">
        <f>MID('Stand condition - SCT output'!$I1109,9,4)</f>
        <v>2009</v>
      </c>
      <c r="B1109">
        <f t="shared" si="142"/>
        <v>2010</v>
      </c>
      <c r="C1109" t="str">
        <f>MID('Stand condition - SCT output'!$I1109,18,4)</f>
        <v>2011</v>
      </c>
      <c r="D1109">
        <f>SUM('Stand condition - SCT output'!$B1109:$C1109)</f>
        <v>670213.92803954997</v>
      </c>
      <c r="E1109" s="1">
        <f>'Stand condition - SCT output'!$D1109</f>
        <v>3529753.9580688402</v>
      </c>
      <c r="F1109" s="1">
        <f>'Stand condition - SCT output'!$E1109</f>
        <v>8083504.9254674502</v>
      </c>
      <c r="G1109" s="1">
        <f>'Stand condition - SCT output'!$F1109</f>
        <v>4538567.63708496</v>
      </c>
      <c r="H1109" s="1">
        <f>'Stand condition - SCT output'!$G1109</f>
        <v>0</v>
      </c>
      <c r="I1109" s="1" t="str">
        <f>'Stand condition - SCT output'!$H1109</f>
        <v>Lachlan</v>
      </c>
      <c r="J1109" s="1" t="str">
        <f>'Stand condition - SCT output'!$J1109</f>
        <v>Coolabah</v>
      </c>
      <c r="K1109" s="1"/>
      <c r="L1109" t="s">
        <v>96</v>
      </c>
      <c r="M1109">
        <v>2010</v>
      </c>
      <c r="N1109" t="s">
        <v>98</v>
      </c>
      <c r="O1109">
        <v>670213.92803954997</v>
      </c>
      <c r="P1109" s="1">
        <v>3529753.9580688402</v>
      </c>
      <c r="Q1109" s="1">
        <v>8083504.9254674502</v>
      </c>
      <c r="R1109" s="1">
        <v>4538567.63708496</v>
      </c>
      <c r="S1109" s="1">
        <v>0</v>
      </c>
      <c r="T1109" s="1" t="s">
        <v>12</v>
      </c>
      <c r="U1109" s="1" t="s">
        <v>57</v>
      </c>
      <c r="V1109">
        <f t="shared" si="143"/>
        <v>16822040.448660802</v>
      </c>
      <c r="X1109" t="s">
        <v>96</v>
      </c>
      <c r="Y1109">
        <v>2010</v>
      </c>
      <c r="Z1109" t="s">
        <v>98</v>
      </c>
      <c r="AA1109">
        <f t="shared" si="137"/>
        <v>3.9841416984162907</v>
      </c>
      <c r="AB1109">
        <f t="shared" si="138"/>
        <v>20.982912083949024</v>
      </c>
      <c r="AC1109">
        <f t="shared" si="139"/>
        <v>48.053058427350152</v>
      </c>
      <c r="AD1109">
        <f t="shared" si="140"/>
        <v>26.979887790284522</v>
      </c>
      <c r="AE1109">
        <f t="shared" si="141"/>
        <v>0</v>
      </c>
      <c r="AF1109" s="1" t="s">
        <v>12</v>
      </c>
      <c r="AG1109" s="1" t="s">
        <v>57</v>
      </c>
      <c r="AH1109">
        <f t="shared" si="144"/>
        <v>99.999999999999986</v>
      </c>
    </row>
    <row r="1110" spans="1:34" x14ac:dyDescent="0.45">
      <c r="A1110" t="str">
        <f>MID('Stand condition - SCT output'!$I1110,9,4)</f>
        <v>2009</v>
      </c>
      <c r="B1110">
        <f t="shared" si="142"/>
        <v>2010</v>
      </c>
      <c r="C1110" t="str">
        <f>MID('Stand condition - SCT output'!$I1110,18,4)</f>
        <v>2011</v>
      </c>
      <c r="D1110">
        <f>SUM('Stand condition - SCT output'!$B1110:$C1110)</f>
        <v>625.34216308593705</v>
      </c>
      <c r="E1110" s="1">
        <f>'Stand condition - SCT output'!$D1110</f>
        <v>14332.2315673828</v>
      </c>
      <c r="F1110" s="1">
        <f>'Stand condition - SCT output'!$E1110</f>
        <v>67301.891967773394</v>
      </c>
      <c r="G1110" s="1">
        <f>'Stand condition - SCT output'!$F1110</f>
        <v>156187.15838623</v>
      </c>
      <c r="H1110" s="1">
        <f>'Stand condition - SCT output'!$G1110</f>
        <v>0</v>
      </c>
      <c r="I1110" s="1" t="str">
        <f>'Stand condition - SCT output'!$H1110</f>
        <v>Loddon</v>
      </c>
      <c r="J1110" s="1" t="str">
        <f>'Stand condition - SCT output'!$J1110</f>
        <v>Coolabah</v>
      </c>
      <c r="K1110" s="1"/>
      <c r="L1110" t="s">
        <v>96</v>
      </c>
      <c r="M1110">
        <v>2010</v>
      </c>
      <c r="N1110" t="s">
        <v>98</v>
      </c>
      <c r="O1110">
        <v>625.34216308593705</v>
      </c>
      <c r="P1110" s="1">
        <v>14332.2315673828</v>
      </c>
      <c r="Q1110" s="1">
        <v>67301.891967773394</v>
      </c>
      <c r="R1110" s="1">
        <v>156187.15838623</v>
      </c>
      <c r="S1110" s="1">
        <v>0</v>
      </c>
      <c r="T1110" s="1" t="s">
        <v>13</v>
      </c>
      <c r="U1110" s="1" t="s">
        <v>57</v>
      </c>
      <c r="V1110">
        <f t="shared" si="143"/>
        <v>238446.62408447213</v>
      </c>
      <c r="X1110" t="s">
        <v>96</v>
      </c>
      <c r="Y1110">
        <v>2010</v>
      </c>
      <c r="Z1110" t="s">
        <v>98</v>
      </c>
      <c r="AA1110">
        <f t="shared" si="137"/>
        <v>0.26225666456254931</v>
      </c>
      <c r="AB1110">
        <f t="shared" si="138"/>
        <v>6.0106665893938018</v>
      </c>
      <c r="AC1110">
        <f t="shared" si="139"/>
        <v>28.225139368687817</v>
      </c>
      <c r="AD1110">
        <f t="shared" si="140"/>
        <v>65.50193737735583</v>
      </c>
      <c r="AE1110">
        <f t="shared" si="141"/>
        <v>0</v>
      </c>
      <c r="AF1110" s="1" t="s">
        <v>13</v>
      </c>
      <c r="AG1110" s="1" t="s">
        <v>57</v>
      </c>
      <c r="AH1110">
        <f t="shared" si="144"/>
        <v>100</v>
      </c>
    </row>
    <row r="1111" spans="1:34" x14ac:dyDescent="0.45">
      <c r="A1111" t="str">
        <f>MID('Stand condition - SCT output'!$I1111,9,4)</f>
        <v>2009</v>
      </c>
      <c r="B1111">
        <f t="shared" si="142"/>
        <v>2010</v>
      </c>
      <c r="C1111" t="str">
        <f>MID('Stand condition - SCT output'!$I1111,18,4)</f>
        <v>2011</v>
      </c>
      <c r="D1111">
        <f>SUM('Stand condition - SCT output'!$B1111:$C1111)</f>
        <v>9709.8472290039008</v>
      </c>
      <c r="E1111" s="1">
        <f>'Stand condition - SCT output'!$D1111</f>
        <v>405835.90023576299</v>
      </c>
      <c r="F1111" s="1">
        <f>'Stand condition - SCT output'!$E1111</f>
        <v>4226906.4715147698</v>
      </c>
      <c r="G1111" s="1">
        <f>'Stand condition - SCT output'!$F1111</f>
        <v>5726647.57464791</v>
      </c>
      <c r="H1111" s="1">
        <f>'Stand condition - SCT output'!$G1111</f>
        <v>636.10485839843705</v>
      </c>
      <c r="I1111" s="1" t="str">
        <f>'Stand condition - SCT output'!$H1111</f>
        <v>Lower Darling</v>
      </c>
      <c r="J1111" s="1" t="str">
        <f>'Stand condition - SCT output'!$J1111</f>
        <v>Coolabah</v>
      </c>
      <c r="K1111" s="1"/>
      <c r="L1111" t="s">
        <v>96</v>
      </c>
      <c r="M1111">
        <v>2010</v>
      </c>
      <c r="N1111" t="s">
        <v>98</v>
      </c>
      <c r="O1111">
        <v>9709.8472290039008</v>
      </c>
      <c r="P1111" s="1">
        <v>405835.90023576299</v>
      </c>
      <c r="Q1111" s="1">
        <v>4226906.4715147698</v>
      </c>
      <c r="R1111" s="1">
        <v>5726647.57464791</v>
      </c>
      <c r="S1111" s="1">
        <v>636.10485839843705</v>
      </c>
      <c r="T1111" s="1" t="s">
        <v>14</v>
      </c>
      <c r="U1111" s="1" t="s">
        <v>57</v>
      </c>
      <c r="V1111">
        <f t="shared" si="143"/>
        <v>10369735.898485845</v>
      </c>
      <c r="X1111" t="s">
        <v>96</v>
      </c>
      <c r="Y1111">
        <v>2010</v>
      </c>
      <c r="Z1111" t="s">
        <v>98</v>
      </c>
      <c r="AA1111">
        <f t="shared" si="137"/>
        <v>9.3636398497108322E-2</v>
      </c>
      <c r="AB1111">
        <f t="shared" si="138"/>
        <v>3.9136570517193388</v>
      </c>
      <c r="AC1111">
        <f t="shared" si="139"/>
        <v>40.761949126707933</v>
      </c>
      <c r="AD1111">
        <f t="shared" si="140"/>
        <v>55.224623179497726</v>
      </c>
      <c r="AE1111">
        <f t="shared" si="141"/>
        <v>6.134243577903647E-3</v>
      </c>
      <c r="AF1111" s="1" t="s">
        <v>14</v>
      </c>
      <c r="AG1111" s="1" t="s">
        <v>57</v>
      </c>
      <c r="AH1111">
        <f t="shared" si="144"/>
        <v>100.00000000000001</v>
      </c>
    </row>
    <row r="1112" spans="1:34" x14ac:dyDescent="0.45">
      <c r="A1112" t="str">
        <f>MID('Stand condition - SCT output'!$I1112,9,4)</f>
        <v>2009</v>
      </c>
      <c r="B1112">
        <f t="shared" si="142"/>
        <v>2010</v>
      </c>
      <c r="C1112" t="str">
        <f>MID('Stand condition - SCT output'!$I1112,18,4)</f>
        <v>2011</v>
      </c>
      <c r="D1112">
        <f>SUM('Stand condition - SCT output'!$B1112:$C1112)</f>
        <v>997038.27740478446</v>
      </c>
      <c r="E1112" s="1">
        <f>'Stand condition - SCT output'!$D1112</f>
        <v>19163388.938954499</v>
      </c>
      <c r="F1112" s="1">
        <f>'Stand condition - SCT output'!$E1112</f>
        <v>334821890.59891099</v>
      </c>
      <c r="G1112" s="1">
        <f>'Stand condition - SCT output'!$F1112</f>
        <v>313497228.29538399</v>
      </c>
      <c r="H1112" s="1">
        <f>'Stand condition - SCT output'!$G1112</f>
        <v>33135.842346191399</v>
      </c>
      <c r="I1112" s="1" t="str">
        <f>'Stand condition - SCT output'!$H1112</f>
        <v>Macquarie-Castlereagh</v>
      </c>
      <c r="J1112" s="1" t="str">
        <f>'Stand condition - SCT output'!$J1112</f>
        <v>Coolabah</v>
      </c>
      <c r="K1112" s="1"/>
      <c r="L1112" t="s">
        <v>96</v>
      </c>
      <c r="M1112">
        <v>2010</v>
      </c>
      <c r="N1112" t="s">
        <v>98</v>
      </c>
      <c r="O1112">
        <v>997038.27740478446</v>
      </c>
      <c r="P1112" s="1">
        <v>19163388.938954499</v>
      </c>
      <c r="Q1112" s="1">
        <v>334821890.59891099</v>
      </c>
      <c r="R1112" s="1">
        <v>313497228.29538399</v>
      </c>
      <c r="S1112" s="1">
        <v>33135.842346191399</v>
      </c>
      <c r="T1112" s="1" t="s">
        <v>15</v>
      </c>
      <c r="U1112" s="1" t="s">
        <v>57</v>
      </c>
      <c r="V1112">
        <f t="shared" si="143"/>
        <v>668512681.95300043</v>
      </c>
      <c r="X1112" t="s">
        <v>96</v>
      </c>
      <c r="Y1112">
        <v>2010</v>
      </c>
      <c r="Z1112" t="s">
        <v>98</v>
      </c>
      <c r="AA1112">
        <f t="shared" si="137"/>
        <v>0.14914276188329378</v>
      </c>
      <c r="AB1112">
        <f t="shared" si="138"/>
        <v>2.8665707407330494</v>
      </c>
      <c r="AC1112">
        <f t="shared" si="139"/>
        <v>50.084598189036377</v>
      </c>
      <c r="AD1112">
        <f t="shared" si="140"/>
        <v>46.89473165707637</v>
      </c>
      <c r="AE1112">
        <f t="shared" si="141"/>
        <v>4.9566512709060323E-3</v>
      </c>
      <c r="AF1112" s="1" t="s">
        <v>15</v>
      </c>
      <c r="AG1112" s="1" t="s">
        <v>57</v>
      </c>
      <c r="AH1112">
        <f t="shared" si="144"/>
        <v>100</v>
      </c>
    </row>
    <row r="1113" spans="1:34" x14ac:dyDescent="0.45">
      <c r="A1113" t="str">
        <f>MID('Stand condition - SCT output'!$I1113,9,4)</f>
        <v>2009</v>
      </c>
      <c r="B1113">
        <f t="shared" si="142"/>
        <v>2010</v>
      </c>
      <c r="C1113" t="str">
        <f>MID('Stand condition - SCT output'!$I1113,18,4)</f>
        <v>2011</v>
      </c>
      <c r="D1113">
        <f>SUM('Stand condition - SCT output'!$B1113:$C1113)</f>
        <v>1093454.3418579043</v>
      </c>
      <c r="E1113" s="1">
        <f>'Stand condition - SCT output'!$D1113</f>
        <v>9098429.7372340709</v>
      </c>
      <c r="F1113" s="1">
        <f>'Stand condition - SCT output'!$E1113</f>
        <v>21684560.2868721</v>
      </c>
      <c r="G1113" s="1">
        <f>'Stand condition - SCT output'!$F1113</f>
        <v>47892006.100395598</v>
      </c>
      <c r="H1113" s="1">
        <f>'Stand condition - SCT output'!$G1113</f>
        <v>38808.323974609302</v>
      </c>
      <c r="I1113" s="1" t="str">
        <f>'Stand condition - SCT output'!$H1113</f>
        <v>Moonie</v>
      </c>
      <c r="J1113" s="1" t="str">
        <f>'Stand condition - SCT output'!$J1113</f>
        <v>Coolabah</v>
      </c>
      <c r="K1113" s="1"/>
      <c r="L1113" t="s">
        <v>96</v>
      </c>
      <c r="M1113">
        <v>2010</v>
      </c>
      <c r="N1113" t="s">
        <v>98</v>
      </c>
      <c r="O1113">
        <v>1093454.3418579043</v>
      </c>
      <c r="P1113" s="1">
        <v>9098429.7372340709</v>
      </c>
      <c r="Q1113" s="1">
        <v>21684560.2868721</v>
      </c>
      <c r="R1113" s="1">
        <v>47892006.100395598</v>
      </c>
      <c r="S1113" s="1">
        <v>38808.323974609302</v>
      </c>
      <c r="T1113" s="1" t="s">
        <v>16</v>
      </c>
      <c r="U1113" s="1" t="s">
        <v>57</v>
      </c>
      <c r="V1113">
        <f t="shared" si="143"/>
        <v>79807258.790334284</v>
      </c>
      <c r="X1113" t="s">
        <v>96</v>
      </c>
      <c r="Y1113">
        <v>2010</v>
      </c>
      <c r="Z1113" t="s">
        <v>98</v>
      </c>
      <c r="AA1113">
        <f t="shared" si="137"/>
        <v>1.3701189070164332</v>
      </c>
      <c r="AB1113">
        <f t="shared" si="138"/>
        <v>11.400504008209353</v>
      </c>
      <c r="AC1113">
        <f t="shared" si="139"/>
        <v>27.171162893641938</v>
      </c>
      <c r="AD1113">
        <f t="shared" si="140"/>
        <v>60.009586629475805</v>
      </c>
      <c r="AE1113">
        <f t="shared" si="141"/>
        <v>4.8627561656471162E-2</v>
      </c>
      <c r="AF1113" s="1" t="s">
        <v>16</v>
      </c>
      <c r="AG1113" s="1" t="s">
        <v>57</v>
      </c>
      <c r="AH1113">
        <f t="shared" si="144"/>
        <v>100</v>
      </c>
    </row>
    <row r="1114" spans="1:34" x14ac:dyDescent="0.45">
      <c r="A1114" t="str">
        <f>MID('Stand condition - SCT output'!$I1114,9,4)</f>
        <v>2009</v>
      </c>
      <c r="B1114">
        <f t="shared" si="142"/>
        <v>2010</v>
      </c>
      <c r="C1114" t="str">
        <f>MID('Stand condition - SCT output'!$I1114,18,4)</f>
        <v>2011</v>
      </c>
      <c r="D1114">
        <f>SUM('Stand condition - SCT output'!$B1114:$C1114)</f>
        <v>124922.30903176696</v>
      </c>
      <c r="E1114" s="1">
        <f>'Stand condition - SCT output'!$D1114</f>
        <v>1115645.5564958099</v>
      </c>
      <c r="F1114" s="1">
        <f>'Stand condition - SCT output'!$E1114</f>
        <v>5819940.5221476201</v>
      </c>
      <c r="G1114" s="1">
        <f>'Stand condition - SCT output'!$F1114</f>
        <v>9501718.9192923699</v>
      </c>
      <c r="H1114" s="1">
        <f>'Stand condition - SCT output'!$G1114</f>
        <v>24041.7343139648</v>
      </c>
      <c r="I1114" s="1" t="str">
        <f>'Stand condition - SCT output'!$H1114</f>
        <v>Murray</v>
      </c>
      <c r="J1114" s="1" t="str">
        <f>'Stand condition - SCT output'!$J1114</f>
        <v>Coolabah</v>
      </c>
      <c r="K1114" s="1"/>
      <c r="L1114" t="s">
        <v>96</v>
      </c>
      <c r="M1114">
        <v>2010</v>
      </c>
      <c r="N1114" t="s">
        <v>98</v>
      </c>
      <c r="O1114">
        <v>124922.30903176696</v>
      </c>
      <c r="P1114" s="1">
        <v>1115645.5564958099</v>
      </c>
      <c r="Q1114" s="1">
        <v>5819940.5221476201</v>
      </c>
      <c r="R1114" s="1">
        <v>9501718.9192923699</v>
      </c>
      <c r="S1114" s="1">
        <v>24041.7343139648</v>
      </c>
      <c r="T1114" s="1" t="s">
        <v>17</v>
      </c>
      <c r="U1114" s="1" t="s">
        <v>57</v>
      </c>
      <c r="V1114">
        <f t="shared" si="143"/>
        <v>16586269.041281532</v>
      </c>
      <c r="X1114" t="s">
        <v>96</v>
      </c>
      <c r="Y1114">
        <v>2010</v>
      </c>
      <c r="Z1114" t="s">
        <v>98</v>
      </c>
      <c r="AA1114">
        <f t="shared" si="137"/>
        <v>0.753167024608416</v>
      </c>
      <c r="AB1114">
        <f t="shared" si="138"/>
        <v>6.7263201490285844</v>
      </c>
      <c r="AC1114">
        <f t="shared" si="139"/>
        <v>35.088907020996594</v>
      </c>
      <c r="AD1114">
        <f t="shared" si="140"/>
        <v>57.286656183157049</v>
      </c>
      <c r="AE1114">
        <f t="shared" si="141"/>
        <v>0.14494962220935506</v>
      </c>
      <c r="AF1114" s="1" t="s">
        <v>17</v>
      </c>
      <c r="AG1114" s="1" t="s">
        <v>57</v>
      </c>
      <c r="AH1114">
        <f t="shared" si="144"/>
        <v>100</v>
      </c>
    </row>
    <row r="1115" spans="1:34" x14ac:dyDescent="0.45">
      <c r="A1115" t="str">
        <f>MID('Stand condition - SCT output'!$I1115,9,4)</f>
        <v>2009</v>
      </c>
      <c r="B1115">
        <f t="shared" si="142"/>
        <v>2010</v>
      </c>
      <c r="C1115" t="str">
        <f>MID('Stand condition - SCT output'!$I1115,18,4)</f>
        <v>2011</v>
      </c>
      <c r="D1115">
        <f>SUM('Stand condition - SCT output'!$B1115:$C1115)</f>
        <v>78316.419058765998</v>
      </c>
      <c r="E1115" s="1">
        <f>'Stand condition - SCT output'!$D1115</f>
        <v>3264419.9758686102</v>
      </c>
      <c r="F1115" s="1">
        <f>'Stand condition - SCT output'!$E1115</f>
        <v>86211492.035563096</v>
      </c>
      <c r="G1115" s="1">
        <f>'Stand condition - SCT output'!$F1115</f>
        <v>182204203.64136001</v>
      </c>
      <c r="H1115" s="1">
        <f>'Stand condition - SCT output'!$G1115</f>
        <v>47714.180871103301</v>
      </c>
      <c r="I1115" s="1" t="str">
        <f>'Stand condition - SCT output'!$H1115</f>
        <v>Barwon-Darling</v>
      </c>
      <c r="J1115" s="1" t="str">
        <f>'Stand condition - SCT output'!$J1115</f>
        <v>Coolabah</v>
      </c>
      <c r="K1115" s="1"/>
      <c r="L1115" t="s">
        <v>96</v>
      </c>
      <c r="M1115">
        <v>2010</v>
      </c>
      <c r="N1115" t="s">
        <v>98</v>
      </c>
      <c r="O1115">
        <v>78316.419058765998</v>
      </c>
      <c r="P1115" s="1">
        <v>3264419.9758686102</v>
      </c>
      <c r="Q1115" s="1">
        <v>86211492.035563096</v>
      </c>
      <c r="R1115" s="1">
        <v>182204203.64136001</v>
      </c>
      <c r="S1115" s="1">
        <v>47714.180871103301</v>
      </c>
      <c r="T1115" s="1" t="s">
        <v>18</v>
      </c>
      <c r="U1115" s="1" t="s">
        <v>57</v>
      </c>
      <c r="V1115">
        <f t="shared" si="143"/>
        <v>271806146.25272161</v>
      </c>
      <c r="X1115" t="s">
        <v>96</v>
      </c>
      <c r="Y1115">
        <v>2010</v>
      </c>
      <c r="Z1115" t="s">
        <v>98</v>
      </c>
      <c r="AA1115">
        <f t="shared" si="137"/>
        <v>2.8813336320198026E-2</v>
      </c>
      <c r="AB1115">
        <f t="shared" si="138"/>
        <v>1.201010360094432</v>
      </c>
      <c r="AC1115">
        <f t="shared" si="139"/>
        <v>31.718006831017291</v>
      </c>
      <c r="AD1115">
        <f t="shared" si="140"/>
        <v>67.034614983264234</v>
      </c>
      <c r="AE1115">
        <f t="shared" si="141"/>
        <v>1.7554489303836164E-2</v>
      </c>
      <c r="AF1115" s="1" t="s">
        <v>18</v>
      </c>
      <c r="AG1115" s="1" t="s">
        <v>57</v>
      </c>
      <c r="AH1115">
        <f t="shared" si="144"/>
        <v>99.999999999999986</v>
      </c>
    </row>
    <row r="1116" spans="1:34" x14ac:dyDescent="0.45">
      <c r="A1116" t="str">
        <f>MID('Stand condition - SCT output'!$I1116,9,4)</f>
        <v>2009</v>
      </c>
      <c r="B1116">
        <f t="shared" si="142"/>
        <v>2010</v>
      </c>
      <c r="C1116" t="str">
        <f>MID('Stand condition - SCT output'!$I1116,18,4)</f>
        <v>2011</v>
      </c>
      <c r="D1116">
        <f>SUM('Stand condition - SCT output'!$B1116:$C1116)</f>
        <v>1957114.7805068046</v>
      </c>
      <c r="E1116" s="1">
        <f>'Stand condition - SCT output'!$D1116</f>
        <v>22833256.941864599</v>
      </c>
      <c r="F1116" s="1">
        <f>'Stand condition - SCT output'!$E1116</f>
        <v>173551880.52523801</v>
      </c>
      <c r="G1116" s="1">
        <f>'Stand condition - SCT output'!$F1116</f>
        <v>441299694.45113599</v>
      </c>
      <c r="H1116" s="1">
        <f>'Stand condition - SCT output'!$G1116</f>
        <v>24391.360717773401</v>
      </c>
      <c r="I1116" s="1" t="str">
        <f>'Stand condition - SCT output'!$H1116</f>
        <v>Border Rivers</v>
      </c>
      <c r="J1116" s="1" t="str">
        <f>'Stand condition - SCT output'!$J1116</f>
        <v>Coolabah</v>
      </c>
      <c r="K1116" s="1"/>
      <c r="L1116" t="s">
        <v>96</v>
      </c>
      <c r="M1116">
        <v>2010</v>
      </c>
      <c r="N1116" t="s">
        <v>98</v>
      </c>
      <c r="O1116">
        <v>1957114.7805068046</v>
      </c>
      <c r="P1116" s="1">
        <v>22833256.941864599</v>
      </c>
      <c r="Q1116" s="1">
        <v>173551880.52523801</v>
      </c>
      <c r="R1116" s="1">
        <v>441299694.45113599</v>
      </c>
      <c r="S1116" s="1">
        <v>24391.360717773401</v>
      </c>
      <c r="T1116" s="1" t="s">
        <v>19</v>
      </c>
      <c r="U1116" s="1" t="s">
        <v>57</v>
      </c>
      <c r="V1116">
        <f t="shared" si="143"/>
        <v>639666338.05946314</v>
      </c>
      <c r="X1116" t="s">
        <v>96</v>
      </c>
      <c r="Y1116">
        <v>2010</v>
      </c>
      <c r="Z1116" t="s">
        <v>98</v>
      </c>
      <c r="AA1116">
        <f t="shared" si="137"/>
        <v>0.30595869503529693</v>
      </c>
      <c r="AB1116">
        <f t="shared" si="138"/>
        <v>3.5695573744169775</v>
      </c>
      <c r="AC1116">
        <f t="shared" si="139"/>
        <v>27.131626318142239</v>
      </c>
      <c r="AD1116">
        <f t="shared" si="140"/>
        <v>68.989044474326079</v>
      </c>
      <c r="AE1116">
        <f t="shared" si="141"/>
        <v>3.8131380794194595E-3</v>
      </c>
      <c r="AF1116" s="1" t="s">
        <v>19</v>
      </c>
      <c r="AG1116" s="1" t="s">
        <v>57</v>
      </c>
      <c r="AH1116">
        <f t="shared" si="144"/>
        <v>100.00000000000001</v>
      </c>
    </row>
    <row r="1117" spans="1:34" x14ac:dyDescent="0.45">
      <c r="A1117" t="str">
        <f>MID('Stand condition - SCT output'!$I1117,9,4)</f>
        <v>2009</v>
      </c>
      <c r="B1117">
        <f t="shared" si="142"/>
        <v>2010</v>
      </c>
      <c r="C1117" t="str">
        <f>MID('Stand condition - SCT output'!$I1117,18,4)</f>
        <v>2011</v>
      </c>
      <c r="D1117">
        <f>SUM('Stand condition - SCT output'!$B1117:$C1117)</f>
        <v>0</v>
      </c>
      <c r="E1117" s="1">
        <f>'Stand condition - SCT output'!$D1117</f>
        <v>1869.70471191406</v>
      </c>
      <c r="F1117" s="1">
        <f>'Stand condition - SCT output'!$E1117</f>
        <v>18074.6701660156</v>
      </c>
      <c r="G1117" s="1">
        <f>'Stand condition - SCT output'!$F1117</f>
        <v>54198.505493163997</v>
      </c>
      <c r="H1117" s="1">
        <f>'Stand condition - SCT output'!$G1117</f>
        <v>0</v>
      </c>
      <c r="I1117" s="1" t="str">
        <f>'Stand condition - SCT output'!$H1117</f>
        <v>Campaspe</v>
      </c>
      <c r="J1117" s="1" t="str">
        <f>'Stand condition - SCT output'!$J1117</f>
        <v>Coolabah</v>
      </c>
      <c r="K1117" s="1"/>
      <c r="L1117" t="s">
        <v>96</v>
      </c>
      <c r="M1117">
        <v>2010</v>
      </c>
      <c r="N1117" t="s">
        <v>98</v>
      </c>
      <c r="O1117">
        <v>0</v>
      </c>
      <c r="P1117" s="1">
        <v>1869.70471191406</v>
      </c>
      <c r="Q1117" s="1">
        <v>18074.6701660156</v>
      </c>
      <c r="R1117" s="1">
        <v>54198.505493163997</v>
      </c>
      <c r="S1117" s="1">
        <v>0</v>
      </c>
      <c r="T1117" s="1" t="s">
        <v>20</v>
      </c>
      <c r="U1117" s="1" t="s">
        <v>57</v>
      </c>
      <c r="V1117">
        <f t="shared" si="143"/>
        <v>74142.880371093663</v>
      </c>
      <c r="X1117" t="s">
        <v>96</v>
      </c>
      <c r="Y1117">
        <v>2010</v>
      </c>
      <c r="Z1117" t="s">
        <v>98</v>
      </c>
      <c r="AA1117">
        <f t="shared" si="137"/>
        <v>0</v>
      </c>
      <c r="AB1117">
        <f t="shared" si="138"/>
        <v>2.5217589370091535</v>
      </c>
      <c r="AC1117">
        <f t="shared" si="139"/>
        <v>24.37816021653029</v>
      </c>
      <c r="AD1117">
        <f t="shared" si="140"/>
        <v>73.100080846460543</v>
      </c>
      <c r="AE1117">
        <f t="shared" si="141"/>
        <v>0</v>
      </c>
      <c r="AF1117" s="1" t="s">
        <v>20</v>
      </c>
      <c r="AG1117" s="1" t="s">
        <v>57</v>
      </c>
      <c r="AH1117">
        <f t="shared" si="144"/>
        <v>99.999999999999986</v>
      </c>
    </row>
    <row r="1118" spans="1:34" x14ac:dyDescent="0.45">
      <c r="A1118" t="str">
        <f>MID('Stand condition - SCT output'!$I1118,9,4)</f>
        <v>2009</v>
      </c>
      <c r="B1118">
        <f t="shared" si="142"/>
        <v>2010</v>
      </c>
      <c r="C1118" t="str">
        <f>MID('Stand condition - SCT output'!$I1118,18,4)</f>
        <v>2011</v>
      </c>
      <c r="D1118">
        <f>SUM('Stand condition - SCT output'!$B1118:$C1118)</f>
        <v>7451.2353515625</v>
      </c>
      <c r="E1118" s="1">
        <f>'Stand condition - SCT output'!$D1118</f>
        <v>47893.956604003899</v>
      </c>
      <c r="F1118" s="1">
        <f>'Stand condition - SCT output'!$E1118</f>
        <v>267524.37799550901</v>
      </c>
      <c r="G1118" s="1">
        <f>'Stand condition - SCT output'!$F1118</f>
        <v>1177919.7370509701</v>
      </c>
      <c r="H1118" s="1">
        <f>'Stand condition - SCT output'!$G1118</f>
        <v>1853.1991577148401</v>
      </c>
      <c r="I1118" s="1" t="str">
        <f>'Stand condition - SCT output'!$H1118</f>
        <v>Goulburn-Broken</v>
      </c>
      <c r="J1118" s="1" t="str">
        <f>'Stand condition - SCT output'!$J1118</f>
        <v>Coolabah</v>
      </c>
      <c r="K1118" s="1"/>
      <c r="L1118" t="s">
        <v>96</v>
      </c>
      <c r="M1118">
        <v>2010</v>
      </c>
      <c r="N1118" t="s">
        <v>98</v>
      </c>
      <c r="O1118">
        <v>7451.2353515625</v>
      </c>
      <c r="P1118" s="1">
        <v>47893.956604003899</v>
      </c>
      <c r="Q1118" s="1">
        <v>267524.37799550901</v>
      </c>
      <c r="R1118" s="1">
        <v>1177919.7370509701</v>
      </c>
      <c r="S1118" s="1">
        <v>1853.1991577148401</v>
      </c>
      <c r="T1118" s="1" t="s">
        <v>21</v>
      </c>
      <c r="U1118" s="1" t="s">
        <v>57</v>
      </c>
      <c r="V1118">
        <f t="shared" si="143"/>
        <v>1502642.5061597603</v>
      </c>
      <c r="X1118" t="s">
        <v>96</v>
      </c>
      <c r="Y1118">
        <v>2010</v>
      </c>
      <c r="Z1118" t="s">
        <v>98</v>
      </c>
      <c r="AA1118">
        <f t="shared" si="137"/>
        <v>0.49587545414280249</v>
      </c>
      <c r="AB1118">
        <f t="shared" si="138"/>
        <v>3.1873154398117256</v>
      </c>
      <c r="AC1118">
        <f t="shared" si="139"/>
        <v>17.80359446101453</v>
      </c>
      <c r="AD1118">
        <f t="shared" si="140"/>
        <v>78.38988530021885</v>
      </c>
      <c r="AE1118">
        <f t="shared" si="141"/>
        <v>0.12332934481209257</v>
      </c>
      <c r="AF1118" s="1" t="s">
        <v>21</v>
      </c>
      <c r="AG1118" s="1" t="s">
        <v>57</v>
      </c>
      <c r="AH1118">
        <f t="shared" si="144"/>
        <v>100</v>
      </c>
    </row>
    <row r="1119" spans="1:34" x14ac:dyDescent="0.45">
      <c r="A1119" t="str">
        <f>MID('Stand condition - SCT output'!$I1119,9,4)</f>
        <v>2009</v>
      </c>
      <c r="B1119">
        <f t="shared" si="142"/>
        <v>2010</v>
      </c>
      <c r="C1119" t="str">
        <f>MID('Stand condition - SCT output'!$I1119,18,4)</f>
        <v>2011</v>
      </c>
      <c r="D1119">
        <f>SUM('Stand condition - SCT output'!$B1119:$C1119)</f>
        <v>2284338.7622970277</v>
      </c>
      <c r="E1119" s="1">
        <f>'Stand condition - SCT output'!$D1119</f>
        <v>29194433.735737599</v>
      </c>
      <c r="F1119" s="1">
        <f>'Stand condition - SCT output'!$E1119</f>
        <v>423450265.06595498</v>
      </c>
      <c r="G1119" s="1">
        <f>'Stand condition - SCT output'!$F1119</f>
        <v>927678917.98060405</v>
      </c>
      <c r="H1119" s="1">
        <f>'Stand condition - SCT output'!$G1119</f>
        <v>16135.7734985351</v>
      </c>
      <c r="I1119" s="1" t="str">
        <f>'Stand condition - SCT output'!$H1119</f>
        <v>Gwydir</v>
      </c>
      <c r="J1119" s="1" t="str">
        <f>'Stand condition - SCT output'!$J1119</f>
        <v>Coolabah</v>
      </c>
      <c r="K1119" s="1"/>
      <c r="L1119" t="s">
        <v>96</v>
      </c>
      <c r="M1119">
        <v>2010</v>
      </c>
      <c r="N1119" t="s">
        <v>98</v>
      </c>
      <c r="O1119">
        <v>2284338.7622970277</v>
      </c>
      <c r="P1119" s="1">
        <v>29194433.735737599</v>
      </c>
      <c r="Q1119" s="1">
        <v>423450265.06595498</v>
      </c>
      <c r="R1119" s="1">
        <v>927678917.98060405</v>
      </c>
      <c r="S1119" s="1">
        <v>16135.7734985351</v>
      </c>
      <c r="T1119" s="1" t="s">
        <v>22</v>
      </c>
      <c r="U1119" s="1" t="s">
        <v>57</v>
      </c>
      <c r="V1119">
        <f t="shared" si="143"/>
        <v>1382624091.3180923</v>
      </c>
      <c r="X1119" t="s">
        <v>96</v>
      </c>
      <c r="Y1119">
        <v>2010</v>
      </c>
      <c r="Z1119" t="s">
        <v>98</v>
      </c>
      <c r="AA1119">
        <f t="shared" si="137"/>
        <v>0.16521763049270366</v>
      </c>
      <c r="AB1119">
        <f t="shared" si="138"/>
        <v>2.1115235817933544</v>
      </c>
      <c r="AC1119">
        <f t="shared" si="139"/>
        <v>30.626564930043177</v>
      </c>
      <c r="AD1119">
        <f t="shared" si="140"/>
        <v>67.095526817865803</v>
      </c>
      <c r="AE1119">
        <f t="shared" si="141"/>
        <v>1.1670398049517883E-3</v>
      </c>
      <c r="AF1119" s="1" t="s">
        <v>22</v>
      </c>
      <c r="AG1119" s="1" t="s">
        <v>57</v>
      </c>
      <c r="AH1119">
        <f t="shared" si="144"/>
        <v>100</v>
      </c>
    </row>
    <row r="1120" spans="1:34" x14ac:dyDescent="0.45">
      <c r="A1120" t="str">
        <f>MID('Stand condition - SCT output'!$I1120,9,4)</f>
        <v>2009</v>
      </c>
      <c r="B1120">
        <f t="shared" si="142"/>
        <v>2010</v>
      </c>
      <c r="C1120" t="str">
        <f>MID('Stand condition - SCT output'!$I1120,18,4)</f>
        <v>2011</v>
      </c>
      <c r="D1120">
        <f>SUM('Stand condition - SCT output'!$B1120:$C1120)</f>
        <v>6154983.6535081975</v>
      </c>
      <c r="E1120" s="1">
        <f>'Stand condition - SCT output'!$D1120</f>
        <v>192758301.350319</v>
      </c>
      <c r="F1120" s="1">
        <f>'Stand condition - SCT output'!$E1120</f>
        <v>662187798.92708397</v>
      </c>
      <c r="G1120" s="1">
        <f>'Stand condition - SCT output'!$F1120</f>
        <v>364742674.10884398</v>
      </c>
      <c r="H1120" s="1">
        <f>'Stand condition - SCT output'!$G1120</f>
        <v>21673.125270708799</v>
      </c>
      <c r="I1120" s="1" t="str">
        <f>'Stand condition - SCT output'!$H1120</f>
        <v>Warrego</v>
      </c>
      <c r="J1120" s="1" t="str">
        <f>'Stand condition - SCT output'!$J1120</f>
        <v>Coolabah</v>
      </c>
      <c r="K1120" s="1"/>
      <c r="L1120" t="s">
        <v>96</v>
      </c>
      <c r="M1120">
        <v>2010</v>
      </c>
      <c r="N1120" t="s">
        <v>98</v>
      </c>
      <c r="O1120">
        <v>6154983.6535081975</v>
      </c>
      <c r="P1120" s="1">
        <v>192758301.350319</v>
      </c>
      <c r="Q1120" s="1">
        <v>662187798.92708397</v>
      </c>
      <c r="R1120" s="1">
        <v>364742674.10884398</v>
      </c>
      <c r="S1120" s="1">
        <v>21673.125270708799</v>
      </c>
      <c r="T1120" s="1" t="s">
        <v>23</v>
      </c>
      <c r="U1120" s="1" t="s">
        <v>57</v>
      </c>
      <c r="V1120">
        <f t="shared" si="143"/>
        <v>1225865431.1650257</v>
      </c>
      <c r="X1120" t="s">
        <v>96</v>
      </c>
      <c r="Y1120">
        <v>2010</v>
      </c>
      <c r="Z1120" t="s">
        <v>98</v>
      </c>
      <c r="AA1120">
        <f t="shared" si="137"/>
        <v>0.50209292937306227</v>
      </c>
      <c r="AB1120">
        <f t="shared" si="138"/>
        <v>15.724262749389</v>
      </c>
      <c r="AC1120">
        <f t="shared" si="139"/>
        <v>54.017984526879147</v>
      </c>
      <c r="AD1120">
        <f t="shared" si="140"/>
        <v>29.753891808679477</v>
      </c>
      <c r="AE1120">
        <f t="shared" si="141"/>
        <v>1.7679856793181052E-3</v>
      </c>
      <c r="AF1120" s="1" t="s">
        <v>23</v>
      </c>
      <c r="AG1120" s="1" t="s">
        <v>57</v>
      </c>
      <c r="AH1120">
        <f t="shared" si="144"/>
        <v>100</v>
      </c>
    </row>
    <row r="1121" spans="1:34" x14ac:dyDescent="0.45">
      <c r="A1121" t="str">
        <f>MID('Stand condition - SCT output'!$I1121,9,4)</f>
        <v>2009</v>
      </c>
      <c r="B1121">
        <f t="shared" si="142"/>
        <v>2010</v>
      </c>
      <c r="C1121" t="str">
        <f>MID('Stand condition - SCT output'!$I1121,18,4)</f>
        <v>2011</v>
      </c>
      <c r="D1121">
        <f>SUM('Stand condition - SCT output'!$B1121:$C1121)</f>
        <v>206.355996524586</v>
      </c>
      <c r="E1121" s="1">
        <f>'Stand condition - SCT output'!$D1121</f>
        <v>1227.8844604492101</v>
      </c>
      <c r="F1121" s="1">
        <f>'Stand condition - SCT output'!$E1121</f>
        <v>10183.3737974877</v>
      </c>
      <c r="G1121" s="1">
        <f>'Stand condition - SCT output'!$F1121</f>
        <v>44498.9476390165</v>
      </c>
      <c r="H1121" s="1">
        <f>'Stand condition - SCT output'!$G1121</f>
        <v>0</v>
      </c>
      <c r="I1121" s="1" t="str">
        <f>'Stand condition - SCT output'!$H1121</f>
        <v>Eastern Mt Lofty Ranges</v>
      </c>
      <c r="J1121" s="1" t="str">
        <f>'Stand condition - SCT output'!$J1121</f>
        <v>Coolabah</v>
      </c>
      <c r="K1121" s="1"/>
      <c r="L1121" t="s">
        <v>96</v>
      </c>
      <c r="M1121">
        <v>2010</v>
      </c>
      <c r="N1121" t="s">
        <v>98</v>
      </c>
      <c r="O1121">
        <v>206.355996524586</v>
      </c>
      <c r="P1121" s="1">
        <v>1227.8844604492101</v>
      </c>
      <c r="Q1121" s="1">
        <v>10183.3737974877</v>
      </c>
      <c r="R1121" s="1">
        <v>44498.9476390165</v>
      </c>
      <c r="S1121" s="1">
        <v>0</v>
      </c>
      <c r="T1121" s="1" t="s">
        <v>24</v>
      </c>
      <c r="U1121" s="1" t="s">
        <v>57</v>
      </c>
      <c r="V1121">
        <f t="shared" si="143"/>
        <v>56116.561893477992</v>
      </c>
      <c r="X1121" t="s">
        <v>96</v>
      </c>
      <c r="Y1121">
        <v>2010</v>
      </c>
      <c r="Z1121" t="s">
        <v>98</v>
      </c>
      <c r="AA1121">
        <f t="shared" si="137"/>
        <v>0.3677274401027929</v>
      </c>
      <c r="AB1121">
        <f t="shared" si="138"/>
        <v>2.1880963819202148</v>
      </c>
      <c r="AC1121">
        <f t="shared" si="139"/>
        <v>18.146824135124426</v>
      </c>
      <c r="AD1121">
        <f t="shared" si="140"/>
        <v>79.29735204285258</v>
      </c>
      <c r="AE1121">
        <f t="shared" si="141"/>
        <v>0</v>
      </c>
      <c r="AF1121" s="1" t="s">
        <v>24</v>
      </c>
      <c r="AG1121" s="1" t="s">
        <v>57</v>
      </c>
      <c r="AH1121">
        <f t="shared" si="144"/>
        <v>100.00000000000001</v>
      </c>
    </row>
    <row r="1122" spans="1:34" x14ac:dyDescent="0.45">
      <c r="A1122" t="str">
        <f>MID('Stand condition - SCT output'!$I1122,9,4)</f>
        <v>2009</v>
      </c>
      <c r="B1122">
        <f t="shared" si="142"/>
        <v>2010</v>
      </c>
      <c r="C1122" t="str">
        <f>MID('Stand condition - SCT output'!$I1122,18,4)</f>
        <v>2011</v>
      </c>
      <c r="D1122">
        <f>SUM('Stand condition - SCT output'!$B1122:$C1122)</f>
        <v>6779001.5008575944</v>
      </c>
      <c r="E1122" s="1">
        <f>'Stand condition - SCT output'!$D1122</f>
        <v>57039823.168373898</v>
      </c>
      <c r="F1122" s="1">
        <f>'Stand condition - SCT output'!$E1122</f>
        <v>224313165.37850001</v>
      </c>
      <c r="G1122" s="1">
        <f>'Stand condition - SCT output'!$F1122</f>
        <v>312485090.54027897</v>
      </c>
      <c r="H1122" s="1">
        <f>'Stand condition - SCT output'!$G1122</f>
        <v>95145.298339843706</v>
      </c>
      <c r="I1122" s="1" t="str">
        <f>'Stand condition - SCT output'!$H1122</f>
        <v>Condamine-Balonne</v>
      </c>
      <c r="J1122" s="1" t="str">
        <f>'Stand condition - SCT output'!$J1122</f>
        <v>Coolabah</v>
      </c>
      <c r="K1122" s="1"/>
      <c r="L1122" t="s">
        <v>96</v>
      </c>
      <c r="M1122">
        <v>2010</v>
      </c>
      <c r="N1122" t="s">
        <v>98</v>
      </c>
      <c r="O1122">
        <v>6779001.5008575944</v>
      </c>
      <c r="P1122" s="1">
        <v>57039823.168373898</v>
      </c>
      <c r="Q1122" s="1">
        <v>224313165.37850001</v>
      </c>
      <c r="R1122" s="1">
        <v>312485090.54027897</v>
      </c>
      <c r="S1122" s="1">
        <v>95145.298339843706</v>
      </c>
      <c r="T1122" s="1" t="s">
        <v>25</v>
      </c>
      <c r="U1122" s="1" t="s">
        <v>57</v>
      </c>
      <c r="V1122">
        <f t="shared" si="143"/>
        <v>600712225.88635039</v>
      </c>
      <c r="X1122" t="s">
        <v>96</v>
      </c>
      <c r="Y1122">
        <v>2010</v>
      </c>
      <c r="Z1122" t="s">
        <v>98</v>
      </c>
      <c r="AA1122">
        <f t="shared" si="137"/>
        <v>1.1284940123958995</v>
      </c>
      <c r="AB1122">
        <f t="shared" si="138"/>
        <v>9.495365785873874</v>
      </c>
      <c r="AC1122">
        <f t="shared" si="139"/>
        <v>37.3412019453285</v>
      </c>
      <c r="AD1122">
        <f t="shared" si="140"/>
        <v>52.019099507956156</v>
      </c>
      <c r="AE1122">
        <f t="shared" si="141"/>
        <v>1.5838748445556754E-2</v>
      </c>
      <c r="AF1122" s="1" t="s">
        <v>25</v>
      </c>
      <c r="AG1122" s="1" t="s">
        <v>57</v>
      </c>
      <c r="AH1122">
        <f t="shared" si="144"/>
        <v>99.999999999999986</v>
      </c>
    </row>
    <row r="1123" spans="1:34" x14ac:dyDescent="0.45">
      <c r="A1123" t="str">
        <f>MID('Stand condition - SCT output'!$I1123,9,4)</f>
        <v>2010</v>
      </c>
      <c r="B1123">
        <f t="shared" si="142"/>
        <v>2011</v>
      </c>
      <c r="C1123" t="str">
        <f>MID('Stand condition - SCT output'!$I1123,18,4)</f>
        <v>2012</v>
      </c>
      <c r="D1123">
        <f>SUM('Stand condition - SCT output'!$B1123:$C1123)</f>
        <v>13960.3309936523</v>
      </c>
      <c r="E1123" s="1">
        <f>'Stand condition - SCT output'!$D1123</f>
        <v>262743.87310790998</v>
      </c>
      <c r="F1123" s="1">
        <f>'Stand condition - SCT output'!$E1123</f>
        <v>3408131.7575145001</v>
      </c>
      <c r="G1123" s="1">
        <f>'Stand condition - SCT output'!$F1123</f>
        <v>9242998.1813900191</v>
      </c>
      <c r="H1123" s="1">
        <f>'Stand condition - SCT output'!$G1123</f>
        <v>6330.8379516601499</v>
      </c>
      <c r="I1123" s="1" t="str">
        <f>'Stand condition - SCT output'!$H1123</f>
        <v>Murrumbidgee</v>
      </c>
      <c r="J1123" s="1" t="str">
        <f>'Stand condition - SCT output'!$J1123</f>
        <v>Coolabah</v>
      </c>
      <c r="K1123" s="1"/>
      <c r="L1123" t="s">
        <v>97</v>
      </c>
      <c r="M1123">
        <v>2011</v>
      </c>
      <c r="N1123" t="s">
        <v>99</v>
      </c>
      <c r="O1123">
        <v>13960.3309936523</v>
      </c>
      <c r="P1123" s="1">
        <v>262743.87310790998</v>
      </c>
      <c r="Q1123" s="1">
        <v>3408131.7575145001</v>
      </c>
      <c r="R1123" s="1">
        <v>9242998.1813900191</v>
      </c>
      <c r="S1123" s="1">
        <v>6330.8379516601499</v>
      </c>
      <c r="T1123" s="1" t="s">
        <v>4</v>
      </c>
      <c r="U1123" s="1" t="s">
        <v>57</v>
      </c>
      <c r="V1123">
        <f t="shared" si="143"/>
        <v>12934164.980957743</v>
      </c>
      <c r="X1123" t="s">
        <v>97</v>
      </c>
      <c r="Y1123">
        <v>2011</v>
      </c>
      <c r="Z1123" t="s">
        <v>99</v>
      </c>
      <c r="AA1123">
        <f t="shared" si="137"/>
        <v>0.10793376313202534</v>
      </c>
      <c r="AB1123">
        <f t="shared" si="138"/>
        <v>2.0313941680404826</v>
      </c>
      <c r="AC1123">
        <f t="shared" si="139"/>
        <v>26.349839843021211</v>
      </c>
      <c r="AD1123">
        <f t="shared" si="140"/>
        <v>71.461885595227642</v>
      </c>
      <c r="AE1123">
        <f t="shared" si="141"/>
        <v>4.8946630578631807E-2</v>
      </c>
      <c r="AF1123" s="1" t="s">
        <v>4</v>
      </c>
      <c r="AG1123" s="1" t="s">
        <v>57</v>
      </c>
      <c r="AH1123">
        <f t="shared" si="144"/>
        <v>99.999999999999986</v>
      </c>
    </row>
    <row r="1124" spans="1:34" x14ac:dyDescent="0.45">
      <c r="A1124" t="str">
        <f>MID('Stand condition - SCT output'!$I1124,9,4)</f>
        <v>2010</v>
      </c>
      <c r="B1124">
        <f t="shared" si="142"/>
        <v>2011</v>
      </c>
      <c r="C1124" t="str">
        <f>MID('Stand condition - SCT output'!$I1124,18,4)</f>
        <v>2012</v>
      </c>
      <c r="D1124">
        <f>SUM('Stand condition - SCT output'!$B1124:$C1124)</f>
        <v>271365.48238453502</v>
      </c>
      <c r="E1124" s="1">
        <f>'Stand condition - SCT output'!$D1124</f>
        <v>11341401.311380999</v>
      </c>
      <c r="F1124" s="1">
        <f>'Stand condition - SCT output'!$E1124</f>
        <v>254042357.47423899</v>
      </c>
      <c r="G1124" s="1">
        <f>'Stand condition - SCT output'!$F1124</f>
        <v>565528208.89354801</v>
      </c>
      <c r="H1124" s="1">
        <f>'Stand condition - SCT output'!$G1124</f>
        <v>15340.064147949201</v>
      </c>
      <c r="I1124" s="1" t="str">
        <f>'Stand condition - SCT output'!$H1124</f>
        <v>Namoi</v>
      </c>
      <c r="J1124" s="1" t="str">
        <f>'Stand condition - SCT output'!$J1124</f>
        <v>Coolabah</v>
      </c>
      <c r="K1124" s="1"/>
      <c r="L1124" t="s">
        <v>97</v>
      </c>
      <c r="M1124">
        <v>2011</v>
      </c>
      <c r="N1124" t="s">
        <v>99</v>
      </c>
      <c r="O1124">
        <v>271365.48238453502</v>
      </c>
      <c r="P1124" s="1">
        <v>11341401.311380999</v>
      </c>
      <c r="Q1124" s="1">
        <v>254042357.47423899</v>
      </c>
      <c r="R1124" s="1">
        <v>565528208.89354801</v>
      </c>
      <c r="S1124" s="1">
        <v>15340.064147949201</v>
      </c>
      <c r="T1124" s="1" t="s">
        <v>7</v>
      </c>
      <c r="U1124" s="1" t="s">
        <v>57</v>
      </c>
      <c r="V1124">
        <f t="shared" si="143"/>
        <v>831198673.2257005</v>
      </c>
      <c r="X1124" t="s">
        <v>97</v>
      </c>
      <c r="Y1124">
        <v>2011</v>
      </c>
      <c r="Z1124" t="s">
        <v>99</v>
      </c>
      <c r="AA1124">
        <f t="shared" si="137"/>
        <v>3.2647487432989376E-2</v>
      </c>
      <c r="AB1124">
        <f t="shared" si="138"/>
        <v>1.3644633559588706</v>
      </c>
      <c r="AC1124">
        <f t="shared" si="139"/>
        <v>30.56337379466164</v>
      </c>
      <c r="AD1124">
        <f t="shared" si="140"/>
        <v>68.037669826740284</v>
      </c>
      <c r="AE1124">
        <f t="shared" si="141"/>
        <v>1.8455352062122239E-3</v>
      </c>
      <c r="AF1124" s="1" t="s">
        <v>7</v>
      </c>
      <c r="AG1124" s="1" t="s">
        <v>57</v>
      </c>
      <c r="AH1124">
        <f t="shared" si="144"/>
        <v>100</v>
      </c>
    </row>
    <row r="1125" spans="1:34" x14ac:dyDescent="0.45">
      <c r="A1125" t="str">
        <f>MID('Stand condition - SCT output'!$I1125,9,4)</f>
        <v>2010</v>
      </c>
      <c r="B1125">
        <f t="shared" si="142"/>
        <v>2011</v>
      </c>
      <c r="C1125" t="str">
        <f>MID('Stand condition - SCT output'!$I1125,18,4)</f>
        <v>2012</v>
      </c>
      <c r="D1125">
        <f>SUM('Stand condition - SCT output'!$B1125:$C1125)</f>
        <v>936762.60437370744</v>
      </c>
      <c r="E1125" s="1">
        <f>'Stand condition - SCT output'!$D1125</f>
        <v>16556197.4979118</v>
      </c>
      <c r="F1125" s="1">
        <f>'Stand condition - SCT output'!$E1125</f>
        <v>63567042.908537202</v>
      </c>
      <c r="G1125" s="1">
        <f>'Stand condition - SCT output'!$F1125</f>
        <v>74461253.042246804</v>
      </c>
      <c r="H1125" s="1">
        <f>'Stand condition - SCT output'!$G1125</f>
        <v>1371.6869506835901</v>
      </c>
      <c r="I1125" s="1" t="str">
        <f>'Stand condition - SCT output'!$H1125</f>
        <v>Nebine</v>
      </c>
      <c r="J1125" s="1" t="str">
        <f>'Stand condition - SCT output'!$J1125</f>
        <v>Coolabah</v>
      </c>
      <c r="K1125" s="1"/>
      <c r="L1125" t="s">
        <v>97</v>
      </c>
      <c r="M1125">
        <v>2011</v>
      </c>
      <c r="N1125" t="s">
        <v>99</v>
      </c>
      <c r="O1125">
        <v>936762.60437370744</v>
      </c>
      <c r="P1125" s="1">
        <v>16556197.4979118</v>
      </c>
      <c r="Q1125" s="1">
        <v>63567042.908537202</v>
      </c>
      <c r="R1125" s="1">
        <v>74461253.042246804</v>
      </c>
      <c r="S1125" s="1">
        <v>1371.6869506835901</v>
      </c>
      <c r="T1125" s="1" t="s">
        <v>8</v>
      </c>
      <c r="U1125" s="1" t="s">
        <v>57</v>
      </c>
      <c r="V1125">
        <f t="shared" si="143"/>
        <v>155522627.74002022</v>
      </c>
      <c r="X1125" t="s">
        <v>97</v>
      </c>
      <c r="Y1125">
        <v>2011</v>
      </c>
      <c r="Z1125" t="s">
        <v>99</v>
      </c>
      <c r="AA1125">
        <f t="shared" si="137"/>
        <v>0.6023320323134258</v>
      </c>
      <c r="AB1125">
        <f t="shared" si="138"/>
        <v>10.645523251824171</v>
      </c>
      <c r="AC1125">
        <f t="shared" si="139"/>
        <v>40.873179570241838</v>
      </c>
      <c r="AD1125">
        <f t="shared" si="140"/>
        <v>47.878083160168913</v>
      </c>
      <c r="AE1125">
        <f t="shared" si="141"/>
        <v>8.819854516453863E-4</v>
      </c>
      <c r="AF1125" s="1" t="s">
        <v>8</v>
      </c>
      <c r="AG1125" s="1" t="s">
        <v>57</v>
      </c>
      <c r="AH1125">
        <f t="shared" si="144"/>
        <v>99.999999999999986</v>
      </c>
    </row>
    <row r="1126" spans="1:34" x14ac:dyDescent="0.45">
      <c r="A1126" t="str">
        <f>MID('Stand condition - SCT output'!$I1126,9,4)</f>
        <v>2010</v>
      </c>
      <c r="B1126">
        <f t="shared" si="142"/>
        <v>2011</v>
      </c>
      <c r="C1126" t="str">
        <f>MID('Stand condition - SCT output'!$I1126,18,4)</f>
        <v>2012</v>
      </c>
      <c r="D1126">
        <f>SUM('Stand condition - SCT output'!$B1126:$C1126)</f>
        <v>0</v>
      </c>
      <c r="E1126" s="1">
        <f>'Stand condition - SCT output'!$D1126</f>
        <v>6853.2667236328098</v>
      </c>
      <c r="F1126" s="1">
        <f>'Stand condition - SCT output'!$E1126</f>
        <v>72756.2996826171</v>
      </c>
      <c r="G1126" s="1">
        <f>'Stand condition - SCT output'!$F1126</f>
        <v>495311.88245275099</v>
      </c>
      <c r="H1126" s="1">
        <f>'Stand condition - SCT output'!$G1126</f>
        <v>2484.63940429687</v>
      </c>
      <c r="I1126" s="1" t="str">
        <f>'Stand condition - SCT output'!$H1126</f>
        <v>Ovens</v>
      </c>
      <c r="J1126" s="1" t="str">
        <f>'Stand condition - SCT output'!$J1126</f>
        <v>Coolabah</v>
      </c>
      <c r="K1126" s="1"/>
      <c r="L1126" t="s">
        <v>97</v>
      </c>
      <c r="M1126">
        <v>2011</v>
      </c>
      <c r="N1126" t="s">
        <v>99</v>
      </c>
      <c r="O1126">
        <v>0</v>
      </c>
      <c r="P1126" s="1">
        <v>6853.2667236328098</v>
      </c>
      <c r="Q1126" s="1">
        <v>72756.2996826171</v>
      </c>
      <c r="R1126" s="1">
        <v>495311.88245275099</v>
      </c>
      <c r="S1126" s="1">
        <v>2484.63940429687</v>
      </c>
      <c r="T1126" s="1" t="s">
        <v>9</v>
      </c>
      <c r="U1126" s="1" t="s">
        <v>57</v>
      </c>
      <c r="V1126">
        <f t="shared" si="143"/>
        <v>577406.0882632978</v>
      </c>
      <c r="X1126" t="s">
        <v>97</v>
      </c>
      <c r="Y1126">
        <v>2011</v>
      </c>
      <c r="Z1126" t="s">
        <v>99</v>
      </c>
      <c r="AA1126">
        <f t="shared" si="137"/>
        <v>0</v>
      </c>
      <c r="AB1126">
        <f t="shared" si="138"/>
        <v>1.1869058645096435</v>
      </c>
      <c r="AC1126">
        <f t="shared" si="139"/>
        <v>12.600542523105531</v>
      </c>
      <c r="AD1126">
        <f t="shared" si="140"/>
        <v>85.782241046770579</v>
      </c>
      <c r="AE1126">
        <f t="shared" si="141"/>
        <v>0.43031056561424263</v>
      </c>
      <c r="AF1126" s="1" t="s">
        <v>9</v>
      </c>
      <c r="AG1126" s="1" t="s">
        <v>57</v>
      </c>
      <c r="AH1126">
        <f t="shared" si="144"/>
        <v>100</v>
      </c>
    </row>
    <row r="1127" spans="1:34" x14ac:dyDescent="0.45">
      <c r="A1127" t="str">
        <f>MID('Stand condition - SCT output'!$I1127,9,4)</f>
        <v>2010</v>
      </c>
      <c r="B1127">
        <f t="shared" si="142"/>
        <v>2011</v>
      </c>
      <c r="C1127" t="str">
        <f>MID('Stand condition - SCT output'!$I1127,18,4)</f>
        <v>2012</v>
      </c>
      <c r="D1127">
        <f>SUM('Stand condition - SCT output'!$B1127:$C1127)</f>
        <v>433569.70158045099</v>
      </c>
      <c r="E1127" s="1">
        <f>'Stand condition - SCT output'!$D1127</f>
        <v>11584716.811362799</v>
      </c>
      <c r="F1127" s="1">
        <f>'Stand condition - SCT output'!$E1127</f>
        <v>49420477.659974799</v>
      </c>
      <c r="G1127" s="1">
        <f>'Stand condition - SCT output'!$F1127</f>
        <v>167012597.357425</v>
      </c>
      <c r="H1127" s="1">
        <f>'Stand condition - SCT output'!$G1127</f>
        <v>142218.29785156201</v>
      </c>
      <c r="I1127" s="1" t="str">
        <f>'Stand condition - SCT output'!$H1127</f>
        <v>Paroo</v>
      </c>
      <c r="J1127" s="1" t="str">
        <f>'Stand condition - SCT output'!$J1127</f>
        <v>Coolabah</v>
      </c>
      <c r="K1127" s="1"/>
      <c r="L1127" t="s">
        <v>97</v>
      </c>
      <c r="M1127">
        <v>2011</v>
      </c>
      <c r="N1127" t="s">
        <v>99</v>
      </c>
      <c r="O1127">
        <v>433569.70158045099</v>
      </c>
      <c r="P1127" s="1">
        <v>11584716.811362799</v>
      </c>
      <c r="Q1127" s="1">
        <v>49420477.659974799</v>
      </c>
      <c r="R1127" s="1">
        <v>167012597.357425</v>
      </c>
      <c r="S1127" s="1">
        <v>142218.29785156201</v>
      </c>
      <c r="T1127" s="1" t="s">
        <v>10</v>
      </c>
      <c r="U1127" s="1" t="s">
        <v>57</v>
      </c>
      <c r="V1127">
        <f t="shared" si="143"/>
        <v>228593579.82819462</v>
      </c>
      <c r="X1127" t="s">
        <v>97</v>
      </c>
      <c r="Y1127">
        <v>2011</v>
      </c>
      <c r="Z1127" t="s">
        <v>99</v>
      </c>
      <c r="AA1127">
        <f t="shared" si="137"/>
        <v>0.18966836334874823</v>
      </c>
      <c r="AB1127">
        <f t="shared" si="138"/>
        <v>5.0678224734349895</v>
      </c>
      <c r="AC1127">
        <f t="shared" si="139"/>
        <v>21.619363805894299</v>
      </c>
      <c r="AD1127">
        <f t="shared" si="140"/>
        <v>73.060930881325547</v>
      </c>
      <c r="AE1127">
        <f t="shared" si="141"/>
        <v>6.2214475996416795E-2</v>
      </c>
      <c r="AF1127" s="1" t="s">
        <v>10</v>
      </c>
      <c r="AG1127" s="1" t="s">
        <v>57</v>
      </c>
      <c r="AH1127">
        <f t="shared" si="144"/>
        <v>100</v>
      </c>
    </row>
    <row r="1128" spans="1:34" x14ac:dyDescent="0.45">
      <c r="A1128" t="str">
        <f>MID('Stand condition - SCT output'!$I1128,9,4)</f>
        <v>2010</v>
      </c>
      <c r="B1128">
        <f t="shared" si="142"/>
        <v>2011</v>
      </c>
      <c r="C1128" t="str">
        <f>MID('Stand condition - SCT output'!$I1128,18,4)</f>
        <v>2012</v>
      </c>
      <c r="D1128">
        <f>SUM('Stand condition - SCT output'!$B1128:$C1128)</f>
        <v>4971.7204589843705</v>
      </c>
      <c r="E1128" s="1">
        <f>'Stand condition - SCT output'!$D1128</f>
        <v>71617.846923828096</v>
      </c>
      <c r="F1128" s="1">
        <f>'Stand condition - SCT output'!$E1128</f>
        <v>447313.39532470697</v>
      </c>
      <c r="G1128" s="1">
        <f>'Stand condition - SCT output'!$F1128</f>
        <v>656670.73870945303</v>
      </c>
      <c r="H1128" s="1">
        <f>'Stand condition - SCT output'!$G1128</f>
        <v>0</v>
      </c>
      <c r="I1128" s="1" t="str">
        <f>'Stand condition - SCT output'!$H1128</f>
        <v>Wimmera-Avoca</v>
      </c>
      <c r="J1128" s="1" t="str">
        <f>'Stand condition - SCT output'!$J1128</f>
        <v>Coolabah</v>
      </c>
      <c r="K1128" s="1"/>
      <c r="L1128" t="s">
        <v>97</v>
      </c>
      <c r="M1128">
        <v>2011</v>
      </c>
      <c r="N1128" t="s">
        <v>99</v>
      </c>
      <c r="O1128">
        <v>4971.7204589843705</v>
      </c>
      <c r="P1128" s="1">
        <v>71617.846923828096</v>
      </c>
      <c r="Q1128" s="1">
        <v>447313.39532470697</v>
      </c>
      <c r="R1128" s="1">
        <v>656670.73870945303</v>
      </c>
      <c r="S1128" s="1">
        <v>0</v>
      </c>
      <c r="T1128" s="1" t="s">
        <v>11</v>
      </c>
      <c r="U1128" s="1" t="s">
        <v>57</v>
      </c>
      <c r="V1128">
        <f t="shared" si="143"/>
        <v>1180573.7014169726</v>
      </c>
      <c r="X1128" t="s">
        <v>97</v>
      </c>
      <c r="Y1128">
        <v>2011</v>
      </c>
      <c r="Z1128" t="s">
        <v>99</v>
      </c>
      <c r="AA1128">
        <f t="shared" si="137"/>
        <v>0.4211274953030979</v>
      </c>
      <c r="AB1128">
        <f t="shared" si="138"/>
        <v>6.0663596722398143</v>
      </c>
      <c r="AC1128">
        <f t="shared" si="139"/>
        <v>37.889493454565624</v>
      </c>
      <c r="AD1128">
        <f t="shared" si="140"/>
        <v>55.62301937789146</v>
      </c>
      <c r="AE1128">
        <f t="shared" si="141"/>
        <v>0</v>
      </c>
      <c r="AF1128" s="1" t="s">
        <v>11</v>
      </c>
      <c r="AG1128" s="1" t="s">
        <v>57</v>
      </c>
      <c r="AH1128">
        <f t="shared" si="144"/>
        <v>100</v>
      </c>
    </row>
    <row r="1129" spans="1:34" x14ac:dyDescent="0.45">
      <c r="A1129" t="str">
        <f>MID('Stand condition - SCT output'!$I1129,9,4)</f>
        <v>2010</v>
      </c>
      <c r="B1129">
        <f t="shared" si="142"/>
        <v>2011</v>
      </c>
      <c r="C1129" t="str">
        <f>MID('Stand condition - SCT output'!$I1129,18,4)</f>
        <v>2012</v>
      </c>
      <c r="D1129">
        <f>SUM('Stand condition - SCT output'!$B1129:$C1129)</f>
        <v>120635.53613281201</v>
      </c>
      <c r="E1129" s="1">
        <f>'Stand condition - SCT output'!$D1129</f>
        <v>1501567.89379882</v>
      </c>
      <c r="F1129" s="1">
        <f>'Stand condition - SCT output'!$E1129</f>
        <v>7560365.5964269303</v>
      </c>
      <c r="G1129" s="1">
        <f>'Stand condition - SCT output'!$F1129</f>
        <v>7635609.8083496001</v>
      </c>
      <c r="H1129" s="1">
        <f>'Stand condition - SCT output'!$G1129</f>
        <v>3861.6139526367101</v>
      </c>
      <c r="I1129" s="1" t="str">
        <f>'Stand condition - SCT output'!$H1129</f>
        <v>Lachlan</v>
      </c>
      <c r="J1129" s="1" t="str">
        <f>'Stand condition - SCT output'!$J1129</f>
        <v>Coolabah</v>
      </c>
      <c r="K1129" s="1"/>
      <c r="L1129" t="s">
        <v>97</v>
      </c>
      <c r="M1129">
        <v>2011</v>
      </c>
      <c r="N1129" t="s">
        <v>99</v>
      </c>
      <c r="O1129">
        <v>120635.53613281201</v>
      </c>
      <c r="P1129" s="1">
        <v>1501567.89379882</v>
      </c>
      <c r="Q1129" s="1">
        <v>7560365.5964269303</v>
      </c>
      <c r="R1129" s="1">
        <v>7635609.8083496001</v>
      </c>
      <c r="S1129" s="1">
        <v>3861.6139526367101</v>
      </c>
      <c r="T1129" s="1" t="s">
        <v>12</v>
      </c>
      <c r="U1129" s="1" t="s">
        <v>57</v>
      </c>
      <c r="V1129">
        <f t="shared" si="143"/>
        <v>16822040.448660798</v>
      </c>
      <c r="X1129" t="s">
        <v>97</v>
      </c>
      <c r="Y1129">
        <v>2011</v>
      </c>
      <c r="Z1129" t="s">
        <v>99</v>
      </c>
      <c r="AA1129">
        <f t="shared" si="137"/>
        <v>0.71712784487101733</v>
      </c>
      <c r="AB1129">
        <f t="shared" si="138"/>
        <v>8.9261935755145547</v>
      </c>
      <c r="AC1129">
        <f t="shared" si="139"/>
        <v>44.943213752816831</v>
      </c>
      <c r="AD1129">
        <f t="shared" si="140"/>
        <v>45.390509145740822</v>
      </c>
      <c r="AE1129">
        <f t="shared" si="141"/>
        <v>2.2955681056777706E-2</v>
      </c>
      <c r="AF1129" s="1" t="s">
        <v>12</v>
      </c>
      <c r="AG1129" s="1" t="s">
        <v>57</v>
      </c>
      <c r="AH1129">
        <f t="shared" si="144"/>
        <v>100</v>
      </c>
    </row>
    <row r="1130" spans="1:34" x14ac:dyDescent="0.45">
      <c r="A1130" t="str">
        <f>MID('Stand condition - SCT output'!$I1130,9,4)</f>
        <v>2010</v>
      </c>
      <c r="B1130">
        <f t="shared" si="142"/>
        <v>2011</v>
      </c>
      <c r="C1130" t="str">
        <f>MID('Stand condition - SCT output'!$I1130,18,4)</f>
        <v>2012</v>
      </c>
      <c r="D1130">
        <f>SUM('Stand condition - SCT output'!$B1130:$C1130)</f>
        <v>0</v>
      </c>
      <c r="E1130" s="1">
        <f>'Stand condition - SCT output'!$D1130</f>
        <v>4981.8670654296802</v>
      </c>
      <c r="F1130" s="1">
        <f>'Stand condition - SCT output'!$E1130</f>
        <v>59834.750305175701</v>
      </c>
      <c r="G1130" s="1">
        <f>'Stand condition - SCT output'!$F1130</f>
        <v>173630.00671386701</v>
      </c>
      <c r="H1130" s="1">
        <f>'Stand condition - SCT output'!$G1130</f>
        <v>0</v>
      </c>
      <c r="I1130" s="1" t="str">
        <f>'Stand condition - SCT output'!$H1130</f>
        <v>Loddon</v>
      </c>
      <c r="J1130" s="1" t="str">
        <f>'Stand condition - SCT output'!$J1130</f>
        <v>Coolabah</v>
      </c>
      <c r="K1130" s="1"/>
      <c r="L1130" t="s">
        <v>97</v>
      </c>
      <c r="M1130">
        <v>2011</v>
      </c>
      <c r="N1130" t="s">
        <v>99</v>
      </c>
      <c r="O1130">
        <v>0</v>
      </c>
      <c r="P1130" s="1">
        <v>4981.8670654296802</v>
      </c>
      <c r="Q1130" s="1">
        <v>59834.750305175701</v>
      </c>
      <c r="R1130" s="1">
        <v>173630.00671386701</v>
      </c>
      <c r="S1130" s="1">
        <v>0</v>
      </c>
      <c r="T1130" s="1" t="s">
        <v>13</v>
      </c>
      <c r="U1130" s="1" t="s">
        <v>57</v>
      </c>
      <c r="V1130">
        <f t="shared" si="143"/>
        <v>238446.62408447239</v>
      </c>
      <c r="X1130" t="s">
        <v>97</v>
      </c>
      <c r="Y1130">
        <v>2011</v>
      </c>
      <c r="Z1130" t="s">
        <v>99</v>
      </c>
      <c r="AA1130">
        <f t="shared" si="137"/>
        <v>0</v>
      </c>
      <c r="AB1130">
        <f t="shared" si="138"/>
        <v>2.0893007332596154</v>
      </c>
      <c r="AC1130">
        <f t="shared" si="139"/>
        <v>25.093561519234832</v>
      </c>
      <c r="AD1130">
        <f t="shared" si="140"/>
        <v>72.817137747505555</v>
      </c>
      <c r="AE1130">
        <f t="shared" si="141"/>
        <v>0</v>
      </c>
      <c r="AF1130" s="1" t="s">
        <v>13</v>
      </c>
      <c r="AG1130" s="1" t="s">
        <v>57</v>
      </c>
      <c r="AH1130">
        <f t="shared" si="144"/>
        <v>100</v>
      </c>
    </row>
    <row r="1131" spans="1:34" x14ac:dyDescent="0.45">
      <c r="A1131" t="str">
        <f>MID('Stand condition - SCT output'!$I1131,9,4)</f>
        <v>2010</v>
      </c>
      <c r="B1131">
        <f t="shared" si="142"/>
        <v>2011</v>
      </c>
      <c r="C1131" t="str">
        <f>MID('Stand condition - SCT output'!$I1131,18,4)</f>
        <v>2012</v>
      </c>
      <c r="D1131">
        <f>SUM('Stand condition - SCT output'!$B1131:$C1131)</f>
        <v>1966.6847534179601</v>
      </c>
      <c r="E1131" s="1">
        <f>'Stand condition - SCT output'!$D1131</f>
        <v>30825.023071289001</v>
      </c>
      <c r="F1131" s="1">
        <f>'Stand condition - SCT output'!$E1131</f>
        <v>1834843.3868482399</v>
      </c>
      <c r="G1131" s="1">
        <f>'Stand condition - SCT output'!$F1131</f>
        <v>8500185.9438275509</v>
      </c>
      <c r="H1131" s="1">
        <f>'Stand condition - SCT output'!$G1131</f>
        <v>1914.85998535156</v>
      </c>
      <c r="I1131" s="1" t="str">
        <f>'Stand condition - SCT output'!$H1131</f>
        <v>Lower Darling</v>
      </c>
      <c r="J1131" s="1" t="str">
        <f>'Stand condition - SCT output'!$J1131</f>
        <v>Coolabah</v>
      </c>
      <c r="K1131" s="1"/>
      <c r="L1131" t="s">
        <v>97</v>
      </c>
      <c r="M1131">
        <v>2011</v>
      </c>
      <c r="N1131" t="s">
        <v>99</v>
      </c>
      <c r="O1131">
        <v>1966.6847534179601</v>
      </c>
      <c r="P1131" s="1">
        <v>30825.023071289001</v>
      </c>
      <c r="Q1131" s="1">
        <v>1834843.3868482399</v>
      </c>
      <c r="R1131" s="1">
        <v>8500185.9438275509</v>
      </c>
      <c r="S1131" s="1">
        <v>1914.85998535156</v>
      </c>
      <c r="T1131" s="1" t="s">
        <v>14</v>
      </c>
      <c r="U1131" s="1" t="s">
        <v>57</v>
      </c>
      <c r="V1131">
        <f t="shared" si="143"/>
        <v>10369735.898485849</v>
      </c>
      <c r="X1131" t="s">
        <v>97</v>
      </c>
      <c r="Y1131">
        <v>2011</v>
      </c>
      <c r="Z1131" t="s">
        <v>99</v>
      </c>
      <c r="AA1131">
        <f t="shared" si="137"/>
        <v>1.8965620461993907E-2</v>
      </c>
      <c r="AB1131">
        <f t="shared" si="138"/>
        <v>0.29725948059863277</v>
      </c>
      <c r="AC1131">
        <f t="shared" si="139"/>
        <v>17.694215212522018</v>
      </c>
      <c r="AD1131">
        <f t="shared" si="140"/>
        <v>81.971093835366787</v>
      </c>
      <c r="AE1131">
        <f t="shared" si="141"/>
        <v>1.8465851050566879E-2</v>
      </c>
      <c r="AF1131" s="1" t="s">
        <v>14</v>
      </c>
      <c r="AG1131" s="1" t="s">
        <v>57</v>
      </c>
      <c r="AH1131">
        <f t="shared" si="144"/>
        <v>100</v>
      </c>
    </row>
    <row r="1132" spans="1:34" x14ac:dyDescent="0.45">
      <c r="A1132" t="str">
        <f>MID('Stand condition - SCT output'!$I1132,9,4)</f>
        <v>2010</v>
      </c>
      <c r="B1132">
        <f t="shared" si="142"/>
        <v>2011</v>
      </c>
      <c r="C1132" t="str">
        <f>MID('Stand condition - SCT output'!$I1132,18,4)</f>
        <v>2012</v>
      </c>
      <c r="D1132">
        <f>SUM('Stand condition - SCT output'!$B1132:$C1132)</f>
        <v>2294401.5700882198</v>
      </c>
      <c r="E1132" s="1">
        <f>'Stand condition - SCT output'!$D1132</f>
        <v>33716716.870963298</v>
      </c>
      <c r="F1132" s="1">
        <f>'Stand condition - SCT output'!$E1132</f>
        <v>294082163.34138697</v>
      </c>
      <c r="G1132" s="1">
        <f>'Stand condition - SCT output'!$F1132</f>
        <v>338112900.48190302</v>
      </c>
      <c r="H1132" s="1">
        <f>'Stand condition - SCT output'!$G1132</f>
        <v>306499.68865966698</v>
      </c>
      <c r="I1132" s="1" t="str">
        <f>'Stand condition - SCT output'!$H1132</f>
        <v>Macquarie-Castlereagh</v>
      </c>
      <c r="J1132" s="1" t="str">
        <f>'Stand condition - SCT output'!$J1132</f>
        <v>Coolabah</v>
      </c>
      <c r="K1132" s="1"/>
      <c r="L1132" t="s">
        <v>97</v>
      </c>
      <c r="M1132">
        <v>2011</v>
      </c>
      <c r="N1132" t="s">
        <v>99</v>
      </c>
      <c r="O1132">
        <v>2294401.5700882198</v>
      </c>
      <c r="P1132" s="1">
        <v>33716716.870963298</v>
      </c>
      <c r="Q1132" s="1">
        <v>294082163.34138697</v>
      </c>
      <c r="R1132" s="1">
        <v>338112900.48190302</v>
      </c>
      <c r="S1132" s="1">
        <v>306499.68865966698</v>
      </c>
      <c r="T1132" s="1" t="s">
        <v>15</v>
      </c>
      <c r="U1132" s="1" t="s">
        <v>57</v>
      </c>
      <c r="V1132">
        <f t="shared" si="143"/>
        <v>668512681.95300126</v>
      </c>
      <c r="X1132" t="s">
        <v>97</v>
      </c>
      <c r="Y1132">
        <v>2011</v>
      </c>
      <c r="Z1132" t="s">
        <v>99</v>
      </c>
      <c r="AA1132">
        <f t="shared" si="137"/>
        <v>0.34320987948730103</v>
      </c>
      <c r="AB1132">
        <f t="shared" si="138"/>
        <v>5.0435418476225253</v>
      </c>
      <c r="AC1132">
        <f t="shared" si="139"/>
        <v>43.990513759926245</v>
      </c>
      <c r="AD1132">
        <f t="shared" si="140"/>
        <v>50.576886513825855</v>
      </c>
      <c r="AE1132">
        <f t="shared" si="141"/>
        <v>4.5847999138064963E-2</v>
      </c>
      <c r="AF1132" s="1" t="s">
        <v>15</v>
      </c>
      <c r="AG1132" s="1" t="s">
        <v>57</v>
      </c>
      <c r="AH1132">
        <f t="shared" si="144"/>
        <v>99.999999999999986</v>
      </c>
    </row>
    <row r="1133" spans="1:34" x14ac:dyDescent="0.45">
      <c r="A1133" t="str">
        <f>MID('Stand condition - SCT output'!$I1133,9,4)</f>
        <v>2010</v>
      </c>
      <c r="B1133">
        <f t="shared" si="142"/>
        <v>2011</v>
      </c>
      <c r="C1133" t="str">
        <f>MID('Stand condition - SCT output'!$I1133,18,4)</f>
        <v>2012</v>
      </c>
      <c r="D1133">
        <f>SUM('Stand condition - SCT output'!$B1133:$C1133)</f>
        <v>732359.51677389699</v>
      </c>
      <c r="E1133" s="1">
        <f>'Stand condition - SCT output'!$D1133</f>
        <v>6505554.9221935701</v>
      </c>
      <c r="F1133" s="1">
        <f>'Stand condition - SCT output'!$E1133</f>
        <v>18652237.8144476</v>
      </c>
      <c r="G1133" s="1">
        <f>'Stand condition - SCT output'!$F1133</f>
        <v>53722825.869011603</v>
      </c>
      <c r="H1133" s="1">
        <f>'Stand condition - SCT output'!$G1133</f>
        <v>194280.667907714</v>
      </c>
      <c r="I1133" s="1" t="str">
        <f>'Stand condition - SCT output'!$H1133</f>
        <v>Moonie</v>
      </c>
      <c r="J1133" s="1" t="str">
        <f>'Stand condition - SCT output'!$J1133</f>
        <v>Coolabah</v>
      </c>
      <c r="K1133" s="1"/>
      <c r="L1133" t="s">
        <v>97</v>
      </c>
      <c r="M1133">
        <v>2011</v>
      </c>
      <c r="N1133" t="s">
        <v>99</v>
      </c>
      <c r="O1133">
        <v>732359.51677389699</v>
      </c>
      <c r="P1133" s="1">
        <v>6505554.9221935701</v>
      </c>
      <c r="Q1133" s="1">
        <v>18652237.8144476</v>
      </c>
      <c r="R1133" s="1">
        <v>53722825.869011603</v>
      </c>
      <c r="S1133" s="1">
        <v>194280.667907714</v>
      </c>
      <c r="T1133" s="1" t="s">
        <v>16</v>
      </c>
      <c r="U1133" s="1" t="s">
        <v>57</v>
      </c>
      <c r="V1133">
        <f t="shared" si="143"/>
        <v>79807258.790334389</v>
      </c>
      <c r="X1133" t="s">
        <v>97</v>
      </c>
      <c r="Y1133">
        <v>2011</v>
      </c>
      <c r="Z1133" t="s">
        <v>99</v>
      </c>
      <c r="AA1133">
        <f t="shared" si="137"/>
        <v>0.91766028287967527</v>
      </c>
      <c r="AB1133">
        <f t="shared" si="138"/>
        <v>8.1515829772886157</v>
      </c>
      <c r="AC1133">
        <f t="shared" si="139"/>
        <v>23.371605662399482</v>
      </c>
      <c r="AD1133">
        <f t="shared" si="140"/>
        <v>67.315713737455269</v>
      </c>
      <c r="AE1133">
        <f t="shared" si="141"/>
        <v>0.24343733997695421</v>
      </c>
      <c r="AF1133" s="1" t="s">
        <v>16</v>
      </c>
      <c r="AG1133" s="1" t="s">
        <v>57</v>
      </c>
      <c r="AH1133">
        <f t="shared" si="144"/>
        <v>99.999999999999986</v>
      </c>
    </row>
    <row r="1134" spans="1:34" x14ac:dyDescent="0.45">
      <c r="A1134" t="str">
        <f>MID('Stand condition - SCT output'!$I1134,9,4)</f>
        <v>2010</v>
      </c>
      <c r="B1134">
        <f t="shared" si="142"/>
        <v>2011</v>
      </c>
      <c r="C1134" t="str">
        <f>MID('Stand condition - SCT output'!$I1134,18,4)</f>
        <v>2012</v>
      </c>
      <c r="D1134">
        <f>SUM('Stand condition - SCT output'!$B1134:$C1134)</f>
        <v>27867.8193359375</v>
      </c>
      <c r="E1134" s="1">
        <f>'Stand condition - SCT output'!$D1134</f>
        <v>343488.166015625</v>
      </c>
      <c r="F1134" s="1">
        <f>'Stand condition - SCT output'!$E1134</f>
        <v>3736379.44994399</v>
      </c>
      <c r="G1134" s="1">
        <f>'Stand condition - SCT output'!$F1134</f>
        <v>12452084.0399459</v>
      </c>
      <c r="H1134" s="1">
        <f>'Stand condition - SCT output'!$G1134</f>
        <v>26449.566040039001</v>
      </c>
      <c r="I1134" s="1" t="str">
        <f>'Stand condition - SCT output'!$H1134</f>
        <v>Murray</v>
      </c>
      <c r="J1134" s="1" t="str">
        <f>'Stand condition - SCT output'!$J1134</f>
        <v>Coolabah</v>
      </c>
      <c r="K1134" s="1"/>
      <c r="L1134" t="s">
        <v>97</v>
      </c>
      <c r="M1134">
        <v>2011</v>
      </c>
      <c r="N1134" t="s">
        <v>99</v>
      </c>
      <c r="O1134">
        <v>27867.8193359375</v>
      </c>
      <c r="P1134" s="1">
        <v>343488.166015625</v>
      </c>
      <c r="Q1134" s="1">
        <v>3736379.44994399</v>
      </c>
      <c r="R1134" s="1">
        <v>12452084.0399459</v>
      </c>
      <c r="S1134" s="1">
        <v>26449.566040039001</v>
      </c>
      <c r="T1134" s="1" t="s">
        <v>17</v>
      </c>
      <c r="U1134" s="1" t="s">
        <v>57</v>
      </c>
      <c r="V1134">
        <f t="shared" si="143"/>
        <v>16586269.041281492</v>
      </c>
      <c r="X1134" t="s">
        <v>97</v>
      </c>
      <c r="Y1134">
        <v>2011</v>
      </c>
      <c r="Z1134" t="s">
        <v>99</v>
      </c>
      <c r="AA1134">
        <f t="shared" si="137"/>
        <v>0.16801740805347729</v>
      </c>
      <c r="AB1134">
        <f t="shared" si="138"/>
        <v>2.0709188133914798</v>
      </c>
      <c r="AC1134">
        <f t="shared" si="139"/>
        <v>22.52694346537206</v>
      </c>
      <c r="AD1134">
        <f t="shared" si="140"/>
        <v>75.074653672588838</v>
      </c>
      <c r="AE1134">
        <f t="shared" si="141"/>
        <v>0.15946664059414925</v>
      </c>
      <c r="AF1134" s="1" t="s">
        <v>17</v>
      </c>
      <c r="AG1134" s="1" t="s">
        <v>57</v>
      </c>
      <c r="AH1134">
        <f t="shared" si="144"/>
        <v>100</v>
      </c>
    </row>
    <row r="1135" spans="1:34" x14ac:dyDescent="0.45">
      <c r="A1135" t="str">
        <f>MID('Stand condition - SCT output'!$I1135,9,4)</f>
        <v>2010</v>
      </c>
      <c r="B1135">
        <f t="shared" si="142"/>
        <v>2011</v>
      </c>
      <c r="C1135" t="str">
        <f>MID('Stand condition - SCT output'!$I1135,18,4)</f>
        <v>2012</v>
      </c>
      <c r="D1135">
        <f>SUM('Stand condition - SCT output'!$B1135:$C1135)</f>
        <v>173279.413432042</v>
      </c>
      <c r="E1135" s="1">
        <f>'Stand condition - SCT output'!$D1135</f>
        <v>4032683.14541566</v>
      </c>
      <c r="F1135" s="1">
        <f>'Stand condition - SCT output'!$E1135</f>
        <v>58628890.032676697</v>
      </c>
      <c r="G1135" s="1">
        <f>'Stand condition - SCT output'!$F1135</f>
        <v>208876769.93050101</v>
      </c>
      <c r="H1135" s="1">
        <f>'Stand condition - SCT output'!$G1135</f>
        <v>94523.730696375205</v>
      </c>
      <c r="I1135" s="1" t="str">
        <f>'Stand condition - SCT output'!$H1135</f>
        <v>Barwon-Darling</v>
      </c>
      <c r="J1135" s="1" t="str">
        <f>'Stand condition - SCT output'!$J1135</f>
        <v>Coolabah</v>
      </c>
      <c r="K1135" s="1"/>
      <c r="L1135" t="s">
        <v>97</v>
      </c>
      <c r="M1135">
        <v>2011</v>
      </c>
      <c r="N1135" t="s">
        <v>99</v>
      </c>
      <c r="O1135">
        <v>173279.413432042</v>
      </c>
      <c r="P1135" s="1">
        <v>4032683.14541566</v>
      </c>
      <c r="Q1135" s="1">
        <v>58628890.032676697</v>
      </c>
      <c r="R1135" s="1">
        <v>208876769.93050101</v>
      </c>
      <c r="S1135" s="1">
        <v>94523.730696375205</v>
      </c>
      <c r="T1135" s="1" t="s">
        <v>18</v>
      </c>
      <c r="U1135" s="1" t="s">
        <v>57</v>
      </c>
      <c r="V1135">
        <f t="shared" si="143"/>
        <v>271806146.25272179</v>
      </c>
      <c r="X1135" t="s">
        <v>97</v>
      </c>
      <c r="Y1135">
        <v>2011</v>
      </c>
      <c r="Z1135" t="s">
        <v>99</v>
      </c>
      <c r="AA1135">
        <f t="shared" si="137"/>
        <v>6.3751101960339437E-2</v>
      </c>
      <c r="AB1135">
        <f t="shared" si="138"/>
        <v>1.4836614995696691</v>
      </c>
      <c r="AC1135">
        <f t="shared" si="139"/>
        <v>21.57011194962616</v>
      </c>
      <c r="AD1135">
        <f t="shared" si="140"/>
        <v>76.847699292381023</v>
      </c>
      <c r="AE1135">
        <f t="shared" si="141"/>
        <v>3.4776156462807975E-2</v>
      </c>
      <c r="AF1135" s="1" t="s">
        <v>18</v>
      </c>
      <c r="AG1135" s="1" t="s">
        <v>57</v>
      </c>
      <c r="AH1135">
        <f t="shared" si="144"/>
        <v>100</v>
      </c>
    </row>
    <row r="1136" spans="1:34" x14ac:dyDescent="0.45">
      <c r="A1136" t="str">
        <f>MID('Stand condition - SCT output'!$I1136,9,4)</f>
        <v>2010</v>
      </c>
      <c r="B1136">
        <f t="shared" si="142"/>
        <v>2011</v>
      </c>
      <c r="C1136" t="str">
        <f>MID('Stand condition - SCT output'!$I1136,18,4)</f>
        <v>2012</v>
      </c>
      <c r="D1136">
        <f>SUM('Stand condition - SCT output'!$B1136:$C1136)</f>
        <v>1764046.5068969701</v>
      </c>
      <c r="E1136" s="1">
        <f>'Stand condition - SCT output'!$D1136</f>
        <v>19232438.7966942</v>
      </c>
      <c r="F1136" s="1">
        <f>'Stand condition - SCT output'!$E1136</f>
        <v>157254470.73292899</v>
      </c>
      <c r="G1136" s="1">
        <f>'Stand condition - SCT output'!$F1136</f>
        <v>461206371.72460401</v>
      </c>
      <c r="H1136" s="1">
        <f>'Stand condition - SCT output'!$G1136</f>
        <v>209010.29833984299</v>
      </c>
      <c r="I1136" s="1" t="str">
        <f>'Stand condition - SCT output'!$H1136</f>
        <v>Border Rivers</v>
      </c>
      <c r="J1136" s="1" t="str">
        <f>'Stand condition - SCT output'!$J1136</f>
        <v>Coolabah</v>
      </c>
      <c r="K1136" s="1"/>
      <c r="L1136" t="s">
        <v>97</v>
      </c>
      <c r="M1136">
        <v>2011</v>
      </c>
      <c r="N1136" t="s">
        <v>99</v>
      </c>
      <c r="O1136">
        <v>1764046.5068969701</v>
      </c>
      <c r="P1136" s="1">
        <v>19232438.7966942</v>
      </c>
      <c r="Q1136" s="1">
        <v>157254470.73292899</v>
      </c>
      <c r="R1136" s="1">
        <v>461206371.72460401</v>
      </c>
      <c r="S1136" s="1">
        <v>209010.29833984299</v>
      </c>
      <c r="T1136" s="1" t="s">
        <v>19</v>
      </c>
      <c r="U1136" s="1" t="s">
        <v>57</v>
      </c>
      <c r="V1136">
        <f t="shared" si="143"/>
        <v>639666338.05946398</v>
      </c>
      <c r="X1136" t="s">
        <v>97</v>
      </c>
      <c r="Y1136">
        <v>2011</v>
      </c>
      <c r="Z1136" t="s">
        <v>99</v>
      </c>
      <c r="AA1136">
        <f t="shared" si="137"/>
        <v>0.275776041654545</v>
      </c>
      <c r="AB1136">
        <f t="shared" si="138"/>
        <v>3.0066360620193109</v>
      </c>
      <c r="AC1136">
        <f t="shared" si="139"/>
        <v>24.583827751509798</v>
      </c>
      <c r="AD1136">
        <f t="shared" si="140"/>
        <v>72.101085250749875</v>
      </c>
      <c r="AE1136">
        <f t="shared" si="141"/>
        <v>3.2674894066477077E-2</v>
      </c>
      <c r="AF1136" s="1" t="s">
        <v>19</v>
      </c>
      <c r="AG1136" s="1" t="s">
        <v>57</v>
      </c>
      <c r="AH1136">
        <f t="shared" si="144"/>
        <v>100</v>
      </c>
    </row>
    <row r="1137" spans="1:34" x14ac:dyDescent="0.45">
      <c r="A1137" t="str">
        <f>MID('Stand condition - SCT output'!$I1137,9,4)</f>
        <v>2010</v>
      </c>
      <c r="B1137">
        <f t="shared" si="142"/>
        <v>2011</v>
      </c>
      <c r="C1137" t="str">
        <f>MID('Stand condition - SCT output'!$I1137,18,4)</f>
        <v>2012</v>
      </c>
      <c r="D1137">
        <f>SUM('Stand condition - SCT output'!$B1137:$C1137)</f>
        <v>0</v>
      </c>
      <c r="E1137" s="1">
        <f>'Stand condition - SCT output'!$D1137</f>
        <v>1869.6675415039001</v>
      </c>
      <c r="F1137" s="1">
        <f>'Stand condition - SCT output'!$E1137</f>
        <v>16200.8908081054</v>
      </c>
      <c r="G1137" s="1">
        <f>'Stand condition - SCT output'!$F1137</f>
        <v>56072.322021484302</v>
      </c>
      <c r="H1137" s="1">
        <f>'Stand condition - SCT output'!$G1137</f>
        <v>0</v>
      </c>
      <c r="I1137" s="1" t="str">
        <f>'Stand condition - SCT output'!$H1137</f>
        <v>Campaspe</v>
      </c>
      <c r="J1137" s="1" t="str">
        <f>'Stand condition - SCT output'!$J1137</f>
        <v>Coolabah</v>
      </c>
      <c r="K1137" s="1"/>
      <c r="L1137" t="s">
        <v>97</v>
      </c>
      <c r="M1137">
        <v>2011</v>
      </c>
      <c r="N1137" t="s">
        <v>99</v>
      </c>
      <c r="O1137">
        <v>0</v>
      </c>
      <c r="P1137" s="1">
        <v>1869.6675415039001</v>
      </c>
      <c r="Q1137" s="1">
        <v>16200.8908081054</v>
      </c>
      <c r="R1137" s="1">
        <v>56072.322021484302</v>
      </c>
      <c r="S1137" s="1">
        <v>0</v>
      </c>
      <c r="T1137" s="1" t="s">
        <v>20</v>
      </c>
      <c r="U1137" s="1" t="s">
        <v>57</v>
      </c>
      <c r="V1137">
        <f t="shared" si="143"/>
        <v>74142.880371093604</v>
      </c>
      <c r="X1137" t="s">
        <v>97</v>
      </c>
      <c r="Y1137">
        <v>2011</v>
      </c>
      <c r="Z1137" t="s">
        <v>99</v>
      </c>
      <c r="AA1137">
        <f t="shared" si="137"/>
        <v>0</v>
      </c>
      <c r="AB1137">
        <f t="shared" si="138"/>
        <v>2.521708803523683</v>
      </c>
      <c r="AC1137">
        <f t="shared" si="139"/>
        <v>21.85090561226929</v>
      </c>
      <c r="AD1137">
        <f t="shared" si="140"/>
        <v>75.627385584207019</v>
      </c>
      <c r="AE1137">
        <f t="shared" si="141"/>
        <v>0</v>
      </c>
      <c r="AF1137" s="1" t="s">
        <v>20</v>
      </c>
      <c r="AG1137" s="1" t="s">
        <v>57</v>
      </c>
      <c r="AH1137">
        <f t="shared" si="144"/>
        <v>100</v>
      </c>
    </row>
    <row r="1138" spans="1:34" x14ac:dyDescent="0.45">
      <c r="A1138" t="str">
        <f>MID('Stand condition - SCT output'!$I1138,9,4)</f>
        <v>2010</v>
      </c>
      <c r="B1138">
        <f t="shared" si="142"/>
        <v>2011</v>
      </c>
      <c r="C1138" t="str">
        <f>MID('Stand condition - SCT output'!$I1138,18,4)</f>
        <v>2012</v>
      </c>
      <c r="D1138">
        <f>SUM('Stand condition - SCT output'!$B1138:$C1138)</f>
        <v>1849.69738769531</v>
      </c>
      <c r="E1138" s="1">
        <f>'Stand condition - SCT output'!$D1138</f>
        <v>25481.845764160102</v>
      </c>
      <c r="F1138" s="1">
        <f>'Stand condition - SCT output'!$E1138</f>
        <v>214986.24816894499</v>
      </c>
      <c r="G1138" s="1">
        <f>'Stand condition - SCT output'!$F1138</f>
        <v>1257218.9029493099</v>
      </c>
      <c r="H1138" s="1">
        <f>'Stand condition - SCT output'!$G1138</f>
        <v>3105.8118896484302</v>
      </c>
      <c r="I1138" s="1" t="str">
        <f>'Stand condition - SCT output'!$H1138</f>
        <v>Goulburn-Broken</v>
      </c>
      <c r="J1138" s="1" t="str">
        <f>'Stand condition - SCT output'!$J1138</f>
        <v>Coolabah</v>
      </c>
      <c r="K1138" s="1"/>
      <c r="L1138" t="s">
        <v>97</v>
      </c>
      <c r="M1138">
        <v>2011</v>
      </c>
      <c r="N1138" t="s">
        <v>99</v>
      </c>
      <c r="O1138">
        <v>1849.69738769531</v>
      </c>
      <c r="P1138" s="1">
        <v>25481.845764160102</v>
      </c>
      <c r="Q1138" s="1">
        <v>214986.24816894499</v>
      </c>
      <c r="R1138" s="1">
        <v>1257218.9029493099</v>
      </c>
      <c r="S1138" s="1">
        <v>3105.8118896484302</v>
      </c>
      <c r="T1138" s="1" t="s">
        <v>21</v>
      </c>
      <c r="U1138" s="1" t="s">
        <v>57</v>
      </c>
      <c r="V1138">
        <f t="shared" si="143"/>
        <v>1502642.5061597587</v>
      </c>
      <c r="X1138" t="s">
        <v>97</v>
      </c>
      <c r="Y1138">
        <v>2011</v>
      </c>
      <c r="Z1138" t="s">
        <v>99</v>
      </c>
      <c r="AA1138">
        <f t="shared" si="137"/>
        <v>0.12309630401861218</v>
      </c>
      <c r="AB1138">
        <f t="shared" si="138"/>
        <v>1.6958022723104644</v>
      </c>
      <c r="AC1138">
        <f t="shared" si="139"/>
        <v>14.307211947462903</v>
      </c>
      <c r="AD1138">
        <f t="shared" si="140"/>
        <v>83.667199469974548</v>
      </c>
      <c r="AE1138">
        <f t="shared" si="141"/>
        <v>0.20669000623347367</v>
      </c>
      <c r="AF1138" s="1" t="s">
        <v>21</v>
      </c>
      <c r="AG1138" s="1" t="s">
        <v>57</v>
      </c>
      <c r="AH1138">
        <f t="shared" si="144"/>
        <v>100</v>
      </c>
    </row>
    <row r="1139" spans="1:34" x14ac:dyDescent="0.45">
      <c r="A1139" t="str">
        <f>MID('Stand condition - SCT output'!$I1139,9,4)</f>
        <v>2010</v>
      </c>
      <c r="B1139">
        <f t="shared" si="142"/>
        <v>2011</v>
      </c>
      <c r="C1139" t="str">
        <f>MID('Stand condition - SCT output'!$I1139,18,4)</f>
        <v>2012</v>
      </c>
      <c r="D1139">
        <f>SUM('Stand condition - SCT output'!$B1139:$C1139)</f>
        <v>1464937.1375732329</v>
      </c>
      <c r="E1139" s="1">
        <f>'Stand condition - SCT output'!$D1139</f>
        <v>18625988.232211899</v>
      </c>
      <c r="F1139" s="1">
        <f>'Stand condition - SCT output'!$E1139</f>
        <v>351546611.36220402</v>
      </c>
      <c r="G1139" s="1">
        <f>'Stand condition - SCT output'!$F1139</f>
        <v>1010711264.28318</v>
      </c>
      <c r="H1139" s="1">
        <f>'Stand condition - SCT output'!$G1139</f>
        <v>275290.30291748</v>
      </c>
      <c r="I1139" s="1" t="str">
        <f>'Stand condition - SCT output'!$H1139</f>
        <v>Gwydir</v>
      </c>
      <c r="J1139" s="1" t="str">
        <f>'Stand condition - SCT output'!$J1139</f>
        <v>Coolabah</v>
      </c>
      <c r="K1139" s="1"/>
      <c r="L1139" t="s">
        <v>97</v>
      </c>
      <c r="M1139">
        <v>2011</v>
      </c>
      <c r="N1139" t="s">
        <v>99</v>
      </c>
      <c r="O1139">
        <v>1464937.1375732329</v>
      </c>
      <c r="P1139" s="1">
        <v>18625988.232211899</v>
      </c>
      <c r="Q1139" s="1">
        <v>351546611.36220402</v>
      </c>
      <c r="R1139" s="1">
        <v>1010711264.28318</v>
      </c>
      <c r="S1139" s="1">
        <v>275290.30291748</v>
      </c>
      <c r="T1139" s="1" t="s">
        <v>22</v>
      </c>
      <c r="U1139" s="1" t="s">
        <v>57</v>
      </c>
      <c r="V1139">
        <f t="shared" si="143"/>
        <v>1382624091.3180866</v>
      </c>
      <c r="X1139" t="s">
        <v>97</v>
      </c>
      <c r="Y1139">
        <v>2011</v>
      </c>
      <c r="Z1139" t="s">
        <v>99</v>
      </c>
      <c r="AA1139">
        <f t="shared" si="137"/>
        <v>0.10595339302793974</v>
      </c>
      <c r="AB1139">
        <f t="shared" si="138"/>
        <v>1.3471476700840157</v>
      </c>
      <c r="AC1139">
        <f t="shared" si="139"/>
        <v>25.426044112038198</v>
      </c>
      <c r="AD1139">
        <f t="shared" si="140"/>
        <v>73.100944112701399</v>
      </c>
      <c r="AE1139">
        <f t="shared" si="141"/>
        <v>1.991071214845096E-2</v>
      </c>
      <c r="AF1139" s="1" t="s">
        <v>22</v>
      </c>
      <c r="AG1139" s="1" t="s">
        <v>57</v>
      </c>
      <c r="AH1139">
        <f t="shared" si="144"/>
        <v>100</v>
      </c>
    </row>
    <row r="1140" spans="1:34" x14ac:dyDescent="0.45">
      <c r="A1140" t="str">
        <f>MID('Stand condition - SCT output'!$I1140,9,4)</f>
        <v>2010</v>
      </c>
      <c r="B1140">
        <f t="shared" si="142"/>
        <v>2011</v>
      </c>
      <c r="C1140" t="str">
        <f>MID('Stand condition - SCT output'!$I1140,18,4)</f>
        <v>2012</v>
      </c>
      <c r="D1140">
        <f>SUM('Stand condition - SCT output'!$B1140:$C1140)</f>
        <v>21235632.574739322</v>
      </c>
      <c r="E1140" s="1">
        <f>'Stand condition - SCT output'!$D1140</f>
        <v>311840284.90689999</v>
      </c>
      <c r="F1140" s="1">
        <f>'Stand condition - SCT output'!$E1140</f>
        <v>428321408.68035299</v>
      </c>
      <c r="G1140" s="1">
        <f>'Stand condition - SCT output'!$F1140</f>
        <v>464364637.83745199</v>
      </c>
      <c r="H1140" s="1">
        <f>'Stand condition - SCT output'!$G1140</f>
        <v>103467.16558167701</v>
      </c>
      <c r="I1140" s="1" t="str">
        <f>'Stand condition - SCT output'!$H1140</f>
        <v>Warrego</v>
      </c>
      <c r="J1140" s="1" t="str">
        <f>'Stand condition - SCT output'!$J1140</f>
        <v>Coolabah</v>
      </c>
      <c r="K1140" s="1"/>
      <c r="L1140" t="s">
        <v>97</v>
      </c>
      <c r="M1140">
        <v>2011</v>
      </c>
      <c r="N1140" t="s">
        <v>99</v>
      </c>
      <c r="O1140">
        <v>21235632.574739322</v>
      </c>
      <c r="P1140" s="1">
        <v>311840284.90689999</v>
      </c>
      <c r="Q1140" s="1">
        <v>428321408.68035299</v>
      </c>
      <c r="R1140" s="1">
        <v>464364637.83745199</v>
      </c>
      <c r="S1140" s="1">
        <v>103467.16558167701</v>
      </c>
      <c r="T1140" s="1" t="s">
        <v>23</v>
      </c>
      <c r="U1140" s="1" t="s">
        <v>57</v>
      </c>
      <c r="V1140">
        <f t="shared" si="143"/>
        <v>1225865431.1650259</v>
      </c>
      <c r="X1140" t="s">
        <v>97</v>
      </c>
      <c r="Y1140">
        <v>2011</v>
      </c>
      <c r="Z1140" t="s">
        <v>99</v>
      </c>
      <c r="AA1140">
        <f t="shared" si="137"/>
        <v>1.7322972028469397</v>
      </c>
      <c r="AB1140">
        <f t="shared" si="138"/>
        <v>25.438378224805337</v>
      </c>
      <c r="AC1140">
        <f t="shared" si="139"/>
        <v>34.940328505167905</v>
      </c>
      <c r="AD1140">
        <f t="shared" si="140"/>
        <v>37.880555730830395</v>
      </c>
      <c r="AE1140">
        <f t="shared" si="141"/>
        <v>8.4403363494266158E-3</v>
      </c>
      <c r="AF1140" s="1" t="s">
        <v>23</v>
      </c>
      <c r="AG1140" s="1" t="s">
        <v>57</v>
      </c>
      <c r="AH1140">
        <f t="shared" si="144"/>
        <v>100</v>
      </c>
    </row>
    <row r="1141" spans="1:34" x14ac:dyDescent="0.45">
      <c r="A1141" t="str">
        <f>MID('Stand condition - SCT output'!$I1141,9,4)</f>
        <v>2010</v>
      </c>
      <c r="B1141">
        <f t="shared" si="142"/>
        <v>2011</v>
      </c>
      <c r="C1141" t="str">
        <f>MID('Stand condition - SCT output'!$I1141,18,4)</f>
        <v>2012</v>
      </c>
      <c r="D1141">
        <f>SUM('Stand condition - SCT output'!$B1141:$C1141)</f>
        <v>0</v>
      </c>
      <c r="E1141" s="1">
        <f>'Stand condition - SCT output'!$D1141</f>
        <v>633.65203857421795</v>
      </c>
      <c r="F1141" s="1">
        <f>'Stand condition - SCT output'!$E1141</f>
        <v>5875.9320463292697</v>
      </c>
      <c r="G1141" s="1">
        <f>'Stand condition - SCT output'!$F1141</f>
        <v>49606.9778085746</v>
      </c>
      <c r="H1141" s="1">
        <f>'Stand condition - SCT output'!$G1141</f>
        <v>0</v>
      </c>
      <c r="I1141" s="1" t="str">
        <f>'Stand condition - SCT output'!$H1141</f>
        <v>Eastern Mt Lofty Ranges</v>
      </c>
      <c r="J1141" s="1" t="str">
        <f>'Stand condition - SCT output'!$J1141</f>
        <v>Coolabah</v>
      </c>
      <c r="K1141" s="1"/>
      <c r="L1141" t="s">
        <v>97</v>
      </c>
      <c r="M1141">
        <v>2011</v>
      </c>
      <c r="N1141" t="s">
        <v>99</v>
      </c>
      <c r="O1141">
        <v>0</v>
      </c>
      <c r="P1141" s="1">
        <v>633.65203857421795</v>
      </c>
      <c r="Q1141" s="1">
        <v>5875.9320463292697</v>
      </c>
      <c r="R1141" s="1">
        <v>49606.9778085746</v>
      </c>
      <c r="S1141" s="1">
        <v>0</v>
      </c>
      <c r="T1141" s="1" t="s">
        <v>24</v>
      </c>
      <c r="U1141" s="1" t="s">
        <v>57</v>
      </c>
      <c r="V1141">
        <f t="shared" si="143"/>
        <v>56116.561893478087</v>
      </c>
      <c r="X1141" t="s">
        <v>97</v>
      </c>
      <c r="Y1141">
        <v>2011</v>
      </c>
      <c r="Z1141" t="s">
        <v>99</v>
      </c>
      <c r="AA1141">
        <f t="shared" si="137"/>
        <v>0</v>
      </c>
      <c r="AB1141">
        <f t="shared" si="138"/>
        <v>1.1291711701387421</v>
      </c>
      <c r="AC1141">
        <f t="shared" si="139"/>
        <v>10.47094092735602</v>
      </c>
      <c r="AD1141">
        <f t="shared" si="140"/>
        <v>88.399887902505242</v>
      </c>
      <c r="AE1141">
        <f t="shared" si="141"/>
        <v>0</v>
      </c>
      <c r="AF1141" s="1" t="s">
        <v>24</v>
      </c>
      <c r="AG1141" s="1" t="s">
        <v>57</v>
      </c>
      <c r="AH1141">
        <f t="shared" si="144"/>
        <v>100</v>
      </c>
    </row>
    <row r="1142" spans="1:34" x14ac:dyDescent="0.45">
      <c r="A1142" t="str">
        <f>MID('Stand condition - SCT output'!$I1142,9,4)</f>
        <v>2010</v>
      </c>
      <c r="B1142">
        <f t="shared" si="142"/>
        <v>2011</v>
      </c>
      <c r="C1142" t="str">
        <f>MID('Stand condition - SCT output'!$I1142,18,4)</f>
        <v>2012</v>
      </c>
      <c r="D1142">
        <f>SUM('Stand condition - SCT output'!$B1142:$C1142)</f>
        <v>1519968.5910579849</v>
      </c>
      <c r="E1142" s="1">
        <f>'Stand condition - SCT output'!$D1142</f>
        <v>23522865.259160701</v>
      </c>
      <c r="F1142" s="1">
        <f>'Stand condition - SCT output'!$E1142</f>
        <v>211742215.924559</v>
      </c>
      <c r="G1142" s="1">
        <f>'Stand condition - SCT output'!$F1142</f>
        <v>363092112.54608202</v>
      </c>
      <c r="H1142" s="1">
        <f>'Stand condition - SCT output'!$G1142</f>
        <v>835063.56549072196</v>
      </c>
      <c r="I1142" s="1" t="str">
        <f>'Stand condition - SCT output'!$H1142</f>
        <v>Condamine-Balonne</v>
      </c>
      <c r="J1142" s="1" t="str">
        <f>'Stand condition - SCT output'!$J1142</f>
        <v>Coolabah</v>
      </c>
      <c r="K1142" s="1"/>
      <c r="L1142" t="s">
        <v>97</v>
      </c>
      <c r="M1142">
        <v>2011</v>
      </c>
      <c r="N1142" t="s">
        <v>99</v>
      </c>
      <c r="O1142">
        <v>1519968.5910579849</v>
      </c>
      <c r="P1142" s="1">
        <v>23522865.259160701</v>
      </c>
      <c r="Q1142" s="1">
        <v>211742215.924559</v>
      </c>
      <c r="R1142" s="1">
        <v>363092112.54608202</v>
      </c>
      <c r="S1142" s="1">
        <v>835063.56549072196</v>
      </c>
      <c r="T1142" s="1" t="s">
        <v>25</v>
      </c>
      <c r="U1142" s="1" t="s">
        <v>57</v>
      </c>
      <c r="V1142">
        <f t="shared" si="143"/>
        <v>600712225.88635039</v>
      </c>
      <c r="X1142" t="s">
        <v>97</v>
      </c>
      <c r="Y1142">
        <v>2011</v>
      </c>
      <c r="Z1142" t="s">
        <v>99</v>
      </c>
      <c r="AA1142">
        <f t="shared" si="137"/>
        <v>0.25302774366133013</v>
      </c>
      <c r="AB1142">
        <f t="shared" si="138"/>
        <v>3.9158292848880736</v>
      </c>
      <c r="AC1142">
        <f t="shared" si="139"/>
        <v>35.248527797504622</v>
      </c>
      <c r="AD1142">
        <f t="shared" si="140"/>
        <v>60.44360292656603</v>
      </c>
      <c r="AE1142">
        <f t="shared" si="141"/>
        <v>0.13901224737994741</v>
      </c>
      <c r="AF1142" s="1" t="s">
        <v>25</v>
      </c>
      <c r="AG1142" s="1" t="s">
        <v>57</v>
      </c>
      <c r="AH1142">
        <f t="shared" si="144"/>
        <v>100</v>
      </c>
    </row>
    <row r="1143" spans="1:34" x14ac:dyDescent="0.45">
      <c r="A1143" t="str">
        <f>MID('Stand condition - SCT output'!$I1143,9,4)</f>
        <v>2011</v>
      </c>
      <c r="B1143">
        <f t="shared" si="142"/>
        <v>2012</v>
      </c>
      <c r="C1143" t="str">
        <f>MID('Stand condition - SCT output'!$I1143,18,4)</f>
        <v>2013</v>
      </c>
      <c r="D1143">
        <f>SUM('Stand condition - SCT output'!$B1143:$C1143)</f>
        <v>87798.979675292881</v>
      </c>
      <c r="E1143" s="1">
        <f>'Stand condition - SCT output'!$D1143</f>
        <v>625961.57000732399</v>
      </c>
      <c r="F1143" s="1">
        <f>'Stand condition - SCT output'!$E1143</f>
        <v>3747632.0233226102</v>
      </c>
      <c r="G1143" s="1">
        <f>'Stand condition - SCT output'!$F1143</f>
        <v>8469604.30693933</v>
      </c>
      <c r="H1143" s="1">
        <f>'Stand condition - SCT output'!$G1143</f>
        <v>3168.1010131835901</v>
      </c>
      <c r="I1143" s="1" t="str">
        <f>'Stand condition - SCT output'!$H1143</f>
        <v>Murrumbidgee</v>
      </c>
      <c r="J1143" s="1" t="str">
        <f>'Stand condition - SCT output'!$J1143</f>
        <v>Coolabah</v>
      </c>
      <c r="K1143" s="1"/>
      <c r="L1143" t="s">
        <v>98</v>
      </c>
      <c r="M1143">
        <v>2012</v>
      </c>
      <c r="N1143" t="s">
        <v>100</v>
      </c>
      <c r="O1143">
        <v>87798.979675292881</v>
      </c>
      <c r="P1143" s="1">
        <v>625961.57000732399</v>
      </c>
      <c r="Q1143" s="1">
        <v>3747632.0233226102</v>
      </c>
      <c r="R1143" s="1">
        <v>8469604.30693933</v>
      </c>
      <c r="S1143" s="1">
        <v>3168.1010131835901</v>
      </c>
      <c r="T1143" s="1" t="s">
        <v>4</v>
      </c>
      <c r="U1143" s="1" t="s">
        <v>57</v>
      </c>
      <c r="V1143">
        <f t="shared" si="143"/>
        <v>12934164.980957741</v>
      </c>
      <c r="X1143" t="s">
        <v>98</v>
      </c>
      <c r="Y1143">
        <v>2012</v>
      </c>
      <c r="Z1143" t="s">
        <v>100</v>
      </c>
      <c r="AA1143">
        <f t="shared" si="137"/>
        <v>0.67881444070455643</v>
      </c>
      <c r="AB1143">
        <f t="shared" si="138"/>
        <v>4.8395978474752157</v>
      </c>
      <c r="AC1143">
        <f t="shared" si="139"/>
        <v>28.974673114499794</v>
      </c>
      <c r="AD1143">
        <f t="shared" si="140"/>
        <v>65.482420545962285</v>
      </c>
      <c r="AE1143">
        <f t="shared" si="141"/>
        <v>2.4494051358149603E-2</v>
      </c>
      <c r="AF1143" s="1" t="s">
        <v>4</v>
      </c>
      <c r="AG1143" s="1" t="s">
        <v>57</v>
      </c>
      <c r="AH1143">
        <f t="shared" si="144"/>
        <v>100</v>
      </c>
    </row>
    <row r="1144" spans="1:34" x14ac:dyDescent="0.45">
      <c r="A1144" t="str">
        <f>MID('Stand condition - SCT output'!$I1144,9,4)</f>
        <v>2011</v>
      </c>
      <c r="B1144">
        <f t="shared" si="142"/>
        <v>2012</v>
      </c>
      <c r="C1144" t="str">
        <f>MID('Stand condition - SCT output'!$I1144,18,4)</f>
        <v>2013</v>
      </c>
      <c r="D1144">
        <f>SUM('Stand condition - SCT output'!$B1144:$C1144)</f>
        <v>2945229.1762834131</v>
      </c>
      <c r="E1144" s="1">
        <f>'Stand condition - SCT output'!$D1144</f>
        <v>63236731.981459603</v>
      </c>
      <c r="F1144" s="1">
        <f>'Stand condition - SCT output'!$E1144</f>
        <v>358063345.90458602</v>
      </c>
      <c r="G1144" s="1">
        <f>'Stand condition - SCT output'!$F1144</f>
        <v>406912019.89567202</v>
      </c>
      <c r="H1144" s="1">
        <f>'Stand condition - SCT output'!$G1144</f>
        <v>41346.267700195298</v>
      </c>
      <c r="I1144" s="1" t="str">
        <f>'Stand condition - SCT output'!$H1144</f>
        <v>Namoi</v>
      </c>
      <c r="J1144" s="1" t="str">
        <f>'Stand condition - SCT output'!$J1144</f>
        <v>Coolabah</v>
      </c>
      <c r="K1144" s="1"/>
      <c r="L1144" t="s">
        <v>98</v>
      </c>
      <c r="M1144">
        <v>2012</v>
      </c>
      <c r="N1144" t="s">
        <v>100</v>
      </c>
      <c r="O1144">
        <v>2945229.1762834131</v>
      </c>
      <c r="P1144" s="1">
        <v>63236731.981459603</v>
      </c>
      <c r="Q1144" s="1">
        <v>358063345.90458602</v>
      </c>
      <c r="R1144" s="1">
        <v>406912019.89567202</v>
      </c>
      <c r="S1144" s="1">
        <v>41346.267700195298</v>
      </c>
      <c r="T1144" s="1" t="s">
        <v>7</v>
      </c>
      <c r="U1144" s="1" t="s">
        <v>57</v>
      </c>
      <c r="V1144">
        <f t="shared" si="143"/>
        <v>831198673.22570133</v>
      </c>
      <c r="X1144" t="s">
        <v>98</v>
      </c>
      <c r="Y1144">
        <v>2012</v>
      </c>
      <c r="Z1144" t="s">
        <v>100</v>
      </c>
      <c r="AA1144">
        <f t="shared" si="137"/>
        <v>0.35433516331945275</v>
      </c>
      <c r="AB1144">
        <f t="shared" si="138"/>
        <v>7.6078961647101275</v>
      </c>
      <c r="AC1144">
        <f t="shared" si="139"/>
        <v>43.077949645302013</v>
      </c>
      <c r="AD1144">
        <f t="shared" si="140"/>
        <v>48.954844732431411</v>
      </c>
      <c r="AE1144">
        <f t="shared" si="141"/>
        <v>4.9742942369890254E-3</v>
      </c>
      <c r="AF1144" s="1" t="s">
        <v>7</v>
      </c>
      <c r="AG1144" s="1" t="s">
        <v>57</v>
      </c>
      <c r="AH1144">
        <f t="shared" si="144"/>
        <v>99.999999999999986</v>
      </c>
    </row>
    <row r="1145" spans="1:34" x14ac:dyDescent="0.45">
      <c r="A1145" t="str">
        <f>MID('Stand condition - SCT output'!$I1145,9,4)</f>
        <v>2011</v>
      </c>
      <c r="B1145">
        <f t="shared" si="142"/>
        <v>2012</v>
      </c>
      <c r="C1145" t="str">
        <f>MID('Stand condition - SCT output'!$I1145,18,4)</f>
        <v>2013</v>
      </c>
      <c r="D1145">
        <f>SUM('Stand condition - SCT output'!$B1145:$C1145)</f>
        <v>2891506.10971655</v>
      </c>
      <c r="E1145" s="1">
        <f>'Stand condition - SCT output'!$D1145</f>
        <v>34335499.484862499</v>
      </c>
      <c r="F1145" s="1">
        <f>'Stand condition - SCT output'!$E1145</f>
        <v>76224716.264107704</v>
      </c>
      <c r="G1145" s="1">
        <f>'Stand condition - SCT output'!$F1145</f>
        <v>42070905.8813335</v>
      </c>
      <c r="H1145" s="1">
        <f>'Stand condition - SCT output'!$G1145</f>
        <v>0</v>
      </c>
      <c r="I1145" s="1" t="str">
        <f>'Stand condition - SCT output'!$H1145</f>
        <v>Nebine</v>
      </c>
      <c r="J1145" s="1" t="str">
        <f>'Stand condition - SCT output'!$J1145</f>
        <v>Coolabah</v>
      </c>
      <c r="K1145" s="1"/>
      <c r="L1145" t="s">
        <v>98</v>
      </c>
      <c r="M1145">
        <v>2012</v>
      </c>
      <c r="N1145" t="s">
        <v>100</v>
      </c>
      <c r="O1145">
        <v>2891506.10971655</v>
      </c>
      <c r="P1145" s="1">
        <v>34335499.484862499</v>
      </c>
      <c r="Q1145" s="1">
        <v>76224716.264107704</v>
      </c>
      <c r="R1145" s="1">
        <v>42070905.8813335</v>
      </c>
      <c r="S1145" s="1">
        <v>0</v>
      </c>
      <c r="T1145" s="1" t="s">
        <v>8</v>
      </c>
      <c r="U1145" s="1" t="s">
        <v>57</v>
      </c>
      <c r="V1145">
        <f t="shared" si="143"/>
        <v>155522627.74002025</v>
      </c>
      <c r="X1145" t="s">
        <v>98</v>
      </c>
      <c r="Y1145">
        <v>2012</v>
      </c>
      <c r="Z1145" t="s">
        <v>100</v>
      </c>
      <c r="AA1145">
        <f t="shared" si="137"/>
        <v>1.8592189135012192</v>
      </c>
      <c r="AB1145">
        <f t="shared" si="138"/>
        <v>22.077494435253186</v>
      </c>
      <c r="AC1145">
        <f t="shared" si="139"/>
        <v>49.011978110046421</v>
      </c>
      <c r="AD1145">
        <f t="shared" si="140"/>
        <v>27.05130854119918</v>
      </c>
      <c r="AE1145">
        <f t="shared" si="141"/>
        <v>0</v>
      </c>
      <c r="AF1145" s="1" t="s">
        <v>8</v>
      </c>
      <c r="AG1145" s="1" t="s">
        <v>57</v>
      </c>
      <c r="AH1145">
        <f t="shared" si="144"/>
        <v>100</v>
      </c>
    </row>
    <row r="1146" spans="1:34" x14ac:dyDescent="0.45">
      <c r="A1146" t="str">
        <f>MID('Stand condition - SCT output'!$I1146,9,4)</f>
        <v>2011</v>
      </c>
      <c r="B1146">
        <f t="shared" si="142"/>
        <v>2012</v>
      </c>
      <c r="C1146" t="str">
        <f>MID('Stand condition - SCT output'!$I1146,18,4)</f>
        <v>2013</v>
      </c>
      <c r="D1146">
        <f>SUM('Stand condition - SCT output'!$B1146:$C1146)</f>
        <v>621.9833984375</v>
      </c>
      <c r="E1146" s="1">
        <f>'Stand condition - SCT output'!$D1146</f>
        <v>6229.3001708984302</v>
      </c>
      <c r="F1146" s="1">
        <f>'Stand condition - SCT output'!$E1146</f>
        <v>109996.453063964</v>
      </c>
      <c r="G1146" s="1">
        <f>'Stand condition - SCT output'!$F1146</f>
        <v>459315.136847282</v>
      </c>
      <c r="H1146" s="1">
        <f>'Stand condition - SCT output'!$G1146</f>
        <v>1243.2147827148401</v>
      </c>
      <c r="I1146" s="1" t="str">
        <f>'Stand condition - SCT output'!$H1146</f>
        <v>Ovens</v>
      </c>
      <c r="J1146" s="1" t="str">
        <f>'Stand condition - SCT output'!$J1146</f>
        <v>Coolabah</v>
      </c>
      <c r="K1146" s="1"/>
      <c r="L1146" t="s">
        <v>98</v>
      </c>
      <c r="M1146">
        <v>2012</v>
      </c>
      <c r="N1146" t="s">
        <v>100</v>
      </c>
      <c r="O1146">
        <v>621.9833984375</v>
      </c>
      <c r="P1146" s="1">
        <v>6229.3001708984302</v>
      </c>
      <c r="Q1146" s="1">
        <v>109996.453063964</v>
      </c>
      <c r="R1146" s="1">
        <v>459315.136847282</v>
      </c>
      <c r="S1146" s="1">
        <v>1243.2147827148401</v>
      </c>
      <c r="T1146" s="1" t="s">
        <v>9</v>
      </c>
      <c r="U1146" s="1" t="s">
        <v>57</v>
      </c>
      <c r="V1146">
        <f t="shared" si="143"/>
        <v>577406.08826329676</v>
      </c>
      <c r="X1146" t="s">
        <v>98</v>
      </c>
      <c r="Y1146">
        <v>2012</v>
      </c>
      <c r="Z1146" t="s">
        <v>100</v>
      </c>
      <c r="AA1146">
        <f t="shared" si="137"/>
        <v>0.10772027020156325</v>
      </c>
      <c r="AB1146">
        <f t="shared" si="138"/>
        <v>1.0788421351140782</v>
      </c>
      <c r="AC1146">
        <f t="shared" si="139"/>
        <v>19.050102743947114</v>
      </c>
      <c r="AD1146">
        <f t="shared" si="140"/>
        <v>79.548024550415647</v>
      </c>
      <c r="AE1146">
        <f t="shared" si="141"/>
        <v>0.2153103003215884</v>
      </c>
      <c r="AF1146" s="1" t="s">
        <v>9</v>
      </c>
      <c r="AG1146" s="1" t="s">
        <v>57</v>
      </c>
      <c r="AH1146">
        <f t="shared" si="144"/>
        <v>100</v>
      </c>
    </row>
    <row r="1147" spans="1:34" x14ac:dyDescent="0.45">
      <c r="A1147" t="str">
        <f>MID('Stand condition - SCT output'!$I1147,9,4)</f>
        <v>2011</v>
      </c>
      <c r="B1147">
        <f t="shared" si="142"/>
        <v>2012</v>
      </c>
      <c r="C1147" t="str">
        <f>MID('Stand condition - SCT output'!$I1147,18,4)</f>
        <v>2013</v>
      </c>
      <c r="D1147">
        <f>SUM('Stand condition - SCT output'!$B1147:$C1147)</f>
        <v>2667189.8929560548</v>
      </c>
      <c r="E1147" s="1">
        <f>'Stand condition - SCT output'!$D1147</f>
        <v>30739246.951175701</v>
      </c>
      <c r="F1147" s="1">
        <f>'Stand condition - SCT output'!$E1147</f>
        <v>58257831.586185403</v>
      </c>
      <c r="G1147" s="1">
        <f>'Stand condition - SCT output'!$F1147</f>
        <v>136908802.00127101</v>
      </c>
      <c r="H1147" s="1">
        <f>'Stand condition - SCT output'!$G1147</f>
        <v>20509.396606445302</v>
      </c>
      <c r="I1147" s="1" t="str">
        <f>'Stand condition - SCT output'!$H1147</f>
        <v>Paroo</v>
      </c>
      <c r="J1147" s="1" t="str">
        <f>'Stand condition - SCT output'!$J1147</f>
        <v>Coolabah</v>
      </c>
      <c r="K1147" s="1"/>
      <c r="L1147" t="s">
        <v>98</v>
      </c>
      <c r="M1147">
        <v>2012</v>
      </c>
      <c r="N1147" t="s">
        <v>100</v>
      </c>
      <c r="O1147">
        <v>2667189.8929560548</v>
      </c>
      <c r="P1147" s="1">
        <v>30739246.951175701</v>
      </c>
      <c r="Q1147" s="1">
        <v>58257831.586185403</v>
      </c>
      <c r="R1147" s="1">
        <v>136908802.00127101</v>
      </c>
      <c r="S1147" s="1">
        <v>20509.396606445302</v>
      </c>
      <c r="T1147" s="1" t="s">
        <v>10</v>
      </c>
      <c r="U1147" s="1" t="s">
        <v>57</v>
      </c>
      <c r="V1147">
        <f t="shared" si="143"/>
        <v>228593579.82819462</v>
      </c>
      <c r="X1147" t="s">
        <v>98</v>
      </c>
      <c r="Y1147">
        <v>2012</v>
      </c>
      <c r="Z1147" t="s">
        <v>100</v>
      </c>
      <c r="AA1147">
        <f t="shared" si="137"/>
        <v>1.1667825032359394</v>
      </c>
      <c r="AB1147">
        <f t="shared" si="138"/>
        <v>13.447117357485968</v>
      </c>
      <c r="AC1147">
        <f t="shared" si="139"/>
        <v>25.485331490924011</v>
      </c>
      <c r="AD1147">
        <f t="shared" si="140"/>
        <v>59.891796656830145</v>
      </c>
      <c r="AE1147">
        <f t="shared" si="141"/>
        <v>8.9719915239350398E-3</v>
      </c>
      <c r="AF1147" s="1" t="s">
        <v>10</v>
      </c>
      <c r="AG1147" s="1" t="s">
        <v>57</v>
      </c>
      <c r="AH1147">
        <f t="shared" si="144"/>
        <v>100</v>
      </c>
    </row>
    <row r="1148" spans="1:34" x14ac:dyDescent="0.45">
      <c r="A1148" t="str">
        <f>MID('Stand condition - SCT output'!$I1148,9,4)</f>
        <v>2011</v>
      </c>
      <c r="B1148">
        <f t="shared" si="142"/>
        <v>2012</v>
      </c>
      <c r="C1148" t="str">
        <f>MID('Stand condition - SCT output'!$I1148,18,4)</f>
        <v>2013</v>
      </c>
      <c r="D1148">
        <f>SUM('Stand condition - SCT output'!$B1148:$C1148)</f>
        <v>4360.2720947265598</v>
      </c>
      <c r="E1148" s="1">
        <f>'Stand condition - SCT output'!$D1148</f>
        <v>65463.249389648401</v>
      </c>
      <c r="F1148" s="1">
        <f>'Stand condition - SCT output'!$E1148</f>
        <v>448629.72338962898</v>
      </c>
      <c r="G1148" s="1">
        <f>'Stand condition - SCT output'!$F1148</f>
        <v>662120.45654296805</v>
      </c>
      <c r="H1148" s="1">
        <f>'Stand condition - SCT output'!$G1148</f>
        <v>0</v>
      </c>
      <c r="I1148" s="1" t="str">
        <f>'Stand condition - SCT output'!$H1148</f>
        <v>Wimmera-Avoca</v>
      </c>
      <c r="J1148" s="1" t="str">
        <f>'Stand condition - SCT output'!$J1148</f>
        <v>Coolabah</v>
      </c>
      <c r="K1148" s="1"/>
      <c r="L1148" t="s">
        <v>98</v>
      </c>
      <c r="M1148">
        <v>2012</v>
      </c>
      <c r="N1148" t="s">
        <v>100</v>
      </c>
      <c r="O1148">
        <v>4360.2720947265598</v>
      </c>
      <c r="P1148" s="1">
        <v>65463.249389648401</v>
      </c>
      <c r="Q1148" s="1">
        <v>448629.72338962898</v>
      </c>
      <c r="R1148" s="1">
        <v>662120.45654296805</v>
      </c>
      <c r="S1148" s="1">
        <v>0</v>
      </c>
      <c r="T1148" s="1" t="s">
        <v>11</v>
      </c>
      <c r="U1148" s="1" t="s">
        <v>57</v>
      </c>
      <c r="V1148">
        <f t="shared" si="143"/>
        <v>1180573.7014169721</v>
      </c>
      <c r="X1148" t="s">
        <v>98</v>
      </c>
      <c r="Y1148">
        <v>2012</v>
      </c>
      <c r="Z1148" t="s">
        <v>100</v>
      </c>
      <c r="AA1148">
        <f t="shared" si="137"/>
        <v>0.36933501817744929</v>
      </c>
      <c r="AB1148">
        <f t="shared" si="138"/>
        <v>5.5450370706273375</v>
      </c>
      <c r="AC1148">
        <f t="shared" si="139"/>
        <v>38.000992470962679</v>
      </c>
      <c r="AD1148">
        <f t="shared" si="140"/>
        <v>56.084635440232525</v>
      </c>
      <c r="AE1148">
        <f t="shared" si="141"/>
        <v>0</v>
      </c>
      <c r="AF1148" s="1" t="s">
        <v>11</v>
      </c>
      <c r="AG1148" s="1" t="s">
        <v>57</v>
      </c>
      <c r="AH1148">
        <f t="shared" si="144"/>
        <v>100</v>
      </c>
    </row>
    <row r="1149" spans="1:34" x14ac:dyDescent="0.45">
      <c r="A1149" t="str">
        <f>MID('Stand condition - SCT output'!$I1149,9,4)</f>
        <v>2011</v>
      </c>
      <c r="B1149">
        <f t="shared" si="142"/>
        <v>2012</v>
      </c>
      <c r="C1149" t="str">
        <f>MID('Stand condition - SCT output'!$I1149,18,4)</f>
        <v>2013</v>
      </c>
      <c r="D1149">
        <f>SUM('Stand condition - SCT output'!$B1149:$C1149)</f>
        <v>397704.88964843721</v>
      </c>
      <c r="E1149" s="1">
        <f>'Stand condition - SCT output'!$D1149</f>
        <v>2735526.5921020498</v>
      </c>
      <c r="F1149" s="1">
        <f>'Stand condition - SCT output'!$E1149</f>
        <v>7690144.2829503603</v>
      </c>
      <c r="G1149" s="1">
        <f>'Stand condition - SCT output'!$F1149</f>
        <v>5996730.4782104399</v>
      </c>
      <c r="H1149" s="1">
        <f>'Stand condition - SCT output'!$G1149</f>
        <v>1934.2057495117101</v>
      </c>
      <c r="I1149" s="1" t="str">
        <f>'Stand condition - SCT output'!$H1149</f>
        <v>Lachlan</v>
      </c>
      <c r="J1149" s="1" t="str">
        <f>'Stand condition - SCT output'!$J1149</f>
        <v>Coolabah</v>
      </c>
      <c r="K1149" s="1"/>
      <c r="L1149" t="s">
        <v>98</v>
      </c>
      <c r="M1149">
        <v>2012</v>
      </c>
      <c r="N1149" t="s">
        <v>100</v>
      </c>
      <c r="O1149">
        <v>397704.88964843721</v>
      </c>
      <c r="P1149" s="1">
        <v>2735526.5921020498</v>
      </c>
      <c r="Q1149" s="1">
        <v>7690144.2829503603</v>
      </c>
      <c r="R1149" s="1">
        <v>5996730.4782104399</v>
      </c>
      <c r="S1149" s="1">
        <v>1934.2057495117101</v>
      </c>
      <c r="T1149" s="1" t="s">
        <v>12</v>
      </c>
      <c r="U1149" s="1" t="s">
        <v>57</v>
      </c>
      <c r="V1149">
        <f t="shared" si="143"/>
        <v>16822040.448660798</v>
      </c>
      <c r="X1149" t="s">
        <v>98</v>
      </c>
      <c r="Y1149">
        <v>2012</v>
      </c>
      <c r="Z1149" t="s">
        <v>100</v>
      </c>
      <c r="AA1149">
        <f t="shared" si="137"/>
        <v>2.3641893554006908</v>
      </c>
      <c r="AB1149">
        <f t="shared" si="138"/>
        <v>16.261562326226748</v>
      </c>
      <c r="AC1149">
        <f t="shared" si="139"/>
        <v>45.714693805545878</v>
      </c>
      <c r="AD1149">
        <f t="shared" si="140"/>
        <v>35.648056468012115</v>
      </c>
      <c r="AE1149">
        <f t="shared" si="141"/>
        <v>1.1498044814567619E-2</v>
      </c>
      <c r="AF1149" s="1" t="s">
        <v>12</v>
      </c>
      <c r="AG1149" s="1" t="s">
        <v>57</v>
      </c>
      <c r="AH1149">
        <f t="shared" si="144"/>
        <v>100</v>
      </c>
    </row>
    <row r="1150" spans="1:34" x14ac:dyDescent="0.45">
      <c r="A1150" t="str">
        <f>MID('Stand condition - SCT output'!$I1150,9,4)</f>
        <v>2011</v>
      </c>
      <c r="B1150">
        <f t="shared" si="142"/>
        <v>2012</v>
      </c>
      <c r="C1150" t="str">
        <f>MID('Stand condition - SCT output'!$I1150,18,4)</f>
        <v>2013</v>
      </c>
      <c r="D1150">
        <f>SUM('Stand condition - SCT output'!$B1150:$C1150)</f>
        <v>0</v>
      </c>
      <c r="E1150" s="1">
        <f>'Stand condition - SCT output'!$D1150</f>
        <v>6840.24755859375</v>
      </c>
      <c r="F1150" s="1">
        <f>'Stand condition - SCT output'!$E1150</f>
        <v>56091.527832031199</v>
      </c>
      <c r="G1150" s="1">
        <f>'Stand condition - SCT output'!$F1150</f>
        <v>175514.84869384699</v>
      </c>
      <c r="H1150" s="1">
        <f>'Stand condition - SCT output'!$G1150</f>
        <v>0</v>
      </c>
      <c r="I1150" s="1" t="str">
        <f>'Stand condition - SCT output'!$H1150</f>
        <v>Loddon</v>
      </c>
      <c r="J1150" s="1" t="str">
        <f>'Stand condition - SCT output'!$J1150</f>
        <v>Coolabah</v>
      </c>
      <c r="K1150" s="1"/>
      <c r="L1150" t="s">
        <v>98</v>
      </c>
      <c r="M1150">
        <v>2012</v>
      </c>
      <c r="N1150" t="s">
        <v>100</v>
      </c>
      <c r="O1150">
        <v>0</v>
      </c>
      <c r="P1150" s="1">
        <v>6840.24755859375</v>
      </c>
      <c r="Q1150" s="1">
        <v>56091.527832031199</v>
      </c>
      <c r="R1150" s="1">
        <v>175514.84869384699</v>
      </c>
      <c r="S1150" s="1">
        <v>0</v>
      </c>
      <c r="T1150" s="1" t="s">
        <v>13</v>
      </c>
      <c r="U1150" s="1" t="s">
        <v>57</v>
      </c>
      <c r="V1150">
        <f t="shared" si="143"/>
        <v>238446.62408447193</v>
      </c>
      <c r="X1150" t="s">
        <v>98</v>
      </c>
      <c r="Y1150">
        <v>2012</v>
      </c>
      <c r="Z1150" t="s">
        <v>100</v>
      </c>
      <c r="AA1150">
        <f t="shared" si="137"/>
        <v>0</v>
      </c>
      <c r="AB1150">
        <f t="shared" si="138"/>
        <v>2.8686703302498966</v>
      </c>
      <c r="AC1150">
        <f t="shared" si="139"/>
        <v>23.523724878637935</v>
      </c>
      <c r="AD1150">
        <f t="shared" si="140"/>
        <v>73.607604791112166</v>
      </c>
      <c r="AE1150">
        <f t="shared" si="141"/>
        <v>0</v>
      </c>
      <c r="AF1150" s="1" t="s">
        <v>13</v>
      </c>
      <c r="AG1150" s="1" t="s">
        <v>57</v>
      </c>
      <c r="AH1150">
        <f t="shared" si="144"/>
        <v>100</v>
      </c>
    </row>
    <row r="1151" spans="1:34" x14ac:dyDescent="0.45">
      <c r="A1151" t="str">
        <f>MID('Stand condition - SCT output'!$I1151,9,4)</f>
        <v>2011</v>
      </c>
      <c r="B1151">
        <f t="shared" si="142"/>
        <v>2012</v>
      </c>
      <c r="C1151" t="str">
        <f>MID('Stand condition - SCT output'!$I1151,18,4)</f>
        <v>2013</v>
      </c>
      <c r="D1151">
        <f>SUM('Stand condition - SCT output'!$B1151:$C1151)</f>
        <v>9766.5177001953107</v>
      </c>
      <c r="E1151" s="1">
        <f>'Stand condition - SCT output'!$D1151</f>
        <v>388942.58978271403</v>
      </c>
      <c r="F1151" s="1">
        <f>'Stand condition - SCT output'!$E1151</f>
        <v>2538470.5015943302</v>
      </c>
      <c r="G1151" s="1">
        <f>'Stand condition - SCT output'!$F1151</f>
        <v>7430622.0536297904</v>
      </c>
      <c r="H1151" s="1">
        <f>'Stand condition - SCT output'!$G1151</f>
        <v>1934.2357788085901</v>
      </c>
      <c r="I1151" s="1" t="str">
        <f>'Stand condition - SCT output'!$H1151</f>
        <v>Lower Darling</v>
      </c>
      <c r="J1151" s="1" t="str">
        <f>'Stand condition - SCT output'!$J1151</f>
        <v>Coolabah</v>
      </c>
      <c r="K1151" s="1"/>
      <c r="L1151" t="s">
        <v>98</v>
      </c>
      <c r="M1151">
        <v>2012</v>
      </c>
      <c r="N1151" t="s">
        <v>100</v>
      </c>
      <c r="O1151">
        <v>9766.5177001953107</v>
      </c>
      <c r="P1151" s="1">
        <v>388942.58978271403</v>
      </c>
      <c r="Q1151" s="1">
        <v>2538470.5015943302</v>
      </c>
      <c r="R1151" s="1">
        <v>7430622.0536297904</v>
      </c>
      <c r="S1151" s="1">
        <v>1934.2357788085901</v>
      </c>
      <c r="T1151" s="1" t="s">
        <v>14</v>
      </c>
      <c r="U1151" s="1" t="s">
        <v>57</v>
      </c>
      <c r="V1151">
        <f t="shared" si="143"/>
        <v>10369735.898485839</v>
      </c>
      <c r="X1151" t="s">
        <v>98</v>
      </c>
      <c r="Y1151">
        <v>2012</v>
      </c>
      <c r="Z1151" t="s">
        <v>100</v>
      </c>
      <c r="AA1151">
        <f t="shared" si="137"/>
        <v>9.418289719048091E-2</v>
      </c>
      <c r="AB1151">
        <f t="shared" si="138"/>
        <v>3.7507473053340381</v>
      </c>
      <c r="AC1151">
        <f t="shared" si="139"/>
        <v>24.479606100334635</v>
      </c>
      <c r="AD1151">
        <f t="shared" si="140"/>
        <v>71.65681099665025</v>
      </c>
      <c r="AE1151">
        <f t="shared" si="141"/>
        <v>1.8652700490578759E-2</v>
      </c>
      <c r="AF1151" s="1" t="s">
        <v>14</v>
      </c>
      <c r="AG1151" s="1" t="s">
        <v>57</v>
      </c>
      <c r="AH1151">
        <f t="shared" si="144"/>
        <v>99.999999999999986</v>
      </c>
    </row>
    <row r="1152" spans="1:34" x14ac:dyDescent="0.45">
      <c r="A1152" t="str">
        <f>MID('Stand condition - SCT output'!$I1152,9,4)</f>
        <v>2011</v>
      </c>
      <c r="B1152">
        <f t="shared" si="142"/>
        <v>2012</v>
      </c>
      <c r="C1152" t="str">
        <f>MID('Stand condition - SCT output'!$I1152,18,4)</f>
        <v>2013</v>
      </c>
      <c r="D1152">
        <f>SUM('Stand condition - SCT output'!$B1152:$C1152)</f>
        <v>10696705.279222876</v>
      </c>
      <c r="E1152" s="1">
        <f>'Stand condition - SCT output'!$D1152</f>
        <v>120282452.810561</v>
      </c>
      <c r="F1152" s="1">
        <f>'Stand condition - SCT output'!$E1152</f>
        <v>340998775.03424698</v>
      </c>
      <c r="G1152" s="1">
        <f>'Stand condition - SCT output'!$F1152</f>
        <v>196443780.28832</v>
      </c>
      <c r="H1152" s="1">
        <f>'Stand condition - SCT output'!$G1152</f>
        <v>90968.540649414004</v>
      </c>
      <c r="I1152" s="1" t="str">
        <f>'Stand condition - SCT output'!$H1152</f>
        <v>Macquarie-Castlereagh</v>
      </c>
      <c r="J1152" s="1" t="str">
        <f>'Stand condition - SCT output'!$J1152</f>
        <v>Coolabah</v>
      </c>
      <c r="K1152" s="1"/>
      <c r="L1152" t="s">
        <v>98</v>
      </c>
      <c r="M1152">
        <v>2012</v>
      </c>
      <c r="N1152" t="s">
        <v>100</v>
      </c>
      <c r="O1152">
        <v>10696705.279222876</v>
      </c>
      <c r="P1152" s="1">
        <v>120282452.810561</v>
      </c>
      <c r="Q1152" s="1">
        <v>340998775.03424698</v>
      </c>
      <c r="R1152" s="1">
        <v>196443780.28832</v>
      </c>
      <c r="S1152" s="1">
        <v>90968.540649414004</v>
      </c>
      <c r="T1152" s="1" t="s">
        <v>15</v>
      </c>
      <c r="U1152" s="1" t="s">
        <v>57</v>
      </c>
      <c r="V1152">
        <f t="shared" si="143"/>
        <v>668512681.95300031</v>
      </c>
      <c r="X1152" t="s">
        <v>98</v>
      </c>
      <c r="Y1152">
        <v>2012</v>
      </c>
      <c r="Z1152" t="s">
        <v>100</v>
      </c>
      <c r="AA1152">
        <f t="shared" si="137"/>
        <v>1.6000751471121542</v>
      </c>
      <c r="AB1152">
        <f t="shared" si="138"/>
        <v>17.992546148738199</v>
      </c>
      <c r="AC1152">
        <f t="shared" si="139"/>
        <v>51.008572348702408</v>
      </c>
      <c r="AD1152">
        <f t="shared" si="140"/>
        <v>29.385198754109943</v>
      </c>
      <c r="AE1152">
        <f t="shared" si="141"/>
        <v>1.3607601337293633E-2</v>
      </c>
      <c r="AF1152" s="1" t="s">
        <v>15</v>
      </c>
      <c r="AG1152" s="1" t="s">
        <v>57</v>
      </c>
      <c r="AH1152">
        <f t="shared" si="144"/>
        <v>100</v>
      </c>
    </row>
    <row r="1153" spans="1:34" x14ac:dyDescent="0.45">
      <c r="A1153" t="str">
        <f>MID('Stand condition - SCT output'!$I1153,9,4)</f>
        <v>2011</v>
      </c>
      <c r="B1153">
        <f t="shared" si="142"/>
        <v>2012</v>
      </c>
      <c r="C1153" t="str">
        <f>MID('Stand condition - SCT output'!$I1153,18,4)</f>
        <v>2013</v>
      </c>
      <c r="D1153">
        <f>SUM('Stand condition - SCT output'!$B1153:$C1153)</f>
        <v>953548.58599853504</v>
      </c>
      <c r="E1153" s="1">
        <f>'Stand condition - SCT output'!$D1153</f>
        <v>7727602.6835556896</v>
      </c>
      <c r="F1153" s="1">
        <f>'Stand condition - SCT output'!$E1153</f>
        <v>21167528.402207699</v>
      </c>
      <c r="G1153" s="1">
        <f>'Stand condition - SCT output'!$F1153</f>
        <v>49951077.8494073</v>
      </c>
      <c r="H1153" s="1">
        <f>'Stand condition - SCT output'!$G1153</f>
        <v>7501.2691650390598</v>
      </c>
      <c r="I1153" s="1" t="str">
        <f>'Stand condition - SCT output'!$H1153</f>
        <v>Moonie</v>
      </c>
      <c r="J1153" s="1" t="str">
        <f>'Stand condition - SCT output'!$J1153</f>
        <v>Coolabah</v>
      </c>
      <c r="K1153" s="1"/>
      <c r="L1153" t="s">
        <v>98</v>
      </c>
      <c r="M1153">
        <v>2012</v>
      </c>
      <c r="N1153" t="s">
        <v>100</v>
      </c>
      <c r="O1153">
        <v>953548.58599853504</v>
      </c>
      <c r="P1153" s="1">
        <v>7727602.6835556896</v>
      </c>
      <c r="Q1153" s="1">
        <v>21167528.402207699</v>
      </c>
      <c r="R1153" s="1">
        <v>49951077.8494073</v>
      </c>
      <c r="S1153" s="1">
        <v>7501.2691650390598</v>
      </c>
      <c r="T1153" s="1" t="s">
        <v>16</v>
      </c>
      <c r="U1153" s="1" t="s">
        <v>57</v>
      </c>
      <c r="V1153">
        <f t="shared" si="143"/>
        <v>79807258.790334255</v>
      </c>
      <c r="X1153" t="s">
        <v>98</v>
      </c>
      <c r="Y1153">
        <v>2012</v>
      </c>
      <c r="Z1153" t="s">
        <v>100</v>
      </c>
      <c r="AA1153">
        <f t="shared" si="137"/>
        <v>1.1948143570544771</v>
      </c>
      <c r="AB1153">
        <f t="shared" si="138"/>
        <v>9.6828318635241821</v>
      </c>
      <c r="AC1153">
        <f t="shared" si="139"/>
        <v>26.523312193716613</v>
      </c>
      <c r="AD1153">
        <f t="shared" si="140"/>
        <v>62.589642354007346</v>
      </c>
      <c r="AE1153">
        <f t="shared" si="141"/>
        <v>9.399231697389869E-3</v>
      </c>
      <c r="AF1153" s="1" t="s">
        <v>16</v>
      </c>
      <c r="AG1153" s="1" t="s">
        <v>57</v>
      </c>
      <c r="AH1153">
        <f t="shared" si="144"/>
        <v>100</v>
      </c>
    </row>
    <row r="1154" spans="1:34" x14ac:dyDescent="0.45">
      <c r="A1154" t="str">
        <f>MID('Stand condition - SCT output'!$I1154,9,4)</f>
        <v>2011</v>
      </c>
      <c r="B1154">
        <f t="shared" si="142"/>
        <v>2012</v>
      </c>
      <c r="C1154" t="str">
        <f>MID('Stand condition - SCT output'!$I1154,18,4)</f>
        <v>2013</v>
      </c>
      <c r="D1154">
        <f>SUM('Stand condition - SCT output'!$B1154:$C1154)</f>
        <v>58345.263366699197</v>
      </c>
      <c r="E1154" s="1">
        <f>'Stand condition - SCT output'!$D1154</f>
        <v>660994.78613281203</v>
      </c>
      <c r="F1154" s="1">
        <f>'Stand condition - SCT output'!$E1154</f>
        <v>4146704.42017511</v>
      </c>
      <c r="G1154" s="1">
        <f>'Stand condition - SCT output'!$F1154</f>
        <v>11697483.355420399</v>
      </c>
      <c r="H1154" s="1">
        <f>'Stand condition - SCT output'!$G1154</f>
        <v>22741.216186523401</v>
      </c>
      <c r="I1154" s="1" t="str">
        <f>'Stand condition - SCT output'!$H1154</f>
        <v>Murray</v>
      </c>
      <c r="J1154" s="1" t="str">
        <f>'Stand condition - SCT output'!$J1154</f>
        <v>Coolabah</v>
      </c>
      <c r="K1154" s="1"/>
      <c r="L1154" t="s">
        <v>98</v>
      </c>
      <c r="M1154">
        <v>2012</v>
      </c>
      <c r="N1154" t="s">
        <v>100</v>
      </c>
      <c r="O1154">
        <v>58345.263366699197</v>
      </c>
      <c r="P1154" s="1">
        <v>660994.78613281203</v>
      </c>
      <c r="Q1154" s="1">
        <v>4146704.42017511</v>
      </c>
      <c r="R1154" s="1">
        <v>11697483.355420399</v>
      </c>
      <c r="S1154" s="1">
        <v>22741.216186523401</v>
      </c>
      <c r="T1154" s="1" t="s">
        <v>17</v>
      </c>
      <c r="U1154" s="1" t="s">
        <v>57</v>
      </c>
      <c r="V1154">
        <f t="shared" si="143"/>
        <v>16586269.041281544</v>
      </c>
      <c r="X1154" t="s">
        <v>98</v>
      </c>
      <c r="Y1154">
        <v>2012</v>
      </c>
      <c r="Z1154" t="s">
        <v>100</v>
      </c>
      <c r="AA1154">
        <f t="shared" si="137"/>
        <v>0.35176846113784688</v>
      </c>
      <c r="AB1154">
        <f t="shared" si="138"/>
        <v>3.98519271867388</v>
      </c>
      <c r="AC1154">
        <f t="shared" si="139"/>
        <v>25.000826948208683</v>
      </c>
      <c r="AD1154">
        <f t="shared" si="140"/>
        <v>70.525103182075171</v>
      </c>
      <c r="AE1154">
        <f t="shared" si="141"/>
        <v>0.13710868990441924</v>
      </c>
      <c r="AF1154" s="1" t="s">
        <v>17</v>
      </c>
      <c r="AG1154" s="1" t="s">
        <v>57</v>
      </c>
      <c r="AH1154">
        <f t="shared" si="144"/>
        <v>100</v>
      </c>
    </row>
    <row r="1155" spans="1:34" x14ac:dyDescent="0.45">
      <c r="A1155" t="str">
        <f>MID('Stand condition - SCT output'!$I1155,9,4)</f>
        <v>2011</v>
      </c>
      <c r="B1155">
        <f t="shared" si="142"/>
        <v>2012</v>
      </c>
      <c r="C1155" t="str">
        <f>MID('Stand condition - SCT output'!$I1155,18,4)</f>
        <v>2013</v>
      </c>
      <c r="D1155">
        <f>SUM('Stand condition - SCT output'!$B1155:$C1155)</f>
        <v>1128775.9061573702</v>
      </c>
      <c r="E1155" s="1">
        <f>'Stand condition - SCT output'!$D1155</f>
        <v>14102117.7432363</v>
      </c>
      <c r="F1155" s="1">
        <f>'Stand condition - SCT output'!$E1155</f>
        <v>77275746.996926397</v>
      </c>
      <c r="G1155" s="1">
        <f>'Stand condition - SCT output'!$F1155</f>
        <v>179192177.47298899</v>
      </c>
      <c r="H1155" s="1">
        <f>'Stand condition - SCT output'!$G1155</f>
        <v>107328.13341232001</v>
      </c>
      <c r="I1155" s="1" t="str">
        <f>'Stand condition - SCT output'!$H1155</f>
        <v>Barwon-Darling</v>
      </c>
      <c r="J1155" s="1" t="str">
        <f>'Stand condition - SCT output'!$J1155</f>
        <v>Coolabah</v>
      </c>
      <c r="K1155" s="1"/>
      <c r="L1155" t="s">
        <v>98</v>
      </c>
      <c r="M1155">
        <v>2012</v>
      </c>
      <c r="N1155" t="s">
        <v>100</v>
      </c>
      <c r="O1155">
        <v>1128775.9061573702</v>
      </c>
      <c r="P1155" s="1">
        <v>14102117.7432363</v>
      </c>
      <c r="Q1155" s="1">
        <v>77275746.996926397</v>
      </c>
      <c r="R1155" s="1">
        <v>179192177.47298899</v>
      </c>
      <c r="S1155" s="1">
        <v>107328.13341232001</v>
      </c>
      <c r="T1155" s="1" t="s">
        <v>18</v>
      </c>
      <c r="U1155" s="1" t="s">
        <v>57</v>
      </c>
      <c r="V1155">
        <f t="shared" si="143"/>
        <v>271806146.25272137</v>
      </c>
      <c r="X1155" t="s">
        <v>98</v>
      </c>
      <c r="Y1155">
        <v>2012</v>
      </c>
      <c r="Z1155" t="s">
        <v>100</v>
      </c>
      <c r="AA1155">
        <f t="shared" ref="AA1155:AA1218" si="145">O1155/$V1155*100</f>
        <v>0.4152871161006973</v>
      </c>
      <c r="AB1155">
        <f t="shared" ref="AB1155:AB1218" si="146">P1155/$V1155*100</f>
        <v>5.1882998003011886</v>
      </c>
      <c r="AC1155">
        <f t="shared" ref="AC1155:AC1218" si="147">Q1155/$V1155*100</f>
        <v>28.430463424869185</v>
      </c>
      <c r="AD1155">
        <f t="shared" ref="AD1155:AD1218" si="148">R1155/$V1155*100</f>
        <v>65.92646264385013</v>
      </c>
      <c r="AE1155">
        <f t="shared" ref="AE1155:AE1218" si="149">S1155/$V1155*100</f>
        <v>3.9487014878805529E-2</v>
      </c>
      <c r="AF1155" s="1" t="s">
        <v>18</v>
      </c>
      <c r="AG1155" s="1" t="s">
        <v>57</v>
      </c>
      <c r="AH1155">
        <f t="shared" si="144"/>
        <v>100</v>
      </c>
    </row>
    <row r="1156" spans="1:34" x14ac:dyDescent="0.45">
      <c r="A1156" t="str">
        <f>MID('Stand condition - SCT output'!$I1156,9,4)</f>
        <v>2011</v>
      </c>
      <c r="B1156">
        <f t="shared" ref="B1156:B1219" si="150">A1156+1</f>
        <v>2012</v>
      </c>
      <c r="C1156" t="str">
        <f>MID('Stand condition - SCT output'!$I1156,18,4)</f>
        <v>2013</v>
      </c>
      <c r="D1156">
        <f>SUM('Stand condition - SCT output'!$B1156:$C1156)</f>
        <v>4313087.2407487445</v>
      </c>
      <c r="E1156" s="1">
        <f>'Stand condition - SCT output'!$D1156</f>
        <v>38347183.3550101</v>
      </c>
      <c r="F1156" s="1">
        <f>'Stand condition - SCT output'!$E1156</f>
        <v>251455563.51348799</v>
      </c>
      <c r="G1156" s="1">
        <f>'Stand condition - SCT output'!$F1156</f>
        <v>345521364.889548</v>
      </c>
      <c r="H1156" s="1">
        <f>'Stand condition - SCT output'!$G1156</f>
        <v>29139.060668945302</v>
      </c>
      <c r="I1156" s="1" t="str">
        <f>'Stand condition - SCT output'!$H1156</f>
        <v>Border Rivers</v>
      </c>
      <c r="J1156" s="1" t="str">
        <f>'Stand condition - SCT output'!$J1156</f>
        <v>Coolabah</v>
      </c>
      <c r="K1156" s="1"/>
      <c r="L1156" t="s">
        <v>98</v>
      </c>
      <c r="M1156">
        <v>2012</v>
      </c>
      <c r="N1156" t="s">
        <v>100</v>
      </c>
      <c r="O1156">
        <v>4313087.2407487445</v>
      </c>
      <c r="P1156" s="1">
        <v>38347183.3550101</v>
      </c>
      <c r="Q1156" s="1">
        <v>251455563.51348799</v>
      </c>
      <c r="R1156" s="1">
        <v>345521364.889548</v>
      </c>
      <c r="S1156" s="1">
        <v>29139.060668945302</v>
      </c>
      <c r="T1156" s="1" t="s">
        <v>19</v>
      </c>
      <c r="U1156" s="1" t="s">
        <v>57</v>
      </c>
      <c r="V1156">
        <f t="shared" ref="V1156:V1219" si="151">SUM(O1156:S1156)</f>
        <v>639666338.05946374</v>
      </c>
      <c r="X1156" t="s">
        <v>98</v>
      </c>
      <c r="Y1156">
        <v>2012</v>
      </c>
      <c r="Z1156" t="s">
        <v>100</v>
      </c>
      <c r="AA1156">
        <f t="shared" si="145"/>
        <v>0.67427141059716</v>
      </c>
      <c r="AB1156">
        <f t="shared" si="146"/>
        <v>5.9948728068672148</v>
      </c>
      <c r="AC1156">
        <f t="shared" si="147"/>
        <v>39.310426163165168</v>
      </c>
      <c r="AD1156">
        <f t="shared" si="148"/>
        <v>54.015874266222227</v>
      </c>
      <c r="AE1156">
        <f t="shared" si="149"/>
        <v>4.5553531482278057E-3</v>
      </c>
      <c r="AF1156" s="1" t="s">
        <v>19</v>
      </c>
      <c r="AG1156" s="1" t="s">
        <v>57</v>
      </c>
      <c r="AH1156">
        <f t="shared" ref="AH1156:AH1219" si="152">SUM(AA1156:AE1156)</f>
        <v>100</v>
      </c>
    </row>
    <row r="1157" spans="1:34" x14ac:dyDescent="0.45">
      <c r="A1157" t="str">
        <f>MID('Stand condition - SCT output'!$I1157,9,4)</f>
        <v>2011</v>
      </c>
      <c r="B1157">
        <f t="shared" si="150"/>
        <v>2012</v>
      </c>
      <c r="C1157" t="str">
        <f>MID('Stand condition - SCT output'!$I1157,18,4)</f>
        <v>2013</v>
      </c>
      <c r="D1157">
        <f>SUM('Stand condition - SCT output'!$B1157:$C1157)</f>
        <v>0</v>
      </c>
      <c r="E1157" s="1">
        <f>'Stand condition - SCT output'!$D1157</f>
        <v>1868.98083496093</v>
      </c>
      <c r="F1157" s="1">
        <f>'Stand condition - SCT output'!$E1157</f>
        <v>12463.6347045898</v>
      </c>
      <c r="G1157" s="1">
        <f>'Stand condition - SCT output'!$F1157</f>
        <v>59810.264831542903</v>
      </c>
      <c r="H1157" s="1">
        <f>'Stand condition - SCT output'!$G1157</f>
        <v>0</v>
      </c>
      <c r="I1157" s="1" t="str">
        <f>'Stand condition - SCT output'!$H1157</f>
        <v>Campaspe</v>
      </c>
      <c r="J1157" s="1" t="str">
        <f>'Stand condition - SCT output'!$J1157</f>
        <v>Coolabah</v>
      </c>
      <c r="K1157" s="1"/>
      <c r="L1157" t="s">
        <v>98</v>
      </c>
      <c r="M1157">
        <v>2012</v>
      </c>
      <c r="N1157" t="s">
        <v>100</v>
      </c>
      <c r="O1157">
        <v>0</v>
      </c>
      <c r="P1157" s="1">
        <v>1868.98083496093</v>
      </c>
      <c r="Q1157" s="1">
        <v>12463.6347045898</v>
      </c>
      <c r="R1157" s="1">
        <v>59810.264831542903</v>
      </c>
      <c r="S1157" s="1">
        <v>0</v>
      </c>
      <c r="T1157" s="1" t="s">
        <v>20</v>
      </c>
      <c r="U1157" s="1" t="s">
        <v>57</v>
      </c>
      <c r="V1157">
        <f t="shared" si="151"/>
        <v>74142.880371093634</v>
      </c>
      <c r="X1157" t="s">
        <v>98</v>
      </c>
      <c r="Y1157">
        <v>2012</v>
      </c>
      <c r="Z1157" t="s">
        <v>100</v>
      </c>
      <c r="AA1157">
        <f t="shared" si="145"/>
        <v>0</v>
      </c>
      <c r="AB1157">
        <f t="shared" si="146"/>
        <v>2.5207826100179362</v>
      </c>
      <c r="AC1157">
        <f t="shared" si="147"/>
        <v>16.810292022926376</v>
      </c>
      <c r="AD1157">
        <f t="shared" si="148"/>
        <v>80.668925367055692</v>
      </c>
      <c r="AE1157">
        <f t="shared" si="149"/>
        <v>0</v>
      </c>
      <c r="AF1157" s="1" t="s">
        <v>20</v>
      </c>
      <c r="AG1157" s="1" t="s">
        <v>57</v>
      </c>
      <c r="AH1157">
        <f t="shared" si="152"/>
        <v>100</v>
      </c>
    </row>
    <row r="1158" spans="1:34" x14ac:dyDescent="0.45">
      <c r="A1158" t="str">
        <f>MID('Stand condition - SCT output'!$I1158,9,4)</f>
        <v>2011</v>
      </c>
      <c r="B1158">
        <f t="shared" si="150"/>
        <v>2012</v>
      </c>
      <c r="C1158" t="str">
        <f>MID('Stand condition - SCT output'!$I1158,18,4)</f>
        <v>2013</v>
      </c>
      <c r="D1158">
        <f>SUM('Stand condition - SCT output'!$B1158:$C1158)</f>
        <v>2482.5529174804601</v>
      </c>
      <c r="E1158" s="1">
        <f>'Stand condition - SCT output'!$D1158</f>
        <v>52983.6317138671</v>
      </c>
      <c r="F1158" s="1">
        <f>'Stand condition - SCT output'!$E1158</f>
        <v>285009.958129882</v>
      </c>
      <c r="G1158" s="1">
        <f>'Stand condition - SCT output'!$F1158</f>
        <v>1159060.5882520401</v>
      </c>
      <c r="H1158" s="1">
        <f>'Stand condition - SCT output'!$G1158</f>
        <v>3105.77514648437</v>
      </c>
      <c r="I1158" s="1" t="str">
        <f>'Stand condition - SCT output'!$H1158</f>
        <v>Goulburn-Broken</v>
      </c>
      <c r="J1158" s="1" t="str">
        <f>'Stand condition - SCT output'!$J1158</f>
        <v>Coolabah</v>
      </c>
      <c r="K1158" s="1"/>
      <c r="L1158" t="s">
        <v>98</v>
      </c>
      <c r="M1158">
        <v>2012</v>
      </c>
      <c r="N1158" t="s">
        <v>100</v>
      </c>
      <c r="O1158">
        <v>2482.5529174804601</v>
      </c>
      <c r="P1158" s="1">
        <v>52983.6317138671</v>
      </c>
      <c r="Q1158" s="1">
        <v>285009.958129882</v>
      </c>
      <c r="R1158" s="1">
        <v>1159060.5882520401</v>
      </c>
      <c r="S1158" s="1">
        <v>3105.77514648437</v>
      </c>
      <c r="T1158" s="1" t="s">
        <v>21</v>
      </c>
      <c r="U1158" s="1" t="s">
        <v>57</v>
      </c>
      <c r="V1158">
        <f t="shared" si="151"/>
        <v>1502642.506159754</v>
      </c>
      <c r="X1158" t="s">
        <v>98</v>
      </c>
      <c r="Y1158">
        <v>2012</v>
      </c>
      <c r="Z1158" t="s">
        <v>100</v>
      </c>
      <c r="AA1158">
        <f t="shared" si="145"/>
        <v>0.16521247783845977</v>
      </c>
      <c r="AB1158">
        <f t="shared" si="146"/>
        <v>3.5260304095400139</v>
      </c>
      <c r="AC1158">
        <f t="shared" si="147"/>
        <v>18.967249825660197</v>
      </c>
      <c r="AD1158">
        <f t="shared" si="148"/>
        <v>77.134819725964419</v>
      </c>
      <c r="AE1158">
        <f t="shared" si="149"/>
        <v>0.20668756099690541</v>
      </c>
      <c r="AF1158" s="1" t="s">
        <v>21</v>
      </c>
      <c r="AG1158" s="1" t="s">
        <v>57</v>
      </c>
      <c r="AH1158">
        <f t="shared" si="152"/>
        <v>100</v>
      </c>
    </row>
    <row r="1159" spans="1:34" x14ac:dyDescent="0.45">
      <c r="A1159" t="str">
        <f>MID('Stand condition - SCT output'!$I1159,9,4)</f>
        <v>2011</v>
      </c>
      <c r="B1159">
        <f t="shared" si="150"/>
        <v>2012</v>
      </c>
      <c r="C1159" t="str">
        <f>MID('Stand condition - SCT output'!$I1159,18,4)</f>
        <v>2013</v>
      </c>
      <c r="D1159">
        <f>SUM('Stand condition - SCT output'!$B1159:$C1159)</f>
        <v>2137662.0323957801</v>
      </c>
      <c r="E1159" s="1">
        <f>'Stand condition - SCT output'!$D1159</f>
        <v>33669937.3924876</v>
      </c>
      <c r="F1159" s="1">
        <f>'Stand condition - SCT output'!$E1159</f>
        <v>453980252.134332</v>
      </c>
      <c r="G1159" s="1">
        <f>'Stand condition - SCT output'!$F1159</f>
        <v>892775733.07754099</v>
      </c>
      <c r="H1159" s="1">
        <f>'Stand condition - SCT output'!$G1159</f>
        <v>60506.681335449197</v>
      </c>
      <c r="I1159" s="1" t="str">
        <f>'Stand condition - SCT output'!$H1159</f>
        <v>Gwydir</v>
      </c>
      <c r="J1159" s="1" t="str">
        <f>'Stand condition - SCT output'!$J1159</f>
        <v>Coolabah</v>
      </c>
      <c r="K1159" s="1"/>
      <c r="L1159" t="s">
        <v>98</v>
      </c>
      <c r="M1159">
        <v>2012</v>
      </c>
      <c r="N1159" t="s">
        <v>100</v>
      </c>
      <c r="O1159">
        <v>2137662.0323957801</v>
      </c>
      <c r="P1159" s="1">
        <v>33669937.3924876</v>
      </c>
      <c r="Q1159" s="1">
        <v>453980252.134332</v>
      </c>
      <c r="R1159" s="1">
        <v>892775733.07754099</v>
      </c>
      <c r="S1159" s="1">
        <v>60506.681335449197</v>
      </c>
      <c r="T1159" s="1" t="s">
        <v>22</v>
      </c>
      <c r="U1159" s="1" t="s">
        <v>57</v>
      </c>
      <c r="V1159">
        <f t="shared" si="151"/>
        <v>1382624091.3180919</v>
      </c>
      <c r="X1159" t="s">
        <v>98</v>
      </c>
      <c r="Y1159">
        <v>2012</v>
      </c>
      <c r="Z1159" t="s">
        <v>100</v>
      </c>
      <c r="AA1159">
        <f t="shared" si="145"/>
        <v>0.15460905432060645</v>
      </c>
      <c r="AB1159">
        <f t="shared" si="146"/>
        <v>2.4352199273765849</v>
      </c>
      <c r="AC1159">
        <f t="shared" si="147"/>
        <v>32.834684060910632</v>
      </c>
      <c r="AD1159">
        <f t="shared" si="148"/>
        <v>64.571110736717628</v>
      </c>
      <c r="AE1159">
        <f t="shared" si="149"/>
        <v>4.3762206745411609E-3</v>
      </c>
      <c r="AF1159" s="1" t="s">
        <v>22</v>
      </c>
      <c r="AG1159" s="1" t="s">
        <v>57</v>
      </c>
      <c r="AH1159">
        <f t="shared" si="152"/>
        <v>100</v>
      </c>
    </row>
    <row r="1160" spans="1:34" x14ac:dyDescent="0.45">
      <c r="A1160" t="str">
        <f>MID('Stand condition - SCT output'!$I1160,9,4)</f>
        <v>2011</v>
      </c>
      <c r="B1160">
        <f t="shared" si="150"/>
        <v>2012</v>
      </c>
      <c r="C1160" t="str">
        <f>MID('Stand condition - SCT output'!$I1160,18,4)</f>
        <v>2013</v>
      </c>
      <c r="D1160">
        <f>SUM('Stand condition - SCT output'!$B1160:$C1160)</f>
        <v>73639877.967824429</v>
      </c>
      <c r="E1160" s="1">
        <f>'Stand condition - SCT output'!$D1160</f>
        <v>519777843.41672599</v>
      </c>
      <c r="F1160" s="1">
        <f>'Stand condition - SCT output'!$E1160</f>
        <v>300864427.60596901</v>
      </c>
      <c r="G1160" s="1">
        <f>'Stand condition - SCT output'!$F1160</f>
        <v>331527421.476753</v>
      </c>
      <c r="H1160" s="1">
        <f>'Stand condition - SCT output'!$G1160</f>
        <v>55860.6977519914</v>
      </c>
      <c r="I1160" s="1" t="str">
        <f>'Stand condition - SCT output'!$H1160</f>
        <v>Warrego</v>
      </c>
      <c r="J1160" s="1" t="str">
        <f>'Stand condition - SCT output'!$J1160</f>
        <v>Coolabah</v>
      </c>
      <c r="K1160" s="1"/>
      <c r="L1160" t="s">
        <v>98</v>
      </c>
      <c r="M1160">
        <v>2012</v>
      </c>
      <c r="N1160" t="s">
        <v>100</v>
      </c>
      <c r="O1160">
        <v>73639877.967824429</v>
      </c>
      <c r="P1160" s="1">
        <v>519777843.41672599</v>
      </c>
      <c r="Q1160" s="1">
        <v>300864427.60596901</v>
      </c>
      <c r="R1160" s="1">
        <v>331527421.476753</v>
      </c>
      <c r="S1160" s="1">
        <v>55860.6977519914</v>
      </c>
      <c r="T1160" s="1" t="s">
        <v>23</v>
      </c>
      <c r="U1160" s="1" t="s">
        <v>57</v>
      </c>
      <c r="V1160">
        <f t="shared" si="151"/>
        <v>1225865431.1650245</v>
      </c>
      <c r="X1160" t="s">
        <v>98</v>
      </c>
      <c r="Y1160">
        <v>2012</v>
      </c>
      <c r="Z1160" t="s">
        <v>100</v>
      </c>
      <c r="AA1160">
        <f t="shared" si="145"/>
        <v>6.0071746943577136</v>
      </c>
      <c r="AB1160">
        <f t="shared" si="146"/>
        <v>42.400889216913903</v>
      </c>
      <c r="AC1160">
        <f t="shared" si="147"/>
        <v>24.543022419682458</v>
      </c>
      <c r="AD1160">
        <f t="shared" si="148"/>
        <v>27.044356831375822</v>
      </c>
      <c r="AE1160">
        <f t="shared" si="149"/>
        <v>4.556837670094272E-3</v>
      </c>
      <c r="AF1160" s="1" t="s">
        <v>23</v>
      </c>
      <c r="AG1160" s="1" t="s">
        <v>57</v>
      </c>
      <c r="AH1160">
        <f t="shared" si="152"/>
        <v>99.999999999999986</v>
      </c>
    </row>
    <row r="1161" spans="1:34" x14ac:dyDescent="0.45">
      <c r="A1161" t="str">
        <f>MID('Stand condition - SCT output'!$I1161,9,4)</f>
        <v>2011</v>
      </c>
      <c r="B1161">
        <f t="shared" si="150"/>
        <v>2012</v>
      </c>
      <c r="C1161" t="str">
        <f>MID('Stand condition - SCT output'!$I1161,18,4)</f>
        <v>2013</v>
      </c>
      <c r="D1161">
        <f>SUM('Stand condition - SCT output'!$B1161:$C1161)</f>
        <v>0</v>
      </c>
      <c r="E1161" s="1">
        <f>'Stand condition - SCT output'!$D1161</f>
        <v>633.65203857421795</v>
      </c>
      <c r="F1161" s="1">
        <f>'Stand condition - SCT output'!$E1161</f>
        <v>6510.9611600988001</v>
      </c>
      <c r="G1161" s="1">
        <f>'Stand condition - SCT output'!$F1161</f>
        <v>48971.948694805003</v>
      </c>
      <c r="H1161" s="1">
        <f>'Stand condition - SCT output'!$G1161</f>
        <v>0</v>
      </c>
      <c r="I1161" s="1" t="str">
        <f>'Stand condition - SCT output'!$H1161</f>
        <v>Eastern Mt Lofty Ranges</v>
      </c>
      <c r="J1161" s="1" t="str">
        <f>'Stand condition - SCT output'!$J1161</f>
        <v>Coolabah</v>
      </c>
      <c r="K1161" s="1"/>
      <c r="L1161" t="s">
        <v>98</v>
      </c>
      <c r="M1161">
        <v>2012</v>
      </c>
      <c r="N1161" t="s">
        <v>100</v>
      </c>
      <c r="O1161">
        <v>0</v>
      </c>
      <c r="P1161" s="1">
        <v>633.65203857421795</v>
      </c>
      <c r="Q1161" s="1">
        <v>6510.9611600988001</v>
      </c>
      <c r="R1161" s="1">
        <v>48971.948694805003</v>
      </c>
      <c r="S1161" s="1">
        <v>0</v>
      </c>
      <c r="T1161" s="1" t="s">
        <v>24</v>
      </c>
      <c r="U1161" s="1" t="s">
        <v>57</v>
      </c>
      <c r="V1161">
        <f t="shared" si="151"/>
        <v>56116.561893478021</v>
      </c>
      <c r="X1161" t="s">
        <v>98</v>
      </c>
      <c r="Y1161">
        <v>2012</v>
      </c>
      <c r="Z1161" t="s">
        <v>100</v>
      </c>
      <c r="AA1161">
        <f t="shared" si="145"/>
        <v>0</v>
      </c>
      <c r="AB1161">
        <f t="shared" si="146"/>
        <v>1.1291711701387435</v>
      </c>
      <c r="AC1161">
        <f t="shared" si="147"/>
        <v>11.602566052528456</v>
      </c>
      <c r="AD1161">
        <f t="shared" si="148"/>
        <v>87.268262777332808</v>
      </c>
      <c r="AE1161">
        <f t="shared" si="149"/>
        <v>0</v>
      </c>
      <c r="AF1161" s="1" t="s">
        <v>24</v>
      </c>
      <c r="AG1161" s="1" t="s">
        <v>57</v>
      </c>
      <c r="AH1161">
        <f t="shared" si="152"/>
        <v>100</v>
      </c>
    </row>
    <row r="1162" spans="1:34" x14ac:dyDescent="0.45">
      <c r="A1162" t="str">
        <f>MID('Stand condition - SCT output'!$I1162,9,4)</f>
        <v>2011</v>
      </c>
      <c r="B1162">
        <f t="shared" si="150"/>
        <v>2012</v>
      </c>
      <c r="C1162" t="str">
        <f>MID('Stand condition - SCT output'!$I1162,18,4)</f>
        <v>2013</v>
      </c>
      <c r="D1162">
        <f>SUM('Stand condition - SCT output'!$B1162:$C1162)</f>
        <v>9095969.999194568</v>
      </c>
      <c r="E1162" s="1">
        <f>'Stand condition - SCT output'!$D1162</f>
        <v>61898583.489570402</v>
      </c>
      <c r="F1162" s="1">
        <f>'Stand condition - SCT output'!$E1162</f>
        <v>221835832.992295</v>
      </c>
      <c r="G1162" s="1">
        <f>'Stand condition - SCT output'!$F1162</f>
        <v>307681827.51857197</v>
      </c>
      <c r="H1162" s="1">
        <f>'Stand condition - SCT output'!$G1162</f>
        <v>200011.88671875</v>
      </c>
      <c r="I1162" s="1" t="str">
        <f>'Stand condition - SCT output'!$H1162</f>
        <v>Condamine-Balonne</v>
      </c>
      <c r="J1162" s="1" t="str">
        <f>'Stand condition - SCT output'!$J1162</f>
        <v>Coolabah</v>
      </c>
      <c r="K1162" s="1"/>
      <c r="L1162" t="s">
        <v>98</v>
      </c>
      <c r="M1162">
        <v>2012</v>
      </c>
      <c r="N1162" t="s">
        <v>100</v>
      </c>
      <c r="O1162">
        <v>9095969.999194568</v>
      </c>
      <c r="P1162" s="1">
        <v>61898583.489570402</v>
      </c>
      <c r="Q1162" s="1">
        <v>221835832.992295</v>
      </c>
      <c r="R1162" s="1">
        <v>307681827.51857197</v>
      </c>
      <c r="S1162" s="1">
        <v>200011.88671875</v>
      </c>
      <c r="T1162" s="1" t="s">
        <v>25</v>
      </c>
      <c r="U1162" s="1" t="s">
        <v>57</v>
      </c>
      <c r="V1162">
        <f t="shared" si="151"/>
        <v>600712225.88635063</v>
      </c>
      <c r="X1162" t="s">
        <v>98</v>
      </c>
      <c r="Y1162">
        <v>2012</v>
      </c>
      <c r="Z1162" t="s">
        <v>100</v>
      </c>
      <c r="AA1162">
        <f t="shared" si="145"/>
        <v>1.5141975820075027</v>
      </c>
      <c r="AB1162">
        <f t="shared" si="146"/>
        <v>10.30419905275593</v>
      </c>
      <c r="AC1162">
        <f t="shared" si="147"/>
        <v>36.928802749931769</v>
      </c>
      <c r="AD1162">
        <f t="shared" si="148"/>
        <v>51.219504824392004</v>
      </c>
      <c r="AE1162">
        <f t="shared" si="149"/>
        <v>3.3295790912800646E-2</v>
      </c>
      <c r="AF1162" s="1" t="s">
        <v>25</v>
      </c>
      <c r="AG1162" s="1" t="s">
        <v>57</v>
      </c>
      <c r="AH1162">
        <f t="shared" si="152"/>
        <v>100</v>
      </c>
    </row>
    <row r="1163" spans="1:34" x14ac:dyDescent="0.45">
      <c r="A1163" t="str">
        <f>MID('Stand condition - SCT output'!$I1163,9,4)</f>
        <v>2012</v>
      </c>
      <c r="B1163">
        <f t="shared" si="150"/>
        <v>2013</v>
      </c>
      <c r="C1163" t="str">
        <f>MID('Stand condition - SCT output'!$I1163,18,4)</f>
        <v>2014</v>
      </c>
      <c r="D1163">
        <f>SUM('Stand condition - SCT output'!$B1163:$C1163)</f>
        <v>126458.8999633787</v>
      </c>
      <c r="E1163" s="1">
        <f>'Stand condition - SCT output'!$D1163</f>
        <v>936172.73193359305</v>
      </c>
      <c r="F1163" s="1">
        <f>'Stand condition - SCT output'!$E1163</f>
        <v>4124568.0936961402</v>
      </c>
      <c r="G1163" s="1">
        <f>'Stand condition - SCT output'!$F1163</f>
        <v>7721655.0201351298</v>
      </c>
      <c r="H1163" s="1">
        <f>'Stand condition - SCT output'!$G1163</f>
        <v>25310.2352294921</v>
      </c>
      <c r="I1163" s="1" t="str">
        <f>'Stand condition - SCT output'!$H1163</f>
        <v>Murrumbidgee</v>
      </c>
      <c r="J1163" s="1" t="str">
        <f>'Stand condition - SCT output'!$J1163</f>
        <v>Coolabah</v>
      </c>
      <c r="K1163" s="1"/>
      <c r="L1163" t="s">
        <v>99</v>
      </c>
      <c r="M1163">
        <v>2013</v>
      </c>
      <c r="N1163" t="s">
        <v>101</v>
      </c>
      <c r="O1163">
        <v>126458.8999633787</v>
      </c>
      <c r="P1163" s="1">
        <v>936172.73193359305</v>
      </c>
      <c r="Q1163" s="1">
        <v>4124568.0936961402</v>
      </c>
      <c r="R1163" s="1">
        <v>7721655.0201351298</v>
      </c>
      <c r="S1163" s="1">
        <v>25310.2352294921</v>
      </c>
      <c r="T1163" s="1" t="s">
        <v>4</v>
      </c>
      <c r="U1163" s="1" t="s">
        <v>57</v>
      </c>
      <c r="V1163">
        <f t="shared" si="151"/>
        <v>12934164.980957735</v>
      </c>
      <c r="X1163" t="s">
        <v>99</v>
      </c>
      <c r="Y1163">
        <v>2013</v>
      </c>
      <c r="Z1163" t="s">
        <v>101</v>
      </c>
      <c r="AA1163">
        <f t="shared" si="145"/>
        <v>0.97771213023459358</v>
      </c>
      <c r="AB1163">
        <f t="shared" si="146"/>
        <v>7.2379835367174374</v>
      </c>
      <c r="AC1163">
        <f t="shared" si="147"/>
        <v>31.888939871793166</v>
      </c>
      <c r="AD1163">
        <f t="shared" si="148"/>
        <v>59.699679349252932</v>
      </c>
      <c r="AE1163">
        <f t="shared" si="149"/>
        <v>0.19568511200185693</v>
      </c>
      <c r="AF1163" s="1" t="s">
        <v>4</v>
      </c>
      <c r="AG1163" s="1" t="s">
        <v>57</v>
      </c>
      <c r="AH1163">
        <f t="shared" si="152"/>
        <v>99.999999999999986</v>
      </c>
    </row>
    <row r="1164" spans="1:34" x14ac:dyDescent="0.45">
      <c r="A1164" t="str">
        <f>MID('Stand condition - SCT output'!$I1164,9,4)</f>
        <v>2012</v>
      </c>
      <c r="B1164">
        <f t="shared" si="150"/>
        <v>2013</v>
      </c>
      <c r="C1164" t="str">
        <f>MID('Stand condition - SCT output'!$I1164,18,4)</f>
        <v>2014</v>
      </c>
      <c r="D1164">
        <f>SUM('Stand condition - SCT output'!$B1164:$C1164)</f>
        <v>4933317.6439986834</v>
      </c>
      <c r="E1164" s="1">
        <f>'Stand condition - SCT output'!$D1164</f>
        <v>91752810.096274406</v>
      </c>
      <c r="F1164" s="1">
        <f>'Stand condition - SCT output'!$E1164</f>
        <v>486519471.58000398</v>
      </c>
      <c r="G1164" s="1">
        <f>'Stand condition - SCT output'!$F1164</f>
        <v>247892882.003719</v>
      </c>
      <c r="H1164" s="1">
        <f>'Stand condition - SCT output'!$G1164</f>
        <v>100191.90170419699</v>
      </c>
      <c r="I1164" s="1" t="str">
        <f>'Stand condition - SCT output'!$H1164</f>
        <v>Namoi</v>
      </c>
      <c r="J1164" s="1" t="str">
        <f>'Stand condition - SCT output'!$J1164</f>
        <v>Coolabah</v>
      </c>
      <c r="K1164" s="1"/>
      <c r="L1164" t="s">
        <v>99</v>
      </c>
      <c r="M1164">
        <v>2013</v>
      </c>
      <c r="N1164" t="s">
        <v>101</v>
      </c>
      <c r="O1164">
        <v>4933317.6439986834</v>
      </c>
      <c r="P1164" s="1">
        <v>91752810.096274406</v>
      </c>
      <c r="Q1164" s="1">
        <v>486519471.58000398</v>
      </c>
      <c r="R1164" s="1">
        <v>247892882.003719</v>
      </c>
      <c r="S1164" s="1">
        <v>100191.90170419699</v>
      </c>
      <c r="T1164" s="1" t="s">
        <v>7</v>
      </c>
      <c r="U1164" s="1" t="s">
        <v>57</v>
      </c>
      <c r="V1164">
        <f t="shared" si="151"/>
        <v>831198673.22570026</v>
      </c>
      <c r="X1164" t="s">
        <v>99</v>
      </c>
      <c r="Y1164">
        <v>2013</v>
      </c>
      <c r="Z1164" t="s">
        <v>101</v>
      </c>
      <c r="AA1164">
        <f t="shared" si="145"/>
        <v>0.59351846951987508</v>
      </c>
      <c r="AB1164">
        <f t="shared" si="146"/>
        <v>11.038613637363232</v>
      </c>
      <c r="AC1164">
        <f t="shared" si="147"/>
        <v>58.532272397876703</v>
      </c>
      <c r="AD1164">
        <f t="shared" si="148"/>
        <v>29.823541589846496</v>
      </c>
      <c r="AE1164">
        <f t="shared" si="149"/>
        <v>1.205390539368574E-2</v>
      </c>
      <c r="AF1164" s="1" t="s">
        <v>7</v>
      </c>
      <c r="AG1164" s="1" t="s">
        <v>57</v>
      </c>
      <c r="AH1164">
        <f t="shared" si="152"/>
        <v>100</v>
      </c>
    </row>
    <row r="1165" spans="1:34" x14ac:dyDescent="0.45">
      <c r="A1165" t="str">
        <f>MID('Stand condition - SCT output'!$I1165,9,4)</f>
        <v>2012</v>
      </c>
      <c r="B1165">
        <f t="shared" si="150"/>
        <v>2013</v>
      </c>
      <c r="C1165" t="str">
        <f>MID('Stand condition - SCT output'!$I1165,18,4)</f>
        <v>2014</v>
      </c>
      <c r="D1165">
        <f>SUM('Stand condition - SCT output'!$B1165:$C1165)</f>
        <v>2790437.2667600084</v>
      </c>
      <c r="E1165" s="1">
        <f>'Stand condition - SCT output'!$D1165</f>
        <v>30033550.819370799</v>
      </c>
      <c r="F1165" s="1">
        <f>'Stand condition - SCT output'!$E1165</f>
        <v>93602154.5784394</v>
      </c>
      <c r="G1165" s="1">
        <f>'Stand condition - SCT output'!$F1165</f>
        <v>29096485.075449899</v>
      </c>
      <c r="H1165" s="1">
        <f>'Stand condition - SCT output'!$G1165</f>
        <v>0</v>
      </c>
      <c r="I1165" s="1" t="str">
        <f>'Stand condition - SCT output'!$H1165</f>
        <v>Nebine</v>
      </c>
      <c r="J1165" s="1" t="str">
        <f>'Stand condition - SCT output'!$J1165</f>
        <v>Coolabah</v>
      </c>
      <c r="K1165" s="1"/>
      <c r="L1165" t="s">
        <v>99</v>
      </c>
      <c r="M1165">
        <v>2013</v>
      </c>
      <c r="N1165" t="s">
        <v>101</v>
      </c>
      <c r="O1165">
        <v>2790437.2667600084</v>
      </c>
      <c r="P1165" s="1">
        <v>30033550.819370799</v>
      </c>
      <c r="Q1165" s="1">
        <v>93602154.5784394</v>
      </c>
      <c r="R1165" s="1">
        <v>29096485.075449899</v>
      </c>
      <c r="S1165" s="1">
        <v>0</v>
      </c>
      <c r="T1165" s="1" t="s">
        <v>8</v>
      </c>
      <c r="U1165" s="1" t="s">
        <v>57</v>
      </c>
      <c r="V1165">
        <f t="shared" si="151"/>
        <v>155522627.7400201</v>
      </c>
      <c r="X1165" t="s">
        <v>99</v>
      </c>
      <c r="Y1165">
        <v>2013</v>
      </c>
      <c r="Z1165" t="s">
        <v>101</v>
      </c>
      <c r="AA1165">
        <f t="shared" si="145"/>
        <v>1.7942323296032858</v>
      </c>
      <c r="AB1165">
        <f t="shared" si="146"/>
        <v>19.311370477597951</v>
      </c>
      <c r="AC1165">
        <f t="shared" si="147"/>
        <v>60.18555366419718</v>
      </c>
      <c r="AD1165">
        <f t="shared" si="148"/>
        <v>18.708843528601594</v>
      </c>
      <c r="AE1165">
        <f t="shared" si="149"/>
        <v>0</v>
      </c>
      <c r="AF1165" s="1" t="s">
        <v>8</v>
      </c>
      <c r="AG1165" s="1" t="s">
        <v>57</v>
      </c>
      <c r="AH1165">
        <f t="shared" si="152"/>
        <v>100</v>
      </c>
    </row>
    <row r="1166" spans="1:34" x14ac:dyDescent="0.45">
      <c r="A1166" t="str">
        <f>MID('Stand condition - SCT output'!$I1166,9,4)</f>
        <v>2012</v>
      </c>
      <c r="B1166">
        <f t="shared" si="150"/>
        <v>2013</v>
      </c>
      <c r="C1166" t="str">
        <f>MID('Stand condition - SCT output'!$I1166,18,4)</f>
        <v>2014</v>
      </c>
      <c r="D1166">
        <f>SUM('Stand condition - SCT output'!$B1166:$C1166)</f>
        <v>0</v>
      </c>
      <c r="E1166" s="1">
        <f>'Stand condition - SCT output'!$D1166</f>
        <v>9340.7775268554597</v>
      </c>
      <c r="F1166" s="1">
        <f>'Stand condition - SCT output'!$E1166</f>
        <v>113720.158691406</v>
      </c>
      <c r="G1166" s="1">
        <f>'Stand condition - SCT output'!$F1166</f>
        <v>446104.56815736002</v>
      </c>
      <c r="H1166" s="1">
        <f>'Stand condition - SCT output'!$G1166</f>
        <v>8240.5838876761609</v>
      </c>
      <c r="I1166" s="1" t="str">
        <f>'Stand condition - SCT output'!$H1166</f>
        <v>Ovens</v>
      </c>
      <c r="J1166" s="1" t="str">
        <f>'Stand condition - SCT output'!$J1166</f>
        <v>Coolabah</v>
      </c>
      <c r="K1166" s="1"/>
      <c r="L1166" t="s">
        <v>99</v>
      </c>
      <c r="M1166">
        <v>2013</v>
      </c>
      <c r="N1166" t="s">
        <v>101</v>
      </c>
      <c r="O1166">
        <v>0</v>
      </c>
      <c r="P1166" s="1">
        <v>9340.7775268554597</v>
      </c>
      <c r="Q1166" s="1">
        <v>113720.158691406</v>
      </c>
      <c r="R1166" s="1">
        <v>446104.56815736002</v>
      </c>
      <c r="S1166" s="1">
        <v>8240.5838876761609</v>
      </c>
      <c r="T1166" s="1" t="s">
        <v>9</v>
      </c>
      <c r="U1166" s="1" t="s">
        <v>57</v>
      </c>
      <c r="V1166">
        <f t="shared" si="151"/>
        <v>577406.08826329757</v>
      </c>
      <c r="X1166" t="s">
        <v>99</v>
      </c>
      <c r="Y1166">
        <v>2013</v>
      </c>
      <c r="Z1166" t="s">
        <v>101</v>
      </c>
      <c r="AA1166">
        <f t="shared" si="145"/>
        <v>0</v>
      </c>
      <c r="AB1166">
        <f t="shared" si="146"/>
        <v>1.6177137229277117</v>
      </c>
      <c r="AC1166">
        <f t="shared" si="147"/>
        <v>19.695005127751532</v>
      </c>
      <c r="AD1166">
        <f t="shared" si="148"/>
        <v>77.260108132759413</v>
      </c>
      <c r="AE1166">
        <f t="shared" si="149"/>
        <v>1.4271730165613441</v>
      </c>
      <c r="AF1166" s="1" t="s">
        <v>9</v>
      </c>
      <c r="AG1166" s="1" t="s">
        <v>57</v>
      </c>
      <c r="AH1166">
        <f t="shared" si="152"/>
        <v>100</v>
      </c>
    </row>
    <row r="1167" spans="1:34" x14ac:dyDescent="0.45">
      <c r="A1167" t="str">
        <f>MID('Stand condition - SCT output'!$I1167,9,4)</f>
        <v>2012</v>
      </c>
      <c r="B1167">
        <f t="shared" si="150"/>
        <v>2013</v>
      </c>
      <c r="C1167" t="str">
        <f>MID('Stand condition - SCT output'!$I1167,18,4)</f>
        <v>2014</v>
      </c>
      <c r="D1167">
        <f>SUM('Stand condition - SCT output'!$B1167:$C1167)</f>
        <v>3439869.2386223227</v>
      </c>
      <c r="E1167" s="1">
        <f>'Stand condition - SCT output'!$D1167</f>
        <v>27078221.124556702</v>
      </c>
      <c r="F1167" s="1">
        <f>'Stand condition - SCT output'!$E1167</f>
        <v>78030324.769028097</v>
      </c>
      <c r="G1167" s="1">
        <f>'Stand condition - SCT output'!$F1167</f>
        <v>119936444.945191</v>
      </c>
      <c r="H1167" s="1">
        <f>'Stand condition - SCT output'!$G1167</f>
        <v>108719.750797047</v>
      </c>
      <c r="I1167" s="1" t="str">
        <f>'Stand condition - SCT output'!$H1167</f>
        <v>Paroo</v>
      </c>
      <c r="J1167" s="1" t="str">
        <f>'Stand condition - SCT output'!$J1167</f>
        <v>Coolabah</v>
      </c>
      <c r="K1167" s="1"/>
      <c r="L1167" t="s">
        <v>99</v>
      </c>
      <c r="M1167">
        <v>2013</v>
      </c>
      <c r="N1167" t="s">
        <v>101</v>
      </c>
      <c r="O1167">
        <v>3439869.2386223227</v>
      </c>
      <c r="P1167" s="1">
        <v>27078221.124556702</v>
      </c>
      <c r="Q1167" s="1">
        <v>78030324.769028097</v>
      </c>
      <c r="R1167" s="1">
        <v>119936444.945191</v>
      </c>
      <c r="S1167" s="1">
        <v>108719.750797047</v>
      </c>
      <c r="T1167" s="1" t="s">
        <v>10</v>
      </c>
      <c r="U1167" s="1" t="s">
        <v>57</v>
      </c>
      <c r="V1167">
        <f t="shared" si="151"/>
        <v>228593579.82819515</v>
      </c>
      <c r="X1167" t="s">
        <v>99</v>
      </c>
      <c r="Y1167">
        <v>2013</v>
      </c>
      <c r="Z1167" t="s">
        <v>101</v>
      </c>
      <c r="AA1167">
        <f t="shared" si="145"/>
        <v>1.5047969593930139</v>
      </c>
      <c r="AB1167">
        <f t="shared" si="146"/>
        <v>11.84557376672957</v>
      </c>
      <c r="AC1167">
        <f t="shared" si="147"/>
        <v>34.134959007892348</v>
      </c>
      <c r="AD1167">
        <f t="shared" si="148"/>
        <v>52.467109984161418</v>
      </c>
      <c r="AE1167">
        <f t="shared" si="149"/>
        <v>4.7560281823644329E-2</v>
      </c>
      <c r="AF1167" s="1" t="s">
        <v>10</v>
      </c>
      <c r="AG1167" s="1" t="s">
        <v>57</v>
      </c>
      <c r="AH1167">
        <f t="shared" si="152"/>
        <v>100</v>
      </c>
    </row>
    <row r="1168" spans="1:34" x14ac:dyDescent="0.45">
      <c r="A1168" t="str">
        <f>MID('Stand condition - SCT output'!$I1168,9,4)</f>
        <v>2012</v>
      </c>
      <c r="B1168">
        <f t="shared" si="150"/>
        <v>2013</v>
      </c>
      <c r="C1168" t="str">
        <f>MID('Stand condition - SCT output'!$I1168,18,4)</f>
        <v>2014</v>
      </c>
      <c r="D1168">
        <f>SUM('Stand condition - SCT output'!$B1168:$C1168)</f>
        <v>4369.6698608398401</v>
      </c>
      <c r="E1168" s="1">
        <f>'Stand condition - SCT output'!$D1168</f>
        <v>53605.920288085901</v>
      </c>
      <c r="F1168" s="1">
        <f>'Stand condition - SCT output'!$E1168</f>
        <v>400763.20117283199</v>
      </c>
      <c r="G1168" s="1">
        <f>'Stand condition - SCT output'!$F1168</f>
        <v>721215.31225585903</v>
      </c>
      <c r="H1168" s="1">
        <f>'Stand condition - SCT output'!$G1168</f>
        <v>619.59783935546795</v>
      </c>
      <c r="I1168" s="1" t="str">
        <f>'Stand condition - SCT output'!$H1168</f>
        <v>Wimmera-Avoca</v>
      </c>
      <c r="J1168" s="1" t="str">
        <f>'Stand condition - SCT output'!$J1168</f>
        <v>Coolabah</v>
      </c>
      <c r="K1168" s="1"/>
      <c r="L1168" t="s">
        <v>99</v>
      </c>
      <c r="M1168">
        <v>2013</v>
      </c>
      <c r="N1168" t="s">
        <v>101</v>
      </c>
      <c r="O1168">
        <v>4369.6698608398401</v>
      </c>
      <c r="P1168" s="1">
        <v>53605.920288085901</v>
      </c>
      <c r="Q1168" s="1">
        <v>400763.20117283199</v>
      </c>
      <c r="R1168" s="1">
        <v>721215.31225585903</v>
      </c>
      <c r="S1168" s="1">
        <v>619.59783935546795</v>
      </c>
      <c r="T1168" s="1" t="s">
        <v>11</v>
      </c>
      <c r="U1168" s="1" t="s">
        <v>57</v>
      </c>
      <c r="V1168">
        <f t="shared" si="151"/>
        <v>1180573.7014169721</v>
      </c>
      <c r="X1168" t="s">
        <v>99</v>
      </c>
      <c r="Y1168">
        <v>2013</v>
      </c>
      <c r="Z1168" t="s">
        <v>101</v>
      </c>
      <c r="AA1168">
        <f t="shared" si="145"/>
        <v>0.37013105201269403</v>
      </c>
      <c r="AB1168">
        <f t="shared" si="146"/>
        <v>4.5406669845132006</v>
      </c>
      <c r="AC1168">
        <f t="shared" si="147"/>
        <v>33.946478791778937</v>
      </c>
      <c r="AD1168">
        <f t="shared" si="148"/>
        <v>61.090240396700977</v>
      </c>
      <c r="AE1168">
        <f t="shared" si="149"/>
        <v>5.2482774994208461E-2</v>
      </c>
      <c r="AF1168" s="1" t="s">
        <v>11</v>
      </c>
      <c r="AG1168" s="1" t="s">
        <v>57</v>
      </c>
      <c r="AH1168">
        <f t="shared" si="152"/>
        <v>100.00000000000001</v>
      </c>
    </row>
    <row r="1169" spans="1:34" x14ac:dyDescent="0.45">
      <c r="A1169" t="str">
        <f>MID('Stand condition - SCT output'!$I1169,9,4)</f>
        <v>2012</v>
      </c>
      <c r="B1169">
        <f t="shared" si="150"/>
        <v>2013</v>
      </c>
      <c r="C1169" t="str">
        <f>MID('Stand condition - SCT output'!$I1169,18,4)</f>
        <v>2014</v>
      </c>
      <c r="D1169">
        <f>SUM('Stand condition - SCT output'!$B1169:$C1169)</f>
        <v>165974.73809814421</v>
      </c>
      <c r="E1169" s="1">
        <f>'Stand condition - SCT output'!$D1169</f>
        <v>1681402.48266601</v>
      </c>
      <c r="F1169" s="1">
        <f>'Stand condition - SCT output'!$E1169</f>
        <v>8006031.6324376697</v>
      </c>
      <c r="G1169" s="1">
        <f>'Stand condition - SCT output'!$F1169</f>
        <v>6951871.2788696196</v>
      </c>
      <c r="H1169" s="1">
        <f>'Stand condition - SCT output'!$G1169</f>
        <v>16760.3165893554</v>
      </c>
      <c r="I1169" s="1" t="str">
        <f>'Stand condition - SCT output'!$H1169</f>
        <v>Lachlan</v>
      </c>
      <c r="J1169" s="1" t="str">
        <f>'Stand condition - SCT output'!$J1169</f>
        <v>Coolabah</v>
      </c>
      <c r="K1169" s="1"/>
      <c r="L1169" t="s">
        <v>99</v>
      </c>
      <c r="M1169">
        <v>2013</v>
      </c>
      <c r="N1169" t="s">
        <v>101</v>
      </c>
      <c r="O1169">
        <v>165974.73809814421</v>
      </c>
      <c r="P1169" s="1">
        <v>1681402.48266601</v>
      </c>
      <c r="Q1169" s="1">
        <v>8006031.6324376697</v>
      </c>
      <c r="R1169" s="1">
        <v>6951871.2788696196</v>
      </c>
      <c r="S1169" s="1">
        <v>16760.3165893554</v>
      </c>
      <c r="T1169" s="1" t="s">
        <v>12</v>
      </c>
      <c r="U1169" s="1" t="s">
        <v>57</v>
      </c>
      <c r="V1169">
        <f t="shared" si="151"/>
        <v>16822040.448660798</v>
      </c>
      <c r="X1169" t="s">
        <v>99</v>
      </c>
      <c r="Y1169">
        <v>2013</v>
      </c>
      <c r="Z1169" t="s">
        <v>101</v>
      </c>
      <c r="AA1169">
        <f t="shared" si="145"/>
        <v>0.98665045185619826</v>
      </c>
      <c r="AB1169">
        <f t="shared" si="146"/>
        <v>9.995235047718996</v>
      </c>
      <c r="AC1169">
        <f t="shared" si="147"/>
        <v>47.592512078848493</v>
      </c>
      <c r="AD1169">
        <f t="shared" si="148"/>
        <v>41.325969344123514</v>
      </c>
      <c r="AE1169">
        <f t="shared" si="149"/>
        <v>9.9633077452799049E-2</v>
      </c>
      <c r="AF1169" s="1" t="s">
        <v>12</v>
      </c>
      <c r="AG1169" s="1" t="s">
        <v>57</v>
      </c>
      <c r="AH1169">
        <f t="shared" si="152"/>
        <v>99.999999999999986</v>
      </c>
    </row>
    <row r="1170" spans="1:34" x14ac:dyDescent="0.45">
      <c r="A1170" t="str">
        <f>MID('Stand condition - SCT output'!$I1170,9,4)</f>
        <v>2012</v>
      </c>
      <c r="B1170">
        <f t="shared" si="150"/>
        <v>2013</v>
      </c>
      <c r="C1170" t="str">
        <f>MID('Stand condition - SCT output'!$I1170,18,4)</f>
        <v>2014</v>
      </c>
      <c r="D1170">
        <f>SUM('Stand condition - SCT output'!$B1170:$C1170)</f>
        <v>4995.1676025390598</v>
      </c>
      <c r="E1170" s="1">
        <f>'Stand condition - SCT output'!$D1170</f>
        <v>5605.5999755859302</v>
      </c>
      <c r="F1170" s="1">
        <f>'Stand condition - SCT output'!$E1170</f>
        <v>61719.508239745999</v>
      </c>
      <c r="G1170" s="1">
        <f>'Stand condition - SCT output'!$F1170</f>
        <v>166126.34826660101</v>
      </c>
      <c r="H1170" s="1">
        <f>'Stand condition - SCT output'!$G1170</f>
        <v>0</v>
      </c>
      <c r="I1170" s="1" t="str">
        <f>'Stand condition - SCT output'!$H1170</f>
        <v>Loddon</v>
      </c>
      <c r="J1170" s="1" t="str">
        <f>'Stand condition - SCT output'!$J1170</f>
        <v>Coolabah</v>
      </c>
      <c r="K1170" s="1"/>
      <c r="L1170" t="s">
        <v>99</v>
      </c>
      <c r="M1170">
        <v>2013</v>
      </c>
      <c r="N1170" t="s">
        <v>101</v>
      </c>
      <c r="O1170">
        <v>4995.1676025390598</v>
      </c>
      <c r="P1170" s="1">
        <v>5605.5999755859302</v>
      </c>
      <c r="Q1170" s="1">
        <v>61719.508239745999</v>
      </c>
      <c r="R1170" s="1">
        <v>166126.34826660101</v>
      </c>
      <c r="S1170" s="1">
        <v>0</v>
      </c>
      <c r="T1170" s="1" t="s">
        <v>13</v>
      </c>
      <c r="U1170" s="1" t="s">
        <v>57</v>
      </c>
      <c r="V1170">
        <f t="shared" si="151"/>
        <v>238446.62408447202</v>
      </c>
      <c r="X1170" t="s">
        <v>99</v>
      </c>
      <c r="Y1170">
        <v>2013</v>
      </c>
      <c r="Z1170" t="s">
        <v>101</v>
      </c>
      <c r="AA1170">
        <f t="shared" si="145"/>
        <v>2.0948787267248008</v>
      </c>
      <c r="AB1170">
        <f t="shared" si="146"/>
        <v>2.3508825076089535</v>
      </c>
      <c r="AC1170">
        <f t="shared" si="147"/>
        <v>25.883993315787635</v>
      </c>
      <c r="AD1170">
        <f t="shared" si="148"/>
        <v>69.670245449878607</v>
      </c>
      <c r="AE1170">
        <f t="shared" si="149"/>
        <v>0</v>
      </c>
      <c r="AF1170" s="1" t="s">
        <v>13</v>
      </c>
      <c r="AG1170" s="1" t="s">
        <v>57</v>
      </c>
      <c r="AH1170">
        <f t="shared" si="152"/>
        <v>100</v>
      </c>
    </row>
    <row r="1171" spans="1:34" x14ac:dyDescent="0.45">
      <c r="A1171" t="str">
        <f>MID('Stand condition - SCT output'!$I1171,9,4)</f>
        <v>2012</v>
      </c>
      <c r="B1171">
        <f t="shared" si="150"/>
        <v>2013</v>
      </c>
      <c r="C1171" t="str">
        <f>MID('Stand condition - SCT output'!$I1171,18,4)</f>
        <v>2014</v>
      </c>
      <c r="D1171">
        <f>SUM('Stand condition - SCT output'!$B1171:$C1171)</f>
        <v>24049.4120483398</v>
      </c>
      <c r="E1171" s="1">
        <f>'Stand condition - SCT output'!$D1171</f>
        <v>237502.54553222601</v>
      </c>
      <c r="F1171" s="1">
        <f>'Stand condition - SCT output'!$E1171</f>
        <v>2712153.41922535</v>
      </c>
      <c r="G1171" s="1">
        <f>'Stand condition - SCT output'!$F1171</f>
        <v>7366767.9598513097</v>
      </c>
      <c r="H1171" s="1">
        <f>'Stand condition - SCT output'!$G1171</f>
        <v>29262.561828613201</v>
      </c>
      <c r="I1171" s="1" t="str">
        <f>'Stand condition - SCT output'!$H1171</f>
        <v>Lower Darling</v>
      </c>
      <c r="J1171" s="1" t="str">
        <f>'Stand condition - SCT output'!$J1171</f>
        <v>Coolabah</v>
      </c>
      <c r="K1171" s="1"/>
      <c r="L1171" t="s">
        <v>99</v>
      </c>
      <c r="M1171">
        <v>2013</v>
      </c>
      <c r="N1171" t="s">
        <v>101</v>
      </c>
      <c r="O1171">
        <v>24049.4120483398</v>
      </c>
      <c r="P1171" s="1">
        <v>237502.54553222601</v>
      </c>
      <c r="Q1171" s="1">
        <v>2712153.41922535</v>
      </c>
      <c r="R1171" s="1">
        <v>7366767.9598513097</v>
      </c>
      <c r="S1171" s="1">
        <v>29262.561828613201</v>
      </c>
      <c r="T1171" s="1" t="s">
        <v>14</v>
      </c>
      <c r="U1171" s="1" t="s">
        <v>57</v>
      </c>
      <c r="V1171">
        <f t="shared" si="151"/>
        <v>10369735.898485839</v>
      </c>
      <c r="X1171" t="s">
        <v>99</v>
      </c>
      <c r="Y1171">
        <v>2013</v>
      </c>
      <c r="Z1171" t="s">
        <v>101</v>
      </c>
      <c r="AA1171">
        <f t="shared" si="145"/>
        <v>0.23191923385292224</v>
      </c>
      <c r="AB1171">
        <f t="shared" si="146"/>
        <v>2.2903432436201725</v>
      </c>
      <c r="AC1171">
        <f t="shared" si="147"/>
        <v>26.154508135750799</v>
      </c>
      <c r="AD1171">
        <f t="shared" si="148"/>
        <v>71.041037418580586</v>
      </c>
      <c r="AE1171">
        <f t="shared" si="149"/>
        <v>0.28219196819550668</v>
      </c>
      <c r="AF1171" s="1" t="s">
        <v>14</v>
      </c>
      <c r="AG1171" s="1" t="s">
        <v>57</v>
      </c>
      <c r="AH1171">
        <f t="shared" si="152"/>
        <v>99.999999999999986</v>
      </c>
    </row>
    <row r="1172" spans="1:34" x14ac:dyDescent="0.45">
      <c r="A1172" t="str">
        <f>MID('Stand condition - SCT output'!$I1172,9,4)</f>
        <v>2012</v>
      </c>
      <c r="B1172">
        <f t="shared" si="150"/>
        <v>2013</v>
      </c>
      <c r="C1172" t="str">
        <f>MID('Stand condition - SCT output'!$I1172,18,4)</f>
        <v>2014</v>
      </c>
      <c r="D1172">
        <f>SUM('Stand condition - SCT output'!$B1172:$C1172)</f>
        <v>5754677.6106679812</v>
      </c>
      <c r="E1172" s="1">
        <f>'Stand condition - SCT output'!$D1172</f>
        <v>116059345.85441899</v>
      </c>
      <c r="F1172" s="1">
        <f>'Stand condition - SCT output'!$E1172</f>
        <v>368568623.34246999</v>
      </c>
      <c r="G1172" s="1">
        <f>'Stand condition - SCT output'!$F1172</f>
        <v>177894101.89431399</v>
      </c>
      <c r="H1172" s="1">
        <f>'Stand condition - SCT output'!$G1172</f>
        <v>235933.25112902999</v>
      </c>
      <c r="I1172" s="1" t="str">
        <f>'Stand condition - SCT output'!$H1172</f>
        <v>Macquarie-Castlereagh</v>
      </c>
      <c r="J1172" s="1" t="str">
        <f>'Stand condition - SCT output'!$J1172</f>
        <v>Coolabah</v>
      </c>
      <c r="K1172" s="1"/>
      <c r="L1172" t="s">
        <v>99</v>
      </c>
      <c r="M1172">
        <v>2013</v>
      </c>
      <c r="N1172" t="s">
        <v>101</v>
      </c>
      <c r="O1172">
        <v>5754677.6106679812</v>
      </c>
      <c r="P1172" s="1">
        <v>116059345.85441899</v>
      </c>
      <c r="Q1172" s="1">
        <v>368568623.34246999</v>
      </c>
      <c r="R1172" s="1">
        <v>177894101.89431399</v>
      </c>
      <c r="S1172" s="1">
        <v>235933.25112902999</v>
      </c>
      <c r="T1172" s="1" t="s">
        <v>15</v>
      </c>
      <c r="U1172" s="1" t="s">
        <v>57</v>
      </c>
      <c r="V1172">
        <f t="shared" si="151"/>
        <v>668512681.95299995</v>
      </c>
      <c r="X1172" t="s">
        <v>99</v>
      </c>
      <c r="Y1172">
        <v>2013</v>
      </c>
      <c r="Z1172" t="s">
        <v>101</v>
      </c>
      <c r="AA1172">
        <f t="shared" si="145"/>
        <v>0.86081801677362435</v>
      </c>
      <c r="AB1172">
        <f t="shared" si="146"/>
        <v>17.360829343635189</v>
      </c>
      <c r="AC1172">
        <f t="shared" si="147"/>
        <v>55.132629984779015</v>
      </c>
      <c r="AD1172">
        <f t="shared" si="148"/>
        <v>26.610430392227158</v>
      </c>
      <c r="AE1172">
        <f t="shared" si="149"/>
        <v>3.5292262585022639E-2</v>
      </c>
      <c r="AF1172" s="1" t="s">
        <v>15</v>
      </c>
      <c r="AG1172" s="1" t="s">
        <v>57</v>
      </c>
      <c r="AH1172">
        <f t="shared" si="152"/>
        <v>100</v>
      </c>
    </row>
    <row r="1173" spans="1:34" x14ac:dyDescent="0.45">
      <c r="A1173" t="str">
        <f>MID('Stand condition - SCT output'!$I1173,9,4)</f>
        <v>2012</v>
      </c>
      <c r="B1173">
        <f t="shared" si="150"/>
        <v>2013</v>
      </c>
      <c r="C1173" t="str">
        <f>MID('Stand condition - SCT output'!$I1173,18,4)</f>
        <v>2014</v>
      </c>
      <c r="D1173">
        <f>SUM('Stand condition - SCT output'!$B1173:$C1173)</f>
        <v>2565624.7969970647</v>
      </c>
      <c r="E1173" s="1">
        <f>'Stand condition - SCT output'!$D1173</f>
        <v>9994254.1601627097</v>
      </c>
      <c r="F1173" s="1">
        <f>'Stand condition - SCT output'!$E1173</f>
        <v>22804976.4293667</v>
      </c>
      <c r="G1173" s="1">
        <f>'Stand condition - SCT output'!$F1173</f>
        <v>44363454.506530002</v>
      </c>
      <c r="H1173" s="1">
        <f>'Stand condition - SCT output'!$G1173</f>
        <v>78948.897277832002</v>
      </c>
      <c r="I1173" s="1" t="str">
        <f>'Stand condition - SCT output'!$H1173</f>
        <v>Moonie</v>
      </c>
      <c r="J1173" s="1" t="str">
        <f>'Stand condition - SCT output'!$J1173</f>
        <v>Coolabah</v>
      </c>
      <c r="K1173" s="1"/>
      <c r="L1173" t="s">
        <v>99</v>
      </c>
      <c r="M1173">
        <v>2013</v>
      </c>
      <c r="N1173" t="s">
        <v>101</v>
      </c>
      <c r="O1173">
        <v>2565624.7969970647</v>
      </c>
      <c r="P1173" s="1">
        <v>9994254.1601627097</v>
      </c>
      <c r="Q1173" s="1">
        <v>22804976.4293667</v>
      </c>
      <c r="R1173" s="1">
        <v>44363454.506530002</v>
      </c>
      <c r="S1173" s="1">
        <v>78948.897277832002</v>
      </c>
      <c r="T1173" s="1" t="s">
        <v>16</v>
      </c>
      <c r="U1173" s="1" t="s">
        <v>57</v>
      </c>
      <c r="V1173">
        <f t="shared" si="151"/>
        <v>79807258.790334314</v>
      </c>
      <c r="X1173" t="s">
        <v>99</v>
      </c>
      <c r="Y1173">
        <v>2013</v>
      </c>
      <c r="Z1173" t="s">
        <v>101</v>
      </c>
      <c r="AA1173">
        <f t="shared" si="145"/>
        <v>3.2147762445235055</v>
      </c>
      <c r="AB1173">
        <f t="shared" si="146"/>
        <v>12.52298890056996</v>
      </c>
      <c r="AC1173">
        <f t="shared" si="147"/>
        <v>28.575065445210701</v>
      </c>
      <c r="AD1173">
        <f t="shared" si="148"/>
        <v>55.588244952855071</v>
      </c>
      <c r="AE1173">
        <f t="shared" si="149"/>
        <v>9.8924456840752586E-2</v>
      </c>
      <c r="AF1173" s="1" t="s">
        <v>16</v>
      </c>
      <c r="AG1173" s="1" t="s">
        <v>57</v>
      </c>
      <c r="AH1173">
        <f t="shared" si="152"/>
        <v>99.999999999999986</v>
      </c>
    </row>
    <row r="1174" spans="1:34" x14ac:dyDescent="0.45">
      <c r="A1174" t="str">
        <f>MID('Stand condition - SCT output'!$I1174,9,4)</f>
        <v>2012</v>
      </c>
      <c r="B1174">
        <f t="shared" si="150"/>
        <v>2013</v>
      </c>
      <c r="C1174" t="str">
        <f>MID('Stand condition - SCT output'!$I1174,18,4)</f>
        <v>2014</v>
      </c>
      <c r="D1174">
        <f>SUM('Stand condition - SCT output'!$B1174:$C1174)</f>
        <v>43639.661376953067</v>
      </c>
      <c r="E1174" s="1">
        <f>'Stand condition - SCT output'!$D1174</f>
        <v>837025.10412597598</v>
      </c>
      <c r="F1174" s="1">
        <f>'Stand condition - SCT output'!$E1174</f>
        <v>4634402.2233302696</v>
      </c>
      <c r="G1174" s="1">
        <f>'Stand condition - SCT output'!$F1174</f>
        <v>10989315.518419201</v>
      </c>
      <c r="H1174" s="1">
        <f>'Stand condition - SCT output'!$G1174</f>
        <v>81886.534029134098</v>
      </c>
      <c r="I1174" s="1" t="str">
        <f>'Stand condition - SCT output'!$H1174</f>
        <v>Murray</v>
      </c>
      <c r="J1174" s="1" t="str">
        <f>'Stand condition - SCT output'!$J1174</f>
        <v>Coolabah</v>
      </c>
      <c r="K1174" s="1"/>
      <c r="L1174" t="s">
        <v>99</v>
      </c>
      <c r="M1174">
        <v>2013</v>
      </c>
      <c r="N1174" t="s">
        <v>101</v>
      </c>
      <c r="O1174">
        <v>43639.661376953067</v>
      </c>
      <c r="P1174" s="1">
        <v>837025.10412597598</v>
      </c>
      <c r="Q1174" s="1">
        <v>4634402.2233302696</v>
      </c>
      <c r="R1174" s="1">
        <v>10989315.518419201</v>
      </c>
      <c r="S1174" s="1">
        <v>81886.534029134098</v>
      </c>
      <c r="T1174" s="1" t="s">
        <v>17</v>
      </c>
      <c r="U1174" s="1" t="s">
        <v>57</v>
      </c>
      <c r="V1174">
        <f t="shared" si="151"/>
        <v>16586269.041281532</v>
      </c>
      <c r="X1174" t="s">
        <v>99</v>
      </c>
      <c r="Y1174">
        <v>2013</v>
      </c>
      <c r="Z1174" t="s">
        <v>101</v>
      </c>
      <c r="AA1174">
        <f t="shared" si="145"/>
        <v>0.26310715971348592</v>
      </c>
      <c r="AB1174">
        <f t="shared" si="146"/>
        <v>5.0464941937376384</v>
      </c>
      <c r="AC1174">
        <f t="shared" si="147"/>
        <v>27.941197696695468</v>
      </c>
      <c r="AD1174">
        <f t="shared" si="148"/>
        <v>66.255500203619718</v>
      </c>
      <c r="AE1174">
        <f t="shared" si="149"/>
        <v>0.49370074623368798</v>
      </c>
      <c r="AF1174" s="1" t="s">
        <v>17</v>
      </c>
      <c r="AG1174" s="1" t="s">
        <v>57</v>
      </c>
      <c r="AH1174">
        <f t="shared" si="152"/>
        <v>100</v>
      </c>
    </row>
    <row r="1175" spans="1:34" x14ac:dyDescent="0.45">
      <c r="A1175" t="str">
        <f>MID('Stand condition - SCT output'!$I1175,9,4)</f>
        <v>2012</v>
      </c>
      <c r="B1175">
        <f t="shared" si="150"/>
        <v>2013</v>
      </c>
      <c r="C1175" t="str">
        <f>MID('Stand condition - SCT output'!$I1175,18,4)</f>
        <v>2014</v>
      </c>
      <c r="D1175">
        <f>SUM('Stand condition - SCT output'!$B1175:$C1175)</f>
        <v>732462.49600159796</v>
      </c>
      <c r="E1175" s="1">
        <f>'Stand condition - SCT output'!$D1175</f>
        <v>8744055.1393808294</v>
      </c>
      <c r="F1175" s="1">
        <f>'Stand condition - SCT output'!$E1175</f>
        <v>72887252.396865398</v>
      </c>
      <c r="G1175" s="1">
        <f>'Stand condition - SCT output'!$F1175</f>
        <v>188038498.44678301</v>
      </c>
      <c r="H1175" s="1">
        <f>'Stand condition - SCT output'!$G1175</f>
        <v>1403877.77369145</v>
      </c>
      <c r="I1175" s="1" t="str">
        <f>'Stand condition - SCT output'!$H1175</f>
        <v>Barwon-Darling</v>
      </c>
      <c r="J1175" s="1" t="str">
        <f>'Stand condition - SCT output'!$J1175</f>
        <v>Coolabah</v>
      </c>
      <c r="K1175" s="1"/>
      <c r="L1175" t="s">
        <v>99</v>
      </c>
      <c r="M1175">
        <v>2013</v>
      </c>
      <c r="N1175" t="s">
        <v>101</v>
      </c>
      <c r="O1175">
        <v>732462.49600159796</v>
      </c>
      <c r="P1175" s="1">
        <v>8744055.1393808294</v>
      </c>
      <c r="Q1175" s="1">
        <v>72887252.396865398</v>
      </c>
      <c r="R1175" s="1">
        <v>188038498.44678301</v>
      </c>
      <c r="S1175" s="1">
        <v>1403877.77369145</v>
      </c>
      <c r="T1175" s="1" t="s">
        <v>18</v>
      </c>
      <c r="U1175" s="1" t="s">
        <v>57</v>
      </c>
      <c r="V1175">
        <f t="shared" si="151"/>
        <v>271806146.25272232</v>
      </c>
      <c r="X1175" t="s">
        <v>99</v>
      </c>
      <c r="Y1175">
        <v>2013</v>
      </c>
      <c r="Z1175" t="s">
        <v>101</v>
      </c>
      <c r="AA1175">
        <f t="shared" si="145"/>
        <v>0.26947973991749347</v>
      </c>
      <c r="AB1175">
        <f t="shared" si="146"/>
        <v>3.2170189158455251</v>
      </c>
      <c r="AC1175">
        <f t="shared" si="147"/>
        <v>26.815895593875073</v>
      </c>
      <c r="AD1175">
        <f t="shared" si="148"/>
        <v>69.181106107860742</v>
      </c>
      <c r="AE1175">
        <f t="shared" si="149"/>
        <v>0.516499642501145</v>
      </c>
      <c r="AF1175" s="1" t="s">
        <v>18</v>
      </c>
      <c r="AG1175" s="1" t="s">
        <v>57</v>
      </c>
      <c r="AH1175">
        <f t="shared" si="152"/>
        <v>99.999999999999972</v>
      </c>
    </row>
    <row r="1176" spans="1:34" x14ac:dyDescent="0.45">
      <c r="A1176" t="str">
        <f>MID('Stand condition - SCT output'!$I1176,9,4)</f>
        <v>2012</v>
      </c>
      <c r="B1176">
        <f t="shared" si="150"/>
        <v>2013</v>
      </c>
      <c r="C1176" t="str">
        <f>MID('Stand condition - SCT output'!$I1176,18,4)</f>
        <v>2014</v>
      </c>
      <c r="D1176">
        <f>SUM('Stand condition - SCT output'!$B1176:$C1176)</f>
        <v>4921240.0940800617</v>
      </c>
      <c r="E1176" s="1">
        <f>'Stand condition - SCT output'!$D1176</f>
        <v>36726957.608512104</v>
      </c>
      <c r="F1176" s="1">
        <f>'Stand condition - SCT output'!$E1176</f>
        <v>252438751.13204801</v>
      </c>
      <c r="G1176" s="1">
        <f>'Stand condition - SCT output'!$F1176</f>
        <v>345268557.65863502</v>
      </c>
      <c r="H1176" s="1">
        <f>'Stand condition - SCT output'!$G1176</f>
        <v>310831.56618915597</v>
      </c>
      <c r="I1176" s="1" t="str">
        <f>'Stand condition - SCT output'!$H1176</f>
        <v>Border Rivers</v>
      </c>
      <c r="J1176" s="1" t="str">
        <f>'Stand condition - SCT output'!$J1176</f>
        <v>Coolabah</v>
      </c>
      <c r="K1176" s="1"/>
      <c r="L1176" t="s">
        <v>99</v>
      </c>
      <c r="M1176">
        <v>2013</v>
      </c>
      <c r="N1176" t="s">
        <v>101</v>
      </c>
      <c r="O1176">
        <v>4921240.0940800617</v>
      </c>
      <c r="P1176" s="1">
        <v>36726957.608512104</v>
      </c>
      <c r="Q1176" s="1">
        <v>252438751.13204801</v>
      </c>
      <c r="R1176" s="1">
        <v>345268557.65863502</v>
      </c>
      <c r="S1176" s="1">
        <v>310831.56618915597</v>
      </c>
      <c r="T1176" s="1" t="s">
        <v>19</v>
      </c>
      <c r="U1176" s="1" t="s">
        <v>57</v>
      </c>
      <c r="V1176">
        <f t="shared" si="151"/>
        <v>639666338.05946434</v>
      </c>
      <c r="X1176" t="s">
        <v>99</v>
      </c>
      <c r="Y1176">
        <v>2013</v>
      </c>
      <c r="Z1176" t="s">
        <v>101</v>
      </c>
      <c r="AA1176">
        <f t="shared" si="145"/>
        <v>0.76934486016717296</v>
      </c>
      <c r="AB1176">
        <f t="shared" si="146"/>
        <v>5.7415804808377944</v>
      </c>
      <c r="AC1176">
        <f t="shared" si="147"/>
        <v>39.46412936123285</v>
      </c>
      <c r="AD1176">
        <f t="shared" si="148"/>
        <v>53.976352531863</v>
      </c>
      <c r="AE1176">
        <f t="shared" si="149"/>
        <v>4.8592765899189871E-2</v>
      </c>
      <c r="AF1176" s="1" t="s">
        <v>19</v>
      </c>
      <c r="AG1176" s="1" t="s">
        <v>57</v>
      </c>
      <c r="AH1176">
        <f t="shared" si="152"/>
        <v>100.00000000000001</v>
      </c>
    </row>
    <row r="1177" spans="1:34" x14ac:dyDescent="0.45">
      <c r="A1177" t="str">
        <f>MID('Stand condition - SCT output'!$I1177,9,4)</f>
        <v>2012</v>
      </c>
      <c r="B1177">
        <f t="shared" si="150"/>
        <v>2013</v>
      </c>
      <c r="C1177" t="str">
        <f>MID('Stand condition - SCT output'!$I1177,18,4)</f>
        <v>2014</v>
      </c>
      <c r="D1177">
        <f>SUM('Stand condition - SCT output'!$B1177:$C1177)</f>
        <v>1245.48791503906</v>
      </c>
      <c r="E1177" s="1">
        <f>'Stand condition - SCT output'!$D1177</f>
        <v>2494.2180786132799</v>
      </c>
      <c r="F1177" s="1">
        <f>'Stand condition - SCT output'!$E1177</f>
        <v>19311.510314941399</v>
      </c>
      <c r="G1177" s="1">
        <f>'Stand condition - SCT output'!$F1177</f>
        <v>50468.745422363201</v>
      </c>
      <c r="H1177" s="1">
        <f>'Stand condition - SCT output'!$G1177</f>
        <v>622.91864013671795</v>
      </c>
      <c r="I1177" s="1" t="str">
        <f>'Stand condition - SCT output'!$H1177</f>
        <v>Campaspe</v>
      </c>
      <c r="J1177" s="1" t="str">
        <f>'Stand condition - SCT output'!$J1177</f>
        <v>Coolabah</v>
      </c>
      <c r="K1177" s="1"/>
      <c r="L1177" t="s">
        <v>99</v>
      </c>
      <c r="M1177">
        <v>2013</v>
      </c>
      <c r="N1177" t="s">
        <v>101</v>
      </c>
      <c r="O1177">
        <v>1245.48791503906</v>
      </c>
      <c r="P1177" s="1">
        <v>2494.2180786132799</v>
      </c>
      <c r="Q1177" s="1">
        <v>19311.510314941399</v>
      </c>
      <c r="R1177" s="1">
        <v>50468.745422363201</v>
      </c>
      <c r="S1177" s="1">
        <v>622.91864013671795</v>
      </c>
      <c r="T1177" s="1" t="s">
        <v>20</v>
      </c>
      <c r="U1177" s="1" t="s">
        <v>57</v>
      </c>
      <c r="V1177">
        <f t="shared" si="151"/>
        <v>74142.880371093663</v>
      </c>
      <c r="X1177" t="s">
        <v>99</v>
      </c>
      <c r="Y1177">
        <v>2013</v>
      </c>
      <c r="Z1177" t="s">
        <v>101</v>
      </c>
      <c r="AA1177">
        <f t="shared" si="145"/>
        <v>1.6798482993987414</v>
      </c>
      <c r="AB1177">
        <f t="shared" si="146"/>
        <v>3.3640695723303851</v>
      </c>
      <c r="AC1177">
        <f t="shared" si="147"/>
        <v>26.046344865865827</v>
      </c>
      <c r="AD1177">
        <f t="shared" si="148"/>
        <v>68.069577510020267</v>
      </c>
      <c r="AE1177">
        <f t="shared" si="149"/>
        <v>0.84015975238477159</v>
      </c>
      <c r="AF1177" s="1" t="s">
        <v>20</v>
      </c>
      <c r="AG1177" s="1" t="s">
        <v>57</v>
      </c>
      <c r="AH1177">
        <f t="shared" si="152"/>
        <v>100</v>
      </c>
    </row>
    <row r="1178" spans="1:34" x14ac:dyDescent="0.45">
      <c r="A1178" t="str">
        <f>MID('Stand condition - SCT output'!$I1178,9,4)</f>
        <v>2012</v>
      </c>
      <c r="B1178">
        <f t="shared" si="150"/>
        <v>2013</v>
      </c>
      <c r="C1178" t="str">
        <f>MID('Stand condition - SCT output'!$I1178,18,4)</f>
        <v>2014</v>
      </c>
      <c r="D1178">
        <f>SUM('Stand condition - SCT output'!$B1178:$C1178)</f>
        <v>4975.4580688476499</v>
      </c>
      <c r="E1178" s="1">
        <f>'Stand condition - SCT output'!$D1178</f>
        <v>35495.627075195298</v>
      </c>
      <c r="F1178" s="1">
        <f>'Stand condition - SCT output'!$E1178</f>
        <v>225598.437805175</v>
      </c>
      <c r="G1178" s="1">
        <f>'Stand condition - SCT output'!$F1178</f>
        <v>1229146.89983652</v>
      </c>
      <c r="H1178" s="1">
        <f>'Stand condition - SCT output'!$G1178</f>
        <v>7426.0833740234302</v>
      </c>
      <c r="I1178" s="1" t="str">
        <f>'Stand condition - SCT output'!$H1178</f>
        <v>Goulburn-Broken</v>
      </c>
      <c r="J1178" s="1" t="str">
        <f>'Stand condition - SCT output'!$J1178</f>
        <v>Coolabah</v>
      </c>
      <c r="K1178" s="1"/>
      <c r="L1178" t="s">
        <v>99</v>
      </c>
      <c r="M1178">
        <v>2013</v>
      </c>
      <c r="N1178" t="s">
        <v>101</v>
      </c>
      <c r="O1178">
        <v>4975.4580688476499</v>
      </c>
      <c r="P1178" s="1">
        <v>35495.627075195298</v>
      </c>
      <c r="Q1178" s="1">
        <v>225598.437805175</v>
      </c>
      <c r="R1178" s="1">
        <v>1229146.89983652</v>
      </c>
      <c r="S1178" s="1">
        <v>7426.0833740234302</v>
      </c>
      <c r="T1178" s="1" t="s">
        <v>21</v>
      </c>
      <c r="U1178" s="1" t="s">
        <v>57</v>
      </c>
      <c r="V1178">
        <f t="shared" si="151"/>
        <v>1502642.5061597615</v>
      </c>
      <c r="X1178" t="s">
        <v>99</v>
      </c>
      <c r="Y1178">
        <v>2013</v>
      </c>
      <c r="Z1178" t="s">
        <v>101</v>
      </c>
      <c r="AA1178">
        <f t="shared" si="145"/>
        <v>0.33111389092560767</v>
      </c>
      <c r="AB1178">
        <f t="shared" si="146"/>
        <v>2.3622136955189657</v>
      </c>
      <c r="AC1178">
        <f t="shared" si="147"/>
        <v>15.013447102712885</v>
      </c>
      <c r="AD1178">
        <f t="shared" si="148"/>
        <v>81.799023706430191</v>
      </c>
      <c r="AE1178">
        <f t="shared" si="149"/>
        <v>0.49420160441234623</v>
      </c>
      <c r="AF1178" s="1" t="s">
        <v>21</v>
      </c>
      <c r="AG1178" s="1" t="s">
        <v>57</v>
      </c>
      <c r="AH1178">
        <f t="shared" si="152"/>
        <v>99.999999999999986</v>
      </c>
    </row>
    <row r="1179" spans="1:34" x14ac:dyDescent="0.45">
      <c r="A1179" t="str">
        <f>MID('Stand condition - SCT output'!$I1179,9,4)</f>
        <v>2012</v>
      </c>
      <c r="B1179">
        <f t="shared" si="150"/>
        <v>2013</v>
      </c>
      <c r="C1179" t="str">
        <f>MID('Stand condition - SCT output'!$I1179,18,4)</f>
        <v>2014</v>
      </c>
      <c r="D1179">
        <f>SUM('Stand condition - SCT output'!$B1179:$C1179)</f>
        <v>9729729.6967050545</v>
      </c>
      <c r="E1179" s="1">
        <f>'Stand condition - SCT output'!$D1179</f>
        <v>139228056.452813</v>
      </c>
      <c r="F1179" s="1">
        <f>'Stand condition - SCT output'!$E1179</f>
        <v>704238398.20526004</v>
      </c>
      <c r="G1179" s="1">
        <f>'Stand condition - SCT output'!$F1179</f>
        <v>528957790.61464202</v>
      </c>
      <c r="H1179" s="1">
        <f>'Stand condition - SCT output'!$G1179</f>
        <v>470116.34867110901</v>
      </c>
      <c r="I1179" s="1" t="str">
        <f>'Stand condition - SCT output'!$H1179</f>
        <v>Gwydir</v>
      </c>
      <c r="J1179" s="1" t="str">
        <f>'Stand condition - SCT output'!$J1179</f>
        <v>Coolabah</v>
      </c>
      <c r="K1179" s="1"/>
      <c r="L1179" t="s">
        <v>99</v>
      </c>
      <c r="M1179">
        <v>2013</v>
      </c>
      <c r="N1179" t="s">
        <v>101</v>
      </c>
      <c r="O1179">
        <v>9729729.6967050545</v>
      </c>
      <c r="P1179" s="1">
        <v>139228056.452813</v>
      </c>
      <c r="Q1179" s="1">
        <v>704238398.20526004</v>
      </c>
      <c r="R1179" s="1">
        <v>528957790.61464202</v>
      </c>
      <c r="S1179" s="1">
        <v>470116.34867110901</v>
      </c>
      <c r="T1179" s="1" t="s">
        <v>22</v>
      </c>
      <c r="U1179" s="1" t="s">
        <v>57</v>
      </c>
      <c r="V1179">
        <f t="shared" si="151"/>
        <v>1382624091.3180912</v>
      </c>
      <c r="X1179" t="s">
        <v>99</v>
      </c>
      <c r="Y1179">
        <v>2013</v>
      </c>
      <c r="Z1179" t="s">
        <v>101</v>
      </c>
      <c r="AA1179">
        <f t="shared" si="145"/>
        <v>0.70371475210080081</v>
      </c>
      <c r="AB1179">
        <f t="shared" si="146"/>
        <v>10.069841638596309</v>
      </c>
      <c r="AC1179">
        <f t="shared" si="147"/>
        <v>50.934914459207157</v>
      </c>
      <c r="AD1179">
        <f t="shared" si="148"/>
        <v>38.257527402865733</v>
      </c>
      <c r="AE1179">
        <f t="shared" si="149"/>
        <v>3.4001747230003418E-2</v>
      </c>
      <c r="AF1179" s="1" t="s">
        <v>22</v>
      </c>
      <c r="AG1179" s="1" t="s">
        <v>57</v>
      </c>
      <c r="AH1179">
        <f t="shared" si="152"/>
        <v>100</v>
      </c>
    </row>
    <row r="1180" spans="1:34" x14ac:dyDescent="0.45">
      <c r="A1180" t="str">
        <f>MID('Stand condition - SCT output'!$I1180,9,4)</f>
        <v>2012</v>
      </c>
      <c r="B1180">
        <f t="shared" si="150"/>
        <v>2013</v>
      </c>
      <c r="C1180" t="str">
        <f>MID('Stand condition - SCT output'!$I1180,18,4)</f>
        <v>2014</v>
      </c>
      <c r="D1180">
        <f>SUM('Stand condition - SCT output'!$B1180:$C1180)</f>
        <v>43771956.511286408</v>
      </c>
      <c r="E1180" s="1">
        <f>'Stand condition - SCT output'!$D1180</f>
        <v>466856924.45607299</v>
      </c>
      <c r="F1180" s="1">
        <f>'Stand condition - SCT output'!$E1180</f>
        <v>468643360.75622398</v>
      </c>
      <c r="G1180" s="1">
        <f>'Stand condition - SCT output'!$F1180</f>
        <v>246328214.34463599</v>
      </c>
      <c r="H1180" s="1">
        <f>'Stand condition - SCT output'!$G1180</f>
        <v>264975.096805587</v>
      </c>
      <c r="I1180" s="1" t="str">
        <f>'Stand condition - SCT output'!$H1180</f>
        <v>Warrego</v>
      </c>
      <c r="J1180" s="1" t="str">
        <f>'Stand condition - SCT output'!$J1180</f>
        <v>Coolabah</v>
      </c>
      <c r="K1180" s="1"/>
      <c r="L1180" t="s">
        <v>99</v>
      </c>
      <c r="M1180">
        <v>2013</v>
      </c>
      <c r="N1180" t="s">
        <v>101</v>
      </c>
      <c r="O1180">
        <v>43771956.511286408</v>
      </c>
      <c r="P1180" s="1">
        <v>466856924.45607299</v>
      </c>
      <c r="Q1180" s="1">
        <v>468643360.75622398</v>
      </c>
      <c r="R1180" s="1">
        <v>246328214.34463599</v>
      </c>
      <c r="S1180" s="1">
        <v>264975.096805587</v>
      </c>
      <c r="T1180" s="1" t="s">
        <v>23</v>
      </c>
      <c r="U1180" s="1" t="s">
        <v>57</v>
      </c>
      <c r="V1180">
        <f t="shared" si="151"/>
        <v>1225865431.165025</v>
      </c>
      <c r="X1180" t="s">
        <v>99</v>
      </c>
      <c r="Y1180">
        <v>2013</v>
      </c>
      <c r="Z1180" t="s">
        <v>101</v>
      </c>
      <c r="AA1180">
        <f t="shared" si="145"/>
        <v>3.570698332661757</v>
      </c>
      <c r="AB1180">
        <f t="shared" si="146"/>
        <v>38.083864067558089</v>
      </c>
      <c r="AC1180">
        <f t="shared" si="147"/>
        <v>38.229592648749353</v>
      </c>
      <c r="AD1180">
        <f t="shared" si="148"/>
        <v>20.094229601574881</v>
      </c>
      <c r="AE1180">
        <f t="shared" si="149"/>
        <v>2.1615349455915627E-2</v>
      </c>
      <c r="AF1180" s="1" t="s">
        <v>23</v>
      </c>
      <c r="AG1180" s="1" t="s">
        <v>57</v>
      </c>
      <c r="AH1180">
        <f t="shared" si="152"/>
        <v>100</v>
      </c>
    </row>
    <row r="1181" spans="1:34" x14ac:dyDescent="0.45">
      <c r="A1181" t="str">
        <f>MID('Stand condition - SCT output'!$I1181,9,4)</f>
        <v>2012</v>
      </c>
      <c r="B1181">
        <f t="shared" si="150"/>
        <v>2013</v>
      </c>
      <c r="C1181" t="str">
        <f>MID('Stand condition - SCT output'!$I1181,18,4)</f>
        <v>2014</v>
      </c>
      <c r="D1181">
        <f>SUM('Stand condition - SCT output'!$B1181:$C1181)</f>
        <v>0</v>
      </c>
      <c r="E1181" s="1">
        <f>'Stand condition - SCT output'!$D1181</f>
        <v>633.65203857421795</v>
      </c>
      <c r="F1181" s="1">
        <f>'Stand condition - SCT output'!$E1181</f>
        <v>9681.9308866612992</v>
      </c>
      <c r="G1181" s="1">
        <f>'Stand condition - SCT output'!$F1181</f>
        <v>45800.978968242503</v>
      </c>
      <c r="H1181" s="1">
        <f>'Stand condition - SCT output'!$G1181</f>
        <v>0</v>
      </c>
      <c r="I1181" s="1" t="str">
        <f>'Stand condition - SCT output'!$H1181</f>
        <v>Eastern Mt Lofty Ranges</v>
      </c>
      <c r="J1181" s="1" t="str">
        <f>'Stand condition - SCT output'!$J1181</f>
        <v>Coolabah</v>
      </c>
      <c r="K1181" s="1"/>
      <c r="L1181" t="s">
        <v>99</v>
      </c>
      <c r="M1181">
        <v>2013</v>
      </c>
      <c r="N1181" t="s">
        <v>101</v>
      </c>
      <c r="O1181">
        <v>0</v>
      </c>
      <c r="P1181" s="1">
        <v>633.65203857421795</v>
      </c>
      <c r="Q1181" s="1">
        <v>9681.9308866612992</v>
      </c>
      <c r="R1181" s="1">
        <v>45800.978968242503</v>
      </c>
      <c r="S1181" s="1">
        <v>0</v>
      </c>
      <c r="T1181" s="1" t="s">
        <v>24</v>
      </c>
      <c r="U1181" s="1" t="s">
        <v>57</v>
      </c>
      <c r="V1181">
        <f t="shared" si="151"/>
        <v>56116.561893478021</v>
      </c>
      <c r="X1181" t="s">
        <v>99</v>
      </c>
      <c r="Y1181">
        <v>2013</v>
      </c>
      <c r="Z1181" t="s">
        <v>101</v>
      </c>
      <c r="AA1181">
        <f t="shared" si="145"/>
        <v>0</v>
      </c>
      <c r="AB1181">
        <f t="shared" si="146"/>
        <v>1.1291711701387435</v>
      </c>
      <c r="AC1181">
        <f t="shared" si="147"/>
        <v>17.253250306103578</v>
      </c>
      <c r="AD1181">
        <f t="shared" si="148"/>
        <v>81.617578523757686</v>
      </c>
      <c r="AE1181">
        <f t="shared" si="149"/>
        <v>0</v>
      </c>
      <c r="AF1181" s="1" t="s">
        <v>24</v>
      </c>
      <c r="AG1181" s="1" t="s">
        <v>57</v>
      </c>
      <c r="AH1181">
        <f t="shared" si="152"/>
        <v>100</v>
      </c>
    </row>
    <row r="1182" spans="1:34" x14ac:dyDescent="0.45">
      <c r="A1182" t="str">
        <f>MID('Stand condition - SCT output'!$I1182,9,4)</f>
        <v>2012</v>
      </c>
      <c r="B1182">
        <f t="shared" si="150"/>
        <v>2013</v>
      </c>
      <c r="C1182" t="str">
        <f>MID('Stand condition - SCT output'!$I1182,18,4)</f>
        <v>2014</v>
      </c>
      <c r="D1182">
        <f>SUM('Stand condition - SCT output'!$B1182:$C1182)</f>
        <v>23494546.819230847</v>
      </c>
      <c r="E1182" s="1">
        <f>'Stand condition - SCT output'!$D1182</f>
        <v>83933880.814384103</v>
      </c>
      <c r="F1182" s="1">
        <f>'Stand condition - SCT output'!$E1182</f>
        <v>218725564.161852</v>
      </c>
      <c r="G1182" s="1">
        <f>'Stand condition - SCT output'!$F1182</f>
        <v>273775236.08441401</v>
      </c>
      <c r="H1182" s="1">
        <f>'Stand condition - SCT output'!$G1182</f>
        <v>782998.00646972598</v>
      </c>
      <c r="I1182" s="1" t="str">
        <f>'Stand condition - SCT output'!$H1182</f>
        <v>Condamine-Balonne</v>
      </c>
      <c r="J1182" s="1" t="str">
        <f>'Stand condition - SCT output'!$J1182</f>
        <v>Coolabah</v>
      </c>
      <c r="K1182" s="1"/>
      <c r="L1182" t="s">
        <v>99</v>
      </c>
      <c r="M1182">
        <v>2013</v>
      </c>
      <c r="N1182" t="s">
        <v>101</v>
      </c>
      <c r="O1182">
        <v>23494546.819230847</v>
      </c>
      <c r="P1182" s="1">
        <v>83933880.814384103</v>
      </c>
      <c r="Q1182" s="1">
        <v>218725564.161852</v>
      </c>
      <c r="R1182" s="1">
        <v>273775236.08441401</v>
      </c>
      <c r="S1182" s="1">
        <v>782998.00646972598</v>
      </c>
      <c r="T1182" s="1" t="s">
        <v>25</v>
      </c>
      <c r="U1182" s="1" t="s">
        <v>57</v>
      </c>
      <c r="V1182">
        <f t="shared" si="151"/>
        <v>600712225.88635063</v>
      </c>
      <c r="X1182" t="s">
        <v>99</v>
      </c>
      <c r="Y1182">
        <v>2013</v>
      </c>
      <c r="Z1182" t="s">
        <v>101</v>
      </c>
      <c r="AA1182">
        <f t="shared" si="145"/>
        <v>3.9111151407921909</v>
      </c>
      <c r="AB1182">
        <f t="shared" si="146"/>
        <v>13.972394300871718</v>
      </c>
      <c r="AC1182">
        <f t="shared" si="147"/>
        <v>36.411039219173965</v>
      </c>
      <c r="AD1182">
        <f t="shared" si="148"/>
        <v>45.575106396487733</v>
      </c>
      <c r="AE1182">
        <f t="shared" si="149"/>
        <v>0.13034494267440833</v>
      </c>
      <c r="AF1182" s="1" t="s">
        <v>25</v>
      </c>
      <c r="AG1182" s="1" t="s">
        <v>57</v>
      </c>
      <c r="AH1182">
        <f t="shared" si="152"/>
        <v>100.00000000000003</v>
      </c>
    </row>
    <row r="1183" spans="1:34" x14ac:dyDescent="0.45">
      <c r="A1183" t="str">
        <f>MID('Stand condition - SCT output'!$I1183,9,4)</f>
        <v>2013</v>
      </c>
      <c r="B1183">
        <f t="shared" si="150"/>
        <v>2014</v>
      </c>
      <c r="C1183" t="str">
        <f>MID('Stand condition - SCT output'!$I1183,18,4)</f>
        <v>2015</v>
      </c>
      <c r="D1183">
        <f>SUM('Stand condition - SCT output'!$B1183:$C1183)</f>
        <v>114538.40954589841</v>
      </c>
      <c r="E1183" s="1">
        <f>'Stand condition - SCT output'!$D1183</f>
        <v>1052708.1810913</v>
      </c>
      <c r="F1183" s="1">
        <f>'Stand condition - SCT output'!$E1183</f>
        <v>4503907.5142893996</v>
      </c>
      <c r="G1183" s="1">
        <f>'Stand condition - SCT output'!$F1183</f>
        <v>7234552.8912899196</v>
      </c>
      <c r="H1183" s="1">
        <f>'Stand condition - SCT output'!$G1183</f>
        <v>28457.984741210901</v>
      </c>
      <c r="I1183" s="1" t="str">
        <f>'Stand condition - SCT output'!$H1183</f>
        <v>Murrumbidgee</v>
      </c>
      <c r="J1183" s="1" t="str">
        <f>'Stand condition - SCT output'!$J1183</f>
        <v>Coolabah</v>
      </c>
      <c r="K1183" s="1"/>
      <c r="L1183" t="s">
        <v>100</v>
      </c>
      <c r="M1183">
        <v>2014</v>
      </c>
      <c r="N1183" t="s">
        <v>102</v>
      </c>
      <c r="O1183">
        <v>114538.40954589841</v>
      </c>
      <c r="P1183" s="1">
        <v>1052708.1810913</v>
      </c>
      <c r="Q1183" s="1">
        <v>4503907.5142893996</v>
      </c>
      <c r="R1183" s="1">
        <v>7234552.8912899196</v>
      </c>
      <c r="S1183" s="1">
        <v>28457.984741210901</v>
      </c>
      <c r="T1183" s="1" t="s">
        <v>4</v>
      </c>
      <c r="U1183" s="1" t="s">
        <v>57</v>
      </c>
      <c r="V1183">
        <f t="shared" si="151"/>
        <v>12934164.980957728</v>
      </c>
      <c r="X1183" t="s">
        <v>100</v>
      </c>
      <c r="Y1183">
        <v>2014</v>
      </c>
      <c r="Z1183" t="s">
        <v>102</v>
      </c>
      <c r="AA1183">
        <f t="shared" si="145"/>
        <v>0.88554931620655164</v>
      </c>
      <c r="AB1183">
        <f t="shared" si="146"/>
        <v>8.1389728880151537</v>
      </c>
      <c r="AC1183">
        <f t="shared" si="147"/>
        <v>34.821788039044336</v>
      </c>
      <c r="AD1183">
        <f t="shared" si="148"/>
        <v>55.933667940226215</v>
      </c>
      <c r="AE1183">
        <f t="shared" si="149"/>
        <v>0.22002181650773786</v>
      </c>
      <c r="AF1183" s="1" t="s">
        <v>4</v>
      </c>
      <c r="AG1183" s="1" t="s">
        <v>57</v>
      </c>
      <c r="AH1183">
        <f t="shared" si="152"/>
        <v>100</v>
      </c>
    </row>
    <row r="1184" spans="1:34" x14ac:dyDescent="0.45">
      <c r="A1184" t="str">
        <f>MID('Stand condition - SCT output'!$I1184,9,4)</f>
        <v>2013</v>
      </c>
      <c r="B1184">
        <f t="shared" si="150"/>
        <v>2014</v>
      </c>
      <c r="C1184" t="str">
        <f>MID('Stand condition - SCT output'!$I1184,18,4)</f>
        <v>2015</v>
      </c>
      <c r="D1184">
        <f>SUM('Stand condition - SCT output'!$B1184:$C1184)</f>
        <v>2927323.9873350831</v>
      </c>
      <c r="E1184" s="1">
        <f>'Stand condition - SCT output'!$D1184</f>
        <v>62532810.435460903</v>
      </c>
      <c r="F1184" s="1">
        <f>'Stand condition - SCT output'!$E1184</f>
        <v>482252802.46506202</v>
      </c>
      <c r="G1184" s="1">
        <f>'Stand condition - SCT output'!$F1184</f>
        <v>283418405.86475903</v>
      </c>
      <c r="H1184" s="1">
        <f>'Stand condition - SCT output'!$G1184</f>
        <v>67330.473083496094</v>
      </c>
      <c r="I1184" s="1" t="str">
        <f>'Stand condition - SCT output'!$H1184</f>
        <v>Namoi</v>
      </c>
      <c r="J1184" s="1" t="str">
        <f>'Stand condition - SCT output'!$J1184</f>
        <v>Coolabah</v>
      </c>
      <c r="K1184" s="1"/>
      <c r="L1184" t="s">
        <v>100</v>
      </c>
      <c r="M1184">
        <v>2014</v>
      </c>
      <c r="N1184" t="s">
        <v>102</v>
      </c>
      <c r="O1184">
        <v>2927323.9873350831</v>
      </c>
      <c r="P1184" s="1">
        <v>62532810.435460903</v>
      </c>
      <c r="Q1184" s="1">
        <v>482252802.46506202</v>
      </c>
      <c r="R1184" s="1">
        <v>283418405.86475903</v>
      </c>
      <c r="S1184" s="1">
        <v>67330.473083496094</v>
      </c>
      <c r="T1184" s="1" t="s">
        <v>7</v>
      </c>
      <c r="U1184" s="1" t="s">
        <v>57</v>
      </c>
      <c r="V1184">
        <f t="shared" si="151"/>
        <v>831198673.22570062</v>
      </c>
      <c r="X1184" t="s">
        <v>100</v>
      </c>
      <c r="Y1184">
        <v>2014</v>
      </c>
      <c r="Z1184" t="s">
        <v>102</v>
      </c>
      <c r="AA1184">
        <f t="shared" si="145"/>
        <v>0.35218102261578177</v>
      </c>
      <c r="AB1184">
        <f t="shared" si="146"/>
        <v>7.5232086443045816</v>
      </c>
      <c r="AC1184">
        <f t="shared" si="147"/>
        <v>58.018957199912769</v>
      </c>
      <c r="AD1184">
        <f t="shared" si="148"/>
        <v>34.097552726458773</v>
      </c>
      <c r="AE1184">
        <f t="shared" si="149"/>
        <v>8.1004067080859537E-3</v>
      </c>
      <c r="AF1184" s="1" t="s">
        <v>7</v>
      </c>
      <c r="AG1184" s="1" t="s">
        <v>57</v>
      </c>
      <c r="AH1184">
        <f t="shared" si="152"/>
        <v>99.999999999999986</v>
      </c>
    </row>
    <row r="1185" spans="1:34" x14ac:dyDescent="0.45">
      <c r="A1185" t="str">
        <f>MID('Stand condition - SCT output'!$I1185,9,4)</f>
        <v>2013</v>
      </c>
      <c r="B1185">
        <f t="shared" si="150"/>
        <v>2014</v>
      </c>
      <c r="C1185" t="str">
        <f>MID('Stand condition - SCT output'!$I1185,18,4)</f>
        <v>2015</v>
      </c>
      <c r="D1185">
        <f>SUM('Stand condition - SCT output'!$B1185:$C1185)</f>
        <v>1554443.0632807615</v>
      </c>
      <c r="E1185" s="1">
        <f>'Stand condition - SCT output'!$D1185</f>
        <v>31837796.0834838</v>
      </c>
      <c r="F1185" s="1">
        <f>'Stand condition - SCT output'!$E1185</f>
        <v>104612809.682604</v>
      </c>
      <c r="G1185" s="1">
        <f>'Stand condition - SCT output'!$F1185</f>
        <v>17517578.910651401</v>
      </c>
      <c r="H1185" s="1">
        <f>'Stand condition - SCT output'!$G1185</f>
        <v>0</v>
      </c>
      <c r="I1185" s="1" t="str">
        <f>'Stand condition - SCT output'!$H1185</f>
        <v>Nebine</v>
      </c>
      <c r="J1185" s="1" t="str">
        <f>'Stand condition - SCT output'!$J1185</f>
        <v>Coolabah</v>
      </c>
      <c r="K1185" s="1"/>
      <c r="L1185" t="s">
        <v>100</v>
      </c>
      <c r="M1185">
        <v>2014</v>
      </c>
      <c r="N1185" t="s">
        <v>102</v>
      </c>
      <c r="O1185">
        <v>1554443.0632807615</v>
      </c>
      <c r="P1185" s="1">
        <v>31837796.0834838</v>
      </c>
      <c r="Q1185" s="1">
        <v>104612809.682604</v>
      </c>
      <c r="R1185" s="1">
        <v>17517578.910651401</v>
      </c>
      <c r="S1185" s="1">
        <v>0</v>
      </c>
      <c r="T1185" s="1" t="s">
        <v>8</v>
      </c>
      <c r="U1185" s="1" t="s">
        <v>57</v>
      </c>
      <c r="V1185">
        <f t="shared" si="151"/>
        <v>155522627.74001998</v>
      </c>
      <c r="X1185" t="s">
        <v>100</v>
      </c>
      <c r="Y1185">
        <v>2014</v>
      </c>
      <c r="Z1185" t="s">
        <v>102</v>
      </c>
      <c r="AA1185">
        <f t="shared" si="145"/>
        <v>0.99949639860718686</v>
      </c>
      <c r="AB1185">
        <f t="shared" si="146"/>
        <v>20.471488005401746</v>
      </c>
      <c r="AC1185">
        <f t="shared" si="147"/>
        <v>67.26533058422882</v>
      </c>
      <c r="AD1185">
        <f t="shared" si="148"/>
        <v>11.263685011762231</v>
      </c>
      <c r="AE1185">
        <f t="shared" si="149"/>
        <v>0</v>
      </c>
      <c r="AF1185" s="1" t="s">
        <v>8</v>
      </c>
      <c r="AG1185" s="1" t="s">
        <v>57</v>
      </c>
      <c r="AH1185">
        <f t="shared" si="152"/>
        <v>99.999999999999986</v>
      </c>
    </row>
    <row r="1186" spans="1:34" x14ac:dyDescent="0.45">
      <c r="A1186" t="str">
        <f>MID('Stand condition - SCT output'!$I1186,9,4)</f>
        <v>2013</v>
      </c>
      <c r="B1186">
        <f t="shared" si="150"/>
        <v>2014</v>
      </c>
      <c r="C1186" t="str">
        <f>MID('Stand condition - SCT output'!$I1186,18,4)</f>
        <v>2015</v>
      </c>
      <c r="D1186">
        <f>SUM('Stand condition - SCT output'!$B1186:$C1186)</f>
        <v>0</v>
      </c>
      <c r="E1186" s="1">
        <f>'Stand condition - SCT output'!$D1186</f>
        <v>7473.1209106445303</v>
      </c>
      <c r="F1186" s="1">
        <f>'Stand condition - SCT output'!$E1186</f>
        <v>77126.8641967773</v>
      </c>
      <c r="G1186" s="1">
        <f>'Stand condition - SCT output'!$F1186</f>
        <v>482083.83970277</v>
      </c>
      <c r="H1186" s="1">
        <f>'Stand condition - SCT output'!$G1186</f>
        <v>10722.263453105799</v>
      </c>
      <c r="I1186" s="1" t="str">
        <f>'Stand condition - SCT output'!$H1186</f>
        <v>Ovens</v>
      </c>
      <c r="J1186" s="1" t="str">
        <f>'Stand condition - SCT output'!$J1186</f>
        <v>Coolabah</v>
      </c>
      <c r="K1186" s="1"/>
      <c r="L1186" t="s">
        <v>100</v>
      </c>
      <c r="M1186">
        <v>2014</v>
      </c>
      <c r="N1186" t="s">
        <v>102</v>
      </c>
      <c r="O1186">
        <v>0</v>
      </c>
      <c r="P1186" s="1">
        <v>7473.1209106445303</v>
      </c>
      <c r="Q1186" s="1">
        <v>77126.8641967773</v>
      </c>
      <c r="R1186" s="1">
        <v>482083.83970277</v>
      </c>
      <c r="S1186" s="1">
        <v>10722.263453105799</v>
      </c>
      <c r="T1186" s="1" t="s">
        <v>9</v>
      </c>
      <c r="U1186" s="1" t="s">
        <v>57</v>
      </c>
      <c r="V1186">
        <f t="shared" si="151"/>
        <v>577406.08826329769</v>
      </c>
      <c r="X1186" t="s">
        <v>100</v>
      </c>
      <c r="Y1186">
        <v>2014</v>
      </c>
      <c r="Z1186" t="s">
        <v>102</v>
      </c>
      <c r="AA1186">
        <f t="shared" si="145"/>
        <v>0</v>
      </c>
      <c r="AB1186">
        <f t="shared" si="146"/>
        <v>1.2942573801259922</v>
      </c>
      <c r="AC1186">
        <f t="shared" si="147"/>
        <v>13.357473321550323</v>
      </c>
      <c r="AD1186">
        <f t="shared" si="148"/>
        <v>83.491298325718262</v>
      </c>
      <c r="AE1186">
        <f t="shared" si="149"/>
        <v>1.8569709726054078</v>
      </c>
      <c r="AF1186" s="1" t="s">
        <v>9</v>
      </c>
      <c r="AG1186" s="1" t="s">
        <v>57</v>
      </c>
      <c r="AH1186">
        <f t="shared" si="152"/>
        <v>99.999999999999986</v>
      </c>
    </row>
    <row r="1187" spans="1:34" x14ac:dyDescent="0.45">
      <c r="A1187" t="str">
        <f>MID('Stand condition - SCT output'!$I1187,9,4)</f>
        <v>2013</v>
      </c>
      <c r="B1187">
        <f t="shared" si="150"/>
        <v>2014</v>
      </c>
      <c r="C1187" t="str">
        <f>MID('Stand condition - SCT output'!$I1187,18,4)</f>
        <v>2015</v>
      </c>
      <c r="D1187">
        <f>SUM('Stand condition - SCT output'!$B1187:$C1187)</f>
        <v>2976934.1557593178</v>
      </c>
      <c r="E1187" s="1">
        <f>'Stand condition - SCT output'!$D1187</f>
        <v>22805377.217961501</v>
      </c>
      <c r="F1187" s="1">
        <f>'Stand condition - SCT output'!$E1187</f>
        <v>77493635.012297004</v>
      </c>
      <c r="G1187" s="1">
        <f>'Stand condition - SCT output'!$F1187</f>
        <v>125274869.332789</v>
      </c>
      <c r="H1187" s="1">
        <f>'Stand condition - SCT output'!$G1187</f>
        <v>42764.109388164397</v>
      </c>
      <c r="I1187" s="1" t="str">
        <f>'Stand condition - SCT output'!$H1187</f>
        <v>Paroo</v>
      </c>
      <c r="J1187" s="1" t="str">
        <f>'Stand condition - SCT output'!$J1187</f>
        <v>Coolabah</v>
      </c>
      <c r="K1187" s="1"/>
      <c r="L1187" t="s">
        <v>100</v>
      </c>
      <c r="M1187">
        <v>2014</v>
      </c>
      <c r="N1187" t="s">
        <v>102</v>
      </c>
      <c r="O1187">
        <v>2976934.1557593178</v>
      </c>
      <c r="P1187" s="1">
        <v>22805377.217961501</v>
      </c>
      <c r="Q1187" s="1">
        <v>77493635.012297004</v>
      </c>
      <c r="R1187" s="1">
        <v>125274869.332789</v>
      </c>
      <c r="S1187" s="1">
        <v>42764.109388164397</v>
      </c>
      <c r="T1187" s="1" t="s">
        <v>10</v>
      </c>
      <c r="U1187" s="1" t="s">
        <v>57</v>
      </c>
      <c r="V1187">
        <f t="shared" si="151"/>
        <v>228593579.82819501</v>
      </c>
      <c r="X1187" t="s">
        <v>100</v>
      </c>
      <c r="Y1187">
        <v>2014</v>
      </c>
      <c r="Z1187" t="s">
        <v>102</v>
      </c>
      <c r="AA1187">
        <f t="shared" si="145"/>
        <v>1.3022824866720686</v>
      </c>
      <c r="AB1187">
        <f t="shared" si="146"/>
        <v>9.976385703877348</v>
      </c>
      <c r="AC1187">
        <f t="shared" si="147"/>
        <v>33.900179992167409</v>
      </c>
      <c r="AD1187">
        <f t="shared" si="148"/>
        <v>54.80244433240091</v>
      </c>
      <c r="AE1187">
        <f t="shared" si="149"/>
        <v>1.8707484882254693E-2</v>
      </c>
      <c r="AF1187" s="1" t="s">
        <v>10</v>
      </c>
      <c r="AG1187" s="1" t="s">
        <v>57</v>
      </c>
      <c r="AH1187">
        <f t="shared" si="152"/>
        <v>99.999999999999986</v>
      </c>
    </row>
    <row r="1188" spans="1:34" x14ac:dyDescent="0.45">
      <c r="A1188" t="str">
        <f>MID('Stand condition - SCT output'!$I1188,9,4)</f>
        <v>2013</v>
      </c>
      <c r="B1188">
        <f t="shared" si="150"/>
        <v>2014</v>
      </c>
      <c r="C1188" t="str">
        <f>MID('Stand condition - SCT output'!$I1188,18,4)</f>
        <v>2015</v>
      </c>
      <c r="D1188">
        <f>SUM('Stand condition - SCT output'!$B1188:$C1188)</f>
        <v>6863.8405151367097</v>
      </c>
      <c r="E1188" s="1">
        <f>'Stand condition - SCT output'!$D1188</f>
        <v>97864.1824951171</v>
      </c>
      <c r="F1188" s="1">
        <f>'Stand condition - SCT output'!$E1188</f>
        <v>452924.69720554701</v>
      </c>
      <c r="G1188" s="1">
        <f>'Stand condition - SCT output'!$F1188</f>
        <v>622920.98120117094</v>
      </c>
      <c r="H1188" s="1">
        <f>'Stand condition - SCT output'!$G1188</f>
        <v>0</v>
      </c>
      <c r="I1188" s="1" t="str">
        <f>'Stand condition - SCT output'!$H1188</f>
        <v>Wimmera-Avoca</v>
      </c>
      <c r="J1188" s="1" t="str">
        <f>'Stand condition - SCT output'!$J1188</f>
        <v>Coolabah</v>
      </c>
      <c r="K1188" s="1"/>
      <c r="L1188" t="s">
        <v>100</v>
      </c>
      <c r="M1188">
        <v>2014</v>
      </c>
      <c r="N1188" t="s">
        <v>102</v>
      </c>
      <c r="O1188">
        <v>6863.8405151367097</v>
      </c>
      <c r="P1188" s="1">
        <v>97864.1824951171</v>
      </c>
      <c r="Q1188" s="1">
        <v>452924.69720554701</v>
      </c>
      <c r="R1188" s="1">
        <v>622920.98120117094</v>
      </c>
      <c r="S1188" s="1">
        <v>0</v>
      </c>
      <c r="T1188" s="1" t="s">
        <v>11</v>
      </c>
      <c r="U1188" s="1" t="s">
        <v>57</v>
      </c>
      <c r="V1188">
        <f t="shared" si="151"/>
        <v>1180573.7014169716</v>
      </c>
      <c r="X1188" t="s">
        <v>100</v>
      </c>
      <c r="Y1188">
        <v>2014</v>
      </c>
      <c r="Z1188" t="s">
        <v>102</v>
      </c>
      <c r="AA1188">
        <f t="shared" si="145"/>
        <v>0.58139873071020087</v>
      </c>
      <c r="AB1188">
        <f t="shared" si="146"/>
        <v>8.2895445136255876</v>
      </c>
      <c r="AC1188">
        <f t="shared" si="147"/>
        <v>38.364796425833362</v>
      </c>
      <c r="AD1188">
        <f t="shared" si="148"/>
        <v>52.764260329830861</v>
      </c>
      <c r="AE1188">
        <f t="shared" si="149"/>
        <v>0</v>
      </c>
      <c r="AF1188" s="1" t="s">
        <v>11</v>
      </c>
      <c r="AG1188" s="1" t="s">
        <v>57</v>
      </c>
      <c r="AH1188">
        <f t="shared" si="152"/>
        <v>100.00000000000001</v>
      </c>
    </row>
    <row r="1189" spans="1:34" x14ac:dyDescent="0.45">
      <c r="A1189" t="str">
        <f>MID('Stand condition - SCT output'!$I1189,9,4)</f>
        <v>2013</v>
      </c>
      <c r="B1189">
        <f t="shared" si="150"/>
        <v>2014</v>
      </c>
      <c r="C1189" t="str">
        <f>MID('Stand condition - SCT output'!$I1189,18,4)</f>
        <v>2015</v>
      </c>
      <c r="D1189">
        <f>SUM('Stand condition - SCT output'!$B1189:$C1189)</f>
        <v>321171.57879638608</v>
      </c>
      <c r="E1189" s="1">
        <f>'Stand condition - SCT output'!$D1189</f>
        <v>2891402.2989501902</v>
      </c>
      <c r="F1189" s="1">
        <f>'Stand condition - SCT output'!$E1189</f>
        <v>8023846.4161901101</v>
      </c>
      <c r="G1189" s="1">
        <f>'Stand condition - SCT output'!$F1189</f>
        <v>5574009.6981811495</v>
      </c>
      <c r="H1189" s="1">
        <f>'Stand condition - SCT output'!$G1189</f>
        <v>11610.456542968701</v>
      </c>
      <c r="I1189" s="1" t="str">
        <f>'Stand condition - SCT output'!$H1189</f>
        <v>Lachlan</v>
      </c>
      <c r="J1189" s="1" t="str">
        <f>'Stand condition - SCT output'!$J1189</f>
        <v>Coolabah</v>
      </c>
      <c r="K1189" s="1"/>
      <c r="L1189" t="s">
        <v>100</v>
      </c>
      <c r="M1189">
        <v>2014</v>
      </c>
      <c r="N1189" t="s">
        <v>102</v>
      </c>
      <c r="O1189">
        <v>321171.57879638608</v>
      </c>
      <c r="P1189" s="1">
        <v>2891402.2989501902</v>
      </c>
      <c r="Q1189" s="1">
        <v>8023846.4161901101</v>
      </c>
      <c r="R1189" s="1">
        <v>5574009.6981811495</v>
      </c>
      <c r="S1189" s="1">
        <v>11610.456542968701</v>
      </c>
      <c r="T1189" s="1" t="s">
        <v>12</v>
      </c>
      <c r="U1189" s="1" t="s">
        <v>57</v>
      </c>
      <c r="V1189">
        <f t="shared" si="151"/>
        <v>16822040.448660806</v>
      </c>
      <c r="X1189" t="s">
        <v>100</v>
      </c>
      <c r="Y1189">
        <v>2014</v>
      </c>
      <c r="Z1189" t="s">
        <v>102</v>
      </c>
      <c r="AA1189">
        <f t="shared" si="145"/>
        <v>1.9092308080970903</v>
      </c>
      <c r="AB1189">
        <f t="shared" si="146"/>
        <v>17.188178258008964</v>
      </c>
      <c r="AC1189">
        <f t="shared" si="147"/>
        <v>47.698413522890348</v>
      </c>
      <c r="AD1189">
        <f t="shared" si="148"/>
        <v>33.135158099235781</v>
      </c>
      <c r="AE1189">
        <f t="shared" si="149"/>
        <v>6.9019311767812355E-2</v>
      </c>
      <c r="AF1189" s="1" t="s">
        <v>12</v>
      </c>
      <c r="AG1189" s="1" t="s">
        <v>57</v>
      </c>
      <c r="AH1189">
        <f t="shared" si="152"/>
        <v>100</v>
      </c>
    </row>
    <row r="1190" spans="1:34" x14ac:dyDescent="0.45">
      <c r="A1190" t="str">
        <f>MID('Stand condition - SCT output'!$I1190,9,4)</f>
        <v>2013</v>
      </c>
      <c r="B1190">
        <f t="shared" si="150"/>
        <v>2014</v>
      </c>
      <c r="C1190" t="str">
        <f>MID('Stand condition - SCT output'!$I1190,18,4)</f>
        <v>2015</v>
      </c>
      <c r="D1190">
        <f>SUM('Stand condition - SCT output'!$B1190:$C1190)</f>
        <v>0</v>
      </c>
      <c r="E1190" s="1">
        <f>'Stand condition - SCT output'!$D1190</f>
        <v>11216.8926391601</v>
      </c>
      <c r="F1190" s="1">
        <f>'Stand condition - SCT output'!$E1190</f>
        <v>71028.641113281206</v>
      </c>
      <c r="G1190" s="1">
        <f>'Stand condition - SCT output'!$F1190</f>
        <v>156201.09033203099</v>
      </c>
      <c r="H1190" s="1">
        <f>'Stand condition - SCT output'!$G1190</f>
        <v>0</v>
      </c>
      <c r="I1190" s="1" t="str">
        <f>'Stand condition - SCT output'!$H1190</f>
        <v>Loddon</v>
      </c>
      <c r="J1190" s="1" t="str">
        <f>'Stand condition - SCT output'!$J1190</f>
        <v>Coolabah</v>
      </c>
      <c r="K1190" s="1"/>
      <c r="L1190" t="s">
        <v>100</v>
      </c>
      <c r="M1190">
        <v>2014</v>
      </c>
      <c r="N1190" t="s">
        <v>102</v>
      </c>
      <c r="O1190">
        <v>0</v>
      </c>
      <c r="P1190" s="1">
        <v>11216.8926391601</v>
      </c>
      <c r="Q1190" s="1">
        <v>71028.641113281206</v>
      </c>
      <c r="R1190" s="1">
        <v>156201.09033203099</v>
      </c>
      <c r="S1190" s="1">
        <v>0</v>
      </c>
      <c r="T1190" s="1" t="s">
        <v>13</v>
      </c>
      <c r="U1190" s="1" t="s">
        <v>57</v>
      </c>
      <c r="V1190">
        <f t="shared" si="151"/>
        <v>238446.62408447231</v>
      </c>
      <c r="X1190" t="s">
        <v>100</v>
      </c>
      <c r="Y1190">
        <v>2014</v>
      </c>
      <c r="Z1190" t="s">
        <v>102</v>
      </c>
      <c r="AA1190">
        <f t="shared" si="145"/>
        <v>0</v>
      </c>
      <c r="AB1190">
        <f t="shared" si="146"/>
        <v>4.7041524207893142</v>
      </c>
      <c r="AC1190">
        <f t="shared" si="147"/>
        <v>29.788067407537937</v>
      </c>
      <c r="AD1190">
        <f t="shared" si="148"/>
        <v>65.507780171672735</v>
      </c>
      <c r="AE1190">
        <f t="shared" si="149"/>
        <v>0</v>
      </c>
      <c r="AF1190" s="1" t="s">
        <v>13</v>
      </c>
      <c r="AG1190" s="1" t="s">
        <v>57</v>
      </c>
      <c r="AH1190">
        <f t="shared" si="152"/>
        <v>99.999999999999986</v>
      </c>
    </row>
    <row r="1191" spans="1:34" x14ac:dyDescent="0.45">
      <c r="A1191" t="str">
        <f>MID('Stand condition - SCT output'!$I1191,9,4)</f>
        <v>2013</v>
      </c>
      <c r="B1191">
        <f t="shared" si="150"/>
        <v>2014</v>
      </c>
      <c r="C1191" t="str">
        <f>MID('Stand condition - SCT output'!$I1191,18,4)</f>
        <v>2015</v>
      </c>
      <c r="D1191">
        <f>SUM('Stand condition - SCT output'!$B1191:$C1191)</f>
        <v>44720.579345703103</v>
      </c>
      <c r="E1191" s="1">
        <f>'Stand condition - SCT output'!$D1191</f>
        <v>408392.06732177699</v>
      </c>
      <c r="F1191" s="1">
        <f>'Stand condition - SCT output'!$E1191</f>
        <v>2754231.3138051899</v>
      </c>
      <c r="G1191" s="1">
        <f>'Stand condition - SCT output'!$F1191</f>
        <v>7155949.1812992999</v>
      </c>
      <c r="H1191" s="1">
        <f>'Stand condition - SCT output'!$G1191</f>
        <v>6442.7567138671802</v>
      </c>
      <c r="I1191" s="1" t="str">
        <f>'Stand condition - SCT output'!$H1191</f>
        <v>Lower Darling</v>
      </c>
      <c r="J1191" s="1" t="str">
        <f>'Stand condition - SCT output'!$J1191</f>
        <v>Coolabah</v>
      </c>
      <c r="K1191" s="1"/>
      <c r="L1191" t="s">
        <v>100</v>
      </c>
      <c r="M1191">
        <v>2014</v>
      </c>
      <c r="N1191" t="s">
        <v>102</v>
      </c>
      <c r="O1191">
        <v>44720.579345703103</v>
      </c>
      <c r="P1191" s="1">
        <v>408392.06732177699</v>
      </c>
      <c r="Q1191" s="1">
        <v>2754231.3138051899</v>
      </c>
      <c r="R1191" s="1">
        <v>7155949.1812992999</v>
      </c>
      <c r="S1191" s="1">
        <v>6442.7567138671802</v>
      </c>
      <c r="T1191" s="1" t="s">
        <v>14</v>
      </c>
      <c r="U1191" s="1" t="s">
        <v>57</v>
      </c>
      <c r="V1191">
        <f t="shared" si="151"/>
        <v>10369735.898485838</v>
      </c>
      <c r="X1191" t="s">
        <v>100</v>
      </c>
      <c r="Y1191">
        <v>2014</v>
      </c>
      <c r="Z1191" t="s">
        <v>102</v>
      </c>
      <c r="AA1191">
        <f t="shared" si="145"/>
        <v>0.43126054302147743</v>
      </c>
      <c r="AB1191">
        <f t="shared" si="146"/>
        <v>3.938307313896098</v>
      </c>
      <c r="AC1191">
        <f t="shared" si="147"/>
        <v>26.560284087923165</v>
      </c>
      <c r="AD1191">
        <f t="shared" si="148"/>
        <v>69.008017671348725</v>
      </c>
      <c r="AE1191">
        <f t="shared" si="149"/>
        <v>6.2130383810526317E-2</v>
      </c>
      <c r="AF1191" s="1" t="s">
        <v>14</v>
      </c>
      <c r="AG1191" s="1" t="s">
        <v>57</v>
      </c>
      <c r="AH1191">
        <f t="shared" si="152"/>
        <v>99.999999999999986</v>
      </c>
    </row>
    <row r="1192" spans="1:34" x14ac:dyDescent="0.45">
      <c r="A1192" t="str">
        <f>MID('Stand condition - SCT output'!$I1192,9,4)</f>
        <v>2013</v>
      </c>
      <c r="B1192">
        <f t="shared" si="150"/>
        <v>2014</v>
      </c>
      <c r="C1192" t="str">
        <f>MID('Stand condition - SCT output'!$I1192,18,4)</f>
        <v>2015</v>
      </c>
      <c r="D1192">
        <f>SUM('Stand condition - SCT output'!$B1192:$C1192)</f>
        <v>4613421.7715221904</v>
      </c>
      <c r="E1192" s="1">
        <f>'Stand condition - SCT output'!$D1192</f>
        <v>121075310.917918</v>
      </c>
      <c r="F1192" s="1">
        <f>'Stand condition - SCT output'!$E1192</f>
        <v>389457201.30544001</v>
      </c>
      <c r="G1192" s="1">
        <f>'Stand condition - SCT output'!$F1192</f>
        <v>153300625.50383499</v>
      </c>
      <c r="H1192" s="1">
        <f>'Stand condition - SCT output'!$G1192</f>
        <v>66122.454284667896</v>
      </c>
      <c r="I1192" s="1" t="str">
        <f>'Stand condition - SCT output'!$H1192</f>
        <v>Macquarie-Castlereagh</v>
      </c>
      <c r="J1192" s="1" t="str">
        <f>'Stand condition - SCT output'!$J1192</f>
        <v>Coolabah</v>
      </c>
      <c r="K1192" s="1"/>
      <c r="L1192" t="s">
        <v>100</v>
      </c>
      <c r="M1192">
        <v>2014</v>
      </c>
      <c r="N1192" t="s">
        <v>102</v>
      </c>
      <c r="O1192">
        <v>4613421.7715221904</v>
      </c>
      <c r="P1192" s="1">
        <v>121075310.917918</v>
      </c>
      <c r="Q1192" s="1">
        <v>389457201.30544001</v>
      </c>
      <c r="R1192" s="1">
        <v>153300625.50383499</v>
      </c>
      <c r="S1192" s="1">
        <v>66122.454284667896</v>
      </c>
      <c r="T1192" s="1" t="s">
        <v>15</v>
      </c>
      <c r="U1192" s="1" t="s">
        <v>57</v>
      </c>
      <c r="V1192">
        <f t="shared" si="151"/>
        <v>668512681.95299983</v>
      </c>
      <c r="X1192" t="s">
        <v>100</v>
      </c>
      <c r="Y1192">
        <v>2014</v>
      </c>
      <c r="Z1192" t="s">
        <v>102</v>
      </c>
      <c r="AA1192">
        <f t="shared" si="145"/>
        <v>0.690102356479535</v>
      </c>
      <c r="AB1192">
        <f t="shared" si="146"/>
        <v>18.11114645786634</v>
      </c>
      <c r="AC1192">
        <f t="shared" si="147"/>
        <v>58.257264494620465</v>
      </c>
      <c r="AD1192">
        <f t="shared" si="148"/>
        <v>22.931595711240803</v>
      </c>
      <c r="AE1192">
        <f t="shared" si="149"/>
        <v>9.8909797928585404E-3</v>
      </c>
      <c r="AF1192" s="1" t="s">
        <v>15</v>
      </c>
      <c r="AG1192" s="1" t="s">
        <v>57</v>
      </c>
      <c r="AH1192">
        <f t="shared" si="152"/>
        <v>100</v>
      </c>
    </row>
    <row r="1193" spans="1:34" x14ac:dyDescent="0.45">
      <c r="A1193" t="str">
        <f>MID('Stand condition - SCT output'!$I1193,9,4)</f>
        <v>2013</v>
      </c>
      <c r="B1193">
        <f t="shared" si="150"/>
        <v>2014</v>
      </c>
      <c r="C1193" t="str">
        <f>MID('Stand condition - SCT output'!$I1193,18,4)</f>
        <v>2015</v>
      </c>
      <c r="D1193">
        <f>SUM('Stand condition - SCT output'!$B1193:$C1193)</f>
        <v>2017924.2888686233</v>
      </c>
      <c r="E1193" s="1">
        <f>'Stand condition - SCT output'!$D1193</f>
        <v>9831067.9871517401</v>
      </c>
      <c r="F1193" s="1">
        <f>'Stand condition - SCT output'!$E1193</f>
        <v>23648663.946748801</v>
      </c>
      <c r="G1193" s="1">
        <f>'Stand condition - SCT output'!$F1193</f>
        <v>44270803.917174503</v>
      </c>
      <c r="H1193" s="1">
        <f>'Stand condition - SCT output'!$G1193</f>
        <v>38798.650390625</v>
      </c>
      <c r="I1193" s="1" t="str">
        <f>'Stand condition - SCT output'!$H1193</f>
        <v>Moonie</v>
      </c>
      <c r="J1193" s="1" t="str">
        <f>'Stand condition - SCT output'!$J1193</f>
        <v>Coolabah</v>
      </c>
      <c r="K1193" s="1"/>
      <c r="L1193" t="s">
        <v>100</v>
      </c>
      <c r="M1193">
        <v>2014</v>
      </c>
      <c r="N1193" t="s">
        <v>102</v>
      </c>
      <c r="O1193">
        <v>2017924.2888686233</v>
      </c>
      <c r="P1193" s="1">
        <v>9831067.9871517401</v>
      </c>
      <c r="Q1193" s="1">
        <v>23648663.946748801</v>
      </c>
      <c r="R1193" s="1">
        <v>44270803.917174503</v>
      </c>
      <c r="S1193" s="1">
        <v>38798.650390625</v>
      </c>
      <c r="T1193" s="1" t="s">
        <v>16</v>
      </c>
      <c r="U1193" s="1" t="s">
        <v>57</v>
      </c>
      <c r="V1193">
        <f t="shared" si="151"/>
        <v>79807258.790334284</v>
      </c>
      <c r="X1193" t="s">
        <v>100</v>
      </c>
      <c r="Y1193">
        <v>2014</v>
      </c>
      <c r="Z1193" t="s">
        <v>102</v>
      </c>
      <c r="AA1193">
        <f t="shared" si="145"/>
        <v>2.5284971811524248</v>
      </c>
      <c r="AB1193">
        <f t="shared" si="146"/>
        <v>12.318513548973584</v>
      </c>
      <c r="AC1193">
        <f t="shared" si="147"/>
        <v>29.632221811899857</v>
      </c>
      <c r="AD1193">
        <f t="shared" si="148"/>
        <v>55.472152017500797</v>
      </c>
      <c r="AE1193">
        <f t="shared" si="149"/>
        <v>4.8615440473347059E-2</v>
      </c>
      <c r="AF1193" s="1" t="s">
        <v>16</v>
      </c>
      <c r="AG1193" s="1" t="s">
        <v>57</v>
      </c>
      <c r="AH1193">
        <f t="shared" si="152"/>
        <v>100.00000000000001</v>
      </c>
    </row>
    <row r="1194" spans="1:34" x14ac:dyDescent="0.45">
      <c r="A1194" t="str">
        <f>MID('Stand condition - SCT output'!$I1194,9,4)</f>
        <v>2013</v>
      </c>
      <c r="B1194">
        <f t="shared" si="150"/>
        <v>2014</v>
      </c>
      <c r="C1194" t="str">
        <f>MID('Stand condition - SCT output'!$I1194,18,4)</f>
        <v>2015</v>
      </c>
      <c r="D1194">
        <f>SUM('Stand condition - SCT output'!$B1194:$C1194)</f>
        <v>74843.593200683521</v>
      </c>
      <c r="E1194" s="1">
        <f>'Stand condition - SCT output'!$D1194</f>
        <v>882524.61932373</v>
      </c>
      <c r="F1194" s="1">
        <f>'Stand condition - SCT output'!$E1194</f>
        <v>5021308.2691741297</v>
      </c>
      <c r="G1194" s="1">
        <f>'Stand condition - SCT output'!$F1194</f>
        <v>10539235.1777755</v>
      </c>
      <c r="H1194" s="1">
        <f>'Stand condition - SCT output'!$G1194</f>
        <v>68357.381807454396</v>
      </c>
      <c r="I1194" s="1" t="str">
        <f>'Stand condition - SCT output'!$H1194</f>
        <v>Murray</v>
      </c>
      <c r="J1194" s="1" t="str">
        <f>'Stand condition - SCT output'!$J1194</f>
        <v>Coolabah</v>
      </c>
      <c r="K1194" s="1"/>
      <c r="L1194" t="s">
        <v>100</v>
      </c>
      <c r="M1194">
        <v>2014</v>
      </c>
      <c r="N1194" t="s">
        <v>102</v>
      </c>
      <c r="O1194">
        <v>74843.593200683521</v>
      </c>
      <c r="P1194" s="1">
        <v>882524.61932373</v>
      </c>
      <c r="Q1194" s="1">
        <v>5021308.2691741297</v>
      </c>
      <c r="R1194" s="1">
        <v>10539235.1777755</v>
      </c>
      <c r="S1194" s="1">
        <v>68357.381807454396</v>
      </c>
      <c r="T1194" s="1" t="s">
        <v>17</v>
      </c>
      <c r="U1194" s="1" t="s">
        <v>57</v>
      </c>
      <c r="V1194">
        <f t="shared" si="151"/>
        <v>16586269.041281497</v>
      </c>
      <c r="X1194" t="s">
        <v>100</v>
      </c>
      <c r="Y1194">
        <v>2014</v>
      </c>
      <c r="Z1194" t="s">
        <v>102</v>
      </c>
      <c r="AA1194">
        <f t="shared" si="145"/>
        <v>0.45123826831944913</v>
      </c>
      <c r="AB1194">
        <f t="shared" si="146"/>
        <v>5.3208145673220306</v>
      </c>
      <c r="AC1194">
        <f t="shared" si="147"/>
        <v>30.273886530337933</v>
      </c>
      <c r="AD1194">
        <f t="shared" si="148"/>
        <v>63.541928275397211</v>
      </c>
      <c r="AE1194">
        <f t="shared" si="149"/>
        <v>0.41213235862338893</v>
      </c>
      <c r="AF1194" s="1" t="s">
        <v>17</v>
      </c>
      <c r="AG1194" s="1" t="s">
        <v>57</v>
      </c>
      <c r="AH1194">
        <f t="shared" si="152"/>
        <v>100.00000000000001</v>
      </c>
    </row>
    <row r="1195" spans="1:34" x14ac:dyDescent="0.45">
      <c r="A1195" t="str">
        <f>MID('Stand condition - SCT output'!$I1195,9,4)</f>
        <v>2013</v>
      </c>
      <c r="B1195">
        <f t="shared" si="150"/>
        <v>2014</v>
      </c>
      <c r="C1195" t="str">
        <f>MID('Stand condition - SCT output'!$I1195,18,4)</f>
        <v>2015</v>
      </c>
      <c r="D1195">
        <f>SUM('Stand condition - SCT output'!$B1195:$C1195)</f>
        <v>571249.88890165405</v>
      </c>
      <c r="E1195" s="1">
        <f>'Stand condition - SCT output'!$D1195</f>
        <v>10262007.3452399</v>
      </c>
      <c r="F1195" s="1">
        <f>'Stand condition - SCT output'!$E1195</f>
        <v>79900942.137468606</v>
      </c>
      <c r="G1195" s="1">
        <f>'Stand condition - SCT output'!$F1195</f>
        <v>180866660.40129599</v>
      </c>
      <c r="H1195" s="1">
        <f>'Stand condition - SCT output'!$G1195</f>
        <v>205286.47981555399</v>
      </c>
      <c r="I1195" s="1" t="str">
        <f>'Stand condition - SCT output'!$H1195</f>
        <v>Barwon-Darling</v>
      </c>
      <c r="J1195" s="1" t="str">
        <f>'Stand condition - SCT output'!$J1195</f>
        <v>Coolabah</v>
      </c>
      <c r="K1195" s="1"/>
      <c r="L1195" t="s">
        <v>100</v>
      </c>
      <c r="M1195">
        <v>2014</v>
      </c>
      <c r="N1195" t="s">
        <v>102</v>
      </c>
      <c r="O1195">
        <v>571249.88890165405</v>
      </c>
      <c r="P1195" s="1">
        <v>10262007.3452399</v>
      </c>
      <c r="Q1195" s="1">
        <v>79900942.137468606</v>
      </c>
      <c r="R1195" s="1">
        <v>180866660.40129599</v>
      </c>
      <c r="S1195" s="1">
        <v>205286.47981555399</v>
      </c>
      <c r="T1195" s="1" t="s">
        <v>18</v>
      </c>
      <c r="U1195" s="1" t="s">
        <v>57</v>
      </c>
      <c r="V1195">
        <f t="shared" si="151"/>
        <v>271806146.25272173</v>
      </c>
      <c r="X1195" t="s">
        <v>100</v>
      </c>
      <c r="Y1195">
        <v>2014</v>
      </c>
      <c r="Z1195" t="s">
        <v>102</v>
      </c>
      <c r="AA1195">
        <f t="shared" si="145"/>
        <v>0.21016812782832126</v>
      </c>
      <c r="AB1195">
        <f t="shared" si="146"/>
        <v>3.7754875990546664</v>
      </c>
      <c r="AC1195">
        <f t="shared" si="147"/>
        <v>29.396297044430252</v>
      </c>
      <c r="AD1195">
        <f t="shared" si="148"/>
        <v>66.54252043039844</v>
      </c>
      <c r="AE1195">
        <f t="shared" si="149"/>
        <v>7.5526798288321761E-2</v>
      </c>
      <c r="AF1195" s="1" t="s">
        <v>18</v>
      </c>
      <c r="AG1195" s="1" t="s">
        <v>57</v>
      </c>
      <c r="AH1195">
        <f t="shared" si="152"/>
        <v>100</v>
      </c>
    </row>
    <row r="1196" spans="1:34" x14ac:dyDescent="0.45">
      <c r="A1196" t="str">
        <f>MID('Stand condition - SCT output'!$I1196,9,4)</f>
        <v>2013</v>
      </c>
      <c r="B1196">
        <f t="shared" si="150"/>
        <v>2014</v>
      </c>
      <c r="C1196" t="str">
        <f>MID('Stand condition - SCT output'!$I1196,18,4)</f>
        <v>2015</v>
      </c>
      <c r="D1196">
        <f>SUM('Stand condition - SCT output'!$B1196:$C1196)</f>
        <v>3887521.3605131209</v>
      </c>
      <c r="E1196" s="1">
        <f>'Stand condition - SCT output'!$D1196</f>
        <v>39772521.185830198</v>
      </c>
      <c r="F1196" s="1">
        <f>'Stand condition - SCT output'!$E1196</f>
        <v>265701901.09811401</v>
      </c>
      <c r="G1196" s="1">
        <f>'Stand condition - SCT output'!$F1196</f>
        <v>330202068.06265098</v>
      </c>
      <c r="H1196" s="1">
        <f>'Stand condition - SCT output'!$G1196</f>
        <v>102326.352355957</v>
      </c>
      <c r="I1196" s="1" t="str">
        <f>'Stand condition - SCT output'!$H1196</f>
        <v>Border Rivers</v>
      </c>
      <c r="J1196" s="1" t="str">
        <f>'Stand condition - SCT output'!$J1196</f>
        <v>Coolabah</v>
      </c>
      <c r="K1196" s="1"/>
      <c r="L1196" t="s">
        <v>100</v>
      </c>
      <c r="M1196">
        <v>2014</v>
      </c>
      <c r="N1196" t="s">
        <v>102</v>
      </c>
      <c r="O1196">
        <v>3887521.3605131209</v>
      </c>
      <c r="P1196" s="1">
        <v>39772521.185830198</v>
      </c>
      <c r="Q1196" s="1">
        <v>265701901.09811401</v>
      </c>
      <c r="R1196" s="1">
        <v>330202068.06265098</v>
      </c>
      <c r="S1196" s="1">
        <v>102326.352355957</v>
      </c>
      <c r="T1196" s="1" t="s">
        <v>19</v>
      </c>
      <c r="U1196" s="1" t="s">
        <v>57</v>
      </c>
      <c r="V1196">
        <f t="shared" si="151"/>
        <v>639666338.05946422</v>
      </c>
      <c r="X1196" t="s">
        <v>100</v>
      </c>
      <c r="Y1196">
        <v>2014</v>
      </c>
      <c r="Z1196" t="s">
        <v>102</v>
      </c>
      <c r="AA1196">
        <f t="shared" si="145"/>
        <v>0.607742056945903</v>
      </c>
      <c r="AB1196">
        <f t="shared" si="146"/>
        <v>6.2176980121365855</v>
      </c>
      <c r="AC1196">
        <f t="shared" si="147"/>
        <v>41.537577528960732</v>
      </c>
      <c r="AD1196">
        <f t="shared" si="148"/>
        <v>51.620985569504043</v>
      </c>
      <c r="AE1196">
        <f t="shared" si="149"/>
        <v>1.5996832452741104E-2</v>
      </c>
      <c r="AF1196" s="1" t="s">
        <v>19</v>
      </c>
      <c r="AG1196" s="1" t="s">
        <v>57</v>
      </c>
      <c r="AH1196">
        <f t="shared" si="152"/>
        <v>100</v>
      </c>
    </row>
    <row r="1197" spans="1:34" x14ac:dyDescent="0.45">
      <c r="A1197" t="str">
        <f>MID('Stand condition - SCT output'!$I1197,9,4)</f>
        <v>2013</v>
      </c>
      <c r="B1197">
        <f t="shared" si="150"/>
        <v>2014</v>
      </c>
      <c r="C1197" t="str">
        <f>MID('Stand condition - SCT output'!$I1197,18,4)</f>
        <v>2015</v>
      </c>
      <c r="D1197">
        <f>SUM('Stand condition - SCT output'!$B1197:$C1197)</f>
        <v>0</v>
      </c>
      <c r="E1197" s="1">
        <f>'Stand condition - SCT output'!$D1197</f>
        <v>3112.7178344726499</v>
      </c>
      <c r="F1197" s="1">
        <f>'Stand condition - SCT output'!$E1197</f>
        <v>19946.427246093699</v>
      </c>
      <c r="G1197" s="1">
        <f>'Stand condition - SCT output'!$F1197</f>
        <v>50460.816650390603</v>
      </c>
      <c r="H1197" s="1">
        <f>'Stand condition - SCT output'!$G1197</f>
        <v>622.91864013671795</v>
      </c>
      <c r="I1197" s="1" t="str">
        <f>'Stand condition - SCT output'!$H1197</f>
        <v>Campaspe</v>
      </c>
      <c r="J1197" s="1" t="str">
        <f>'Stand condition - SCT output'!$J1197</f>
        <v>Coolabah</v>
      </c>
      <c r="K1197" s="1"/>
      <c r="L1197" t="s">
        <v>100</v>
      </c>
      <c r="M1197">
        <v>2014</v>
      </c>
      <c r="N1197" t="s">
        <v>102</v>
      </c>
      <c r="O1197">
        <v>0</v>
      </c>
      <c r="P1197" s="1">
        <v>3112.7178344726499</v>
      </c>
      <c r="Q1197" s="1">
        <v>19946.427246093699</v>
      </c>
      <c r="R1197" s="1">
        <v>50460.816650390603</v>
      </c>
      <c r="S1197" s="1">
        <v>622.91864013671795</v>
      </c>
      <c r="T1197" s="1" t="s">
        <v>20</v>
      </c>
      <c r="U1197" s="1" t="s">
        <v>57</v>
      </c>
      <c r="V1197">
        <f t="shared" si="151"/>
        <v>74142.880371093663</v>
      </c>
      <c r="X1197" t="s">
        <v>100</v>
      </c>
      <c r="Y1197">
        <v>2014</v>
      </c>
      <c r="Z1197" t="s">
        <v>102</v>
      </c>
      <c r="AA1197">
        <f t="shared" si="145"/>
        <v>0</v>
      </c>
      <c r="AB1197">
        <f t="shared" si="146"/>
        <v>4.1982693670560653</v>
      </c>
      <c r="AC1197">
        <f t="shared" si="147"/>
        <v>26.902687279290383</v>
      </c>
      <c r="AD1197">
        <f t="shared" si="148"/>
        <v>68.058883601268789</v>
      </c>
      <c r="AE1197">
        <f t="shared" si="149"/>
        <v>0.84015975238477159</v>
      </c>
      <c r="AF1197" s="1" t="s">
        <v>20</v>
      </c>
      <c r="AG1197" s="1" t="s">
        <v>57</v>
      </c>
      <c r="AH1197">
        <f t="shared" si="152"/>
        <v>100.00000000000001</v>
      </c>
    </row>
    <row r="1198" spans="1:34" x14ac:dyDescent="0.45">
      <c r="A1198" t="str">
        <f>MID('Stand condition - SCT output'!$I1198,9,4)</f>
        <v>2013</v>
      </c>
      <c r="B1198">
        <f t="shared" si="150"/>
        <v>2014</v>
      </c>
      <c r="C1198" t="str">
        <f>MID('Stand condition - SCT output'!$I1198,18,4)</f>
        <v>2015</v>
      </c>
      <c r="D1198">
        <f>SUM('Stand condition - SCT output'!$B1198:$C1198)</f>
        <v>3089.2772216796802</v>
      </c>
      <c r="E1198" s="1">
        <f>'Stand condition - SCT output'!$D1198</f>
        <v>34289.088073730403</v>
      </c>
      <c r="F1198" s="1">
        <f>'Stand condition - SCT output'!$E1198</f>
        <v>299433.92279531399</v>
      </c>
      <c r="G1198" s="1">
        <f>'Stand condition - SCT output'!$F1198</f>
        <v>1158400.02532001</v>
      </c>
      <c r="H1198" s="1">
        <f>'Stand condition - SCT output'!$G1198</f>
        <v>7430.1927490234302</v>
      </c>
      <c r="I1198" s="1" t="str">
        <f>'Stand condition - SCT output'!$H1198</f>
        <v>Goulburn-Broken</v>
      </c>
      <c r="J1198" s="1" t="str">
        <f>'Stand condition - SCT output'!$J1198</f>
        <v>Coolabah</v>
      </c>
      <c r="K1198" s="1"/>
      <c r="L1198" t="s">
        <v>100</v>
      </c>
      <c r="M1198">
        <v>2014</v>
      </c>
      <c r="N1198" t="s">
        <v>102</v>
      </c>
      <c r="O1198">
        <v>3089.2772216796802</v>
      </c>
      <c r="P1198" s="1">
        <v>34289.088073730403</v>
      </c>
      <c r="Q1198" s="1">
        <v>299433.92279531399</v>
      </c>
      <c r="R1198" s="1">
        <v>1158400.02532001</v>
      </c>
      <c r="S1198" s="1">
        <v>7430.1927490234302</v>
      </c>
      <c r="T1198" s="1" t="s">
        <v>21</v>
      </c>
      <c r="U1198" s="1" t="s">
        <v>57</v>
      </c>
      <c r="V1198">
        <f t="shared" si="151"/>
        <v>1502642.5061597575</v>
      </c>
      <c r="X1198" t="s">
        <v>100</v>
      </c>
      <c r="Y1198">
        <v>2014</v>
      </c>
      <c r="Z1198" t="s">
        <v>102</v>
      </c>
      <c r="AA1198">
        <f t="shared" si="145"/>
        <v>0.20558963352998849</v>
      </c>
      <c r="AB1198">
        <f t="shared" si="146"/>
        <v>2.2819192145283869</v>
      </c>
      <c r="AC1198">
        <f t="shared" si="147"/>
        <v>19.927156430611372</v>
      </c>
      <c r="AD1198">
        <f t="shared" si="148"/>
        <v>77.090859640360236</v>
      </c>
      <c r="AE1198">
        <f t="shared" si="149"/>
        <v>0.49447508097002213</v>
      </c>
      <c r="AF1198" s="1" t="s">
        <v>21</v>
      </c>
      <c r="AG1198" s="1" t="s">
        <v>57</v>
      </c>
      <c r="AH1198">
        <f t="shared" si="152"/>
        <v>100</v>
      </c>
    </row>
    <row r="1199" spans="1:34" x14ac:dyDescent="0.45">
      <c r="A1199" t="str">
        <f>MID('Stand condition - SCT output'!$I1199,9,4)</f>
        <v>2013</v>
      </c>
      <c r="B1199">
        <f t="shared" si="150"/>
        <v>2014</v>
      </c>
      <c r="C1199" t="str">
        <f>MID('Stand condition - SCT output'!$I1199,18,4)</f>
        <v>2015</v>
      </c>
      <c r="D1199">
        <f>SUM('Stand condition - SCT output'!$B1199:$C1199)</f>
        <v>3767255.0352538973</v>
      </c>
      <c r="E1199" s="1">
        <f>'Stand condition - SCT output'!$D1199</f>
        <v>63880680.461263202</v>
      </c>
      <c r="F1199" s="1">
        <f>'Stand condition - SCT output'!$E1199</f>
        <v>699210930.70785606</v>
      </c>
      <c r="G1199" s="1">
        <f>'Stand condition - SCT output'!$F1199</f>
        <v>615473044.61569095</v>
      </c>
      <c r="H1199" s="1">
        <f>'Stand condition - SCT output'!$G1199</f>
        <v>292180.49802748702</v>
      </c>
      <c r="I1199" s="1" t="str">
        <f>'Stand condition - SCT output'!$H1199</f>
        <v>Gwydir</v>
      </c>
      <c r="J1199" s="1" t="str">
        <f>'Stand condition - SCT output'!$J1199</f>
        <v>Coolabah</v>
      </c>
      <c r="K1199" s="1"/>
      <c r="L1199" t="s">
        <v>100</v>
      </c>
      <c r="M1199">
        <v>2014</v>
      </c>
      <c r="N1199" t="s">
        <v>102</v>
      </c>
      <c r="O1199">
        <v>3767255.0352538973</v>
      </c>
      <c r="P1199" s="1">
        <v>63880680.461263202</v>
      </c>
      <c r="Q1199" s="1">
        <v>699210930.70785606</v>
      </c>
      <c r="R1199" s="1">
        <v>615473044.61569095</v>
      </c>
      <c r="S1199" s="1">
        <v>292180.49802748702</v>
      </c>
      <c r="T1199" s="1" t="s">
        <v>22</v>
      </c>
      <c r="U1199" s="1" t="s">
        <v>57</v>
      </c>
      <c r="V1199">
        <f t="shared" si="151"/>
        <v>1382624091.3180916</v>
      </c>
      <c r="X1199" t="s">
        <v>100</v>
      </c>
      <c r="Y1199">
        <v>2014</v>
      </c>
      <c r="Z1199" t="s">
        <v>102</v>
      </c>
      <c r="AA1199">
        <f t="shared" si="145"/>
        <v>0.27247138675722588</v>
      </c>
      <c r="AB1199">
        <f t="shared" si="146"/>
        <v>4.6202493405394147</v>
      </c>
      <c r="AC1199">
        <f t="shared" si="147"/>
        <v>50.571296645155371</v>
      </c>
      <c r="AD1199">
        <f t="shared" si="148"/>
        <v>44.514850311117058</v>
      </c>
      <c r="AE1199">
        <f t="shared" si="149"/>
        <v>2.1132316430921127E-2</v>
      </c>
      <c r="AF1199" s="1" t="s">
        <v>22</v>
      </c>
      <c r="AG1199" s="1" t="s">
        <v>57</v>
      </c>
      <c r="AH1199">
        <f t="shared" si="152"/>
        <v>99.999999999999986</v>
      </c>
    </row>
    <row r="1200" spans="1:34" x14ac:dyDescent="0.45">
      <c r="A1200" t="str">
        <f>MID('Stand condition - SCT output'!$I1200,9,4)</f>
        <v>2013</v>
      </c>
      <c r="B1200">
        <f t="shared" si="150"/>
        <v>2014</v>
      </c>
      <c r="C1200" t="str">
        <f>MID('Stand condition - SCT output'!$I1200,18,4)</f>
        <v>2015</v>
      </c>
      <c r="D1200">
        <f>SUM('Stand condition - SCT output'!$B1200:$C1200)</f>
        <v>22709369.8787564</v>
      </c>
      <c r="E1200" s="1">
        <f>'Stand condition - SCT output'!$D1200</f>
        <v>345803526.30000699</v>
      </c>
      <c r="F1200" s="1">
        <f>'Stand condition - SCT output'!$E1200</f>
        <v>609353069.13626802</v>
      </c>
      <c r="G1200" s="1">
        <f>'Stand condition - SCT output'!$F1200</f>
        <v>247961715.43422601</v>
      </c>
      <c r="H1200" s="1">
        <f>'Stand condition - SCT output'!$G1200</f>
        <v>37750.415768612103</v>
      </c>
      <c r="I1200" s="1" t="str">
        <f>'Stand condition - SCT output'!$H1200</f>
        <v>Warrego</v>
      </c>
      <c r="J1200" s="1" t="str">
        <f>'Stand condition - SCT output'!$J1200</f>
        <v>Coolabah</v>
      </c>
      <c r="K1200" s="1"/>
      <c r="L1200" t="s">
        <v>100</v>
      </c>
      <c r="M1200">
        <v>2014</v>
      </c>
      <c r="N1200" t="s">
        <v>102</v>
      </c>
      <c r="O1200">
        <v>22709369.8787564</v>
      </c>
      <c r="P1200" s="1">
        <v>345803526.30000699</v>
      </c>
      <c r="Q1200" s="1">
        <v>609353069.13626802</v>
      </c>
      <c r="R1200" s="1">
        <v>247961715.43422601</v>
      </c>
      <c r="S1200" s="1">
        <v>37750.415768612103</v>
      </c>
      <c r="T1200" s="1" t="s">
        <v>23</v>
      </c>
      <c r="U1200" s="1" t="s">
        <v>57</v>
      </c>
      <c r="V1200">
        <f t="shared" si="151"/>
        <v>1225865431.1650259</v>
      </c>
      <c r="X1200" t="s">
        <v>100</v>
      </c>
      <c r="Y1200">
        <v>2014</v>
      </c>
      <c r="Z1200" t="s">
        <v>102</v>
      </c>
      <c r="AA1200">
        <f t="shared" si="145"/>
        <v>1.8525173564258268</v>
      </c>
      <c r="AB1200">
        <f t="shared" si="146"/>
        <v>28.208930402039776</v>
      </c>
      <c r="AC1200">
        <f t="shared" si="147"/>
        <v>49.707990260982967</v>
      </c>
      <c r="AD1200">
        <f t="shared" si="148"/>
        <v>20.227482489539703</v>
      </c>
      <c r="AE1200">
        <f t="shared" si="149"/>
        <v>3.0794910117283615E-3</v>
      </c>
      <c r="AF1200" s="1" t="s">
        <v>23</v>
      </c>
      <c r="AG1200" s="1" t="s">
        <v>57</v>
      </c>
      <c r="AH1200">
        <f t="shared" si="152"/>
        <v>100</v>
      </c>
    </row>
    <row r="1201" spans="1:34" x14ac:dyDescent="0.45">
      <c r="A1201" t="str">
        <f>MID('Stand condition - SCT output'!$I1201,9,4)</f>
        <v>2013</v>
      </c>
      <c r="B1201">
        <f t="shared" si="150"/>
        <v>2014</v>
      </c>
      <c r="C1201" t="str">
        <f>MID('Stand condition - SCT output'!$I1201,18,4)</f>
        <v>2015</v>
      </c>
      <c r="D1201">
        <f>SUM('Stand condition - SCT output'!$B1201:$C1201)</f>
        <v>0</v>
      </c>
      <c r="E1201" s="1">
        <f>'Stand condition - SCT output'!$D1201</f>
        <v>633.65203857421795</v>
      </c>
      <c r="F1201" s="1">
        <f>'Stand condition - SCT output'!$E1201</f>
        <v>6506.8036893956796</v>
      </c>
      <c r="G1201" s="1">
        <f>'Stand condition - SCT output'!$F1201</f>
        <v>48976.106165508201</v>
      </c>
      <c r="H1201" s="1">
        <f>'Stand condition - SCT output'!$G1201</f>
        <v>0</v>
      </c>
      <c r="I1201" s="1" t="str">
        <f>'Stand condition - SCT output'!$H1201</f>
        <v>Eastern Mt Lofty Ranges</v>
      </c>
      <c r="J1201" s="1" t="str">
        <f>'Stand condition - SCT output'!$J1201</f>
        <v>Coolabah</v>
      </c>
      <c r="K1201" s="1"/>
      <c r="L1201" t="s">
        <v>100</v>
      </c>
      <c r="M1201">
        <v>2014</v>
      </c>
      <c r="N1201" t="s">
        <v>102</v>
      </c>
      <c r="O1201">
        <v>0</v>
      </c>
      <c r="P1201" s="1">
        <v>633.65203857421795</v>
      </c>
      <c r="Q1201" s="1">
        <v>6506.8036893956796</v>
      </c>
      <c r="R1201" s="1">
        <v>48976.106165508201</v>
      </c>
      <c r="S1201" s="1">
        <v>0</v>
      </c>
      <c r="T1201" s="1" t="s">
        <v>24</v>
      </c>
      <c r="U1201" s="1" t="s">
        <v>57</v>
      </c>
      <c r="V1201">
        <f t="shared" si="151"/>
        <v>56116.561893478101</v>
      </c>
      <c r="X1201" t="s">
        <v>100</v>
      </c>
      <c r="Y1201">
        <v>2014</v>
      </c>
      <c r="Z1201" t="s">
        <v>102</v>
      </c>
      <c r="AA1201">
        <f t="shared" si="145"/>
        <v>0</v>
      </c>
      <c r="AB1201">
        <f t="shared" si="146"/>
        <v>1.1291711701387419</v>
      </c>
      <c r="AC1201">
        <f t="shared" si="147"/>
        <v>11.595157418494493</v>
      </c>
      <c r="AD1201">
        <f t="shared" si="148"/>
        <v>87.275671411366758</v>
      </c>
      <c r="AE1201">
        <f t="shared" si="149"/>
        <v>0</v>
      </c>
      <c r="AF1201" s="1" t="s">
        <v>24</v>
      </c>
      <c r="AG1201" s="1" t="s">
        <v>57</v>
      </c>
      <c r="AH1201">
        <f t="shared" si="152"/>
        <v>100</v>
      </c>
    </row>
    <row r="1202" spans="1:34" x14ac:dyDescent="0.45">
      <c r="A1202" t="str">
        <f>MID('Stand condition - SCT output'!$I1202,9,4)</f>
        <v>2013</v>
      </c>
      <c r="B1202">
        <f t="shared" si="150"/>
        <v>2014</v>
      </c>
      <c r="C1202" t="str">
        <f>MID('Stand condition - SCT output'!$I1202,18,4)</f>
        <v>2015</v>
      </c>
      <c r="D1202">
        <f>SUM('Stand condition - SCT output'!$B1202:$C1202)</f>
        <v>22560709.334386159</v>
      </c>
      <c r="E1202" s="1">
        <f>'Stand condition - SCT output'!$D1202</f>
        <v>95075442.501999497</v>
      </c>
      <c r="F1202" s="1">
        <f>'Stand condition - SCT output'!$E1202</f>
        <v>227160963.04130399</v>
      </c>
      <c r="G1202" s="1">
        <f>'Stand condition - SCT output'!$F1202</f>
        <v>255683262.93712801</v>
      </c>
      <c r="H1202" s="1">
        <f>'Stand condition - SCT output'!$G1202</f>
        <v>231848.07153320301</v>
      </c>
      <c r="I1202" s="1" t="str">
        <f>'Stand condition - SCT output'!$H1202</f>
        <v>Condamine-Balonne</v>
      </c>
      <c r="J1202" s="1" t="str">
        <f>'Stand condition - SCT output'!$J1202</f>
        <v>Coolabah</v>
      </c>
      <c r="K1202" s="1"/>
      <c r="L1202" t="s">
        <v>100</v>
      </c>
      <c r="M1202">
        <v>2014</v>
      </c>
      <c r="N1202" t="s">
        <v>102</v>
      </c>
      <c r="O1202">
        <v>22560709.334386159</v>
      </c>
      <c r="P1202" s="1">
        <v>95075442.501999497</v>
      </c>
      <c r="Q1202" s="1">
        <v>227160963.04130399</v>
      </c>
      <c r="R1202" s="1">
        <v>255683262.93712801</v>
      </c>
      <c r="S1202" s="1">
        <v>231848.07153320301</v>
      </c>
      <c r="T1202" s="1" t="s">
        <v>25</v>
      </c>
      <c r="U1202" s="1" t="s">
        <v>57</v>
      </c>
      <c r="V1202">
        <f t="shared" si="151"/>
        <v>600712225.88635087</v>
      </c>
      <c r="X1202" t="s">
        <v>100</v>
      </c>
      <c r="Y1202">
        <v>2014</v>
      </c>
      <c r="Z1202" t="s">
        <v>102</v>
      </c>
      <c r="AA1202">
        <f t="shared" si="145"/>
        <v>3.7556600918347933</v>
      </c>
      <c r="AB1202">
        <f t="shared" si="146"/>
        <v>15.827119609845743</v>
      </c>
      <c r="AC1202">
        <f t="shared" si="147"/>
        <v>37.815272147346093</v>
      </c>
      <c r="AD1202">
        <f t="shared" si="148"/>
        <v>42.563352620277932</v>
      </c>
      <c r="AE1202">
        <f t="shared" si="149"/>
        <v>3.8595530695435934E-2</v>
      </c>
      <c r="AF1202" s="1" t="s">
        <v>25</v>
      </c>
      <c r="AG1202" s="1" t="s">
        <v>57</v>
      </c>
      <c r="AH1202">
        <f t="shared" si="152"/>
        <v>100</v>
      </c>
    </row>
    <row r="1203" spans="1:34" x14ac:dyDescent="0.45">
      <c r="A1203" t="str">
        <f>MID('Stand condition - SCT output'!$I1203,9,4)</f>
        <v>2014</v>
      </c>
      <c r="B1203">
        <f t="shared" si="150"/>
        <v>2015</v>
      </c>
      <c r="C1203" t="str">
        <f>MID('Stand condition - SCT output'!$I1203,18,4)</f>
        <v>2016</v>
      </c>
      <c r="D1203">
        <f>SUM('Stand condition - SCT output'!$B1203:$C1203)</f>
        <v>101024.31591796865</v>
      </c>
      <c r="E1203" s="1">
        <f>'Stand condition - SCT output'!$D1203</f>
        <v>872645.47613525297</v>
      </c>
      <c r="F1203" s="1">
        <f>'Stand condition - SCT output'!$E1203</f>
        <v>4627396.2238230901</v>
      </c>
      <c r="G1203" s="1">
        <f>'Stand condition - SCT output'!$F1203</f>
        <v>7314742.9171688296</v>
      </c>
      <c r="H1203" s="1">
        <f>'Stand condition - SCT output'!$G1203</f>
        <v>18356.047912597602</v>
      </c>
      <c r="I1203" s="1" t="str">
        <f>'Stand condition - SCT output'!$H1203</f>
        <v>Murrumbidgee</v>
      </c>
      <c r="J1203" s="1" t="str">
        <f>'Stand condition - SCT output'!$J1203</f>
        <v>Coolabah</v>
      </c>
      <c r="K1203" s="1"/>
      <c r="L1203" t="s">
        <v>101</v>
      </c>
      <c r="M1203">
        <v>2015</v>
      </c>
      <c r="N1203" t="s">
        <v>103</v>
      </c>
      <c r="O1203">
        <v>101024.31591796865</v>
      </c>
      <c r="P1203" s="1">
        <v>872645.47613525297</v>
      </c>
      <c r="Q1203" s="1">
        <v>4627396.2238230901</v>
      </c>
      <c r="R1203" s="1">
        <v>7314742.9171688296</v>
      </c>
      <c r="S1203" s="1">
        <v>18356.047912597602</v>
      </c>
      <c r="T1203" s="1" t="s">
        <v>4</v>
      </c>
      <c r="U1203" s="1" t="s">
        <v>57</v>
      </c>
      <c r="V1203">
        <f t="shared" si="151"/>
        <v>12934164.980957739</v>
      </c>
      <c r="X1203" t="s">
        <v>101</v>
      </c>
      <c r="Y1203">
        <v>2015</v>
      </c>
      <c r="Z1203" t="s">
        <v>103</v>
      </c>
      <c r="AA1203">
        <f t="shared" si="145"/>
        <v>0.78106562013629177</v>
      </c>
      <c r="AB1203">
        <f t="shared" si="146"/>
        <v>6.7468249973616459</v>
      </c>
      <c r="AC1203">
        <f t="shared" si="147"/>
        <v>35.77653625599914</v>
      </c>
      <c r="AD1203">
        <f t="shared" si="148"/>
        <v>56.553654046766255</v>
      </c>
      <c r="AE1203">
        <f t="shared" si="149"/>
        <v>0.14191907973666798</v>
      </c>
      <c r="AF1203" s="1" t="s">
        <v>4</v>
      </c>
      <c r="AG1203" s="1" t="s">
        <v>57</v>
      </c>
      <c r="AH1203">
        <f t="shared" si="152"/>
        <v>100</v>
      </c>
    </row>
    <row r="1204" spans="1:34" x14ac:dyDescent="0.45">
      <c r="A1204" t="str">
        <f>MID('Stand condition - SCT output'!$I1204,9,4)</f>
        <v>2014</v>
      </c>
      <c r="B1204">
        <f t="shared" si="150"/>
        <v>2015</v>
      </c>
      <c r="C1204" t="str">
        <f>MID('Stand condition - SCT output'!$I1204,18,4)</f>
        <v>2016</v>
      </c>
      <c r="D1204">
        <f>SUM('Stand condition - SCT output'!$B1204:$C1204)</f>
        <v>691087.94232177699</v>
      </c>
      <c r="E1204" s="1">
        <f>'Stand condition - SCT output'!$D1204</f>
        <v>12247037.3890782</v>
      </c>
      <c r="F1204" s="1">
        <f>'Stand condition - SCT output'!$E1204</f>
        <v>303370345.95346498</v>
      </c>
      <c r="G1204" s="1">
        <f>'Stand condition - SCT output'!$F1204</f>
        <v>514780944.44564599</v>
      </c>
      <c r="H1204" s="1">
        <f>'Stand condition - SCT output'!$G1204</f>
        <v>109257.49518899299</v>
      </c>
      <c r="I1204" s="1" t="str">
        <f>'Stand condition - SCT output'!$H1204</f>
        <v>Namoi</v>
      </c>
      <c r="J1204" s="1" t="str">
        <f>'Stand condition - SCT output'!$J1204</f>
        <v>Coolabah</v>
      </c>
      <c r="K1204" s="1"/>
      <c r="L1204" t="s">
        <v>101</v>
      </c>
      <c r="M1204">
        <v>2015</v>
      </c>
      <c r="N1204" t="s">
        <v>103</v>
      </c>
      <c r="O1204">
        <v>691087.94232177699</v>
      </c>
      <c r="P1204" s="1">
        <v>12247037.3890782</v>
      </c>
      <c r="Q1204" s="1">
        <v>303370345.95346498</v>
      </c>
      <c r="R1204" s="1">
        <v>514780944.44564599</v>
      </c>
      <c r="S1204" s="1">
        <v>109257.49518899299</v>
      </c>
      <c r="T1204" s="1" t="s">
        <v>7</v>
      </c>
      <c r="U1204" s="1" t="s">
        <v>57</v>
      </c>
      <c r="V1204">
        <f t="shared" si="151"/>
        <v>831198673.2256999</v>
      </c>
      <c r="X1204" t="s">
        <v>101</v>
      </c>
      <c r="Y1204">
        <v>2015</v>
      </c>
      <c r="Z1204" t="s">
        <v>103</v>
      </c>
      <c r="AA1204">
        <f t="shared" si="145"/>
        <v>8.3143532898075509E-2</v>
      </c>
      <c r="AB1204">
        <f t="shared" si="146"/>
        <v>1.4734187846511029</v>
      </c>
      <c r="AC1204">
        <f t="shared" si="147"/>
        <v>36.497934335740837</v>
      </c>
      <c r="AD1204">
        <f t="shared" si="148"/>
        <v>61.9323587762591</v>
      </c>
      <c r="AE1204">
        <f t="shared" si="149"/>
        <v>1.3144570450887344E-2</v>
      </c>
      <c r="AF1204" s="1" t="s">
        <v>7</v>
      </c>
      <c r="AG1204" s="1" t="s">
        <v>57</v>
      </c>
      <c r="AH1204">
        <f t="shared" si="152"/>
        <v>100</v>
      </c>
    </row>
    <row r="1205" spans="1:34" x14ac:dyDescent="0.45">
      <c r="A1205" t="str">
        <f>MID('Stand condition - SCT output'!$I1205,9,4)</f>
        <v>2014</v>
      </c>
      <c r="B1205">
        <f t="shared" si="150"/>
        <v>2015</v>
      </c>
      <c r="C1205" t="str">
        <f>MID('Stand condition - SCT output'!$I1205,18,4)</f>
        <v>2016</v>
      </c>
      <c r="D1205">
        <f>SUM('Stand condition - SCT output'!$B1205:$C1205)</f>
        <v>608617.45141601516</v>
      </c>
      <c r="E1205" s="1">
        <f>'Stand condition - SCT output'!$D1205</f>
        <v>26057887.050740998</v>
      </c>
      <c r="F1205" s="1">
        <f>'Stand condition - SCT output'!$E1205</f>
        <v>107547318.123221</v>
      </c>
      <c r="G1205" s="1">
        <f>'Stand condition - SCT output'!$F1205</f>
        <v>21308805.114641901</v>
      </c>
      <c r="H1205" s="1">
        <f>'Stand condition - SCT output'!$G1205</f>
        <v>0</v>
      </c>
      <c r="I1205" s="1" t="str">
        <f>'Stand condition - SCT output'!$H1205</f>
        <v>Nebine</v>
      </c>
      <c r="J1205" s="1" t="str">
        <f>'Stand condition - SCT output'!$J1205</f>
        <v>Coolabah</v>
      </c>
      <c r="K1205" s="1"/>
      <c r="L1205" t="s">
        <v>101</v>
      </c>
      <c r="M1205">
        <v>2015</v>
      </c>
      <c r="N1205" t="s">
        <v>103</v>
      </c>
      <c r="O1205">
        <v>608617.45141601516</v>
      </c>
      <c r="P1205" s="1">
        <v>26057887.050740998</v>
      </c>
      <c r="Q1205" s="1">
        <v>107547318.123221</v>
      </c>
      <c r="R1205" s="1">
        <v>21308805.114641901</v>
      </c>
      <c r="S1205" s="1">
        <v>0</v>
      </c>
      <c r="T1205" s="1" t="s">
        <v>8</v>
      </c>
      <c r="U1205" s="1" t="s">
        <v>57</v>
      </c>
      <c r="V1205">
        <f t="shared" si="151"/>
        <v>155522627.74001992</v>
      </c>
      <c r="X1205" t="s">
        <v>101</v>
      </c>
      <c r="Y1205">
        <v>2015</v>
      </c>
      <c r="Z1205" t="s">
        <v>103</v>
      </c>
      <c r="AA1205">
        <f t="shared" si="145"/>
        <v>0.39133691364411177</v>
      </c>
      <c r="AB1205">
        <f t="shared" si="146"/>
        <v>16.755045506497474</v>
      </c>
      <c r="AC1205">
        <f t="shared" si="147"/>
        <v>69.152199706272285</v>
      </c>
      <c r="AD1205">
        <f t="shared" si="148"/>
        <v>13.701417873586125</v>
      </c>
      <c r="AE1205">
        <f t="shared" si="149"/>
        <v>0</v>
      </c>
      <c r="AF1205" s="1" t="s">
        <v>8</v>
      </c>
      <c r="AG1205" s="1" t="s">
        <v>57</v>
      </c>
      <c r="AH1205">
        <f t="shared" si="152"/>
        <v>99.999999999999986</v>
      </c>
    </row>
    <row r="1206" spans="1:34" x14ac:dyDescent="0.45">
      <c r="A1206" t="str">
        <f>MID('Stand condition - SCT output'!$I1206,9,4)</f>
        <v>2014</v>
      </c>
      <c r="B1206">
        <f t="shared" si="150"/>
        <v>2015</v>
      </c>
      <c r="C1206" t="str">
        <f>MID('Stand condition - SCT output'!$I1206,18,4)</f>
        <v>2016</v>
      </c>
      <c r="D1206">
        <f>SUM('Stand condition - SCT output'!$B1206:$C1206)</f>
        <v>1244.98132324218</v>
      </c>
      <c r="E1206" s="1">
        <f>'Stand condition - SCT output'!$D1206</f>
        <v>8718.9696044921802</v>
      </c>
      <c r="F1206" s="1">
        <f>'Stand condition - SCT output'!$E1206</f>
        <v>89538.280456542896</v>
      </c>
      <c r="G1206" s="1">
        <f>'Stand condition - SCT output'!$F1206</f>
        <v>469661.07560364902</v>
      </c>
      <c r="H1206" s="1">
        <f>'Stand condition - SCT output'!$G1206</f>
        <v>8242.7812753714697</v>
      </c>
      <c r="I1206" s="1" t="str">
        <f>'Stand condition - SCT output'!$H1206</f>
        <v>Ovens</v>
      </c>
      <c r="J1206" s="1" t="str">
        <f>'Stand condition - SCT output'!$J1206</f>
        <v>Coolabah</v>
      </c>
      <c r="K1206" s="1"/>
      <c r="L1206" t="s">
        <v>101</v>
      </c>
      <c r="M1206">
        <v>2015</v>
      </c>
      <c r="N1206" t="s">
        <v>103</v>
      </c>
      <c r="O1206">
        <v>1244.98132324218</v>
      </c>
      <c r="P1206" s="1">
        <v>8718.9696044921802</v>
      </c>
      <c r="Q1206" s="1">
        <v>89538.280456542896</v>
      </c>
      <c r="R1206" s="1">
        <v>469661.07560364902</v>
      </c>
      <c r="S1206" s="1">
        <v>8242.7812753714697</v>
      </c>
      <c r="T1206" s="1" t="s">
        <v>9</v>
      </c>
      <c r="U1206" s="1" t="s">
        <v>57</v>
      </c>
      <c r="V1206">
        <f t="shared" si="151"/>
        <v>577406.08826329769</v>
      </c>
      <c r="X1206" t="s">
        <v>101</v>
      </c>
      <c r="Y1206">
        <v>2015</v>
      </c>
      <c r="Z1206" t="s">
        <v>103</v>
      </c>
      <c r="AA1206">
        <f t="shared" si="145"/>
        <v>0.21561624453714928</v>
      </c>
      <c r="AB1206">
        <f t="shared" si="146"/>
        <v>1.510023843135565</v>
      </c>
      <c r="AC1206">
        <f t="shared" si="147"/>
        <v>15.506985859094954</v>
      </c>
      <c r="AD1206">
        <f t="shared" si="148"/>
        <v>81.339820474751065</v>
      </c>
      <c r="AE1206">
        <f t="shared" si="149"/>
        <v>1.4275535784812774</v>
      </c>
      <c r="AF1206" s="1" t="s">
        <v>9</v>
      </c>
      <c r="AG1206" s="1" t="s">
        <v>57</v>
      </c>
      <c r="AH1206">
        <f t="shared" si="152"/>
        <v>100.00000000000001</v>
      </c>
    </row>
    <row r="1207" spans="1:34" x14ac:dyDescent="0.45">
      <c r="A1207" t="str">
        <f>MID('Stand condition - SCT output'!$I1207,9,4)</f>
        <v>2014</v>
      </c>
      <c r="B1207">
        <f t="shared" si="150"/>
        <v>2015</v>
      </c>
      <c r="C1207" t="str">
        <f>MID('Stand condition - SCT output'!$I1207,18,4)</f>
        <v>2016</v>
      </c>
      <c r="D1207">
        <f>SUM('Stand condition - SCT output'!$B1207:$C1207)</f>
        <v>2156321.3090023245</v>
      </c>
      <c r="E1207" s="1">
        <f>'Stand condition - SCT output'!$D1207</f>
        <v>20698156.861591101</v>
      </c>
      <c r="F1207" s="1">
        <f>'Stand condition - SCT output'!$E1207</f>
        <v>66068907.420023501</v>
      </c>
      <c r="G1207" s="1">
        <f>'Stand condition - SCT output'!$F1207</f>
        <v>139563186.356352</v>
      </c>
      <c r="H1207" s="1">
        <f>'Stand condition - SCT output'!$G1207</f>
        <v>107007.88122558501</v>
      </c>
      <c r="I1207" s="1" t="str">
        <f>'Stand condition - SCT output'!$H1207</f>
        <v>Paroo</v>
      </c>
      <c r="J1207" s="1" t="str">
        <f>'Stand condition - SCT output'!$J1207</f>
        <v>Coolabah</v>
      </c>
      <c r="K1207" s="1"/>
      <c r="L1207" t="s">
        <v>101</v>
      </c>
      <c r="M1207">
        <v>2015</v>
      </c>
      <c r="N1207" t="s">
        <v>103</v>
      </c>
      <c r="O1207">
        <v>2156321.3090023245</v>
      </c>
      <c r="P1207" s="1">
        <v>20698156.861591101</v>
      </c>
      <c r="Q1207" s="1">
        <v>66068907.420023501</v>
      </c>
      <c r="R1207" s="1">
        <v>139563186.356352</v>
      </c>
      <c r="S1207" s="1">
        <v>107007.88122558501</v>
      </c>
      <c r="T1207" s="1" t="s">
        <v>10</v>
      </c>
      <c r="U1207" s="1" t="s">
        <v>57</v>
      </c>
      <c r="V1207">
        <f t="shared" si="151"/>
        <v>228593579.8281945</v>
      </c>
      <c r="X1207" t="s">
        <v>101</v>
      </c>
      <c r="Y1207">
        <v>2015</v>
      </c>
      <c r="Z1207" t="s">
        <v>103</v>
      </c>
      <c r="AA1207">
        <f t="shared" si="145"/>
        <v>0.94329915591809899</v>
      </c>
      <c r="AB1207">
        <f t="shared" si="146"/>
        <v>9.054566133111587</v>
      </c>
      <c r="AC1207">
        <f t="shared" si="147"/>
        <v>28.9023460193761</v>
      </c>
      <c r="AD1207">
        <f t="shared" si="148"/>
        <v>61.05297728013376</v>
      </c>
      <c r="AE1207">
        <f t="shared" si="149"/>
        <v>4.6811411460466038E-2</v>
      </c>
      <c r="AF1207" s="1" t="s">
        <v>10</v>
      </c>
      <c r="AG1207" s="1" t="s">
        <v>57</v>
      </c>
      <c r="AH1207">
        <f t="shared" si="152"/>
        <v>100.00000000000001</v>
      </c>
    </row>
    <row r="1208" spans="1:34" x14ac:dyDescent="0.45">
      <c r="A1208" t="str">
        <f>MID('Stand condition - SCT output'!$I1208,9,4)</f>
        <v>2014</v>
      </c>
      <c r="B1208">
        <f t="shared" si="150"/>
        <v>2015</v>
      </c>
      <c r="C1208" t="str">
        <f>MID('Stand condition - SCT output'!$I1208,18,4)</f>
        <v>2016</v>
      </c>
      <c r="D1208">
        <f>SUM('Stand condition - SCT output'!$B1208:$C1208)</f>
        <v>34265.875305175701</v>
      </c>
      <c r="E1208" s="1">
        <f>'Stand condition - SCT output'!$D1208</f>
        <v>158252.54498291001</v>
      </c>
      <c r="F1208" s="1">
        <f>'Stand condition - SCT output'!$E1208</f>
        <v>454840.107239726</v>
      </c>
      <c r="G1208" s="1">
        <f>'Stand condition - SCT output'!$F1208</f>
        <v>533215.17388916004</v>
      </c>
      <c r="H1208" s="1">
        <f>'Stand condition - SCT output'!$G1208</f>
        <v>0</v>
      </c>
      <c r="I1208" s="1" t="str">
        <f>'Stand condition - SCT output'!$H1208</f>
        <v>Wimmera-Avoca</v>
      </c>
      <c r="J1208" s="1" t="str">
        <f>'Stand condition - SCT output'!$J1208</f>
        <v>Coolabah</v>
      </c>
      <c r="K1208" s="1"/>
      <c r="L1208" t="s">
        <v>101</v>
      </c>
      <c r="M1208">
        <v>2015</v>
      </c>
      <c r="N1208" t="s">
        <v>103</v>
      </c>
      <c r="O1208">
        <v>34265.875305175701</v>
      </c>
      <c r="P1208" s="1">
        <v>158252.54498291001</v>
      </c>
      <c r="Q1208" s="1">
        <v>454840.107239726</v>
      </c>
      <c r="R1208" s="1">
        <v>533215.17388916004</v>
      </c>
      <c r="S1208" s="1">
        <v>0</v>
      </c>
      <c r="T1208" s="1" t="s">
        <v>11</v>
      </c>
      <c r="U1208" s="1" t="s">
        <v>57</v>
      </c>
      <c r="V1208">
        <f t="shared" si="151"/>
        <v>1180573.7014169716</v>
      </c>
      <c r="X1208" t="s">
        <v>101</v>
      </c>
      <c r="Y1208">
        <v>2015</v>
      </c>
      <c r="Z1208" t="s">
        <v>103</v>
      </c>
      <c r="AA1208">
        <f t="shared" si="145"/>
        <v>2.9024765894792024</v>
      </c>
      <c r="AB1208">
        <f t="shared" si="146"/>
        <v>13.404715418695929</v>
      </c>
      <c r="AC1208">
        <f t="shared" si="147"/>
        <v>38.527040429056548</v>
      </c>
      <c r="AD1208">
        <f t="shared" si="148"/>
        <v>45.16576756276833</v>
      </c>
      <c r="AE1208">
        <f t="shared" si="149"/>
        <v>0</v>
      </c>
      <c r="AF1208" s="1" t="s">
        <v>11</v>
      </c>
      <c r="AG1208" s="1" t="s">
        <v>57</v>
      </c>
      <c r="AH1208">
        <f t="shared" si="152"/>
        <v>100</v>
      </c>
    </row>
    <row r="1209" spans="1:34" x14ac:dyDescent="0.45">
      <c r="A1209" t="str">
        <f>MID('Stand condition - SCT output'!$I1209,9,4)</f>
        <v>2014</v>
      </c>
      <c r="B1209">
        <f t="shared" si="150"/>
        <v>2015</v>
      </c>
      <c r="C1209" t="str">
        <f>MID('Stand condition - SCT output'!$I1209,18,4)</f>
        <v>2016</v>
      </c>
      <c r="D1209">
        <f>SUM('Stand condition - SCT output'!$B1209:$C1209)</f>
        <v>321909.79809570266</v>
      </c>
      <c r="E1209" s="1">
        <f>'Stand condition - SCT output'!$D1209</f>
        <v>2741998.2041625902</v>
      </c>
      <c r="F1209" s="1">
        <f>'Stand condition - SCT output'!$E1209</f>
        <v>8250812.0970983095</v>
      </c>
      <c r="G1209" s="1">
        <f>'Stand condition - SCT output'!$F1209</f>
        <v>5498296.9968871996</v>
      </c>
      <c r="H1209" s="1">
        <f>'Stand condition - SCT output'!$G1209</f>
        <v>9023.3524169921802</v>
      </c>
      <c r="I1209" s="1" t="str">
        <f>'Stand condition - SCT output'!$H1209</f>
        <v>Lachlan</v>
      </c>
      <c r="J1209" s="1" t="str">
        <f>'Stand condition - SCT output'!$J1209</f>
        <v>Coolabah</v>
      </c>
      <c r="K1209" s="1"/>
      <c r="L1209" t="s">
        <v>101</v>
      </c>
      <c r="M1209">
        <v>2015</v>
      </c>
      <c r="N1209" t="s">
        <v>103</v>
      </c>
      <c r="O1209">
        <v>321909.79809570266</v>
      </c>
      <c r="P1209" s="1">
        <v>2741998.2041625902</v>
      </c>
      <c r="Q1209" s="1">
        <v>8250812.0970983095</v>
      </c>
      <c r="R1209" s="1">
        <v>5498296.9968871996</v>
      </c>
      <c r="S1209" s="1">
        <v>9023.3524169921802</v>
      </c>
      <c r="T1209" s="1" t="s">
        <v>12</v>
      </c>
      <c r="U1209" s="1" t="s">
        <v>57</v>
      </c>
      <c r="V1209">
        <f t="shared" si="151"/>
        <v>16822040.448660795</v>
      </c>
      <c r="X1209" t="s">
        <v>101</v>
      </c>
      <c r="Y1209">
        <v>2015</v>
      </c>
      <c r="Z1209" t="s">
        <v>103</v>
      </c>
      <c r="AA1209">
        <f t="shared" si="145"/>
        <v>1.9136192133061356</v>
      </c>
      <c r="AB1209">
        <f t="shared" si="146"/>
        <v>16.300033355233555</v>
      </c>
      <c r="AC1209">
        <f t="shared" si="147"/>
        <v>49.047629639691884</v>
      </c>
      <c r="AD1209">
        <f t="shared" si="148"/>
        <v>32.685077732796202</v>
      </c>
      <c r="AE1209">
        <f t="shared" si="149"/>
        <v>5.3640058972218976E-2</v>
      </c>
      <c r="AF1209" s="1" t="s">
        <v>12</v>
      </c>
      <c r="AG1209" s="1" t="s">
        <v>57</v>
      </c>
      <c r="AH1209">
        <f t="shared" si="152"/>
        <v>100</v>
      </c>
    </row>
    <row r="1210" spans="1:34" x14ac:dyDescent="0.45">
      <c r="A1210" t="str">
        <f>MID('Stand condition - SCT output'!$I1210,9,4)</f>
        <v>2014</v>
      </c>
      <c r="B1210">
        <f t="shared" si="150"/>
        <v>2015</v>
      </c>
      <c r="C1210" t="str">
        <f>MID('Stand condition - SCT output'!$I1210,18,4)</f>
        <v>2016</v>
      </c>
      <c r="D1210">
        <f>SUM('Stand condition - SCT output'!$B1210:$C1210)</f>
        <v>1249.64880371093</v>
      </c>
      <c r="E1210" s="1">
        <f>'Stand condition - SCT output'!$D1210</f>
        <v>14962.8878173828</v>
      </c>
      <c r="F1210" s="1">
        <f>'Stand condition - SCT output'!$E1210</f>
        <v>89732.730895996094</v>
      </c>
      <c r="G1210" s="1">
        <f>'Stand condition - SCT output'!$F1210</f>
        <v>132501.356567382</v>
      </c>
      <c r="H1210" s="1">
        <f>'Stand condition - SCT output'!$G1210</f>
        <v>0</v>
      </c>
      <c r="I1210" s="1" t="str">
        <f>'Stand condition - SCT output'!$H1210</f>
        <v>Loddon</v>
      </c>
      <c r="J1210" s="1" t="str">
        <f>'Stand condition - SCT output'!$J1210</f>
        <v>Coolabah</v>
      </c>
      <c r="K1210" s="1"/>
      <c r="L1210" t="s">
        <v>101</v>
      </c>
      <c r="M1210">
        <v>2015</v>
      </c>
      <c r="N1210" t="s">
        <v>103</v>
      </c>
      <c r="O1210">
        <v>1249.64880371093</v>
      </c>
      <c r="P1210" s="1">
        <v>14962.8878173828</v>
      </c>
      <c r="Q1210" s="1">
        <v>89732.730895996094</v>
      </c>
      <c r="R1210" s="1">
        <v>132501.356567382</v>
      </c>
      <c r="S1210" s="1">
        <v>0</v>
      </c>
      <c r="T1210" s="1" t="s">
        <v>13</v>
      </c>
      <c r="U1210" s="1" t="s">
        <v>57</v>
      </c>
      <c r="V1210">
        <f t="shared" si="151"/>
        <v>238446.62408447184</v>
      </c>
      <c r="X1210" t="s">
        <v>101</v>
      </c>
      <c r="Y1210">
        <v>2015</v>
      </c>
      <c r="Z1210" t="s">
        <v>103</v>
      </c>
      <c r="AA1210">
        <f t="shared" si="145"/>
        <v>0.52407905060892401</v>
      </c>
      <c r="AB1210">
        <f t="shared" si="146"/>
        <v>6.2751518814047307</v>
      </c>
      <c r="AC1210">
        <f t="shared" si="147"/>
        <v>37.632208566814299</v>
      </c>
      <c r="AD1210">
        <f t="shared" si="148"/>
        <v>55.568560501172037</v>
      </c>
      <c r="AE1210">
        <f t="shared" si="149"/>
        <v>0</v>
      </c>
      <c r="AF1210" s="1" t="s">
        <v>13</v>
      </c>
      <c r="AG1210" s="1" t="s">
        <v>57</v>
      </c>
      <c r="AH1210">
        <f t="shared" si="152"/>
        <v>100</v>
      </c>
    </row>
    <row r="1211" spans="1:34" x14ac:dyDescent="0.45">
      <c r="A1211" t="str">
        <f>MID('Stand condition - SCT output'!$I1211,9,4)</f>
        <v>2014</v>
      </c>
      <c r="B1211">
        <f t="shared" si="150"/>
        <v>2015</v>
      </c>
      <c r="C1211" t="str">
        <f>MID('Stand condition - SCT output'!$I1211,18,4)</f>
        <v>2016</v>
      </c>
      <c r="D1211">
        <f>SUM('Stand condition - SCT output'!$B1211:$C1211)</f>
        <v>51263.10009765625</v>
      </c>
      <c r="E1211" s="1">
        <f>'Stand condition - SCT output'!$D1211</f>
        <v>606059.07867431606</v>
      </c>
      <c r="F1211" s="1">
        <f>'Stand condition - SCT output'!$E1211</f>
        <v>3239728.14624047</v>
      </c>
      <c r="G1211" s="1">
        <f>'Stand condition - SCT output'!$F1211</f>
        <v>6468861.5980705703</v>
      </c>
      <c r="H1211" s="1">
        <f>'Stand condition - SCT output'!$G1211</f>
        <v>3823.9754028320299</v>
      </c>
      <c r="I1211" s="1" t="str">
        <f>'Stand condition - SCT output'!$H1211</f>
        <v>Lower Darling</v>
      </c>
      <c r="J1211" s="1" t="str">
        <f>'Stand condition - SCT output'!$J1211</f>
        <v>Coolabah</v>
      </c>
      <c r="K1211" s="1"/>
      <c r="L1211" t="s">
        <v>101</v>
      </c>
      <c r="M1211">
        <v>2015</v>
      </c>
      <c r="N1211" t="s">
        <v>103</v>
      </c>
      <c r="O1211">
        <v>51263.10009765625</v>
      </c>
      <c r="P1211" s="1">
        <v>606059.07867431606</v>
      </c>
      <c r="Q1211" s="1">
        <v>3239728.14624047</v>
      </c>
      <c r="R1211" s="1">
        <v>6468861.5980705703</v>
      </c>
      <c r="S1211" s="1">
        <v>3823.9754028320299</v>
      </c>
      <c r="T1211" s="1" t="s">
        <v>14</v>
      </c>
      <c r="U1211" s="1" t="s">
        <v>57</v>
      </c>
      <c r="V1211">
        <f t="shared" si="151"/>
        <v>10369735.898485845</v>
      </c>
      <c r="X1211" t="s">
        <v>101</v>
      </c>
      <c r="Y1211">
        <v>2015</v>
      </c>
      <c r="Z1211" t="s">
        <v>103</v>
      </c>
      <c r="AA1211">
        <f t="shared" si="145"/>
        <v>0.49435299605982758</v>
      </c>
      <c r="AB1211">
        <f t="shared" si="146"/>
        <v>5.8444986893331663</v>
      </c>
      <c r="AC1211">
        <f t="shared" si="147"/>
        <v>31.242147128486891</v>
      </c>
      <c r="AD1211">
        <f t="shared" si="148"/>
        <v>62.382124881455582</v>
      </c>
      <c r="AE1211">
        <f t="shared" si="149"/>
        <v>3.687630466452279E-2</v>
      </c>
      <c r="AF1211" s="1" t="s">
        <v>14</v>
      </c>
      <c r="AG1211" s="1" t="s">
        <v>57</v>
      </c>
      <c r="AH1211">
        <f t="shared" si="152"/>
        <v>99.999999999999986</v>
      </c>
    </row>
    <row r="1212" spans="1:34" x14ac:dyDescent="0.45">
      <c r="A1212" t="str">
        <f>MID('Stand condition - SCT output'!$I1212,9,4)</f>
        <v>2014</v>
      </c>
      <c r="B1212">
        <f t="shared" si="150"/>
        <v>2015</v>
      </c>
      <c r="C1212" t="str">
        <f>MID('Stand condition - SCT output'!$I1212,18,4)</f>
        <v>2016</v>
      </c>
      <c r="D1212">
        <f>SUM('Stand condition - SCT output'!$B1212:$C1212)</f>
        <v>1525178.6476440413</v>
      </c>
      <c r="E1212" s="1">
        <f>'Stand condition - SCT output'!$D1212</f>
        <v>56935894.795514204</v>
      </c>
      <c r="F1212" s="1">
        <f>'Stand condition - SCT output'!$E1212</f>
        <v>396144367.64895999</v>
      </c>
      <c r="G1212" s="1">
        <f>'Stand condition - SCT output'!$F1212</f>
        <v>213835876.83434299</v>
      </c>
      <c r="H1212" s="1">
        <f>'Stand condition - SCT output'!$G1212</f>
        <v>71364.026539522005</v>
      </c>
      <c r="I1212" s="1" t="str">
        <f>'Stand condition - SCT output'!$H1212</f>
        <v>Macquarie-Castlereagh</v>
      </c>
      <c r="J1212" s="1" t="str">
        <f>'Stand condition - SCT output'!$J1212</f>
        <v>Coolabah</v>
      </c>
      <c r="K1212" s="1"/>
      <c r="L1212" t="s">
        <v>101</v>
      </c>
      <c r="M1212">
        <v>2015</v>
      </c>
      <c r="N1212" t="s">
        <v>103</v>
      </c>
      <c r="O1212">
        <v>1525178.6476440413</v>
      </c>
      <c r="P1212" s="1">
        <v>56935894.795514204</v>
      </c>
      <c r="Q1212" s="1">
        <v>396144367.64895999</v>
      </c>
      <c r="R1212" s="1">
        <v>213835876.83434299</v>
      </c>
      <c r="S1212" s="1">
        <v>71364.026539522005</v>
      </c>
      <c r="T1212" s="1" t="s">
        <v>15</v>
      </c>
      <c r="U1212" s="1" t="s">
        <v>57</v>
      </c>
      <c r="V1212">
        <f t="shared" si="151"/>
        <v>668512681.95300078</v>
      </c>
      <c r="X1212" t="s">
        <v>101</v>
      </c>
      <c r="Y1212">
        <v>2015</v>
      </c>
      <c r="Z1212" t="s">
        <v>103</v>
      </c>
      <c r="AA1212">
        <f t="shared" si="145"/>
        <v>0.22814505824906217</v>
      </c>
      <c r="AB1212">
        <f t="shared" si="146"/>
        <v>8.5168010020664102</v>
      </c>
      <c r="AC1212">
        <f t="shared" si="147"/>
        <v>59.257569578434797</v>
      </c>
      <c r="AD1212">
        <f t="shared" si="148"/>
        <v>31.986809316711888</v>
      </c>
      <c r="AE1212">
        <f t="shared" si="149"/>
        <v>1.0675044537829604E-2</v>
      </c>
      <c r="AF1212" s="1" t="s">
        <v>15</v>
      </c>
      <c r="AG1212" s="1" t="s">
        <v>57</v>
      </c>
      <c r="AH1212">
        <f t="shared" si="152"/>
        <v>99.999999999999986</v>
      </c>
    </row>
    <row r="1213" spans="1:34" x14ac:dyDescent="0.45">
      <c r="A1213" t="str">
        <f>MID('Stand condition - SCT output'!$I1213,9,4)</f>
        <v>2014</v>
      </c>
      <c r="B1213">
        <f t="shared" si="150"/>
        <v>2015</v>
      </c>
      <c r="C1213" t="str">
        <f>MID('Stand condition - SCT output'!$I1213,18,4)</f>
        <v>2016</v>
      </c>
      <c r="D1213">
        <f>SUM('Stand condition - SCT output'!$B1213:$C1213)</f>
        <v>329041.73022460932</v>
      </c>
      <c r="E1213" s="1">
        <f>'Stand condition - SCT output'!$D1213</f>
        <v>7143122.4894409096</v>
      </c>
      <c r="F1213" s="1">
        <f>'Stand condition - SCT output'!$E1213</f>
        <v>28870798.2320453</v>
      </c>
      <c r="G1213" s="1">
        <f>'Stand condition - SCT output'!$F1213</f>
        <v>43447946.978760198</v>
      </c>
      <c r="H1213" s="1">
        <f>'Stand condition - SCT output'!$G1213</f>
        <v>16349.359863281201</v>
      </c>
      <c r="I1213" s="1" t="str">
        <f>'Stand condition - SCT output'!$H1213</f>
        <v>Moonie</v>
      </c>
      <c r="J1213" s="1" t="str">
        <f>'Stand condition - SCT output'!$J1213</f>
        <v>Coolabah</v>
      </c>
      <c r="K1213" s="1"/>
      <c r="L1213" t="s">
        <v>101</v>
      </c>
      <c r="M1213">
        <v>2015</v>
      </c>
      <c r="N1213" t="s">
        <v>103</v>
      </c>
      <c r="O1213">
        <v>329041.73022460932</v>
      </c>
      <c r="P1213" s="1">
        <v>7143122.4894409096</v>
      </c>
      <c r="Q1213" s="1">
        <v>28870798.2320453</v>
      </c>
      <c r="R1213" s="1">
        <v>43447946.978760198</v>
      </c>
      <c r="S1213" s="1">
        <v>16349.359863281201</v>
      </c>
      <c r="T1213" s="1" t="s">
        <v>16</v>
      </c>
      <c r="U1213" s="1" t="s">
        <v>57</v>
      </c>
      <c r="V1213">
        <f t="shared" si="151"/>
        <v>79807258.790334299</v>
      </c>
      <c r="X1213" t="s">
        <v>101</v>
      </c>
      <c r="Y1213">
        <v>2015</v>
      </c>
      <c r="Z1213" t="s">
        <v>103</v>
      </c>
      <c r="AA1213">
        <f t="shared" si="145"/>
        <v>0.41229549192893789</v>
      </c>
      <c r="AB1213">
        <f t="shared" si="146"/>
        <v>8.9504671601451307</v>
      </c>
      <c r="AC1213">
        <f t="shared" si="147"/>
        <v>36.175654532745249</v>
      </c>
      <c r="AD1213">
        <f t="shared" si="148"/>
        <v>54.441096759010989</v>
      </c>
      <c r="AE1213">
        <f t="shared" si="149"/>
        <v>2.0486056169694331E-2</v>
      </c>
      <c r="AF1213" s="1" t="s">
        <v>16</v>
      </c>
      <c r="AG1213" s="1" t="s">
        <v>57</v>
      </c>
      <c r="AH1213">
        <f t="shared" si="152"/>
        <v>100</v>
      </c>
    </row>
    <row r="1214" spans="1:34" x14ac:dyDescent="0.45">
      <c r="A1214" t="str">
        <f>MID('Stand condition - SCT output'!$I1214,9,4)</f>
        <v>2014</v>
      </c>
      <c r="B1214">
        <f t="shared" si="150"/>
        <v>2015</v>
      </c>
      <c r="C1214" t="str">
        <f>MID('Stand condition - SCT output'!$I1214,18,4)</f>
        <v>2016</v>
      </c>
      <c r="D1214">
        <f>SUM('Stand condition - SCT output'!$B1214:$C1214)</f>
        <v>129044.41436767524</v>
      </c>
      <c r="E1214" s="1">
        <f>'Stand condition - SCT output'!$D1214</f>
        <v>1258370.0747070301</v>
      </c>
      <c r="F1214" s="1">
        <f>'Stand condition - SCT output'!$E1214</f>
        <v>4726887.9747197097</v>
      </c>
      <c r="G1214" s="1">
        <f>'Stand condition - SCT output'!$F1214</f>
        <v>10409065.1672372</v>
      </c>
      <c r="H1214" s="1">
        <f>'Stand condition - SCT output'!$G1214</f>
        <v>62901.410249837201</v>
      </c>
      <c r="I1214" s="1" t="str">
        <f>'Stand condition - SCT output'!$H1214</f>
        <v>Murray</v>
      </c>
      <c r="J1214" s="1" t="str">
        <f>'Stand condition - SCT output'!$J1214</f>
        <v>Coolabah</v>
      </c>
      <c r="K1214" s="1"/>
      <c r="L1214" t="s">
        <v>101</v>
      </c>
      <c r="M1214">
        <v>2015</v>
      </c>
      <c r="N1214" t="s">
        <v>103</v>
      </c>
      <c r="O1214">
        <v>129044.41436767524</v>
      </c>
      <c r="P1214" s="1">
        <v>1258370.0747070301</v>
      </c>
      <c r="Q1214" s="1">
        <v>4726887.9747197097</v>
      </c>
      <c r="R1214" s="1">
        <v>10409065.1672372</v>
      </c>
      <c r="S1214" s="1">
        <v>62901.410249837201</v>
      </c>
      <c r="T1214" s="1" t="s">
        <v>17</v>
      </c>
      <c r="U1214" s="1" t="s">
        <v>57</v>
      </c>
      <c r="V1214">
        <f t="shared" si="151"/>
        <v>16586269.041281451</v>
      </c>
      <c r="X1214" t="s">
        <v>101</v>
      </c>
      <c r="Y1214">
        <v>2015</v>
      </c>
      <c r="Z1214" t="s">
        <v>103</v>
      </c>
      <c r="AA1214">
        <f t="shared" si="145"/>
        <v>0.77801954162504838</v>
      </c>
      <c r="AB1214">
        <f t="shared" si="146"/>
        <v>7.5868181781875208</v>
      </c>
      <c r="AC1214">
        <f t="shared" si="147"/>
        <v>28.498802008788061</v>
      </c>
      <c r="AD1214">
        <f t="shared" si="148"/>
        <v>62.757122420540448</v>
      </c>
      <c r="AE1214">
        <f t="shared" si="149"/>
        <v>0.3792378508589383</v>
      </c>
      <c r="AF1214" s="1" t="s">
        <v>17</v>
      </c>
      <c r="AG1214" s="1" t="s">
        <v>57</v>
      </c>
      <c r="AH1214">
        <f t="shared" si="152"/>
        <v>100.00000000000003</v>
      </c>
    </row>
    <row r="1215" spans="1:34" x14ac:dyDescent="0.45">
      <c r="A1215" t="str">
        <f>MID('Stand condition - SCT output'!$I1215,9,4)</f>
        <v>2014</v>
      </c>
      <c r="B1215">
        <f t="shared" si="150"/>
        <v>2015</v>
      </c>
      <c r="C1215" t="str">
        <f>MID('Stand condition - SCT output'!$I1215,18,4)</f>
        <v>2016</v>
      </c>
      <c r="D1215">
        <f>SUM('Stand condition - SCT output'!$B1215:$C1215)</f>
        <v>221142.28653037801</v>
      </c>
      <c r="E1215" s="1">
        <f>'Stand condition - SCT output'!$D1215</f>
        <v>4329481.4558854597</v>
      </c>
      <c r="F1215" s="1">
        <f>'Stand condition - SCT output'!$E1215</f>
        <v>69736405.132486507</v>
      </c>
      <c r="G1215" s="1">
        <f>'Stand condition - SCT output'!$F1215</f>
        <v>197389960.635564</v>
      </c>
      <c r="H1215" s="1">
        <f>'Stand condition - SCT output'!$G1215</f>
        <v>129156.742255476</v>
      </c>
      <c r="I1215" s="1" t="str">
        <f>'Stand condition - SCT output'!$H1215</f>
        <v>Barwon-Darling</v>
      </c>
      <c r="J1215" s="1" t="str">
        <f>'Stand condition - SCT output'!$J1215</f>
        <v>Coolabah</v>
      </c>
      <c r="K1215" s="1"/>
      <c r="L1215" t="s">
        <v>101</v>
      </c>
      <c r="M1215">
        <v>2015</v>
      </c>
      <c r="N1215" t="s">
        <v>103</v>
      </c>
      <c r="O1215">
        <v>221142.28653037801</v>
      </c>
      <c r="P1215" s="1">
        <v>4329481.4558854597</v>
      </c>
      <c r="Q1215" s="1">
        <v>69736405.132486507</v>
      </c>
      <c r="R1215" s="1">
        <v>197389960.635564</v>
      </c>
      <c r="S1215" s="1">
        <v>129156.742255476</v>
      </c>
      <c r="T1215" s="1" t="s">
        <v>18</v>
      </c>
      <c r="U1215" s="1" t="s">
        <v>57</v>
      </c>
      <c r="V1215">
        <f t="shared" si="151"/>
        <v>271806146.25272179</v>
      </c>
      <c r="X1215" t="s">
        <v>101</v>
      </c>
      <c r="Y1215">
        <v>2015</v>
      </c>
      <c r="Z1215" t="s">
        <v>103</v>
      </c>
      <c r="AA1215">
        <f t="shared" si="145"/>
        <v>8.1360296512486815E-2</v>
      </c>
      <c r="AB1215">
        <f t="shared" si="146"/>
        <v>1.5928563483843978</v>
      </c>
      <c r="AC1215">
        <f t="shared" si="147"/>
        <v>25.656669686801898</v>
      </c>
      <c r="AD1215">
        <f t="shared" si="148"/>
        <v>72.621595705946035</v>
      </c>
      <c r="AE1215">
        <f t="shared" si="149"/>
        <v>4.7517962355195516E-2</v>
      </c>
      <c r="AF1215" s="1" t="s">
        <v>18</v>
      </c>
      <c r="AG1215" s="1" t="s">
        <v>57</v>
      </c>
      <c r="AH1215">
        <f t="shared" si="152"/>
        <v>100.00000000000001</v>
      </c>
    </row>
    <row r="1216" spans="1:34" x14ac:dyDescent="0.45">
      <c r="A1216" t="str">
        <f>MID('Stand condition - SCT output'!$I1216,9,4)</f>
        <v>2014</v>
      </c>
      <c r="B1216">
        <f t="shared" si="150"/>
        <v>2015</v>
      </c>
      <c r="C1216" t="str">
        <f>MID('Stand condition - SCT output'!$I1216,18,4)</f>
        <v>2016</v>
      </c>
      <c r="D1216">
        <f>SUM('Stand condition - SCT output'!$B1216:$C1216)</f>
        <v>1030568.5191126128</v>
      </c>
      <c r="E1216" s="1">
        <f>'Stand condition - SCT output'!$D1216</f>
        <v>17763255.992293499</v>
      </c>
      <c r="F1216" s="1">
        <f>'Stand condition - SCT output'!$E1216</f>
        <v>225043002.05032101</v>
      </c>
      <c r="G1216" s="1">
        <f>'Stand condition - SCT output'!$F1216</f>
        <v>395692023.06249499</v>
      </c>
      <c r="H1216" s="1">
        <f>'Stand condition - SCT output'!$G1216</f>
        <v>137488.43524169899</v>
      </c>
      <c r="I1216" s="1" t="str">
        <f>'Stand condition - SCT output'!$H1216</f>
        <v>Border Rivers</v>
      </c>
      <c r="J1216" s="1" t="str">
        <f>'Stand condition - SCT output'!$J1216</f>
        <v>Coolabah</v>
      </c>
      <c r="K1216" s="1"/>
      <c r="L1216" t="s">
        <v>101</v>
      </c>
      <c r="M1216">
        <v>2015</v>
      </c>
      <c r="N1216" t="s">
        <v>103</v>
      </c>
      <c r="O1216">
        <v>1030568.5191126128</v>
      </c>
      <c r="P1216" s="1">
        <v>17763255.992293499</v>
      </c>
      <c r="Q1216" s="1">
        <v>225043002.05032101</v>
      </c>
      <c r="R1216" s="1">
        <v>395692023.06249499</v>
      </c>
      <c r="S1216" s="1">
        <v>137488.43524169899</v>
      </c>
      <c r="T1216" s="1" t="s">
        <v>19</v>
      </c>
      <c r="U1216" s="1" t="s">
        <v>57</v>
      </c>
      <c r="V1216">
        <f t="shared" si="151"/>
        <v>639666338.05946386</v>
      </c>
      <c r="X1216" t="s">
        <v>101</v>
      </c>
      <c r="Y1216">
        <v>2015</v>
      </c>
      <c r="Z1216" t="s">
        <v>103</v>
      </c>
      <c r="AA1216">
        <f t="shared" si="145"/>
        <v>0.161110325461086</v>
      </c>
      <c r="AB1216">
        <f t="shared" si="146"/>
        <v>2.7769565061343302</v>
      </c>
      <c r="AC1216">
        <f t="shared" si="147"/>
        <v>35.181310733503196</v>
      </c>
      <c r="AD1216">
        <f t="shared" si="148"/>
        <v>61.859128661185103</v>
      </c>
      <c r="AE1216">
        <f t="shared" si="149"/>
        <v>2.1493773716277371E-2</v>
      </c>
      <c r="AF1216" s="1" t="s">
        <v>19</v>
      </c>
      <c r="AG1216" s="1" t="s">
        <v>57</v>
      </c>
      <c r="AH1216">
        <f t="shared" si="152"/>
        <v>99.999999999999986</v>
      </c>
    </row>
    <row r="1217" spans="1:34" x14ac:dyDescent="0.45">
      <c r="A1217" t="str">
        <f>MID('Stand condition - SCT output'!$I1217,9,4)</f>
        <v>2014</v>
      </c>
      <c r="B1217">
        <f t="shared" si="150"/>
        <v>2015</v>
      </c>
      <c r="C1217" t="str">
        <f>MID('Stand condition - SCT output'!$I1217,18,4)</f>
        <v>2016</v>
      </c>
      <c r="D1217">
        <f>SUM('Stand condition - SCT output'!$B1217:$C1217)</f>
        <v>621.361083984375</v>
      </c>
      <c r="E1217" s="1">
        <f>'Stand condition - SCT output'!$D1217</f>
        <v>3119.3838500976499</v>
      </c>
      <c r="F1217" s="1">
        <f>'Stand condition - SCT output'!$E1217</f>
        <v>17440.7921752929</v>
      </c>
      <c r="G1217" s="1">
        <f>'Stand condition - SCT output'!$F1217</f>
        <v>52338.424621582002</v>
      </c>
      <c r="H1217" s="1">
        <f>'Stand condition - SCT output'!$G1217</f>
        <v>622.91864013671795</v>
      </c>
      <c r="I1217" s="1" t="str">
        <f>'Stand condition - SCT output'!$H1217</f>
        <v>Campaspe</v>
      </c>
      <c r="J1217" s="1" t="str">
        <f>'Stand condition - SCT output'!$J1217</f>
        <v>Coolabah</v>
      </c>
      <c r="K1217" s="1"/>
      <c r="L1217" t="s">
        <v>101</v>
      </c>
      <c r="M1217">
        <v>2015</v>
      </c>
      <c r="N1217" t="s">
        <v>103</v>
      </c>
      <c r="O1217">
        <v>621.361083984375</v>
      </c>
      <c r="P1217" s="1">
        <v>3119.3838500976499</v>
      </c>
      <c r="Q1217" s="1">
        <v>17440.7921752929</v>
      </c>
      <c r="R1217" s="1">
        <v>52338.424621582002</v>
      </c>
      <c r="S1217" s="1">
        <v>622.91864013671795</v>
      </c>
      <c r="T1217" s="1" t="s">
        <v>20</v>
      </c>
      <c r="U1217" s="1" t="s">
        <v>57</v>
      </c>
      <c r="V1217">
        <f t="shared" si="151"/>
        <v>74142.880371093648</v>
      </c>
      <c r="X1217" t="s">
        <v>101</v>
      </c>
      <c r="Y1217">
        <v>2015</v>
      </c>
      <c r="Z1217" t="s">
        <v>103</v>
      </c>
      <c r="AA1217">
        <f t="shared" si="145"/>
        <v>0.8380590029337831</v>
      </c>
      <c r="AB1217">
        <f t="shared" si="146"/>
        <v>4.207260136758614</v>
      </c>
      <c r="AC1217">
        <f t="shared" si="147"/>
        <v>23.523219071068898</v>
      </c>
      <c r="AD1217">
        <f t="shared" si="148"/>
        <v>70.591302036853932</v>
      </c>
      <c r="AE1217">
        <f t="shared" si="149"/>
        <v>0.8401597523847717</v>
      </c>
      <c r="AF1217" s="1" t="s">
        <v>20</v>
      </c>
      <c r="AG1217" s="1" t="s">
        <v>57</v>
      </c>
      <c r="AH1217">
        <f t="shared" si="152"/>
        <v>100</v>
      </c>
    </row>
    <row r="1218" spans="1:34" x14ac:dyDescent="0.45">
      <c r="A1218" t="str">
        <f>MID('Stand condition - SCT output'!$I1218,9,4)</f>
        <v>2014</v>
      </c>
      <c r="B1218">
        <f t="shared" si="150"/>
        <v>2015</v>
      </c>
      <c r="C1218" t="str">
        <f>MID('Stand condition - SCT output'!$I1218,18,4)</f>
        <v>2016</v>
      </c>
      <c r="D1218">
        <f>SUM('Stand condition - SCT output'!$B1218:$C1218)</f>
        <v>3096.7374267578102</v>
      </c>
      <c r="E1218" s="1">
        <f>'Stand condition - SCT output'!$D1218</f>
        <v>33638.935668945298</v>
      </c>
      <c r="F1218" s="1">
        <f>'Stand condition - SCT output'!$E1218</f>
        <v>274700.55731201102</v>
      </c>
      <c r="G1218" s="1">
        <f>'Stand condition - SCT output'!$F1218</f>
        <v>1181914.20879648</v>
      </c>
      <c r="H1218" s="1">
        <f>'Stand condition - SCT output'!$G1218</f>
        <v>9292.0669555664008</v>
      </c>
      <c r="I1218" s="1" t="str">
        <f>'Stand condition - SCT output'!$H1218</f>
        <v>Goulburn-Broken</v>
      </c>
      <c r="J1218" s="1" t="str">
        <f>'Stand condition - SCT output'!$J1218</f>
        <v>Coolabah</v>
      </c>
      <c r="K1218" s="1"/>
      <c r="L1218" t="s">
        <v>101</v>
      </c>
      <c r="M1218">
        <v>2015</v>
      </c>
      <c r="N1218" t="s">
        <v>103</v>
      </c>
      <c r="O1218">
        <v>3096.7374267578102</v>
      </c>
      <c r="P1218" s="1">
        <v>33638.935668945298</v>
      </c>
      <c r="Q1218" s="1">
        <v>274700.55731201102</v>
      </c>
      <c r="R1218" s="1">
        <v>1181914.20879648</v>
      </c>
      <c r="S1218" s="1">
        <v>9292.0669555664008</v>
      </c>
      <c r="T1218" s="1" t="s">
        <v>21</v>
      </c>
      <c r="U1218" s="1" t="s">
        <v>57</v>
      </c>
      <c r="V1218">
        <f t="shared" si="151"/>
        <v>1502642.5061597605</v>
      </c>
      <c r="X1218" t="s">
        <v>101</v>
      </c>
      <c r="Y1218">
        <v>2015</v>
      </c>
      <c r="Z1218" t="s">
        <v>103</v>
      </c>
      <c r="AA1218">
        <f t="shared" si="145"/>
        <v>0.20608610591430759</v>
      </c>
      <c r="AB1218">
        <f t="shared" si="146"/>
        <v>2.2386519435627368</v>
      </c>
      <c r="AC1218">
        <f t="shared" si="147"/>
        <v>18.281165093223105</v>
      </c>
      <c r="AD1218">
        <f t="shared" si="148"/>
        <v>78.65571511197615</v>
      </c>
      <c r="AE1218">
        <f t="shared" si="149"/>
        <v>0.6183817453236925</v>
      </c>
      <c r="AF1218" s="1" t="s">
        <v>21</v>
      </c>
      <c r="AG1218" s="1" t="s">
        <v>57</v>
      </c>
      <c r="AH1218">
        <f t="shared" si="152"/>
        <v>99.999999999999986</v>
      </c>
    </row>
    <row r="1219" spans="1:34" x14ac:dyDescent="0.45">
      <c r="A1219" t="str">
        <f>MID('Stand condition - SCT output'!$I1219,9,4)</f>
        <v>2014</v>
      </c>
      <c r="B1219">
        <f t="shared" si="150"/>
        <v>2015</v>
      </c>
      <c r="C1219" t="str">
        <f>MID('Stand condition - SCT output'!$I1219,18,4)</f>
        <v>2016</v>
      </c>
      <c r="D1219">
        <f>SUM('Stand condition - SCT output'!$B1219:$C1219)</f>
        <v>1083131.3758298333</v>
      </c>
      <c r="E1219" s="1">
        <f>'Stand condition - SCT output'!$D1219</f>
        <v>20919065.671796702</v>
      </c>
      <c r="F1219" s="1">
        <f>'Stand condition - SCT output'!$E1219</f>
        <v>508810078.96651697</v>
      </c>
      <c r="G1219" s="1">
        <f>'Stand condition - SCT output'!$F1219</f>
        <v>851486950.19270897</v>
      </c>
      <c r="H1219" s="1">
        <f>'Stand condition - SCT output'!$G1219</f>
        <v>324865.11123908497</v>
      </c>
      <c r="I1219" s="1" t="str">
        <f>'Stand condition - SCT output'!$H1219</f>
        <v>Gwydir</v>
      </c>
      <c r="J1219" s="1" t="str">
        <f>'Stand condition - SCT output'!$J1219</f>
        <v>Coolabah</v>
      </c>
      <c r="K1219" s="1"/>
      <c r="L1219" t="s">
        <v>101</v>
      </c>
      <c r="M1219">
        <v>2015</v>
      </c>
      <c r="N1219" t="s">
        <v>103</v>
      </c>
      <c r="O1219">
        <v>1083131.3758298333</v>
      </c>
      <c r="P1219" s="1">
        <v>20919065.671796702</v>
      </c>
      <c r="Q1219" s="1">
        <v>508810078.96651697</v>
      </c>
      <c r="R1219" s="1">
        <v>851486950.19270897</v>
      </c>
      <c r="S1219" s="1">
        <v>324865.11123908497</v>
      </c>
      <c r="T1219" s="1" t="s">
        <v>22</v>
      </c>
      <c r="U1219" s="1" t="s">
        <v>57</v>
      </c>
      <c r="V1219">
        <f t="shared" si="151"/>
        <v>1382624091.3180916</v>
      </c>
      <c r="X1219" t="s">
        <v>101</v>
      </c>
      <c r="Y1219">
        <v>2015</v>
      </c>
      <c r="Z1219" t="s">
        <v>103</v>
      </c>
      <c r="AA1219">
        <f t="shared" ref="AA1219:AA1282" si="153">O1219/$V1219*100</f>
        <v>7.833881838390766E-2</v>
      </c>
      <c r="AB1219">
        <f t="shared" ref="AB1219:AB1282" si="154">P1219/$V1219*100</f>
        <v>1.5129973362357667</v>
      </c>
      <c r="AC1219">
        <f t="shared" ref="AC1219:AC1282" si="155">Q1219/$V1219*100</f>
        <v>36.800319201834178</v>
      </c>
      <c r="AD1219">
        <f t="shared" ref="AD1219:AD1282" si="156">R1219/$V1219*100</f>
        <v>61.584848371979703</v>
      </c>
      <c r="AE1219">
        <f t="shared" ref="AE1219:AE1282" si="157">S1219/$V1219*100</f>
        <v>2.3496271566437309E-2</v>
      </c>
      <c r="AF1219" s="1" t="s">
        <v>22</v>
      </c>
      <c r="AG1219" s="1" t="s">
        <v>57</v>
      </c>
      <c r="AH1219">
        <f t="shared" si="152"/>
        <v>100</v>
      </c>
    </row>
    <row r="1220" spans="1:34" x14ac:dyDescent="0.45">
      <c r="A1220" t="str">
        <f>MID('Stand condition - SCT output'!$I1220,9,4)</f>
        <v>2014</v>
      </c>
      <c r="B1220">
        <f t="shared" ref="B1220:B1283" si="158">A1220+1</f>
        <v>2015</v>
      </c>
      <c r="C1220" t="str">
        <f>MID('Stand condition - SCT output'!$I1220,18,4)</f>
        <v>2016</v>
      </c>
      <c r="D1220">
        <f>SUM('Stand condition - SCT output'!$B1220:$C1220)</f>
        <v>19911805.299709335</v>
      </c>
      <c r="E1220" s="1">
        <f>'Stand condition - SCT output'!$D1220</f>
        <v>356199145.09047103</v>
      </c>
      <c r="F1220" s="1">
        <f>'Stand condition - SCT output'!$E1220</f>
        <v>580663109.50541604</v>
      </c>
      <c r="G1220" s="1">
        <f>'Stand condition - SCT output'!$F1220</f>
        <v>269050926.68471199</v>
      </c>
      <c r="H1220" s="1">
        <f>'Stand condition - SCT output'!$G1220</f>
        <v>40444.584716318102</v>
      </c>
      <c r="I1220" s="1" t="str">
        <f>'Stand condition - SCT output'!$H1220</f>
        <v>Warrego</v>
      </c>
      <c r="J1220" s="1" t="str">
        <f>'Stand condition - SCT output'!$J1220</f>
        <v>Coolabah</v>
      </c>
      <c r="K1220" s="1"/>
      <c r="L1220" t="s">
        <v>101</v>
      </c>
      <c r="M1220">
        <v>2015</v>
      </c>
      <c r="N1220" t="s">
        <v>103</v>
      </c>
      <c r="O1220">
        <v>19911805.299709335</v>
      </c>
      <c r="P1220" s="1">
        <v>356199145.09047103</v>
      </c>
      <c r="Q1220" s="1">
        <v>580663109.50541604</v>
      </c>
      <c r="R1220" s="1">
        <v>269050926.68471199</v>
      </c>
      <c r="S1220" s="1">
        <v>40444.584716318102</v>
      </c>
      <c r="T1220" s="1" t="s">
        <v>23</v>
      </c>
      <c r="U1220" s="1" t="s">
        <v>57</v>
      </c>
      <c r="V1220">
        <f t="shared" ref="V1220:V1283" si="159">SUM(O1220:S1220)</f>
        <v>1225865431.1650248</v>
      </c>
      <c r="X1220" t="s">
        <v>101</v>
      </c>
      <c r="Y1220">
        <v>2015</v>
      </c>
      <c r="Z1220" t="s">
        <v>103</v>
      </c>
      <c r="AA1220">
        <f t="shared" si="153"/>
        <v>1.6243059632398451</v>
      </c>
      <c r="AB1220">
        <f t="shared" si="154"/>
        <v>29.056953237677185</v>
      </c>
      <c r="AC1220">
        <f t="shared" si="155"/>
        <v>47.367606161597337</v>
      </c>
      <c r="AD1220">
        <f t="shared" si="156"/>
        <v>21.947835369581657</v>
      </c>
      <c r="AE1220">
        <f t="shared" si="157"/>
        <v>3.2992679039722012E-3</v>
      </c>
      <c r="AF1220" s="1" t="s">
        <v>23</v>
      </c>
      <c r="AG1220" s="1" t="s">
        <v>57</v>
      </c>
      <c r="AH1220">
        <f t="shared" ref="AH1220:AH1283" si="160">SUM(AA1220:AE1220)</f>
        <v>99.999999999999986</v>
      </c>
    </row>
    <row r="1221" spans="1:34" x14ac:dyDescent="0.45">
      <c r="A1221" t="str">
        <f>MID('Stand condition - SCT output'!$I1221,9,4)</f>
        <v>2014</v>
      </c>
      <c r="B1221">
        <f t="shared" si="158"/>
        <v>2015</v>
      </c>
      <c r="C1221" t="str">
        <f>MID('Stand condition - SCT output'!$I1221,18,4)</f>
        <v>2016</v>
      </c>
      <c r="D1221">
        <f>SUM('Stand condition - SCT output'!$B1221:$C1221)</f>
        <v>0</v>
      </c>
      <c r="E1221" s="1">
        <f>'Stand condition - SCT output'!$D1221</f>
        <v>633.65203857421795</v>
      </c>
      <c r="F1221" s="1">
        <f>'Stand condition - SCT output'!$E1221</f>
        <v>5877.4648832433304</v>
      </c>
      <c r="G1221" s="1">
        <f>'Stand condition - SCT output'!$F1221</f>
        <v>49605.444971660501</v>
      </c>
      <c r="H1221" s="1">
        <f>'Stand condition - SCT output'!$G1221</f>
        <v>0</v>
      </c>
      <c r="I1221" s="1" t="str">
        <f>'Stand condition - SCT output'!$H1221</f>
        <v>Eastern Mt Lofty Ranges</v>
      </c>
      <c r="J1221" s="1" t="str">
        <f>'Stand condition - SCT output'!$J1221</f>
        <v>Coolabah</v>
      </c>
      <c r="K1221" s="1"/>
      <c r="L1221" t="s">
        <v>101</v>
      </c>
      <c r="M1221">
        <v>2015</v>
      </c>
      <c r="N1221" t="s">
        <v>103</v>
      </c>
      <c r="O1221">
        <v>0</v>
      </c>
      <c r="P1221" s="1">
        <v>633.65203857421795</v>
      </c>
      <c r="Q1221" s="1">
        <v>5877.4648832433304</v>
      </c>
      <c r="R1221" s="1">
        <v>49605.444971660501</v>
      </c>
      <c r="S1221" s="1">
        <v>0</v>
      </c>
      <c r="T1221" s="1" t="s">
        <v>24</v>
      </c>
      <c r="U1221" s="1" t="s">
        <v>57</v>
      </c>
      <c r="V1221">
        <f t="shared" si="159"/>
        <v>56116.56189347805</v>
      </c>
      <c r="X1221" t="s">
        <v>101</v>
      </c>
      <c r="Y1221">
        <v>2015</v>
      </c>
      <c r="Z1221" t="s">
        <v>103</v>
      </c>
      <c r="AA1221">
        <f t="shared" si="153"/>
        <v>0</v>
      </c>
      <c r="AB1221">
        <f t="shared" si="154"/>
        <v>1.1291711701387428</v>
      </c>
      <c r="AC1221">
        <f t="shared" si="155"/>
        <v>10.473672450568319</v>
      </c>
      <c r="AD1221">
        <f t="shared" si="156"/>
        <v>88.397156379292937</v>
      </c>
      <c r="AE1221">
        <f t="shared" si="157"/>
        <v>0</v>
      </c>
      <c r="AF1221" s="1" t="s">
        <v>24</v>
      </c>
      <c r="AG1221" s="1" t="s">
        <v>57</v>
      </c>
      <c r="AH1221">
        <f t="shared" si="160"/>
        <v>100</v>
      </c>
    </row>
    <row r="1222" spans="1:34" x14ac:dyDescent="0.45">
      <c r="A1222" t="str">
        <f>MID('Stand condition - SCT output'!$I1222,9,4)</f>
        <v>2014</v>
      </c>
      <c r="B1222">
        <f t="shared" si="158"/>
        <v>2015</v>
      </c>
      <c r="C1222" t="str">
        <f>MID('Stand condition - SCT output'!$I1222,18,4)</f>
        <v>2016</v>
      </c>
      <c r="D1222">
        <f>SUM('Stand condition - SCT output'!$B1222:$C1222)</f>
        <v>20351551.659057569</v>
      </c>
      <c r="E1222" s="1">
        <f>'Stand condition - SCT output'!$D1222</f>
        <v>101983912.73558</v>
      </c>
      <c r="F1222" s="1">
        <f>'Stand condition - SCT output'!$E1222</f>
        <v>223890676.58000201</v>
      </c>
      <c r="G1222" s="1">
        <f>'Stand condition - SCT output'!$F1222</f>
        <v>254073176.20663199</v>
      </c>
      <c r="H1222" s="1">
        <f>'Stand condition - SCT output'!$G1222</f>
        <v>412908.705078125</v>
      </c>
      <c r="I1222" s="1" t="str">
        <f>'Stand condition - SCT output'!$H1222</f>
        <v>Condamine-Balonne</v>
      </c>
      <c r="J1222" s="1" t="str">
        <f>'Stand condition - SCT output'!$J1222</f>
        <v>Coolabah</v>
      </c>
      <c r="K1222" s="1"/>
      <c r="L1222" t="s">
        <v>101</v>
      </c>
      <c r="M1222">
        <v>2015</v>
      </c>
      <c r="N1222" t="s">
        <v>103</v>
      </c>
      <c r="O1222">
        <v>20351551.659057569</v>
      </c>
      <c r="P1222" s="1">
        <v>101983912.73558</v>
      </c>
      <c r="Q1222" s="1">
        <v>223890676.58000201</v>
      </c>
      <c r="R1222" s="1">
        <v>254073176.20663199</v>
      </c>
      <c r="S1222" s="1">
        <v>412908.705078125</v>
      </c>
      <c r="T1222" s="1" t="s">
        <v>25</v>
      </c>
      <c r="U1222" s="1" t="s">
        <v>57</v>
      </c>
      <c r="V1222">
        <f t="shared" si="159"/>
        <v>600712225.88634968</v>
      </c>
      <c r="X1222" t="s">
        <v>101</v>
      </c>
      <c r="Y1222">
        <v>2015</v>
      </c>
      <c r="Z1222" t="s">
        <v>103</v>
      </c>
      <c r="AA1222">
        <f t="shared" si="153"/>
        <v>3.3879036886637182</v>
      </c>
      <c r="AB1222">
        <f t="shared" si="154"/>
        <v>16.977166160569304</v>
      </c>
      <c r="AC1222">
        <f t="shared" si="155"/>
        <v>37.27087063188231</v>
      </c>
      <c r="AD1222">
        <f t="shared" si="156"/>
        <v>42.295322994591551</v>
      </c>
      <c r="AE1222">
        <f t="shared" si="157"/>
        <v>6.8736524293122062E-2</v>
      </c>
      <c r="AF1222" s="1" t="s">
        <v>25</v>
      </c>
      <c r="AG1222" s="1" t="s">
        <v>57</v>
      </c>
      <c r="AH1222">
        <f t="shared" si="160"/>
        <v>100</v>
      </c>
    </row>
    <row r="1223" spans="1:34" x14ac:dyDescent="0.45">
      <c r="A1223" t="str">
        <f>MID('Stand condition - SCT output'!$I1223,9,4)</f>
        <v>2015</v>
      </c>
      <c r="B1223">
        <f t="shared" si="158"/>
        <v>2016</v>
      </c>
      <c r="C1223" t="str">
        <f>MID('Stand condition - SCT output'!$I1223,18,4)</f>
        <v>2017</v>
      </c>
      <c r="D1223">
        <f>SUM('Stand condition - SCT output'!$B1223:$C1223)</f>
        <v>40614.380554199211</v>
      </c>
      <c r="E1223" s="1">
        <f>'Stand condition - SCT output'!$D1223</f>
        <v>461938.294921875</v>
      </c>
      <c r="F1223" s="1">
        <f>'Stand condition - SCT output'!$E1223</f>
        <v>3550747.7960276799</v>
      </c>
      <c r="G1223" s="1">
        <f>'Stand condition - SCT output'!$F1223</f>
        <v>8851733.9533626698</v>
      </c>
      <c r="H1223" s="1">
        <f>'Stand condition - SCT output'!$G1223</f>
        <v>29130.556091308499</v>
      </c>
      <c r="I1223" s="1" t="str">
        <f>'Stand condition - SCT output'!$H1223</f>
        <v>Murrumbidgee</v>
      </c>
      <c r="J1223" s="1" t="str">
        <f>'Stand condition - SCT output'!$J1223</f>
        <v>Coolabah</v>
      </c>
      <c r="K1223" s="1"/>
      <c r="L1223" t="s">
        <v>102</v>
      </c>
      <c r="M1223">
        <v>2016</v>
      </c>
      <c r="N1223" t="s">
        <v>104</v>
      </c>
      <c r="O1223">
        <v>40614.380554199211</v>
      </c>
      <c r="P1223" s="1">
        <v>461938.294921875</v>
      </c>
      <c r="Q1223" s="1">
        <v>3550747.7960276799</v>
      </c>
      <c r="R1223" s="1">
        <v>8851733.9533626698</v>
      </c>
      <c r="S1223" s="1">
        <v>29130.556091308499</v>
      </c>
      <c r="T1223" s="1" t="s">
        <v>4</v>
      </c>
      <c r="U1223" s="1" t="s">
        <v>57</v>
      </c>
      <c r="V1223">
        <f t="shared" si="159"/>
        <v>12934164.980957732</v>
      </c>
      <c r="X1223" t="s">
        <v>102</v>
      </c>
      <c r="Y1223">
        <v>2016</v>
      </c>
      <c r="Z1223" t="s">
        <v>104</v>
      </c>
      <c r="AA1223">
        <f t="shared" si="153"/>
        <v>0.31400852404460244</v>
      </c>
      <c r="AB1223">
        <f t="shared" si="154"/>
        <v>3.571458193103008</v>
      </c>
      <c r="AC1223">
        <f t="shared" si="155"/>
        <v>27.452470269671469</v>
      </c>
      <c r="AD1223">
        <f t="shared" si="156"/>
        <v>68.436841237100325</v>
      </c>
      <c r="AE1223">
        <f t="shared" si="157"/>
        <v>0.22522177608060384</v>
      </c>
      <c r="AF1223" s="1" t="s">
        <v>4</v>
      </c>
      <c r="AG1223" s="1" t="s">
        <v>57</v>
      </c>
      <c r="AH1223">
        <f t="shared" si="160"/>
        <v>100.00000000000001</v>
      </c>
    </row>
    <row r="1224" spans="1:34" x14ac:dyDescent="0.45">
      <c r="A1224" t="str">
        <f>MID('Stand condition - SCT output'!$I1224,9,4)</f>
        <v>2015</v>
      </c>
      <c r="B1224">
        <f t="shared" si="158"/>
        <v>2016</v>
      </c>
      <c r="C1224" t="str">
        <f>MID('Stand condition - SCT output'!$I1224,18,4)</f>
        <v>2017</v>
      </c>
      <c r="D1224">
        <f>SUM('Stand condition - SCT output'!$B1224:$C1224)</f>
        <v>32018.681152343699</v>
      </c>
      <c r="E1224" s="1">
        <f>'Stand condition - SCT output'!$D1224</f>
        <v>898852.24008406</v>
      </c>
      <c r="F1224" s="1">
        <f>'Stand condition - SCT output'!$E1224</f>
        <v>109852354.787828</v>
      </c>
      <c r="G1224" s="1">
        <f>'Stand condition - SCT output'!$F1224</f>
        <v>720280968.250718</v>
      </c>
      <c r="H1224" s="1">
        <f>'Stand condition - SCT output'!$G1224</f>
        <v>134479.265917729</v>
      </c>
      <c r="I1224" s="1" t="str">
        <f>'Stand condition - SCT output'!$H1224</f>
        <v>Namoi</v>
      </c>
      <c r="J1224" s="1" t="str">
        <f>'Stand condition - SCT output'!$J1224</f>
        <v>Coolabah</v>
      </c>
      <c r="K1224" s="1"/>
      <c r="L1224" t="s">
        <v>102</v>
      </c>
      <c r="M1224">
        <v>2016</v>
      </c>
      <c r="N1224" t="s">
        <v>104</v>
      </c>
      <c r="O1224">
        <v>32018.681152343699</v>
      </c>
      <c r="P1224" s="1">
        <v>898852.24008406</v>
      </c>
      <c r="Q1224" s="1">
        <v>109852354.787828</v>
      </c>
      <c r="R1224" s="1">
        <v>720280968.250718</v>
      </c>
      <c r="S1224" s="1">
        <v>134479.265917729</v>
      </c>
      <c r="T1224" s="1" t="s">
        <v>7</v>
      </c>
      <c r="U1224" s="1" t="s">
        <v>57</v>
      </c>
      <c r="V1224">
        <f t="shared" si="159"/>
        <v>831198673.22570014</v>
      </c>
      <c r="X1224" t="s">
        <v>102</v>
      </c>
      <c r="Y1224">
        <v>2016</v>
      </c>
      <c r="Z1224" t="s">
        <v>104</v>
      </c>
      <c r="AA1224">
        <f t="shared" si="153"/>
        <v>3.8521092710706822E-3</v>
      </c>
      <c r="AB1224">
        <f t="shared" si="154"/>
        <v>0.10813927753226689</v>
      </c>
      <c r="AC1224">
        <f t="shared" si="155"/>
        <v>13.216136926869126</v>
      </c>
      <c r="AD1224">
        <f t="shared" si="156"/>
        <v>86.655692730531584</v>
      </c>
      <c r="AE1224">
        <f t="shared" si="157"/>
        <v>1.6178955795952417E-2</v>
      </c>
      <c r="AF1224" s="1" t="s">
        <v>7</v>
      </c>
      <c r="AG1224" s="1" t="s">
        <v>57</v>
      </c>
      <c r="AH1224">
        <f t="shared" si="160"/>
        <v>100</v>
      </c>
    </row>
    <row r="1225" spans="1:34" x14ac:dyDescent="0.45">
      <c r="A1225" t="str">
        <f>MID('Stand condition - SCT output'!$I1225,9,4)</f>
        <v>2015</v>
      </c>
      <c r="B1225">
        <f t="shared" si="158"/>
        <v>2016</v>
      </c>
      <c r="C1225" t="str">
        <f>MID('Stand condition - SCT output'!$I1225,18,4)</f>
        <v>2017</v>
      </c>
      <c r="D1225">
        <f>SUM('Stand condition - SCT output'!$B1225:$C1225)</f>
        <v>218251.18627929676</v>
      </c>
      <c r="E1225" s="1">
        <f>'Stand condition - SCT output'!$D1225</f>
        <v>7001229.7914383197</v>
      </c>
      <c r="F1225" s="1">
        <f>'Stand condition - SCT output'!$E1225</f>
        <v>102298033.951241</v>
      </c>
      <c r="G1225" s="1">
        <f>'Stand condition - SCT output'!$F1225</f>
        <v>46000340.778956503</v>
      </c>
      <c r="H1225" s="1">
        <f>'Stand condition - SCT output'!$G1225</f>
        <v>4772.0321044921802</v>
      </c>
      <c r="I1225" s="1" t="str">
        <f>'Stand condition - SCT output'!$H1225</f>
        <v>Nebine</v>
      </c>
      <c r="J1225" s="1" t="str">
        <f>'Stand condition - SCT output'!$J1225</f>
        <v>Coolabah</v>
      </c>
      <c r="K1225" s="1"/>
      <c r="L1225" t="s">
        <v>102</v>
      </c>
      <c r="M1225">
        <v>2016</v>
      </c>
      <c r="N1225" t="s">
        <v>104</v>
      </c>
      <c r="O1225">
        <v>218251.18627929676</v>
      </c>
      <c r="P1225" s="1">
        <v>7001229.7914383197</v>
      </c>
      <c r="Q1225" s="1">
        <v>102298033.951241</v>
      </c>
      <c r="R1225" s="1">
        <v>46000340.778956503</v>
      </c>
      <c r="S1225" s="1">
        <v>4772.0321044921802</v>
      </c>
      <c r="T1225" s="1" t="s">
        <v>8</v>
      </c>
      <c r="U1225" s="1" t="s">
        <v>57</v>
      </c>
      <c r="V1225">
        <f t="shared" si="159"/>
        <v>155522627.74001962</v>
      </c>
      <c r="X1225" t="s">
        <v>102</v>
      </c>
      <c r="Y1225">
        <v>2016</v>
      </c>
      <c r="Z1225" t="s">
        <v>104</v>
      </c>
      <c r="AA1225">
        <f t="shared" si="153"/>
        <v>0.14033403977981757</v>
      </c>
      <c r="AB1225">
        <f t="shared" si="154"/>
        <v>4.501743503936912</v>
      </c>
      <c r="AC1225">
        <f t="shared" si="155"/>
        <v>65.776945411601545</v>
      </c>
      <c r="AD1225">
        <f t="shared" si="156"/>
        <v>29.577908660245416</v>
      </c>
      <c r="AE1225">
        <f t="shared" si="157"/>
        <v>3.068384436295262E-3</v>
      </c>
      <c r="AF1225" s="1" t="s">
        <v>8</v>
      </c>
      <c r="AG1225" s="1" t="s">
        <v>57</v>
      </c>
      <c r="AH1225">
        <f t="shared" si="160"/>
        <v>99.999999999999972</v>
      </c>
    </row>
    <row r="1226" spans="1:34" x14ac:dyDescent="0.45">
      <c r="A1226" t="str">
        <f>MID('Stand condition - SCT output'!$I1226,9,4)</f>
        <v>2015</v>
      </c>
      <c r="B1226">
        <f t="shared" si="158"/>
        <v>2016</v>
      </c>
      <c r="C1226" t="str">
        <f>MID('Stand condition - SCT output'!$I1226,18,4)</f>
        <v>2017</v>
      </c>
      <c r="D1226">
        <f>SUM('Stand condition - SCT output'!$B1226:$C1226)</f>
        <v>0</v>
      </c>
      <c r="E1226" s="1">
        <f>'Stand condition - SCT output'!$D1226</f>
        <v>9338.5740356445294</v>
      </c>
      <c r="F1226" s="1">
        <f>'Stand condition - SCT output'!$E1226</f>
        <v>67815.9990234375</v>
      </c>
      <c r="G1226" s="1">
        <f>'Stand condition - SCT output'!$F1226</f>
        <v>484568.74180238001</v>
      </c>
      <c r="H1226" s="1">
        <f>'Stand condition - SCT output'!$G1226</f>
        <v>15682.773401836301</v>
      </c>
      <c r="I1226" s="1" t="str">
        <f>'Stand condition - SCT output'!$H1226</f>
        <v>Ovens</v>
      </c>
      <c r="J1226" s="1" t="str">
        <f>'Stand condition - SCT output'!$J1226</f>
        <v>Coolabah</v>
      </c>
      <c r="K1226" s="1"/>
      <c r="L1226" t="s">
        <v>102</v>
      </c>
      <c r="M1226">
        <v>2016</v>
      </c>
      <c r="N1226" t="s">
        <v>104</v>
      </c>
      <c r="O1226">
        <v>0</v>
      </c>
      <c r="P1226" s="1">
        <v>9338.5740356445294</v>
      </c>
      <c r="Q1226" s="1">
        <v>67815.9990234375</v>
      </c>
      <c r="R1226" s="1">
        <v>484568.74180238001</v>
      </c>
      <c r="S1226" s="1">
        <v>15682.773401836301</v>
      </c>
      <c r="T1226" s="1" t="s">
        <v>9</v>
      </c>
      <c r="U1226" s="1" t="s">
        <v>57</v>
      </c>
      <c r="V1226">
        <f t="shared" si="159"/>
        <v>577406.08826329827</v>
      </c>
      <c r="X1226" t="s">
        <v>102</v>
      </c>
      <c r="Y1226">
        <v>2016</v>
      </c>
      <c r="Z1226" t="s">
        <v>104</v>
      </c>
      <c r="AA1226">
        <f t="shared" si="153"/>
        <v>0</v>
      </c>
      <c r="AB1226">
        <f t="shared" si="154"/>
        <v>1.6173321039500577</v>
      </c>
      <c r="AC1226">
        <f t="shared" si="155"/>
        <v>11.744940069373373</v>
      </c>
      <c r="AD1226">
        <f t="shared" si="156"/>
        <v>83.921654387096751</v>
      </c>
      <c r="AE1226">
        <f t="shared" si="157"/>
        <v>2.7160734395798274</v>
      </c>
      <c r="AF1226" s="1" t="s">
        <v>9</v>
      </c>
      <c r="AG1226" s="1" t="s">
        <v>57</v>
      </c>
      <c r="AH1226">
        <f t="shared" si="160"/>
        <v>100.00000000000001</v>
      </c>
    </row>
    <row r="1227" spans="1:34" x14ac:dyDescent="0.45">
      <c r="A1227" t="str">
        <f>MID('Stand condition - SCT output'!$I1227,9,4)</f>
        <v>2015</v>
      </c>
      <c r="B1227">
        <f t="shared" si="158"/>
        <v>2016</v>
      </c>
      <c r="C1227" t="str">
        <f>MID('Stand condition - SCT output'!$I1227,18,4)</f>
        <v>2017</v>
      </c>
      <c r="D1227">
        <f>SUM('Stand condition - SCT output'!$B1227:$C1227)</f>
        <v>691480.6686401359</v>
      </c>
      <c r="E1227" s="1">
        <f>'Stand condition - SCT output'!$D1227</f>
        <v>10575292.315898299</v>
      </c>
      <c r="F1227" s="1">
        <f>'Stand condition - SCT output'!$E1227</f>
        <v>60338109.660653099</v>
      </c>
      <c r="G1227" s="1">
        <f>'Stand condition - SCT output'!$F1227</f>
        <v>156686106.20512199</v>
      </c>
      <c r="H1227" s="1">
        <f>'Stand condition - SCT output'!$G1227</f>
        <v>302590.97788133798</v>
      </c>
      <c r="I1227" s="1" t="str">
        <f>'Stand condition - SCT output'!$H1227</f>
        <v>Paroo</v>
      </c>
      <c r="J1227" s="1" t="str">
        <f>'Stand condition - SCT output'!$J1227</f>
        <v>Coolabah</v>
      </c>
      <c r="K1227" s="1"/>
      <c r="L1227" t="s">
        <v>102</v>
      </c>
      <c r="M1227">
        <v>2016</v>
      </c>
      <c r="N1227" t="s">
        <v>104</v>
      </c>
      <c r="O1227">
        <v>691480.6686401359</v>
      </c>
      <c r="P1227" s="1">
        <v>10575292.315898299</v>
      </c>
      <c r="Q1227" s="1">
        <v>60338109.660653099</v>
      </c>
      <c r="R1227" s="1">
        <v>156686106.20512199</v>
      </c>
      <c r="S1227" s="1">
        <v>302590.97788133798</v>
      </c>
      <c r="T1227" s="1" t="s">
        <v>10</v>
      </c>
      <c r="U1227" s="1" t="s">
        <v>57</v>
      </c>
      <c r="V1227">
        <f t="shared" si="159"/>
        <v>228593579.82819489</v>
      </c>
      <c r="X1227" t="s">
        <v>102</v>
      </c>
      <c r="Y1227">
        <v>2016</v>
      </c>
      <c r="Z1227" t="s">
        <v>104</v>
      </c>
      <c r="AA1227">
        <f t="shared" si="153"/>
        <v>0.3024934773583034</v>
      </c>
      <c r="AB1227">
        <f t="shared" si="154"/>
        <v>4.626242051000041</v>
      </c>
      <c r="AC1227">
        <f t="shared" si="155"/>
        <v>26.395364955569484</v>
      </c>
      <c r="AD1227">
        <f t="shared" si="156"/>
        <v>68.543528791527436</v>
      </c>
      <c r="AE1227">
        <f t="shared" si="157"/>
        <v>0.13237072454473905</v>
      </c>
      <c r="AF1227" s="1" t="s">
        <v>10</v>
      </c>
      <c r="AG1227" s="1" t="s">
        <v>57</v>
      </c>
      <c r="AH1227">
        <f t="shared" si="160"/>
        <v>100.00000000000001</v>
      </c>
    </row>
    <row r="1228" spans="1:34" x14ac:dyDescent="0.45">
      <c r="A1228" t="str">
        <f>MID('Stand condition - SCT output'!$I1228,9,4)</f>
        <v>2015</v>
      </c>
      <c r="B1228">
        <f t="shared" si="158"/>
        <v>2016</v>
      </c>
      <c r="C1228" t="str">
        <f>MID('Stand condition - SCT output'!$I1228,18,4)</f>
        <v>2017</v>
      </c>
      <c r="D1228">
        <f>SUM('Stand condition - SCT output'!$B1228:$C1228)</f>
        <v>24931.554870605436</v>
      </c>
      <c r="E1228" s="1">
        <f>'Stand condition - SCT output'!$D1228</f>
        <v>137714.19116306599</v>
      </c>
      <c r="F1228" s="1">
        <f>'Stand condition - SCT output'!$E1228</f>
        <v>433596.41296386701</v>
      </c>
      <c r="G1228" s="1">
        <f>'Stand condition - SCT output'!$F1228</f>
        <v>584331.54241943301</v>
      </c>
      <c r="H1228" s="1">
        <f>'Stand condition - SCT output'!$G1228</f>
        <v>0</v>
      </c>
      <c r="I1228" s="1" t="str">
        <f>'Stand condition - SCT output'!$H1228</f>
        <v>Wimmera-Avoca</v>
      </c>
      <c r="J1228" s="1" t="str">
        <f>'Stand condition - SCT output'!$J1228</f>
        <v>Coolabah</v>
      </c>
      <c r="K1228" s="1"/>
      <c r="L1228" t="s">
        <v>102</v>
      </c>
      <c r="M1228">
        <v>2016</v>
      </c>
      <c r="N1228" t="s">
        <v>104</v>
      </c>
      <c r="O1228">
        <v>24931.554870605436</v>
      </c>
      <c r="P1228" s="1">
        <v>137714.19116306599</v>
      </c>
      <c r="Q1228" s="1">
        <v>433596.41296386701</v>
      </c>
      <c r="R1228" s="1">
        <v>584331.54241943301</v>
      </c>
      <c r="S1228" s="1">
        <v>0</v>
      </c>
      <c r="T1228" s="1" t="s">
        <v>11</v>
      </c>
      <c r="U1228" s="1" t="s">
        <v>57</v>
      </c>
      <c r="V1228">
        <f t="shared" si="159"/>
        <v>1180573.7014169716</v>
      </c>
      <c r="X1228" t="s">
        <v>102</v>
      </c>
      <c r="Y1228">
        <v>2016</v>
      </c>
      <c r="Z1228" t="s">
        <v>104</v>
      </c>
      <c r="AA1228">
        <f t="shared" si="153"/>
        <v>2.111816893827263</v>
      </c>
      <c r="AB1228">
        <f t="shared" si="154"/>
        <v>11.665022776449781</v>
      </c>
      <c r="AC1228">
        <f t="shared" si="155"/>
        <v>36.727602219450368</v>
      </c>
      <c r="AD1228">
        <f t="shared" si="156"/>
        <v>49.495558110272576</v>
      </c>
      <c r="AE1228">
        <f t="shared" si="157"/>
        <v>0</v>
      </c>
      <c r="AF1228" s="1" t="s">
        <v>11</v>
      </c>
      <c r="AG1228" s="1" t="s">
        <v>57</v>
      </c>
      <c r="AH1228">
        <f t="shared" si="160"/>
        <v>100</v>
      </c>
    </row>
    <row r="1229" spans="1:34" x14ac:dyDescent="0.45">
      <c r="A1229" t="str">
        <f>MID('Stand condition - SCT output'!$I1229,9,4)</f>
        <v>2015</v>
      </c>
      <c r="B1229">
        <f t="shared" si="158"/>
        <v>2016</v>
      </c>
      <c r="C1229" t="str">
        <f>MID('Stand condition - SCT output'!$I1229,18,4)</f>
        <v>2017</v>
      </c>
      <c r="D1229">
        <f>SUM('Stand condition - SCT output'!$B1229:$C1229)</f>
        <v>112095.06323242128</v>
      </c>
      <c r="E1229" s="1">
        <f>'Stand condition - SCT output'!$D1229</f>
        <v>1448544.8961181601</v>
      </c>
      <c r="F1229" s="1">
        <f>'Stand condition - SCT output'!$E1229</f>
        <v>8047894.0134191103</v>
      </c>
      <c r="G1229" s="1">
        <f>'Stand condition - SCT output'!$F1229</f>
        <v>7206411.9745483398</v>
      </c>
      <c r="H1229" s="1">
        <f>'Stand condition - SCT output'!$G1229</f>
        <v>7094.5013427734302</v>
      </c>
      <c r="I1229" s="1" t="str">
        <f>'Stand condition - SCT output'!$H1229</f>
        <v>Lachlan</v>
      </c>
      <c r="J1229" s="1" t="str">
        <f>'Stand condition - SCT output'!$J1229</f>
        <v>Coolabah</v>
      </c>
      <c r="K1229" s="1"/>
      <c r="L1229" t="s">
        <v>102</v>
      </c>
      <c r="M1229">
        <v>2016</v>
      </c>
      <c r="N1229" t="s">
        <v>104</v>
      </c>
      <c r="O1229">
        <v>112095.06323242128</v>
      </c>
      <c r="P1229" s="1">
        <v>1448544.8961181601</v>
      </c>
      <c r="Q1229" s="1">
        <v>8047894.0134191103</v>
      </c>
      <c r="R1229" s="1">
        <v>7206411.9745483398</v>
      </c>
      <c r="S1229" s="1">
        <v>7094.5013427734302</v>
      </c>
      <c r="T1229" s="1" t="s">
        <v>12</v>
      </c>
      <c r="U1229" s="1" t="s">
        <v>57</v>
      </c>
      <c r="V1229">
        <f t="shared" si="159"/>
        <v>16822040.448660806</v>
      </c>
      <c r="X1229" t="s">
        <v>102</v>
      </c>
      <c r="Y1229">
        <v>2016</v>
      </c>
      <c r="Z1229" t="s">
        <v>104</v>
      </c>
      <c r="AA1229">
        <f t="shared" si="153"/>
        <v>0.66635830281424102</v>
      </c>
      <c r="AB1229">
        <f t="shared" si="154"/>
        <v>8.6109940143050725</v>
      </c>
      <c r="AC1229">
        <f t="shared" si="155"/>
        <v>47.841366438158808</v>
      </c>
      <c r="AD1229">
        <f t="shared" si="156"/>
        <v>42.839107399257493</v>
      </c>
      <c r="AE1229">
        <f t="shared" si="157"/>
        <v>4.2173845464378371E-2</v>
      </c>
      <c r="AF1229" s="1" t="s">
        <v>12</v>
      </c>
      <c r="AG1229" s="1" t="s">
        <v>57</v>
      </c>
      <c r="AH1229">
        <f t="shared" si="160"/>
        <v>99.999999999999986</v>
      </c>
    </row>
    <row r="1230" spans="1:34" x14ac:dyDescent="0.45">
      <c r="A1230" t="str">
        <f>MID('Stand condition - SCT output'!$I1230,9,4)</f>
        <v>2015</v>
      </c>
      <c r="B1230">
        <f t="shared" si="158"/>
        <v>2016</v>
      </c>
      <c r="C1230" t="str">
        <f>MID('Stand condition - SCT output'!$I1230,18,4)</f>
        <v>2017</v>
      </c>
      <c r="D1230">
        <f>SUM('Stand condition - SCT output'!$B1230:$C1230)</f>
        <v>618.58148193359295</v>
      </c>
      <c r="E1230" s="1">
        <f>'Stand condition - SCT output'!$D1230</f>
        <v>11219.1022949218</v>
      </c>
      <c r="F1230" s="1">
        <f>'Stand condition - SCT output'!$E1230</f>
        <v>80994.452453613194</v>
      </c>
      <c r="G1230" s="1">
        <f>'Stand condition - SCT output'!$F1230</f>
        <v>145614.487854003</v>
      </c>
      <c r="H1230" s="1">
        <f>'Stand condition - SCT output'!$G1230</f>
        <v>0</v>
      </c>
      <c r="I1230" s="1" t="str">
        <f>'Stand condition - SCT output'!$H1230</f>
        <v>Loddon</v>
      </c>
      <c r="J1230" s="1" t="str">
        <f>'Stand condition - SCT output'!$J1230</f>
        <v>Coolabah</v>
      </c>
      <c r="K1230" s="1"/>
      <c r="L1230" t="s">
        <v>102</v>
      </c>
      <c r="M1230">
        <v>2016</v>
      </c>
      <c r="N1230" t="s">
        <v>104</v>
      </c>
      <c r="O1230">
        <v>618.58148193359295</v>
      </c>
      <c r="P1230" s="1">
        <v>11219.1022949218</v>
      </c>
      <c r="Q1230" s="1">
        <v>80994.452453613194</v>
      </c>
      <c r="R1230" s="1">
        <v>145614.487854003</v>
      </c>
      <c r="S1230" s="1">
        <v>0</v>
      </c>
      <c r="T1230" s="1" t="s">
        <v>13</v>
      </c>
      <c r="U1230" s="1" t="s">
        <v>57</v>
      </c>
      <c r="V1230">
        <f t="shared" si="159"/>
        <v>238446.62408447161</v>
      </c>
      <c r="X1230" t="s">
        <v>102</v>
      </c>
      <c r="Y1230">
        <v>2016</v>
      </c>
      <c r="Z1230" t="s">
        <v>104</v>
      </c>
      <c r="AA1230">
        <f t="shared" si="153"/>
        <v>0.25942136287677342</v>
      </c>
      <c r="AB1230">
        <f t="shared" si="154"/>
        <v>4.7050791085837913</v>
      </c>
      <c r="AC1230">
        <f t="shared" si="155"/>
        <v>33.967540016385499</v>
      </c>
      <c r="AD1230">
        <f t="shared" si="156"/>
        <v>61.067959512153934</v>
      </c>
      <c r="AE1230">
        <f t="shared" si="157"/>
        <v>0</v>
      </c>
      <c r="AF1230" s="1" t="s">
        <v>13</v>
      </c>
      <c r="AG1230" s="1" t="s">
        <v>57</v>
      </c>
      <c r="AH1230">
        <f t="shared" si="160"/>
        <v>100</v>
      </c>
    </row>
    <row r="1231" spans="1:34" x14ac:dyDescent="0.45">
      <c r="A1231" t="str">
        <f>MID('Stand condition - SCT output'!$I1231,9,4)</f>
        <v>2015</v>
      </c>
      <c r="B1231">
        <f t="shared" si="158"/>
        <v>2016</v>
      </c>
      <c r="C1231" t="str">
        <f>MID('Stand condition - SCT output'!$I1231,18,4)</f>
        <v>2017</v>
      </c>
      <c r="D1231">
        <f>SUM('Stand condition - SCT output'!$B1231:$C1231)</f>
        <v>24572.904052734299</v>
      </c>
      <c r="E1231" s="1">
        <f>'Stand condition - SCT output'!$D1231</f>
        <v>255767.87420654201</v>
      </c>
      <c r="F1231" s="1">
        <f>'Stand condition - SCT output'!$E1231</f>
        <v>2801889.40262355</v>
      </c>
      <c r="G1231" s="1">
        <f>'Stand condition - SCT output'!$F1231</f>
        <v>7275260.7419560403</v>
      </c>
      <c r="H1231" s="1">
        <f>'Stand condition - SCT output'!$G1231</f>
        <v>12244.9756469726</v>
      </c>
      <c r="I1231" s="1" t="str">
        <f>'Stand condition - SCT output'!$H1231</f>
        <v>Lower Darling</v>
      </c>
      <c r="J1231" s="1" t="str">
        <f>'Stand condition - SCT output'!$J1231</f>
        <v>Coolabah</v>
      </c>
      <c r="K1231" s="1"/>
      <c r="L1231" t="s">
        <v>102</v>
      </c>
      <c r="M1231">
        <v>2016</v>
      </c>
      <c r="N1231" t="s">
        <v>104</v>
      </c>
      <c r="O1231">
        <v>24572.904052734299</v>
      </c>
      <c r="P1231" s="1">
        <v>255767.87420654201</v>
      </c>
      <c r="Q1231" s="1">
        <v>2801889.40262355</v>
      </c>
      <c r="R1231" s="1">
        <v>7275260.7419560403</v>
      </c>
      <c r="S1231" s="1">
        <v>12244.9756469726</v>
      </c>
      <c r="T1231" s="1" t="s">
        <v>14</v>
      </c>
      <c r="U1231" s="1" t="s">
        <v>57</v>
      </c>
      <c r="V1231">
        <f t="shared" si="159"/>
        <v>10369735.898485839</v>
      </c>
      <c r="X1231" t="s">
        <v>102</v>
      </c>
      <c r="Y1231">
        <v>2016</v>
      </c>
      <c r="Z1231" t="s">
        <v>104</v>
      </c>
      <c r="AA1231">
        <f t="shared" si="153"/>
        <v>0.23696750132587624</v>
      </c>
      <c r="AB1231">
        <f t="shared" si="154"/>
        <v>2.4664839751983321</v>
      </c>
      <c r="AC1231">
        <f t="shared" si="155"/>
        <v>27.019872348269491</v>
      </c>
      <c r="AD1231">
        <f t="shared" si="156"/>
        <v>70.158592399815646</v>
      </c>
      <c r="AE1231">
        <f t="shared" si="157"/>
        <v>0.11808377539065944</v>
      </c>
      <c r="AF1231" s="1" t="s">
        <v>14</v>
      </c>
      <c r="AG1231" s="1" t="s">
        <v>57</v>
      </c>
      <c r="AH1231">
        <f t="shared" si="160"/>
        <v>100</v>
      </c>
    </row>
    <row r="1232" spans="1:34" x14ac:dyDescent="0.45">
      <c r="A1232" t="str">
        <f>MID('Stand condition - SCT output'!$I1232,9,4)</f>
        <v>2015</v>
      </c>
      <c r="B1232">
        <f t="shared" si="158"/>
        <v>2016</v>
      </c>
      <c r="C1232" t="str">
        <f>MID('Stand condition - SCT output'!$I1232,18,4)</f>
        <v>2017</v>
      </c>
      <c r="D1232">
        <f>SUM('Stand condition - SCT output'!$B1232:$C1232)</f>
        <v>674796.36254882731</v>
      </c>
      <c r="E1232" s="1">
        <f>'Stand condition - SCT output'!$D1232</f>
        <v>27737145.0505924</v>
      </c>
      <c r="F1232" s="1">
        <f>'Stand condition - SCT output'!$E1232</f>
        <v>305774144.44911897</v>
      </c>
      <c r="G1232" s="1">
        <f>'Stand condition - SCT output'!$F1232</f>
        <v>334142768.10583103</v>
      </c>
      <c r="H1232" s="1">
        <f>'Stand condition - SCT output'!$G1232</f>
        <v>183827.98491019401</v>
      </c>
      <c r="I1232" s="1" t="str">
        <f>'Stand condition - SCT output'!$H1232</f>
        <v>Macquarie-Castlereagh</v>
      </c>
      <c r="J1232" s="1" t="str">
        <f>'Stand condition - SCT output'!$J1232</f>
        <v>Coolabah</v>
      </c>
      <c r="K1232" s="1"/>
      <c r="L1232" t="s">
        <v>102</v>
      </c>
      <c r="M1232">
        <v>2016</v>
      </c>
      <c r="N1232" t="s">
        <v>104</v>
      </c>
      <c r="O1232">
        <v>674796.36254882731</v>
      </c>
      <c r="P1232" s="1">
        <v>27737145.0505924</v>
      </c>
      <c r="Q1232" s="1">
        <v>305774144.44911897</v>
      </c>
      <c r="R1232" s="1">
        <v>334142768.10583103</v>
      </c>
      <c r="S1232" s="1">
        <v>183827.98491019401</v>
      </c>
      <c r="T1232" s="1" t="s">
        <v>15</v>
      </c>
      <c r="U1232" s="1" t="s">
        <v>57</v>
      </c>
      <c r="V1232">
        <f t="shared" si="159"/>
        <v>668512681.9530015</v>
      </c>
      <c r="X1232" t="s">
        <v>102</v>
      </c>
      <c r="Y1232">
        <v>2016</v>
      </c>
      <c r="Z1232" t="s">
        <v>104</v>
      </c>
      <c r="AA1232">
        <f t="shared" si="153"/>
        <v>0.10093994934807647</v>
      </c>
      <c r="AB1232">
        <f t="shared" si="154"/>
        <v>4.1490828520351704</v>
      </c>
      <c r="AC1232">
        <f t="shared" si="155"/>
        <v>45.739468031605099</v>
      </c>
      <c r="AD1232">
        <f t="shared" si="156"/>
        <v>49.983011112019902</v>
      </c>
      <c r="AE1232">
        <f t="shared" si="157"/>
        <v>2.749805499174026E-2</v>
      </c>
      <c r="AF1232" s="1" t="s">
        <v>15</v>
      </c>
      <c r="AG1232" s="1" t="s">
        <v>57</v>
      </c>
      <c r="AH1232">
        <f t="shared" si="160"/>
        <v>99.999999999999986</v>
      </c>
    </row>
    <row r="1233" spans="1:34" x14ac:dyDescent="0.45">
      <c r="A1233" t="str">
        <f>MID('Stand condition - SCT output'!$I1233,9,4)</f>
        <v>2015</v>
      </c>
      <c r="B1233">
        <f t="shared" si="158"/>
        <v>2016</v>
      </c>
      <c r="C1233" t="str">
        <f>MID('Stand condition - SCT output'!$I1233,18,4)</f>
        <v>2017</v>
      </c>
      <c r="D1233">
        <f>SUM('Stand condition - SCT output'!$B1233:$C1233)</f>
        <v>133459.698791503</v>
      </c>
      <c r="E1233" s="1">
        <f>'Stand condition - SCT output'!$D1233</f>
        <v>3615025.9662748398</v>
      </c>
      <c r="F1233" s="1">
        <f>'Stand condition - SCT output'!$E1233</f>
        <v>23971359.935543198</v>
      </c>
      <c r="G1233" s="1">
        <f>'Stand condition - SCT output'!$F1233</f>
        <v>52069696.035732999</v>
      </c>
      <c r="H1233" s="1">
        <f>'Stand condition - SCT output'!$G1233</f>
        <v>17717.153991699201</v>
      </c>
      <c r="I1233" s="1" t="str">
        <f>'Stand condition - SCT output'!$H1233</f>
        <v>Moonie</v>
      </c>
      <c r="J1233" s="1" t="str">
        <f>'Stand condition - SCT output'!$J1233</f>
        <v>Coolabah</v>
      </c>
      <c r="K1233" s="1"/>
      <c r="L1233" t="s">
        <v>102</v>
      </c>
      <c r="M1233">
        <v>2016</v>
      </c>
      <c r="N1233" t="s">
        <v>104</v>
      </c>
      <c r="O1233">
        <v>133459.698791503</v>
      </c>
      <c r="P1233" s="1">
        <v>3615025.9662748398</v>
      </c>
      <c r="Q1233" s="1">
        <v>23971359.935543198</v>
      </c>
      <c r="R1233" s="1">
        <v>52069696.035732999</v>
      </c>
      <c r="S1233" s="1">
        <v>17717.153991699201</v>
      </c>
      <c r="T1233" s="1" t="s">
        <v>16</v>
      </c>
      <c r="U1233" s="1" t="s">
        <v>57</v>
      </c>
      <c r="V1233">
        <f t="shared" si="159"/>
        <v>79807258.79033424</v>
      </c>
      <c r="X1233" t="s">
        <v>102</v>
      </c>
      <c r="Y1233">
        <v>2016</v>
      </c>
      <c r="Z1233" t="s">
        <v>104</v>
      </c>
      <c r="AA1233">
        <f t="shared" si="153"/>
        <v>0.16722751891794937</v>
      </c>
      <c r="AB1233">
        <f t="shared" si="154"/>
        <v>4.5296956956911156</v>
      </c>
      <c r="AC1233">
        <f t="shared" si="155"/>
        <v>30.036565970170198</v>
      </c>
      <c r="AD1233">
        <f t="shared" si="156"/>
        <v>65.244310887218887</v>
      </c>
      <c r="AE1233">
        <f t="shared" si="157"/>
        <v>2.2199928001843602E-2</v>
      </c>
      <c r="AF1233" s="1" t="s">
        <v>16</v>
      </c>
      <c r="AG1233" s="1" t="s">
        <v>57</v>
      </c>
      <c r="AH1233">
        <f t="shared" si="160"/>
        <v>99.999999999999986</v>
      </c>
    </row>
    <row r="1234" spans="1:34" x14ac:dyDescent="0.45">
      <c r="A1234" t="str">
        <f>MID('Stand condition - SCT output'!$I1234,9,4)</f>
        <v>2015</v>
      </c>
      <c r="B1234">
        <f t="shared" si="158"/>
        <v>2016</v>
      </c>
      <c r="C1234" t="str">
        <f>MID('Stand condition - SCT output'!$I1234,18,4)</f>
        <v>2017</v>
      </c>
      <c r="D1234">
        <f>SUM('Stand condition - SCT output'!$B1234:$C1234)</f>
        <v>65268.280273437413</v>
      </c>
      <c r="E1234" s="1">
        <f>'Stand condition - SCT output'!$D1234</f>
        <v>862784.42913722596</v>
      </c>
      <c r="F1234" s="1">
        <f>'Stand condition - SCT output'!$E1234</f>
        <v>4817874.4340547398</v>
      </c>
      <c r="G1234" s="1">
        <f>'Stand condition - SCT output'!$F1234</f>
        <v>10765949.7505667</v>
      </c>
      <c r="H1234" s="1">
        <f>'Stand condition - SCT output'!$G1234</f>
        <v>74392.147249348898</v>
      </c>
      <c r="I1234" s="1" t="str">
        <f>'Stand condition - SCT output'!$H1234</f>
        <v>Murray</v>
      </c>
      <c r="J1234" s="1" t="str">
        <f>'Stand condition - SCT output'!$J1234</f>
        <v>Coolabah</v>
      </c>
      <c r="K1234" s="1"/>
      <c r="L1234" t="s">
        <v>102</v>
      </c>
      <c r="M1234">
        <v>2016</v>
      </c>
      <c r="N1234" t="s">
        <v>104</v>
      </c>
      <c r="O1234">
        <v>65268.280273437413</v>
      </c>
      <c r="P1234" s="1">
        <v>862784.42913722596</v>
      </c>
      <c r="Q1234" s="1">
        <v>4817874.4340547398</v>
      </c>
      <c r="R1234" s="1">
        <v>10765949.7505667</v>
      </c>
      <c r="S1234" s="1">
        <v>74392.147249348898</v>
      </c>
      <c r="T1234" s="1" t="s">
        <v>17</v>
      </c>
      <c r="U1234" s="1" t="s">
        <v>57</v>
      </c>
      <c r="V1234">
        <f t="shared" si="159"/>
        <v>16586269.041281452</v>
      </c>
      <c r="X1234" t="s">
        <v>102</v>
      </c>
      <c r="Y1234">
        <v>2016</v>
      </c>
      <c r="Z1234" t="s">
        <v>104</v>
      </c>
      <c r="AA1234">
        <f t="shared" si="153"/>
        <v>0.39350790772169214</v>
      </c>
      <c r="AB1234">
        <f t="shared" si="154"/>
        <v>5.2017993135758722</v>
      </c>
      <c r="AC1234">
        <f t="shared" si="155"/>
        <v>29.047366963984274</v>
      </c>
      <c r="AD1234">
        <f t="shared" si="156"/>
        <v>64.908809351707745</v>
      </c>
      <c r="AE1234">
        <f t="shared" si="157"/>
        <v>0.44851646301042619</v>
      </c>
      <c r="AF1234" s="1" t="s">
        <v>17</v>
      </c>
      <c r="AG1234" s="1" t="s">
        <v>57</v>
      </c>
      <c r="AH1234">
        <f t="shared" si="160"/>
        <v>100.00000000000001</v>
      </c>
    </row>
    <row r="1235" spans="1:34" x14ac:dyDescent="0.45">
      <c r="A1235" t="str">
        <f>MID('Stand condition - SCT output'!$I1235,9,4)</f>
        <v>2015</v>
      </c>
      <c r="B1235">
        <f t="shared" si="158"/>
        <v>2016</v>
      </c>
      <c r="C1235" t="str">
        <f>MID('Stand condition - SCT output'!$I1235,18,4)</f>
        <v>2017</v>
      </c>
      <c r="D1235">
        <f>SUM('Stand condition - SCT output'!$B1235:$C1235)</f>
        <v>25557.681655943601</v>
      </c>
      <c r="E1235" s="1">
        <f>'Stand condition - SCT output'!$D1235</f>
        <v>822714.38472421595</v>
      </c>
      <c r="F1235" s="1">
        <f>'Stand condition - SCT output'!$E1235</f>
        <v>40236989.144515201</v>
      </c>
      <c r="G1235" s="1">
        <f>'Stand condition - SCT output'!$F1235</f>
        <v>230300722.83294001</v>
      </c>
      <c r="H1235" s="1">
        <f>'Stand condition - SCT output'!$G1235</f>
        <v>420162.20888647903</v>
      </c>
      <c r="I1235" s="1" t="str">
        <f>'Stand condition - SCT output'!$H1235</f>
        <v>Barwon-Darling</v>
      </c>
      <c r="J1235" s="1" t="str">
        <f>'Stand condition - SCT output'!$J1235</f>
        <v>Coolabah</v>
      </c>
      <c r="K1235" s="1"/>
      <c r="L1235" t="s">
        <v>102</v>
      </c>
      <c r="M1235">
        <v>2016</v>
      </c>
      <c r="N1235" t="s">
        <v>104</v>
      </c>
      <c r="O1235">
        <v>25557.681655943601</v>
      </c>
      <c r="P1235" s="1">
        <v>822714.38472421595</v>
      </c>
      <c r="Q1235" s="1">
        <v>40236989.144515201</v>
      </c>
      <c r="R1235" s="1">
        <v>230300722.83294001</v>
      </c>
      <c r="S1235" s="1">
        <v>420162.20888647903</v>
      </c>
      <c r="T1235" s="1" t="s">
        <v>18</v>
      </c>
      <c r="U1235" s="1" t="s">
        <v>57</v>
      </c>
      <c r="V1235">
        <f t="shared" si="159"/>
        <v>271806146.25272191</v>
      </c>
      <c r="X1235" t="s">
        <v>102</v>
      </c>
      <c r="Y1235">
        <v>2016</v>
      </c>
      <c r="Z1235" t="s">
        <v>104</v>
      </c>
      <c r="AA1235">
        <f t="shared" si="153"/>
        <v>9.4029079210668012E-3</v>
      </c>
      <c r="AB1235">
        <f t="shared" si="154"/>
        <v>0.30268424613153028</v>
      </c>
      <c r="AC1235">
        <f t="shared" si="155"/>
        <v>14.803561177422148</v>
      </c>
      <c r="AD1235">
        <f t="shared" si="156"/>
        <v>84.729770098285158</v>
      </c>
      <c r="AE1235">
        <f t="shared" si="157"/>
        <v>0.15458157024007013</v>
      </c>
      <c r="AF1235" s="1" t="s">
        <v>18</v>
      </c>
      <c r="AG1235" s="1" t="s">
        <v>57</v>
      </c>
      <c r="AH1235">
        <f t="shared" si="160"/>
        <v>99.999999999999972</v>
      </c>
    </row>
    <row r="1236" spans="1:34" x14ac:dyDescent="0.45">
      <c r="A1236" t="str">
        <f>MID('Stand condition - SCT output'!$I1236,9,4)</f>
        <v>2015</v>
      </c>
      <c r="B1236">
        <f t="shared" si="158"/>
        <v>2016</v>
      </c>
      <c r="C1236" t="str">
        <f>MID('Stand condition - SCT output'!$I1236,18,4)</f>
        <v>2017</v>
      </c>
      <c r="D1236">
        <f>SUM('Stand condition - SCT output'!$B1236:$C1236)</f>
        <v>357600.11560058501</v>
      </c>
      <c r="E1236" s="1">
        <f>'Stand condition - SCT output'!$D1236</f>
        <v>7497947.65036094</v>
      </c>
      <c r="F1236" s="1">
        <f>'Stand condition - SCT output'!$E1236</f>
        <v>124359979.61318199</v>
      </c>
      <c r="G1236" s="1">
        <f>'Stand condition - SCT output'!$F1236</f>
        <v>507222995.18249899</v>
      </c>
      <c r="H1236" s="1">
        <f>'Stand condition - SCT output'!$G1236</f>
        <v>227815.497821164</v>
      </c>
      <c r="I1236" s="1" t="str">
        <f>'Stand condition - SCT output'!$H1236</f>
        <v>Border Rivers</v>
      </c>
      <c r="J1236" s="1" t="str">
        <f>'Stand condition - SCT output'!$J1236</f>
        <v>Coolabah</v>
      </c>
      <c r="K1236" s="1"/>
      <c r="L1236" t="s">
        <v>102</v>
      </c>
      <c r="M1236">
        <v>2016</v>
      </c>
      <c r="N1236" t="s">
        <v>104</v>
      </c>
      <c r="O1236">
        <v>357600.11560058501</v>
      </c>
      <c r="P1236" s="1">
        <v>7497947.65036094</v>
      </c>
      <c r="Q1236" s="1">
        <v>124359979.61318199</v>
      </c>
      <c r="R1236" s="1">
        <v>507222995.18249899</v>
      </c>
      <c r="S1236" s="1">
        <v>227815.497821164</v>
      </c>
      <c r="T1236" s="1" t="s">
        <v>19</v>
      </c>
      <c r="U1236" s="1" t="s">
        <v>57</v>
      </c>
      <c r="V1236">
        <f t="shared" si="159"/>
        <v>639666338.05946374</v>
      </c>
      <c r="X1236" t="s">
        <v>102</v>
      </c>
      <c r="Y1236">
        <v>2016</v>
      </c>
      <c r="Z1236" t="s">
        <v>104</v>
      </c>
      <c r="AA1236">
        <f t="shared" si="153"/>
        <v>5.5904163518347011E-2</v>
      </c>
      <c r="AB1236">
        <f t="shared" si="154"/>
        <v>1.1721654250413169</v>
      </c>
      <c r="AC1236">
        <f t="shared" si="155"/>
        <v>19.441382516774148</v>
      </c>
      <c r="AD1236">
        <f t="shared" si="156"/>
        <v>79.294933155501965</v>
      </c>
      <c r="AE1236">
        <f t="shared" si="157"/>
        <v>3.5614739164215037E-2</v>
      </c>
      <c r="AF1236" s="1" t="s">
        <v>19</v>
      </c>
      <c r="AG1236" s="1" t="s">
        <v>57</v>
      </c>
      <c r="AH1236">
        <f t="shared" si="160"/>
        <v>99.999999999999986</v>
      </c>
    </row>
    <row r="1237" spans="1:34" x14ac:dyDescent="0.45">
      <c r="A1237" t="str">
        <f>MID('Stand condition - SCT output'!$I1237,9,4)</f>
        <v>2015</v>
      </c>
      <c r="B1237">
        <f t="shared" si="158"/>
        <v>2016</v>
      </c>
      <c r="C1237" t="str">
        <f>MID('Stand condition - SCT output'!$I1237,18,4)</f>
        <v>2017</v>
      </c>
      <c r="D1237">
        <f>SUM('Stand condition - SCT output'!$B1237:$C1237)</f>
        <v>0</v>
      </c>
      <c r="E1237" s="1">
        <f>'Stand condition - SCT output'!$D1237</f>
        <v>2492.4365234375</v>
      </c>
      <c r="F1237" s="1">
        <f>'Stand condition - SCT output'!$E1237</f>
        <v>22428.691040039001</v>
      </c>
      <c r="G1237" s="1">
        <f>'Stand condition - SCT output'!$F1237</f>
        <v>48598.834167480403</v>
      </c>
      <c r="H1237" s="1">
        <f>'Stand condition - SCT output'!$G1237</f>
        <v>622.91864013671795</v>
      </c>
      <c r="I1237" s="1" t="str">
        <f>'Stand condition - SCT output'!$H1237</f>
        <v>Campaspe</v>
      </c>
      <c r="J1237" s="1" t="str">
        <f>'Stand condition - SCT output'!$J1237</f>
        <v>Coolabah</v>
      </c>
      <c r="K1237" s="1"/>
      <c r="L1237" t="s">
        <v>102</v>
      </c>
      <c r="M1237">
        <v>2016</v>
      </c>
      <c r="N1237" t="s">
        <v>104</v>
      </c>
      <c r="O1237">
        <v>0</v>
      </c>
      <c r="P1237" s="1">
        <v>2492.4365234375</v>
      </c>
      <c r="Q1237" s="1">
        <v>22428.691040039001</v>
      </c>
      <c r="R1237" s="1">
        <v>48598.834167480403</v>
      </c>
      <c r="S1237" s="1">
        <v>622.91864013671795</v>
      </c>
      <c r="T1237" s="1" t="s">
        <v>20</v>
      </c>
      <c r="U1237" s="1" t="s">
        <v>57</v>
      </c>
      <c r="V1237">
        <f t="shared" si="159"/>
        <v>74142.880371093619</v>
      </c>
      <c r="X1237" t="s">
        <v>102</v>
      </c>
      <c r="Y1237">
        <v>2016</v>
      </c>
      <c r="Z1237" t="s">
        <v>104</v>
      </c>
      <c r="AA1237">
        <f t="shared" si="153"/>
        <v>0</v>
      </c>
      <c r="AB1237">
        <f t="shared" si="154"/>
        <v>3.3616667048306854</v>
      </c>
      <c r="AC1237">
        <f t="shared" si="155"/>
        <v>30.250633544017752</v>
      </c>
      <c r="AD1237">
        <f t="shared" si="156"/>
        <v>65.547539998766794</v>
      </c>
      <c r="AE1237">
        <f t="shared" si="157"/>
        <v>0.84015975238477203</v>
      </c>
      <c r="AF1237" s="1" t="s">
        <v>20</v>
      </c>
      <c r="AG1237" s="1" t="s">
        <v>57</v>
      </c>
      <c r="AH1237">
        <f t="shared" si="160"/>
        <v>100</v>
      </c>
    </row>
    <row r="1238" spans="1:34" x14ac:dyDescent="0.45">
      <c r="A1238" t="str">
        <f>MID('Stand condition - SCT output'!$I1238,9,4)</f>
        <v>2015</v>
      </c>
      <c r="B1238">
        <f t="shared" si="158"/>
        <v>2016</v>
      </c>
      <c r="C1238" t="str">
        <f>MID('Stand condition - SCT output'!$I1238,18,4)</f>
        <v>2017</v>
      </c>
      <c r="D1238">
        <f>SUM('Stand condition - SCT output'!$B1238:$C1238)</f>
        <v>7450.5551147460901</v>
      </c>
      <c r="E1238" s="1">
        <f>'Stand condition - SCT output'!$D1238</f>
        <v>32359.249633789001</v>
      </c>
      <c r="F1238" s="1">
        <f>'Stand condition - SCT output'!$E1238</f>
        <v>276759.69696523598</v>
      </c>
      <c r="G1238" s="1">
        <f>'Stand condition - SCT output'!$F1238</f>
        <v>1179257.60558124</v>
      </c>
      <c r="H1238" s="1">
        <f>'Stand condition - SCT output'!$G1238</f>
        <v>6815.3988647460901</v>
      </c>
      <c r="I1238" s="1" t="str">
        <f>'Stand condition - SCT output'!$H1238</f>
        <v>Goulburn-Broken</v>
      </c>
      <c r="J1238" s="1" t="str">
        <f>'Stand condition - SCT output'!$J1238</f>
        <v>Coolabah</v>
      </c>
      <c r="K1238" s="1"/>
      <c r="L1238" t="s">
        <v>102</v>
      </c>
      <c r="M1238">
        <v>2016</v>
      </c>
      <c r="N1238" t="s">
        <v>104</v>
      </c>
      <c r="O1238">
        <v>7450.5551147460901</v>
      </c>
      <c r="P1238" s="1">
        <v>32359.249633789001</v>
      </c>
      <c r="Q1238" s="1">
        <v>276759.69696523598</v>
      </c>
      <c r="R1238" s="1">
        <v>1179257.60558124</v>
      </c>
      <c r="S1238" s="1">
        <v>6815.3988647460901</v>
      </c>
      <c r="T1238" s="1" t="s">
        <v>21</v>
      </c>
      <c r="U1238" s="1" t="s">
        <v>57</v>
      </c>
      <c r="V1238">
        <f t="shared" si="159"/>
        <v>1502642.5061597573</v>
      </c>
      <c r="X1238" t="s">
        <v>102</v>
      </c>
      <c r="Y1238">
        <v>2016</v>
      </c>
      <c r="Z1238" t="s">
        <v>104</v>
      </c>
      <c r="AA1238">
        <f t="shared" si="153"/>
        <v>0.49583018477143798</v>
      </c>
      <c r="AB1238">
        <f t="shared" si="154"/>
        <v>2.1534895692847282</v>
      </c>
      <c r="AC1238">
        <f t="shared" si="155"/>
        <v>18.418199660313057</v>
      </c>
      <c r="AD1238">
        <f t="shared" si="156"/>
        <v>78.478919686294574</v>
      </c>
      <c r="AE1238">
        <f t="shared" si="157"/>
        <v>0.45356089933619204</v>
      </c>
      <c r="AF1238" s="1" t="s">
        <v>21</v>
      </c>
      <c r="AG1238" s="1" t="s">
        <v>57</v>
      </c>
      <c r="AH1238">
        <f t="shared" si="160"/>
        <v>100</v>
      </c>
    </row>
    <row r="1239" spans="1:34" x14ac:dyDescent="0.45">
      <c r="A1239" t="str">
        <f>MID('Stand condition - SCT output'!$I1239,9,4)</f>
        <v>2015</v>
      </c>
      <c r="B1239">
        <f t="shared" si="158"/>
        <v>2016</v>
      </c>
      <c r="C1239" t="str">
        <f>MID('Stand condition - SCT output'!$I1239,18,4)</f>
        <v>2017</v>
      </c>
      <c r="D1239">
        <f>SUM('Stand condition - SCT output'!$B1239:$C1239)</f>
        <v>277685.98956298816</v>
      </c>
      <c r="E1239" s="1">
        <f>'Stand condition - SCT output'!$D1239</f>
        <v>6475116.9282839298</v>
      </c>
      <c r="F1239" s="1">
        <f>'Stand condition - SCT output'!$E1239</f>
        <v>233813520.708464</v>
      </c>
      <c r="G1239" s="1">
        <f>'Stand condition - SCT output'!$F1239</f>
        <v>1141461209.3754001</v>
      </c>
      <c r="H1239" s="1">
        <f>'Stand condition - SCT output'!$G1239</f>
        <v>596558.31637824501</v>
      </c>
      <c r="I1239" s="1" t="str">
        <f>'Stand condition - SCT output'!$H1239</f>
        <v>Gwydir</v>
      </c>
      <c r="J1239" s="1" t="str">
        <f>'Stand condition - SCT output'!$J1239</f>
        <v>Coolabah</v>
      </c>
      <c r="K1239" s="1"/>
      <c r="L1239" t="s">
        <v>102</v>
      </c>
      <c r="M1239">
        <v>2016</v>
      </c>
      <c r="N1239" t="s">
        <v>104</v>
      </c>
      <c r="O1239">
        <v>277685.98956298816</v>
      </c>
      <c r="P1239" s="1">
        <v>6475116.9282839298</v>
      </c>
      <c r="Q1239" s="1">
        <v>233813520.708464</v>
      </c>
      <c r="R1239" s="1">
        <v>1141461209.3754001</v>
      </c>
      <c r="S1239" s="1">
        <v>596558.31637824501</v>
      </c>
      <c r="T1239" s="1" t="s">
        <v>22</v>
      </c>
      <c r="U1239" s="1" t="s">
        <v>57</v>
      </c>
      <c r="V1239">
        <f t="shared" si="159"/>
        <v>1382624091.3180892</v>
      </c>
      <c r="X1239" t="s">
        <v>102</v>
      </c>
      <c r="Y1239">
        <v>2016</v>
      </c>
      <c r="Z1239" t="s">
        <v>104</v>
      </c>
      <c r="AA1239">
        <f t="shared" si="153"/>
        <v>2.0083983152518581E-2</v>
      </c>
      <c r="AB1239">
        <f t="shared" si="154"/>
        <v>0.46832085227959847</v>
      </c>
      <c r="AC1239">
        <f t="shared" si="155"/>
        <v>16.910852499724914</v>
      </c>
      <c r="AD1239">
        <f t="shared" si="156"/>
        <v>82.557595845680467</v>
      </c>
      <c r="AE1239">
        <f t="shared" si="157"/>
        <v>4.3146819162505075E-2</v>
      </c>
      <c r="AF1239" s="1" t="s">
        <v>22</v>
      </c>
      <c r="AG1239" s="1" t="s">
        <v>57</v>
      </c>
      <c r="AH1239">
        <f t="shared" si="160"/>
        <v>100</v>
      </c>
    </row>
    <row r="1240" spans="1:34" x14ac:dyDescent="0.45">
      <c r="A1240" t="str">
        <f>MID('Stand condition - SCT output'!$I1240,9,4)</f>
        <v>2015</v>
      </c>
      <c r="B1240">
        <f t="shared" si="158"/>
        <v>2016</v>
      </c>
      <c r="C1240" t="str">
        <f>MID('Stand condition - SCT output'!$I1240,18,4)</f>
        <v>2017</v>
      </c>
      <c r="D1240">
        <f>SUM('Stand condition - SCT output'!$B1240:$C1240)</f>
        <v>3543870.6135335262</v>
      </c>
      <c r="E1240" s="1">
        <f>'Stand condition - SCT output'!$D1240</f>
        <v>94754908.159346506</v>
      </c>
      <c r="F1240" s="1">
        <f>'Stand condition - SCT output'!$E1240</f>
        <v>751271933.05732</v>
      </c>
      <c r="G1240" s="1">
        <f>'Stand condition - SCT output'!$F1240</f>
        <v>376214990.53646201</v>
      </c>
      <c r="H1240" s="1">
        <f>'Stand condition - SCT output'!$G1240</f>
        <v>79728.798363300302</v>
      </c>
      <c r="I1240" s="1" t="str">
        <f>'Stand condition - SCT output'!$H1240</f>
        <v>Warrego</v>
      </c>
      <c r="J1240" s="1" t="str">
        <f>'Stand condition - SCT output'!$J1240</f>
        <v>Coolabah</v>
      </c>
      <c r="K1240" s="1"/>
      <c r="L1240" t="s">
        <v>102</v>
      </c>
      <c r="M1240">
        <v>2016</v>
      </c>
      <c r="N1240" t="s">
        <v>104</v>
      </c>
      <c r="O1240">
        <v>3543870.6135335262</v>
      </c>
      <c r="P1240" s="1">
        <v>94754908.159346506</v>
      </c>
      <c r="Q1240" s="1">
        <v>751271933.05732</v>
      </c>
      <c r="R1240" s="1">
        <v>376214990.53646201</v>
      </c>
      <c r="S1240" s="1">
        <v>79728.798363300302</v>
      </c>
      <c r="T1240" s="1" t="s">
        <v>23</v>
      </c>
      <c r="U1240" s="1" t="s">
        <v>57</v>
      </c>
      <c r="V1240">
        <f t="shared" si="159"/>
        <v>1225865431.1650252</v>
      </c>
      <c r="X1240" t="s">
        <v>102</v>
      </c>
      <c r="Y1240">
        <v>2016</v>
      </c>
      <c r="Z1240" t="s">
        <v>104</v>
      </c>
      <c r="AA1240">
        <f t="shared" si="153"/>
        <v>0.28909132466240922</v>
      </c>
      <c r="AB1240">
        <f t="shared" si="154"/>
        <v>7.7296337550928671</v>
      </c>
      <c r="AC1240">
        <f t="shared" si="155"/>
        <v>61.285024763552876</v>
      </c>
      <c r="AD1240">
        <f t="shared" si="156"/>
        <v>30.689746278179875</v>
      </c>
      <c r="AE1240">
        <f t="shared" si="157"/>
        <v>6.503878511977328E-3</v>
      </c>
      <c r="AF1240" s="1" t="s">
        <v>23</v>
      </c>
      <c r="AG1240" s="1" t="s">
        <v>57</v>
      </c>
      <c r="AH1240">
        <f t="shared" si="160"/>
        <v>100</v>
      </c>
    </row>
    <row r="1241" spans="1:34" x14ac:dyDescent="0.45">
      <c r="A1241" t="str">
        <f>MID('Stand condition - SCT output'!$I1241,9,4)</f>
        <v>2015</v>
      </c>
      <c r="B1241">
        <f t="shared" si="158"/>
        <v>2016</v>
      </c>
      <c r="C1241" t="str">
        <f>MID('Stand condition - SCT output'!$I1241,18,4)</f>
        <v>2017</v>
      </c>
      <c r="D1241">
        <f>SUM('Stand condition - SCT output'!$B1241:$C1241)</f>
        <v>0</v>
      </c>
      <c r="E1241" s="1">
        <f>'Stand condition - SCT output'!$D1241</f>
        <v>633.65203857421795</v>
      </c>
      <c r="F1241" s="1">
        <f>'Stand condition - SCT output'!$E1241</f>
        <v>5240.3372587316098</v>
      </c>
      <c r="G1241" s="1">
        <f>'Stand condition - SCT output'!$F1241</f>
        <v>50242.572596172198</v>
      </c>
      <c r="H1241" s="1">
        <f>'Stand condition - SCT output'!$G1241</f>
        <v>0</v>
      </c>
      <c r="I1241" s="1" t="str">
        <f>'Stand condition - SCT output'!$H1241</f>
        <v>Eastern Mt Lofty Ranges</v>
      </c>
      <c r="J1241" s="1" t="str">
        <f>'Stand condition - SCT output'!$J1241</f>
        <v>Coolabah</v>
      </c>
      <c r="K1241" s="1"/>
      <c r="L1241" t="s">
        <v>102</v>
      </c>
      <c r="M1241">
        <v>2016</v>
      </c>
      <c r="N1241" t="s">
        <v>104</v>
      </c>
      <c r="O1241">
        <v>0</v>
      </c>
      <c r="P1241" s="1">
        <v>633.65203857421795</v>
      </c>
      <c r="Q1241" s="1">
        <v>5240.3372587316098</v>
      </c>
      <c r="R1241" s="1">
        <v>50242.572596172198</v>
      </c>
      <c r="S1241" s="1">
        <v>0</v>
      </c>
      <c r="T1241" s="1" t="s">
        <v>24</v>
      </c>
      <c r="U1241" s="1" t="s">
        <v>57</v>
      </c>
      <c r="V1241">
        <f t="shared" si="159"/>
        <v>56116.561893478029</v>
      </c>
      <c r="X1241" t="s">
        <v>102</v>
      </c>
      <c r="Y1241">
        <v>2016</v>
      </c>
      <c r="Z1241" t="s">
        <v>104</v>
      </c>
      <c r="AA1241">
        <f t="shared" si="153"/>
        <v>0</v>
      </c>
      <c r="AB1241">
        <f t="shared" si="154"/>
        <v>1.1291711701387432</v>
      </c>
      <c r="AC1241">
        <f t="shared" si="155"/>
        <v>9.3383077685317915</v>
      </c>
      <c r="AD1241">
        <f t="shared" si="156"/>
        <v>89.532521061329462</v>
      </c>
      <c r="AE1241">
        <f t="shared" si="157"/>
        <v>0</v>
      </c>
      <c r="AF1241" s="1" t="s">
        <v>24</v>
      </c>
      <c r="AG1241" s="1" t="s">
        <v>57</v>
      </c>
      <c r="AH1241">
        <f t="shared" si="160"/>
        <v>100</v>
      </c>
    </row>
    <row r="1242" spans="1:34" x14ac:dyDescent="0.45">
      <c r="A1242" t="str">
        <f>MID('Stand condition - SCT output'!$I1242,9,4)</f>
        <v>2015</v>
      </c>
      <c r="B1242">
        <f t="shared" si="158"/>
        <v>2016</v>
      </c>
      <c r="C1242" t="str">
        <f>MID('Stand condition - SCT output'!$I1242,18,4)</f>
        <v>2017</v>
      </c>
      <c r="D1242">
        <f>SUM('Stand condition - SCT output'!$B1242:$C1242)</f>
        <v>4140728.9309081957</v>
      </c>
      <c r="E1242" s="1">
        <f>'Stand condition - SCT output'!$D1242</f>
        <v>37748096.796117596</v>
      </c>
      <c r="F1242" s="1">
        <f>'Stand condition - SCT output'!$E1242</f>
        <v>225594680.00448301</v>
      </c>
      <c r="G1242" s="1">
        <f>'Stand condition - SCT output'!$F1242</f>
        <v>332631180.41344798</v>
      </c>
      <c r="H1242" s="1">
        <f>'Stand condition - SCT output'!$G1242</f>
        <v>597539.74139404297</v>
      </c>
      <c r="I1242" s="1" t="str">
        <f>'Stand condition - SCT output'!$H1242</f>
        <v>Condamine-Balonne</v>
      </c>
      <c r="J1242" s="1" t="str">
        <f>'Stand condition - SCT output'!$J1242</f>
        <v>Coolabah</v>
      </c>
      <c r="K1242" s="1"/>
      <c r="L1242" t="s">
        <v>102</v>
      </c>
      <c r="M1242">
        <v>2016</v>
      </c>
      <c r="N1242" t="s">
        <v>104</v>
      </c>
      <c r="O1242">
        <v>4140728.9309081957</v>
      </c>
      <c r="P1242" s="1">
        <v>37748096.796117596</v>
      </c>
      <c r="Q1242" s="1">
        <v>225594680.00448301</v>
      </c>
      <c r="R1242" s="1">
        <v>332631180.41344798</v>
      </c>
      <c r="S1242" s="1">
        <v>597539.74139404297</v>
      </c>
      <c r="T1242" s="1" t="s">
        <v>25</v>
      </c>
      <c r="U1242" s="1" t="s">
        <v>57</v>
      </c>
      <c r="V1242">
        <f t="shared" si="159"/>
        <v>600712225.88635087</v>
      </c>
      <c r="X1242" t="s">
        <v>102</v>
      </c>
      <c r="Y1242">
        <v>2016</v>
      </c>
      <c r="Z1242" t="s">
        <v>104</v>
      </c>
      <c r="AA1242">
        <f t="shared" si="153"/>
        <v>0.68930325578084417</v>
      </c>
      <c r="AB1242">
        <f t="shared" si="154"/>
        <v>6.2838902172201143</v>
      </c>
      <c r="AC1242">
        <f t="shared" si="155"/>
        <v>37.554534481401319</v>
      </c>
      <c r="AD1242">
        <f t="shared" si="156"/>
        <v>55.372800166111269</v>
      </c>
      <c r="AE1242">
        <f t="shared" si="157"/>
        <v>9.9471879486450115E-2</v>
      </c>
      <c r="AF1242" s="1" t="s">
        <v>25</v>
      </c>
      <c r="AG1242" s="1" t="s">
        <v>57</v>
      </c>
      <c r="AH1242">
        <f t="shared" si="160"/>
        <v>99.999999999999986</v>
      </c>
    </row>
    <row r="1243" spans="1:34" x14ac:dyDescent="0.45">
      <c r="A1243" t="str">
        <f>MID('Stand condition - SCT output'!$I1243,9,4)</f>
        <v>2016</v>
      </c>
      <c r="B1243">
        <f t="shared" si="158"/>
        <v>2017</v>
      </c>
      <c r="C1243" t="str">
        <f>MID('Stand condition - SCT output'!$I1243,18,4)</f>
        <v>2018</v>
      </c>
      <c r="D1243">
        <f>SUM('Stand condition - SCT output'!$B1243:$C1243)</f>
        <v>32379.713317870999</v>
      </c>
      <c r="E1243" s="1">
        <f>'Stand condition - SCT output'!$D1243</f>
        <v>552753.70800781203</v>
      </c>
      <c r="F1243" s="1">
        <f>'Stand condition - SCT output'!$E1243</f>
        <v>3489425.9328684998</v>
      </c>
      <c r="G1243" s="1">
        <f>'Stand condition - SCT output'!$F1243</f>
        <v>8835566.9244930409</v>
      </c>
      <c r="H1243" s="1">
        <f>'Stand condition - SCT output'!$G1243</f>
        <v>24038.702270507802</v>
      </c>
      <c r="I1243" s="1" t="str">
        <f>'Stand condition - SCT output'!$H1243</f>
        <v>Murrumbidgee</v>
      </c>
      <c r="J1243" s="1" t="str">
        <f>'Stand condition - SCT output'!$J1243</f>
        <v>Coolabah</v>
      </c>
      <c r="K1243" s="1"/>
      <c r="L1243" t="s">
        <v>103</v>
      </c>
      <c r="M1243">
        <v>2017</v>
      </c>
      <c r="N1243" t="s">
        <v>105</v>
      </c>
      <c r="O1243">
        <v>32379.713317870999</v>
      </c>
      <c r="P1243" s="1">
        <v>552753.70800781203</v>
      </c>
      <c r="Q1243" s="1">
        <v>3489425.9328684998</v>
      </c>
      <c r="R1243" s="1">
        <v>8835566.9244930409</v>
      </c>
      <c r="S1243" s="1">
        <v>24038.702270507802</v>
      </c>
      <c r="T1243" s="1" t="s">
        <v>4</v>
      </c>
      <c r="U1243" s="1" t="s">
        <v>57</v>
      </c>
      <c r="V1243">
        <f t="shared" si="159"/>
        <v>12934164.980957732</v>
      </c>
      <c r="X1243" t="s">
        <v>103</v>
      </c>
      <c r="Y1243">
        <v>2017</v>
      </c>
      <c r="Z1243" t="s">
        <v>105</v>
      </c>
      <c r="AA1243">
        <f t="shared" si="153"/>
        <v>0.25034251044069633</v>
      </c>
      <c r="AB1243">
        <f t="shared" si="154"/>
        <v>4.2735940729192903</v>
      </c>
      <c r="AC1243">
        <f t="shared" si="155"/>
        <v>26.978362638839016</v>
      </c>
      <c r="AD1243">
        <f t="shared" si="156"/>
        <v>68.311846474056622</v>
      </c>
      <c r="AE1243">
        <f t="shared" si="157"/>
        <v>0.18585430374437528</v>
      </c>
      <c r="AF1243" s="1" t="s">
        <v>4</v>
      </c>
      <c r="AG1243" s="1" t="s">
        <v>57</v>
      </c>
      <c r="AH1243">
        <f t="shared" si="160"/>
        <v>100</v>
      </c>
    </row>
    <row r="1244" spans="1:34" x14ac:dyDescent="0.45">
      <c r="A1244" t="str">
        <f>MID('Stand condition - SCT output'!$I1244,9,4)</f>
        <v>2016</v>
      </c>
      <c r="B1244">
        <f t="shared" si="158"/>
        <v>2017</v>
      </c>
      <c r="C1244" t="str">
        <f>MID('Stand condition - SCT output'!$I1244,18,4)</f>
        <v>2018</v>
      </c>
      <c r="D1244">
        <f>SUM('Stand condition - SCT output'!$B1244:$C1244)</f>
        <v>588194.11495074094</v>
      </c>
      <c r="E1244" s="1">
        <f>'Stand condition - SCT output'!$D1244</f>
        <v>20125028.386530802</v>
      </c>
      <c r="F1244" s="1">
        <f>'Stand condition - SCT output'!$E1244</f>
        <v>312863135.63179803</v>
      </c>
      <c r="G1244" s="1">
        <f>'Stand condition - SCT output'!$F1244</f>
        <v>497432807.00618702</v>
      </c>
      <c r="H1244" s="1">
        <f>'Stand condition - SCT output'!$G1244</f>
        <v>189508.08623381899</v>
      </c>
      <c r="I1244" s="1" t="str">
        <f>'Stand condition - SCT output'!$H1244</f>
        <v>Namoi</v>
      </c>
      <c r="J1244" s="1" t="str">
        <f>'Stand condition - SCT output'!$J1244</f>
        <v>Coolabah</v>
      </c>
      <c r="K1244" s="1"/>
      <c r="L1244" t="s">
        <v>103</v>
      </c>
      <c r="M1244">
        <v>2017</v>
      </c>
      <c r="N1244" t="s">
        <v>105</v>
      </c>
      <c r="O1244">
        <v>588194.11495074094</v>
      </c>
      <c r="P1244" s="1">
        <v>20125028.386530802</v>
      </c>
      <c r="Q1244" s="1">
        <v>312863135.63179803</v>
      </c>
      <c r="R1244" s="1">
        <v>497432807.00618702</v>
      </c>
      <c r="S1244" s="1">
        <v>189508.08623381899</v>
      </c>
      <c r="T1244" s="1" t="s">
        <v>7</v>
      </c>
      <c r="U1244" s="1" t="s">
        <v>57</v>
      </c>
      <c r="V1244">
        <f t="shared" si="159"/>
        <v>831198673.22570038</v>
      </c>
      <c r="X1244" t="s">
        <v>103</v>
      </c>
      <c r="Y1244">
        <v>2017</v>
      </c>
      <c r="Z1244" t="s">
        <v>105</v>
      </c>
      <c r="AA1244">
        <f t="shared" si="153"/>
        <v>7.0764563743597922E-2</v>
      </c>
      <c r="AB1244">
        <f t="shared" si="154"/>
        <v>2.4212055474571401</v>
      </c>
      <c r="AC1244">
        <f t="shared" si="155"/>
        <v>37.639994589698347</v>
      </c>
      <c r="AD1244">
        <f t="shared" si="156"/>
        <v>59.845235926058329</v>
      </c>
      <c r="AE1244">
        <f t="shared" si="157"/>
        <v>2.2799373042593961E-2</v>
      </c>
      <c r="AF1244" s="1" t="s">
        <v>7</v>
      </c>
      <c r="AG1244" s="1" t="s">
        <v>57</v>
      </c>
      <c r="AH1244">
        <f t="shared" si="160"/>
        <v>100</v>
      </c>
    </row>
    <row r="1245" spans="1:34" x14ac:dyDescent="0.45">
      <c r="A1245" t="str">
        <f>MID('Stand condition - SCT output'!$I1245,9,4)</f>
        <v>2016</v>
      </c>
      <c r="B1245">
        <f t="shared" si="158"/>
        <v>2017</v>
      </c>
      <c r="C1245" t="str">
        <f>MID('Stand condition - SCT output'!$I1245,18,4)</f>
        <v>2018</v>
      </c>
      <c r="D1245">
        <f>SUM('Stand condition - SCT output'!$B1245:$C1245)</f>
        <v>347678.23902444221</v>
      </c>
      <c r="E1245" s="1">
        <f>'Stand condition - SCT output'!$D1245</f>
        <v>16317876.65894</v>
      </c>
      <c r="F1245" s="1">
        <f>'Stand condition - SCT output'!$E1245</f>
        <v>62301998.919158101</v>
      </c>
      <c r="G1245" s="1">
        <f>'Stand condition - SCT output'!$F1245</f>
        <v>76552328.549606696</v>
      </c>
      <c r="H1245" s="1">
        <f>'Stand condition - SCT output'!$G1245</f>
        <v>2745.37329101562</v>
      </c>
      <c r="I1245" s="1" t="str">
        <f>'Stand condition - SCT output'!$H1245</f>
        <v>Nebine</v>
      </c>
      <c r="J1245" s="1" t="str">
        <f>'Stand condition - SCT output'!$J1245</f>
        <v>Coolabah</v>
      </c>
      <c r="K1245" s="1"/>
      <c r="L1245" t="s">
        <v>103</v>
      </c>
      <c r="M1245">
        <v>2017</v>
      </c>
      <c r="N1245" t="s">
        <v>105</v>
      </c>
      <c r="O1245">
        <v>347678.23902444221</v>
      </c>
      <c r="P1245" s="1">
        <v>16317876.65894</v>
      </c>
      <c r="Q1245" s="1">
        <v>62301998.919158101</v>
      </c>
      <c r="R1245" s="1">
        <v>76552328.549606696</v>
      </c>
      <c r="S1245" s="1">
        <v>2745.37329101562</v>
      </c>
      <c r="T1245" s="1" t="s">
        <v>8</v>
      </c>
      <c r="U1245" s="1" t="s">
        <v>57</v>
      </c>
      <c r="V1245">
        <f t="shared" si="159"/>
        <v>155522627.74002028</v>
      </c>
      <c r="X1245" t="s">
        <v>103</v>
      </c>
      <c r="Y1245">
        <v>2017</v>
      </c>
      <c r="Z1245" t="s">
        <v>105</v>
      </c>
      <c r="AA1245">
        <f t="shared" si="153"/>
        <v>0.22355476117960096</v>
      </c>
      <c r="AB1245">
        <f t="shared" si="154"/>
        <v>10.492284560815044</v>
      </c>
      <c r="AC1245">
        <f t="shared" si="155"/>
        <v>40.05976482297185</v>
      </c>
      <c r="AD1245">
        <f t="shared" si="156"/>
        <v>49.222630598536156</v>
      </c>
      <c r="AE1245">
        <f t="shared" si="157"/>
        <v>1.7652564973406502E-3</v>
      </c>
      <c r="AF1245" s="1" t="s">
        <v>8</v>
      </c>
      <c r="AG1245" s="1" t="s">
        <v>57</v>
      </c>
      <c r="AH1245">
        <f t="shared" si="160"/>
        <v>99.999999999999986</v>
      </c>
    </row>
    <row r="1246" spans="1:34" x14ac:dyDescent="0.45">
      <c r="A1246" t="str">
        <f>MID('Stand condition - SCT output'!$I1246,9,4)</f>
        <v>2016</v>
      </c>
      <c r="B1246">
        <f t="shared" si="158"/>
        <v>2017</v>
      </c>
      <c r="C1246" t="str">
        <f>MID('Stand condition - SCT output'!$I1246,18,4)</f>
        <v>2018</v>
      </c>
      <c r="D1246">
        <f>SUM('Stand condition - SCT output'!$B1246:$C1246)</f>
        <v>1244.98132324218</v>
      </c>
      <c r="E1246" s="1">
        <f>'Stand condition - SCT output'!$D1246</f>
        <v>6227.8220825195303</v>
      </c>
      <c r="F1246" s="1">
        <f>'Stand condition - SCT output'!$E1246</f>
        <v>64705.530090332002</v>
      </c>
      <c r="G1246" s="1">
        <f>'Stand condition - SCT output'!$F1246</f>
        <v>479783.87219884503</v>
      </c>
      <c r="H1246" s="1">
        <f>'Stand condition - SCT output'!$G1246</f>
        <v>25443.882568359299</v>
      </c>
      <c r="I1246" s="1" t="str">
        <f>'Stand condition - SCT output'!$H1246</f>
        <v>Ovens</v>
      </c>
      <c r="J1246" s="1" t="str">
        <f>'Stand condition - SCT output'!$J1246</f>
        <v>Coolabah</v>
      </c>
      <c r="K1246" s="1"/>
      <c r="L1246" t="s">
        <v>103</v>
      </c>
      <c r="M1246">
        <v>2017</v>
      </c>
      <c r="N1246" t="s">
        <v>105</v>
      </c>
      <c r="O1246">
        <v>1244.98132324218</v>
      </c>
      <c r="P1246" s="1">
        <v>6227.8220825195303</v>
      </c>
      <c r="Q1246" s="1">
        <v>64705.530090332002</v>
      </c>
      <c r="R1246" s="1">
        <v>479783.87219884503</v>
      </c>
      <c r="S1246" s="1">
        <v>25443.882568359299</v>
      </c>
      <c r="T1246" s="1" t="s">
        <v>9</v>
      </c>
      <c r="U1246" s="1" t="s">
        <v>57</v>
      </c>
      <c r="V1246">
        <f t="shared" si="159"/>
        <v>577406.08826329804</v>
      </c>
      <c r="X1246" t="s">
        <v>103</v>
      </c>
      <c r="Y1246">
        <v>2017</v>
      </c>
      <c r="Z1246" t="s">
        <v>105</v>
      </c>
      <c r="AA1246">
        <f t="shared" si="153"/>
        <v>0.21561624453714914</v>
      </c>
      <c r="AB1246">
        <f t="shared" si="154"/>
        <v>1.0785861474463072</v>
      </c>
      <c r="AC1246">
        <f t="shared" si="155"/>
        <v>11.206243128636043</v>
      </c>
      <c r="AD1246">
        <f t="shared" si="156"/>
        <v>83.092970779356051</v>
      </c>
      <c r="AE1246">
        <f t="shared" si="157"/>
        <v>4.406583700024453</v>
      </c>
      <c r="AF1246" s="1" t="s">
        <v>9</v>
      </c>
      <c r="AG1246" s="1" t="s">
        <v>57</v>
      </c>
      <c r="AH1246">
        <f t="shared" si="160"/>
        <v>100</v>
      </c>
    </row>
    <row r="1247" spans="1:34" x14ac:dyDescent="0.45">
      <c r="A1247" t="str">
        <f>MID('Stand condition - SCT output'!$I1247,9,4)</f>
        <v>2016</v>
      </c>
      <c r="B1247">
        <f t="shared" si="158"/>
        <v>2017</v>
      </c>
      <c r="C1247" t="str">
        <f>MID('Stand condition - SCT output'!$I1247,18,4)</f>
        <v>2018</v>
      </c>
      <c r="D1247">
        <f>SUM('Stand condition - SCT output'!$B1247:$C1247)</f>
        <v>1669977.1399717983</v>
      </c>
      <c r="E1247" s="1">
        <f>'Stand condition - SCT output'!$D1247</f>
        <v>16257074.983983099</v>
      </c>
      <c r="F1247" s="1">
        <f>'Stand condition - SCT output'!$E1247</f>
        <v>58886709.888206497</v>
      </c>
      <c r="G1247" s="1">
        <f>'Stand condition - SCT output'!$F1247</f>
        <v>151612955.99676099</v>
      </c>
      <c r="H1247" s="1">
        <f>'Stand condition - SCT output'!$G1247</f>
        <v>166861.81927203</v>
      </c>
      <c r="I1247" s="1" t="str">
        <f>'Stand condition - SCT output'!$H1247</f>
        <v>Paroo</v>
      </c>
      <c r="J1247" s="1" t="str">
        <f>'Stand condition - SCT output'!$J1247</f>
        <v>Coolabah</v>
      </c>
      <c r="K1247" s="1"/>
      <c r="L1247" t="s">
        <v>103</v>
      </c>
      <c r="M1247">
        <v>2017</v>
      </c>
      <c r="N1247" t="s">
        <v>105</v>
      </c>
      <c r="O1247">
        <v>1669977.1399717983</v>
      </c>
      <c r="P1247" s="1">
        <v>16257074.983983099</v>
      </c>
      <c r="Q1247" s="1">
        <v>58886709.888206497</v>
      </c>
      <c r="R1247" s="1">
        <v>151612955.99676099</v>
      </c>
      <c r="S1247" s="1">
        <v>166861.81927203</v>
      </c>
      <c r="T1247" s="1" t="s">
        <v>10</v>
      </c>
      <c r="U1247" s="1" t="s">
        <v>57</v>
      </c>
      <c r="V1247">
        <f t="shared" si="159"/>
        <v>228593579.82819444</v>
      </c>
      <c r="X1247" t="s">
        <v>103</v>
      </c>
      <c r="Y1247">
        <v>2017</v>
      </c>
      <c r="Z1247" t="s">
        <v>105</v>
      </c>
      <c r="AA1247">
        <f t="shared" si="153"/>
        <v>0.73054420042195145</v>
      </c>
      <c r="AB1247">
        <f t="shared" si="154"/>
        <v>7.1117810903532526</v>
      </c>
      <c r="AC1247">
        <f t="shared" si="155"/>
        <v>25.760439086900149</v>
      </c>
      <c r="AD1247">
        <f t="shared" si="156"/>
        <v>66.32424065046348</v>
      </c>
      <c r="AE1247">
        <f t="shared" si="157"/>
        <v>7.2994971861169253E-2</v>
      </c>
      <c r="AF1247" s="1" t="s">
        <v>10</v>
      </c>
      <c r="AG1247" s="1" t="s">
        <v>57</v>
      </c>
      <c r="AH1247">
        <f t="shared" si="160"/>
        <v>100</v>
      </c>
    </row>
    <row r="1248" spans="1:34" x14ac:dyDescent="0.45">
      <c r="A1248" t="str">
        <f>MID('Stand condition - SCT output'!$I1248,9,4)</f>
        <v>2016</v>
      </c>
      <c r="B1248">
        <f t="shared" si="158"/>
        <v>2017</v>
      </c>
      <c r="C1248" t="str">
        <f>MID('Stand condition - SCT output'!$I1248,18,4)</f>
        <v>2018</v>
      </c>
      <c r="D1248">
        <f>SUM('Stand condition - SCT output'!$B1248:$C1248)</f>
        <v>618.09802246093705</v>
      </c>
      <c r="E1248" s="1">
        <f>'Stand condition - SCT output'!$D1248</f>
        <v>47312.100402832002</v>
      </c>
      <c r="F1248" s="1">
        <f>'Stand condition - SCT output'!$E1248</f>
        <v>406966.561645507</v>
      </c>
      <c r="G1248" s="1">
        <f>'Stand condition - SCT output'!$F1248</f>
        <v>725676.94134617201</v>
      </c>
      <c r="H1248" s="1">
        <f>'Stand condition - SCT output'!$G1248</f>
        <v>0</v>
      </c>
      <c r="I1248" s="1" t="str">
        <f>'Stand condition - SCT output'!$H1248</f>
        <v>Wimmera-Avoca</v>
      </c>
      <c r="J1248" s="1" t="str">
        <f>'Stand condition - SCT output'!$J1248</f>
        <v>Coolabah</v>
      </c>
      <c r="K1248" s="1"/>
      <c r="L1248" t="s">
        <v>103</v>
      </c>
      <c r="M1248">
        <v>2017</v>
      </c>
      <c r="N1248" t="s">
        <v>105</v>
      </c>
      <c r="O1248">
        <v>618.09802246093705</v>
      </c>
      <c r="P1248" s="1">
        <v>47312.100402832002</v>
      </c>
      <c r="Q1248" s="1">
        <v>406966.561645507</v>
      </c>
      <c r="R1248" s="1">
        <v>725676.94134617201</v>
      </c>
      <c r="S1248" s="1">
        <v>0</v>
      </c>
      <c r="T1248" s="1" t="s">
        <v>11</v>
      </c>
      <c r="U1248" s="1" t="s">
        <v>57</v>
      </c>
      <c r="V1248">
        <f t="shared" si="159"/>
        <v>1180573.7014169721</v>
      </c>
      <c r="X1248" t="s">
        <v>103</v>
      </c>
      <c r="Y1248">
        <v>2017</v>
      </c>
      <c r="Z1248" t="s">
        <v>105</v>
      </c>
      <c r="AA1248">
        <f t="shared" si="153"/>
        <v>5.2355733633492843E-2</v>
      </c>
      <c r="AB1248">
        <f t="shared" si="154"/>
        <v>4.0075516120718362</v>
      </c>
      <c r="AC1248">
        <f t="shared" si="155"/>
        <v>34.471931837635324</v>
      </c>
      <c r="AD1248">
        <f t="shared" si="156"/>
        <v>61.468160816659335</v>
      </c>
      <c r="AE1248">
        <f t="shared" si="157"/>
        <v>0</v>
      </c>
      <c r="AF1248" s="1" t="s">
        <v>11</v>
      </c>
      <c r="AG1248" s="1" t="s">
        <v>57</v>
      </c>
      <c r="AH1248">
        <f t="shared" si="160"/>
        <v>99.999999999999986</v>
      </c>
    </row>
    <row r="1249" spans="1:34" x14ac:dyDescent="0.45">
      <c r="A1249" t="str">
        <f>MID('Stand condition - SCT output'!$I1249,9,4)</f>
        <v>2016</v>
      </c>
      <c r="B1249">
        <f t="shared" si="158"/>
        <v>2017</v>
      </c>
      <c r="C1249" t="str">
        <f>MID('Stand condition - SCT output'!$I1249,18,4)</f>
        <v>2018</v>
      </c>
      <c r="D1249">
        <f>SUM('Stand condition - SCT output'!$B1249:$C1249)</f>
        <v>189874.46124267508</v>
      </c>
      <c r="E1249" s="1">
        <f>'Stand condition - SCT output'!$D1249</f>
        <v>1475889.94036865</v>
      </c>
      <c r="F1249" s="1">
        <f>'Stand condition - SCT output'!$E1249</f>
        <v>7384699.8579015397</v>
      </c>
      <c r="G1249" s="1">
        <f>'Stand condition - SCT output'!$F1249</f>
        <v>7758674.9730834896</v>
      </c>
      <c r="H1249" s="1">
        <f>'Stand condition - SCT output'!$G1249</f>
        <v>12901.2160644531</v>
      </c>
      <c r="I1249" s="1" t="str">
        <f>'Stand condition - SCT output'!$H1249</f>
        <v>Lachlan</v>
      </c>
      <c r="J1249" s="1" t="str">
        <f>'Stand condition - SCT output'!$J1249</f>
        <v>Coolabah</v>
      </c>
      <c r="K1249" s="1"/>
      <c r="L1249" t="s">
        <v>103</v>
      </c>
      <c r="M1249">
        <v>2017</v>
      </c>
      <c r="N1249" t="s">
        <v>105</v>
      </c>
      <c r="O1249">
        <v>189874.46124267508</v>
      </c>
      <c r="P1249" s="1">
        <v>1475889.94036865</v>
      </c>
      <c r="Q1249" s="1">
        <v>7384699.8579015397</v>
      </c>
      <c r="R1249" s="1">
        <v>7758674.9730834896</v>
      </c>
      <c r="S1249" s="1">
        <v>12901.2160644531</v>
      </c>
      <c r="T1249" s="1" t="s">
        <v>12</v>
      </c>
      <c r="U1249" s="1" t="s">
        <v>57</v>
      </c>
      <c r="V1249">
        <f t="shared" si="159"/>
        <v>16822040.448660806</v>
      </c>
      <c r="X1249" t="s">
        <v>103</v>
      </c>
      <c r="Y1249">
        <v>2017</v>
      </c>
      <c r="Z1249" t="s">
        <v>105</v>
      </c>
      <c r="AA1249">
        <f t="shared" si="153"/>
        <v>1.1287243174937849</v>
      </c>
      <c r="AB1249">
        <f t="shared" si="154"/>
        <v>8.7735488740079965</v>
      </c>
      <c r="AC1249">
        <f t="shared" si="155"/>
        <v>43.898954353598832</v>
      </c>
      <c r="AD1249">
        <f t="shared" si="156"/>
        <v>46.122080117225934</v>
      </c>
      <c r="AE1249">
        <f t="shared" si="157"/>
        <v>7.6692337673460773E-2</v>
      </c>
      <c r="AF1249" s="1" t="s">
        <v>12</v>
      </c>
      <c r="AG1249" s="1" t="s">
        <v>57</v>
      </c>
      <c r="AH1249">
        <f t="shared" si="160"/>
        <v>100.00000000000001</v>
      </c>
    </row>
    <row r="1250" spans="1:34" x14ac:dyDescent="0.45">
      <c r="A1250" t="str">
        <f>MID('Stand condition - SCT output'!$I1250,9,4)</f>
        <v>2016</v>
      </c>
      <c r="B1250">
        <f t="shared" si="158"/>
        <v>2017</v>
      </c>
      <c r="C1250" t="str">
        <f>MID('Stand condition - SCT output'!$I1250,18,4)</f>
        <v>2018</v>
      </c>
      <c r="D1250">
        <f>SUM('Stand condition - SCT output'!$B1250:$C1250)</f>
        <v>0</v>
      </c>
      <c r="E1250" s="1">
        <f>'Stand condition - SCT output'!$D1250</f>
        <v>6231.57373046875</v>
      </c>
      <c r="F1250" s="1">
        <f>'Stand condition - SCT output'!$E1250</f>
        <v>65461.517944335901</v>
      </c>
      <c r="G1250" s="1">
        <f>'Stand condition - SCT output'!$F1250</f>
        <v>166130.70794677699</v>
      </c>
      <c r="H1250" s="1">
        <f>'Stand condition - SCT output'!$G1250</f>
        <v>622.824462890625</v>
      </c>
      <c r="I1250" s="1" t="str">
        <f>'Stand condition - SCT output'!$H1250</f>
        <v>Loddon</v>
      </c>
      <c r="J1250" s="1" t="str">
        <f>'Stand condition - SCT output'!$J1250</f>
        <v>Coolabah</v>
      </c>
      <c r="K1250" s="1"/>
      <c r="L1250" t="s">
        <v>103</v>
      </c>
      <c r="M1250">
        <v>2017</v>
      </c>
      <c r="N1250" t="s">
        <v>105</v>
      </c>
      <c r="O1250">
        <v>0</v>
      </c>
      <c r="P1250" s="1">
        <v>6231.57373046875</v>
      </c>
      <c r="Q1250" s="1">
        <v>65461.517944335901</v>
      </c>
      <c r="R1250" s="1">
        <v>166130.70794677699</v>
      </c>
      <c r="S1250" s="1">
        <v>622.824462890625</v>
      </c>
      <c r="T1250" s="1" t="s">
        <v>13</v>
      </c>
      <c r="U1250" s="1" t="s">
        <v>57</v>
      </c>
      <c r="V1250">
        <f t="shared" si="159"/>
        <v>238446.62408447228</v>
      </c>
      <c r="X1250" t="s">
        <v>103</v>
      </c>
      <c r="Y1250">
        <v>2017</v>
      </c>
      <c r="Z1250" t="s">
        <v>105</v>
      </c>
      <c r="AA1250">
        <f t="shared" si="153"/>
        <v>0</v>
      </c>
      <c r="AB1250">
        <f t="shared" si="154"/>
        <v>2.6134040498141622</v>
      </c>
      <c r="AC1250">
        <f t="shared" si="155"/>
        <v>27.453321344212217</v>
      </c>
      <c r="AD1250">
        <f t="shared" si="156"/>
        <v>69.672073817209252</v>
      </c>
      <c r="AE1250">
        <f t="shared" si="157"/>
        <v>0.26120078876435793</v>
      </c>
      <c r="AF1250" s="1" t="s">
        <v>13</v>
      </c>
      <c r="AG1250" s="1" t="s">
        <v>57</v>
      </c>
      <c r="AH1250">
        <f t="shared" si="160"/>
        <v>99.999999999999986</v>
      </c>
    </row>
    <row r="1251" spans="1:34" x14ac:dyDescent="0.45">
      <c r="A1251" t="str">
        <f>MID('Stand condition - SCT output'!$I1251,9,4)</f>
        <v>2016</v>
      </c>
      <c r="B1251">
        <f t="shared" si="158"/>
        <v>2017</v>
      </c>
      <c r="C1251" t="str">
        <f>MID('Stand condition - SCT output'!$I1251,18,4)</f>
        <v>2018</v>
      </c>
      <c r="D1251">
        <f>SUM('Stand condition - SCT output'!$B1251:$C1251)</f>
        <v>43492.615661620999</v>
      </c>
      <c r="E1251" s="1">
        <f>'Stand condition - SCT output'!$D1251</f>
        <v>918520.36199951102</v>
      </c>
      <c r="F1251" s="1">
        <f>'Stand condition - SCT output'!$E1251</f>
        <v>3571252.2044103201</v>
      </c>
      <c r="G1251" s="1">
        <f>'Stand condition - SCT output'!$F1251</f>
        <v>5831997.4653767897</v>
      </c>
      <c r="H1251" s="1">
        <f>'Stand condition - SCT output'!$G1251</f>
        <v>4473.2510375976499</v>
      </c>
      <c r="I1251" s="1" t="str">
        <f>'Stand condition - SCT output'!$H1251</f>
        <v>Lower Darling</v>
      </c>
      <c r="J1251" s="1" t="str">
        <f>'Stand condition - SCT output'!$J1251</f>
        <v>Coolabah</v>
      </c>
      <c r="K1251" s="1"/>
      <c r="L1251" t="s">
        <v>103</v>
      </c>
      <c r="M1251">
        <v>2017</v>
      </c>
      <c r="N1251" t="s">
        <v>105</v>
      </c>
      <c r="O1251">
        <v>43492.615661620999</v>
      </c>
      <c r="P1251" s="1">
        <v>918520.36199951102</v>
      </c>
      <c r="Q1251" s="1">
        <v>3571252.2044103201</v>
      </c>
      <c r="R1251" s="1">
        <v>5831997.4653767897</v>
      </c>
      <c r="S1251" s="1">
        <v>4473.2510375976499</v>
      </c>
      <c r="T1251" s="1" t="s">
        <v>14</v>
      </c>
      <c r="U1251" s="1" t="s">
        <v>57</v>
      </c>
      <c r="V1251">
        <f t="shared" si="159"/>
        <v>10369735.898485839</v>
      </c>
      <c r="X1251" t="s">
        <v>103</v>
      </c>
      <c r="Y1251">
        <v>2017</v>
      </c>
      <c r="Z1251" t="s">
        <v>105</v>
      </c>
      <c r="AA1251">
        <f t="shared" si="153"/>
        <v>0.41941874014334035</v>
      </c>
      <c r="AB1251">
        <f t="shared" si="154"/>
        <v>8.8577025585929423</v>
      </c>
      <c r="AC1251">
        <f t="shared" si="155"/>
        <v>34.439181859316058</v>
      </c>
      <c r="AD1251">
        <f t="shared" si="156"/>
        <v>56.240559282019532</v>
      </c>
      <c r="AE1251">
        <f t="shared" si="157"/>
        <v>4.3137559928125284E-2</v>
      </c>
      <c r="AF1251" s="1" t="s">
        <v>14</v>
      </c>
      <c r="AG1251" s="1" t="s">
        <v>57</v>
      </c>
      <c r="AH1251">
        <f t="shared" si="160"/>
        <v>100</v>
      </c>
    </row>
    <row r="1252" spans="1:34" x14ac:dyDescent="0.45">
      <c r="A1252" t="str">
        <f>MID('Stand condition - SCT output'!$I1252,9,4)</f>
        <v>2016</v>
      </c>
      <c r="B1252">
        <f t="shared" si="158"/>
        <v>2017</v>
      </c>
      <c r="C1252" t="str">
        <f>MID('Stand condition - SCT output'!$I1252,18,4)</f>
        <v>2018</v>
      </c>
      <c r="D1252">
        <f>SUM('Stand condition - SCT output'!$B1252:$C1252)</f>
        <v>1915922.2424897938</v>
      </c>
      <c r="E1252" s="1">
        <f>'Stand condition - SCT output'!$D1252</f>
        <v>48751043.989210099</v>
      </c>
      <c r="F1252" s="1">
        <f>'Stand condition - SCT output'!$E1252</f>
        <v>276198646.41725999</v>
      </c>
      <c r="G1252" s="1">
        <f>'Stand condition - SCT output'!$F1252</f>
        <v>340571482.63617098</v>
      </c>
      <c r="H1252" s="1">
        <f>'Stand condition - SCT output'!$G1252</f>
        <v>1075586.6678696501</v>
      </c>
      <c r="I1252" s="1" t="str">
        <f>'Stand condition - SCT output'!$H1252</f>
        <v>Macquarie-Castlereagh</v>
      </c>
      <c r="J1252" s="1" t="str">
        <f>'Stand condition - SCT output'!$J1252</f>
        <v>Coolabah</v>
      </c>
      <c r="K1252" s="1"/>
      <c r="L1252" t="s">
        <v>103</v>
      </c>
      <c r="M1252">
        <v>2017</v>
      </c>
      <c r="N1252" t="s">
        <v>105</v>
      </c>
      <c r="O1252">
        <v>1915922.2424897938</v>
      </c>
      <c r="P1252" s="1">
        <v>48751043.989210099</v>
      </c>
      <c r="Q1252" s="1">
        <v>276198646.41725999</v>
      </c>
      <c r="R1252" s="1">
        <v>340571482.63617098</v>
      </c>
      <c r="S1252" s="1">
        <v>1075586.6678696501</v>
      </c>
      <c r="T1252" s="1" t="s">
        <v>15</v>
      </c>
      <c r="U1252" s="1" t="s">
        <v>57</v>
      </c>
      <c r="V1252">
        <f t="shared" si="159"/>
        <v>668512681.95300055</v>
      </c>
      <c r="X1252" t="s">
        <v>103</v>
      </c>
      <c r="Y1252">
        <v>2017</v>
      </c>
      <c r="Z1252" t="s">
        <v>105</v>
      </c>
      <c r="AA1252">
        <f t="shared" si="153"/>
        <v>0.28659474894217363</v>
      </c>
      <c r="AB1252">
        <f t="shared" si="154"/>
        <v>7.2924635994620539</v>
      </c>
      <c r="AC1252">
        <f t="shared" si="155"/>
        <v>41.315393690119706</v>
      </c>
      <c r="AD1252">
        <f t="shared" si="156"/>
        <v>50.944655476276324</v>
      </c>
      <c r="AE1252">
        <f t="shared" si="157"/>
        <v>0.16089248519974506</v>
      </c>
      <c r="AF1252" s="1" t="s">
        <v>15</v>
      </c>
      <c r="AG1252" s="1" t="s">
        <v>57</v>
      </c>
      <c r="AH1252">
        <f t="shared" si="160"/>
        <v>100</v>
      </c>
    </row>
    <row r="1253" spans="1:34" x14ac:dyDescent="0.45">
      <c r="A1253" t="str">
        <f>MID('Stand condition - SCT output'!$I1253,9,4)</f>
        <v>2016</v>
      </c>
      <c r="B1253">
        <f t="shared" si="158"/>
        <v>2017</v>
      </c>
      <c r="C1253" t="str">
        <f>MID('Stand condition - SCT output'!$I1253,18,4)</f>
        <v>2018</v>
      </c>
      <c r="D1253">
        <f>SUM('Stand condition - SCT output'!$B1253:$C1253)</f>
        <v>668674.40905761695</v>
      </c>
      <c r="E1253" s="1">
        <f>'Stand condition - SCT output'!$D1253</f>
        <v>6797082.6338024596</v>
      </c>
      <c r="F1253" s="1">
        <f>'Stand condition - SCT output'!$E1253</f>
        <v>18102665.361002099</v>
      </c>
      <c r="G1253" s="1">
        <f>'Stand condition - SCT output'!$F1253</f>
        <v>53955951.821164601</v>
      </c>
      <c r="H1253" s="1">
        <f>'Stand condition - SCT output'!$G1253</f>
        <v>282884.56530761701</v>
      </c>
      <c r="I1253" s="1" t="str">
        <f>'Stand condition - SCT output'!$H1253</f>
        <v>Moonie</v>
      </c>
      <c r="J1253" s="1" t="str">
        <f>'Stand condition - SCT output'!$J1253</f>
        <v>Coolabah</v>
      </c>
      <c r="K1253" s="1"/>
      <c r="L1253" t="s">
        <v>103</v>
      </c>
      <c r="M1253">
        <v>2017</v>
      </c>
      <c r="N1253" t="s">
        <v>105</v>
      </c>
      <c r="O1253">
        <v>668674.40905761695</v>
      </c>
      <c r="P1253" s="1">
        <v>6797082.6338024596</v>
      </c>
      <c r="Q1253" s="1">
        <v>18102665.361002099</v>
      </c>
      <c r="R1253" s="1">
        <v>53955951.821164601</v>
      </c>
      <c r="S1253" s="1">
        <v>282884.56530761701</v>
      </c>
      <c r="T1253" s="1" t="s">
        <v>16</v>
      </c>
      <c r="U1253" s="1" t="s">
        <v>57</v>
      </c>
      <c r="V1253">
        <f t="shared" si="159"/>
        <v>79807258.790334389</v>
      </c>
      <c r="X1253" t="s">
        <v>103</v>
      </c>
      <c r="Y1253">
        <v>2017</v>
      </c>
      <c r="Z1253" t="s">
        <v>105</v>
      </c>
      <c r="AA1253">
        <f t="shared" si="153"/>
        <v>0.83786164215253234</v>
      </c>
      <c r="AB1253">
        <f t="shared" si="154"/>
        <v>8.5168726965794086</v>
      </c>
      <c r="AC1253">
        <f t="shared" si="155"/>
        <v>22.682981016251304</v>
      </c>
      <c r="AD1253">
        <f t="shared" si="156"/>
        <v>67.60782495100473</v>
      </c>
      <c r="AE1253">
        <f t="shared" si="157"/>
        <v>0.35445969401204103</v>
      </c>
      <c r="AF1253" s="1" t="s">
        <v>16</v>
      </c>
      <c r="AG1253" s="1" t="s">
        <v>57</v>
      </c>
      <c r="AH1253">
        <f t="shared" si="160"/>
        <v>100.00000000000001</v>
      </c>
    </row>
    <row r="1254" spans="1:34" x14ac:dyDescent="0.45">
      <c r="A1254" t="str">
        <f>MID('Stand condition - SCT output'!$I1254,9,4)</f>
        <v>2016</v>
      </c>
      <c r="B1254">
        <f t="shared" si="158"/>
        <v>2017</v>
      </c>
      <c r="C1254" t="str">
        <f>MID('Stand condition - SCT output'!$I1254,18,4)</f>
        <v>2018</v>
      </c>
      <c r="D1254">
        <f>SUM('Stand condition - SCT output'!$B1254:$C1254)</f>
        <v>32874.878540038997</v>
      </c>
      <c r="E1254" s="1">
        <f>'Stand condition - SCT output'!$D1254</f>
        <v>718654.86804199195</v>
      </c>
      <c r="F1254" s="1">
        <f>'Stand condition - SCT output'!$E1254</f>
        <v>4221416.7862472199</v>
      </c>
      <c r="G1254" s="1">
        <f>'Stand condition - SCT output'!$F1254</f>
        <v>11545259.7573536</v>
      </c>
      <c r="H1254" s="1">
        <f>'Stand condition - SCT output'!$G1254</f>
        <v>68062.751098632798</v>
      </c>
      <c r="I1254" s="1" t="str">
        <f>'Stand condition - SCT output'!$H1254</f>
        <v>Murray</v>
      </c>
      <c r="J1254" s="1" t="str">
        <f>'Stand condition - SCT output'!$J1254</f>
        <v>Coolabah</v>
      </c>
      <c r="K1254" s="1"/>
      <c r="L1254" t="s">
        <v>103</v>
      </c>
      <c r="M1254">
        <v>2017</v>
      </c>
      <c r="N1254" t="s">
        <v>105</v>
      </c>
      <c r="O1254">
        <v>32874.878540038997</v>
      </c>
      <c r="P1254" s="1">
        <v>718654.86804199195</v>
      </c>
      <c r="Q1254" s="1">
        <v>4221416.7862472199</v>
      </c>
      <c r="R1254" s="1">
        <v>11545259.7573536</v>
      </c>
      <c r="S1254" s="1">
        <v>68062.751098632798</v>
      </c>
      <c r="T1254" s="1" t="s">
        <v>17</v>
      </c>
      <c r="U1254" s="1" t="s">
        <v>57</v>
      </c>
      <c r="V1254">
        <f t="shared" si="159"/>
        <v>16586269.041281484</v>
      </c>
      <c r="X1254" t="s">
        <v>103</v>
      </c>
      <c r="Y1254">
        <v>2017</v>
      </c>
      <c r="Z1254" t="s">
        <v>105</v>
      </c>
      <c r="AA1254">
        <f t="shared" si="153"/>
        <v>0.19820538578155747</v>
      </c>
      <c r="AB1254">
        <f t="shared" si="154"/>
        <v>4.3328301636331554</v>
      </c>
      <c r="AC1254">
        <f t="shared" si="155"/>
        <v>25.451274037220522</v>
      </c>
      <c r="AD1254">
        <f t="shared" si="156"/>
        <v>69.607334407868692</v>
      </c>
      <c r="AE1254">
        <f t="shared" si="157"/>
        <v>0.41035600549606271</v>
      </c>
      <c r="AF1254" s="1" t="s">
        <v>17</v>
      </c>
      <c r="AG1254" s="1" t="s">
        <v>57</v>
      </c>
      <c r="AH1254">
        <f t="shared" si="160"/>
        <v>100</v>
      </c>
    </row>
    <row r="1255" spans="1:34" x14ac:dyDescent="0.45">
      <c r="A1255" t="str">
        <f>MID('Stand condition - SCT output'!$I1255,9,4)</f>
        <v>2016</v>
      </c>
      <c r="B1255">
        <f t="shared" si="158"/>
        <v>2017</v>
      </c>
      <c r="C1255" t="str">
        <f>MID('Stand condition - SCT output'!$I1255,18,4)</f>
        <v>2018</v>
      </c>
      <c r="D1255">
        <f>SUM('Stand condition - SCT output'!$B1255:$C1255)</f>
        <v>333180.93892798317</v>
      </c>
      <c r="E1255" s="1">
        <f>'Stand condition - SCT output'!$D1255</f>
        <v>9053117.9460808206</v>
      </c>
      <c r="F1255" s="1">
        <f>'Stand condition - SCT output'!$E1255</f>
        <v>69015789.9041982</v>
      </c>
      <c r="G1255" s="1">
        <f>'Stand condition - SCT output'!$F1255</f>
        <v>192998967.77421099</v>
      </c>
      <c r="H1255" s="1">
        <f>'Stand condition - SCT output'!$G1255</f>
        <v>405089.68930376798</v>
      </c>
      <c r="I1255" s="1" t="str">
        <f>'Stand condition - SCT output'!$H1255</f>
        <v>Barwon-Darling</v>
      </c>
      <c r="J1255" s="1" t="str">
        <f>'Stand condition - SCT output'!$J1255</f>
        <v>Coolabah</v>
      </c>
      <c r="K1255" s="1"/>
      <c r="L1255" t="s">
        <v>103</v>
      </c>
      <c r="M1255">
        <v>2017</v>
      </c>
      <c r="N1255" t="s">
        <v>105</v>
      </c>
      <c r="O1255">
        <v>333180.93892798317</v>
      </c>
      <c r="P1255" s="1">
        <v>9053117.9460808206</v>
      </c>
      <c r="Q1255" s="1">
        <v>69015789.9041982</v>
      </c>
      <c r="R1255" s="1">
        <v>192998967.77421099</v>
      </c>
      <c r="S1255" s="1">
        <v>405089.68930376798</v>
      </c>
      <c r="T1255" s="1" t="s">
        <v>18</v>
      </c>
      <c r="U1255" s="1" t="s">
        <v>57</v>
      </c>
      <c r="V1255">
        <f t="shared" si="159"/>
        <v>271806146.25272179</v>
      </c>
      <c r="X1255" t="s">
        <v>103</v>
      </c>
      <c r="Y1255">
        <v>2017</v>
      </c>
      <c r="Z1255" t="s">
        <v>105</v>
      </c>
      <c r="AA1255">
        <f t="shared" si="153"/>
        <v>0.12258035497777005</v>
      </c>
      <c r="AB1255">
        <f t="shared" si="154"/>
        <v>3.3307259864769025</v>
      </c>
      <c r="AC1255">
        <f t="shared" si="155"/>
        <v>25.391548666463276</v>
      </c>
      <c r="AD1255">
        <f t="shared" si="156"/>
        <v>71.006108741471607</v>
      </c>
      <c r="AE1255">
        <f t="shared" si="157"/>
        <v>0.14903625061043355</v>
      </c>
      <c r="AF1255" s="1" t="s">
        <v>18</v>
      </c>
      <c r="AG1255" s="1" t="s">
        <v>57</v>
      </c>
      <c r="AH1255">
        <f t="shared" si="160"/>
        <v>100</v>
      </c>
    </row>
    <row r="1256" spans="1:34" x14ac:dyDescent="0.45">
      <c r="A1256" t="str">
        <f>MID('Stand condition - SCT output'!$I1256,9,4)</f>
        <v>2016</v>
      </c>
      <c r="B1256">
        <f t="shared" si="158"/>
        <v>2017</v>
      </c>
      <c r="C1256" t="str">
        <f>MID('Stand condition - SCT output'!$I1256,18,4)</f>
        <v>2018</v>
      </c>
      <c r="D1256">
        <f>SUM('Stand condition - SCT output'!$B1256:$C1256)</f>
        <v>1193046.2366383269</v>
      </c>
      <c r="E1256" s="1">
        <f>'Stand condition - SCT output'!$D1256</f>
        <v>17546302.859035298</v>
      </c>
      <c r="F1256" s="1">
        <f>'Stand condition - SCT output'!$E1256</f>
        <v>165818628.75150099</v>
      </c>
      <c r="G1256" s="1">
        <f>'Stand condition - SCT output'!$F1256</f>
        <v>454270910.61161399</v>
      </c>
      <c r="H1256" s="1">
        <f>'Stand condition - SCT output'!$G1256</f>
        <v>837449.60067473701</v>
      </c>
      <c r="I1256" s="1" t="str">
        <f>'Stand condition - SCT output'!$H1256</f>
        <v>Border Rivers</v>
      </c>
      <c r="J1256" s="1" t="str">
        <f>'Stand condition - SCT output'!$J1256</f>
        <v>Coolabah</v>
      </c>
      <c r="K1256" s="1"/>
      <c r="L1256" t="s">
        <v>103</v>
      </c>
      <c r="M1256">
        <v>2017</v>
      </c>
      <c r="N1256" t="s">
        <v>105</v>
      </c>
      <c r="O1256">
        <v>1193046.2366383269</v>
      </c>
      <c r="P1256" s="1">
        <v>17546302.859035298</v>
      </c>
      <c r="Q1256" s="1">
        <v>165818628.75150099</v>
      </c>
      <c r="R1256" s="1">
        <v>454270910.61161399</v>
      </c>
      <c r="S1256" s="1">
        <v>837449.60067473701</v>
      </c>
      <c r="T1256" s="1" t="s">
        <v>19</v>
      </c>
      <c r="U1256" s="1" t="s">
        <v>57</v>
      </c>
      <c r="V1256">
        <f t="shared" si="159"/>
        <v>639666338.05946338</v>
      </c>
      <c r="X1256" t="s">
        <v>103</v>
      </c>
      <c r="Y1256">
        <v>2017</v>
      </c>
      <c r="Z1256" t="s">
        <v>105</v>
      </c>
      <c r="AA1256">
        <f t="shared" si="153"/>
        <v>0.18651071123386537</v>
      </c>
      <c r="AB1256">
        <f t="shared" si="154"/>
        <v>2.7430398967475749</v>
      </c>
      <c r="AC1256">
        <f t="shared" si="155"/>
        <v>25.922675445848846</v>
      </c>
      <c r="AD1256">
        <f t="shared" si="156"/>
        <v>71.016854191471452</v>
      </c>
      <c r="AE1256">
        <f t="shared" si="157"/>
        <v>0.1309197546982514</v>
      </c>
      <c r="AF1256" s="1" t="s">
        <v>19</v>
      </c>
      <c r="AG1256" s="1" t="s">
        <v>57</v>
      </c>
      <c r="AH1256">
        <f t="shared" si="160"/>
        <v>100</v>
      </c>
    </row>
    <row r="1257" spans="1:34" x14ac:dyDescent="0.45">
      <c r="A1257" t="str">
        <f>MID('Stand condition - SCT output'!$I1257,9,4)</f>
        <v>2016</v>
      </c>
      <c r="B1257">
        <f t="shared" si="158"/>
        <v>2017</v>
      </c>
      <c r="C1257" t="str">
        <f>MID('Stand condition - SCT output'!$I1257,18,4)</f>
        <v>2018</v>
      </c>
      <c r="D1257">
        <f>SUM('Stand condition - SCT output'!$B1257:$C1257)</f>
        <v>0</v>
      </c>
      <c r="E1257" s="1">
        <f>'Stand condition - SCT output'!$D1257</f>
        <v>1869.62060546875</v>
      </c>
      <c r="F1257" s="1">
        <f>'Stand condition - SCT output'!$E1257</f>
        <v>18070.2528076171</v>
      </c>
      <c r="G1257" s="1">
        <f>'Stand condition - SCT output'!$F1257</f>
        <v>52958.547912597598</v>
      </c>
      <c r="H1257" s="1">
        <f>'Stand condition - SCT output'!$G1257</f>
        <v>1244.4590454101501</v>
      </c>
      <c r="I1257" s="1" t="str">
        <f>'Stand condition - SCT output'!$H1257</f>
        <v>Campaspe</v>
      </c>
      <c r="J1257" s="1" t="str">
        <f>'Stand condition - SCT output'!$J1257</f>
        <v>Coolabah</v>
      </c>
      <c r="K1257" s="1"/>
      <c r="L1257" t="s">
        <v>103</v>
      </c>
      <c r="M1257">
        <v>2017</v>
      </c>
      <c r="N1257" t="s">
        <v>105</v>
      </c>
      <c r="O1257">
        <v>0</v>
      </c>
      <c r="P1257" s="1">
        <v>1869.62060546875</v>
      </c>
      <c r="Q1257" s="1">
        <v>18070.2528076171</v>
      </c>
      <c r="R1257" s="1">
        <v>52958.547912597598</v>
      </c>
      <c r="S1257" s="1">
        <v>1244.4590454101501</v>
      </c>
      <c r="T1257" s="1" t="s">
        <v>20</v>
      </c>
      <c r="U1257" s="1" t="s">
        <v>57</v>
      </c>
      <c r="V1257">
        <f t="shared" si="159"/>
        <v>74142.880371093604</v>
      </c>
      <c r="X1257" t="s">
        <v>103</v>
      </c>
      <c r="Y1257">
        <v>2017</v>
      </c>
      <c r="Z1257" t="s">
        <v>105</v>
      </c>
      <c r="AA1257">
        <f t="shared" si="153"/>
        <v>0</v>
      </c>
      <c r="AB1257">
        <f t="shared" si="154"/>
        <v>2.5216454986791517</v>
      </c>
      <c r="AC1257">
        <f t="shared" si="155"/>
        <v>24.372202316895994</v>
      </c>
      <c r="AD1257">
        <f t="shared" si="156"/>
        <v>71.427691570025345</v>
      </c>
      <c r="AE1257">
        <f t="shared" si="157"/>
        <v>1.6784606143995084</v>
      </c>
      <c r="AF1257" s="1" t="s">
        <v>20</v>
      </c>
      <c r="AG1257" s="1" t="s">
        <v>57</v>
      </c>
      <c r="AH1257">
        <f t="shared" si="160"/>
        <v>100</v>
      </c>
    </row>
    <row r="1258" spans="1:34" x14ac:dyDescent="0.45">
      <c r="A1258" t="str">
        <f>MID('Stand condition - SCT output'!$I1258,9,4)</f>
        <v>2016</v>
      </c>
      <c r="B1258">
        <f t="shared" si="158"/>
        <v>2017</v>
      </c>
      <c r="C1258" t="str">
        <f>MID('Stand condition - SCT output'!$I1258,18,4)</f>
        <v>2018</v>
      </c>
      <c r="D1258">
        <f>SUM('Stand condition - SCT output'!$B1258:$C1258)</f>
        <v>1849.69738769531</v>
      </c>
      <c r="E1258" s="1">
        <f>'Stand condition - SCT output'!$D1258</f>
        <v>45317.1424560546</v>
      </c>
      <c r="F1258" s="1">
        <f>'Stand condition - SCT output'!$E1258</f>
        <v>308486.55499267502</v>
      </c>
      <c r="G1258" s="1">
        <f>'Stand condition - SCT output'!$F1258</f>
        <v>1140781.0199537</v>
      </c>
      <c r="H1258" s="1">
        <f>'Stand condition - SCT output'!$G1258</f>
        <v>6208.0913696288999</v>
      </c>
      <c r="I1258" s="1" t="str">
        <f>'Stand condition - SCT output'!$H1258</f>
        <v>Goulburn-Broken</v>
      </c>
      <c r="J1258" s="1" t="str">
        <f>'Stand condition - SCT output'!$J1258</f>
        <v>Coolabah</v>
      </c>
      <c r="K1258" s="1"/>
      <c r="L1258" t="s">
        <v>103</v>
      </c>
      <c r="M1258">
        <v>2017</v>
      </c>
      <c r="N1258" t="s">
        <v>105</v>
      </c>
      <c r="O1258">
        <v>1849.69738769531</v>
      </c>
      <c r="P1258" s="1">
        <v>45317.1424560546</v>
      </c>
      <c r="Q1258" s="1">
        <v>308486.55499267502</v>
      </c>
      <c r="R1258" s="1">
        <v>1140781.0199537</v>
      </c>
      <c r="S1258" s="1">
        <v>6208.0913696288999</v>
      </c>
      <c r="T1258" s="1" t="s">
        <v>21</v>
      </c>
      <c r="U1258" s="1" t="s">
        <v>57</v>
      </c>
      <c r="V1258">
        <f t="shared" si="159"/>
        <v>1502642.506159754</v>
      </c>
      <c r="X1258" t="s">
        <v>103</v>
      </c>
      <c r="Y1258">
        <v>2017</v>
      </c>
      <c r="Z1258" t="s">
        <v>105</v>
      </c>
      <c r="AA1258">
        <f t="shared" si="153"/>
        <v>0.12309630401861257</v>
      </c>
      <c r="AB1258">
        <f t="shared" si="154"/>
        <v>3.0158299309574232</v>
      </c>
      <c r="AC1258">
        <f t="shared" si="155"/>
        <v>20.529603929617451</v>
      </c>
      <c r="AD1258">
        <f t="shared" si="156"/>
        <v>75.918324902784136</v>
      </c>
      <c r="AE1258">
        <f t="shared" si="157"/>
        <v>0.41314493262237612</v>
      </c>
      <c r="AF1258" s="1" t="s">
        <v>21</v>
      </c>
      <c r="AG1258" s="1" t="s">
        <v>57</v>
      </c>
      <c r="AH1258">
        <f t="shared" si="160"/>
        <v>100</v>
      </c>
    </row>
    <row r="1259" spans="1:34" x14ac:dyDescent="0.45">
      <c r="A1259" t="str">
        <f>MID('Stand condition - SCT output'!$I1259,9,4)</f>
        <v>2016</v>
      </c>
      <c r="B1259">
        <f t="shared" si="158"/>
        <v>2017</v>
      </c>
      <c r="C1259" t="str">
        <f>MID('Stand condition - SCT output'!$I1259,18,4)</f>
        <v>2018</v>
      </c>
      <c r="D1259">
        <f>SUM('Stand condition - SCT output'!$B1259:$C1259)</f>
        <v>1706581.3918849546</v>
      </c>
      <c r="E1259" s="1">
        <f>'Stand condition - SCT output'!$D1259</f>
        <v>33806318.029327497</v>
      </c>
      <c r="F1259" s="1">
        <f>'Stand condition - SCT output'!$E1259</f>
        <v>509039808.16806799</v>
      </c>
      <c r="G1259" s="1">
        <f>'Stand condition - SCT output'!$F1259</f>
        <v>837269049.89928305</v>
      </c>
      <c r="H1259" s="1">
        <f>'Stand condition - SCT output'!$G1259</f>
        <v>802333.82952880801</v>
      </c>
      <c r="I1259" s="1" t="str">
        <f>'Stand condition - SCT output'!$H1259</f>
        <v>Gwydir</v>
      </c>
      <c r="J1259" s="1" t="str">
        <f>'Stand condition - SCT output'!$J1259</f>
        <v>Coolabah</v>
      </c>
      <c r="K1259" s="1"/>
      <c r="L1259" t="s">
        <v>103</v>
      </c>
      <c r="M1259">
        <v>2017</v>
      </c>
      <c r="N1259" t="s">
        <v>105</v>
      </c>
      <c r="O1259">
        <v>1706581.3918849546</v>
      </c>
      <c r="P1259" s="1">
        <v>33806318.029327497</v>
      </c>
      <c r="Q1259" s="1">
        <v>509039808.16806799</v>
      </c>
      <c r="R1259" s="1">
        <v>837269049.89928305</v>
      </c>
      <c r="S1259" s="1">
        <v>802333.82952880801</v>
      </c>
      <c r="T1259" s="1" t="s">
        <v>22</v>
      </c>
      <c r="U1259" s="1" t="s">
        <v>57</v>
      </c>
      <c r="V1259">
        <f t="shared" si="159"/>
        <v>1382624091.3180923</v>
      </c>
      <c r="X1259" t="s">
        <v>103</v>
      </c>
      <c r="Y1259">
        <v>2017</v>
      </c>
      <c r="Z1259" t="s">
        <v>105</v>
      </c>
      <c r="AA1259">
        <f t="shared" si="153"/>
        <v>0.1234306130351038</v>
      </c>
      <c r="AB1259">
        <f t="shared" si="154"/>
        <v>2.4450838258647032</v>
      </c>
      <c r="AC1259">
        <f t="shared" si="155"/>
        <v>36.816934650891753</v>
      </c>
      <c r="AD1259">
        <f t="shared" si="156"/>
        <v>60.556521122172271</v>
      </c>
      <c r="AE1259">
        <f t="shared" si="157"/>
        <v>5.8029788036162586E-2</v>
      </c>
      <c r="AF1259" s="1" t="s">
        <v>22</v>
      </c>
      <c r="AG1259" s="1" t="s">
        <v>57</v>
      </c>
      <c r="AH1259">
        <f t="shared" si="160"/>
        <v>99.999999999999986</v>
      </c>
    </row>
    <row r="1260" spans="1:34" x14ac:dyDescent="0.45">
      <c r="A1260" t="str">
        <f>MID('Stand condition - SCT output'!$I1260,9,4)</f>
        <v>2016</v>
      </c>
      <c r="B1260">
        <f t="shared" si="158"/>
        <v>2017</v>
      </c>
      <c r="C1260" t="str">
        <f>MID('Stand condition - SCT output'!$I1260,18,4)</f>
        <v>2018</v>
      </c>
      <c r="D1260">
        <f>SUM('Stand condition - SCT output'!$B1260:$C1260)</f>
        <v>8886395.9571406301</v>
      </c>
      <c r="E1260" s="1">
        <f>'Stand condition - SCT output'!$D1260</f>
        <v>178677372.275305</v>
      </c>
      <c r="F1260" s="1">
        <f>'Stand condition - SCT output'!$E1260</f>
        <v>610682184.17835796</v>
      </c>
      <c r="G1260" s="1">
        <f>'Stand condition - SCT output'!$F1260</f>
        <v>427472675.76842201</v>
      </c>
      <c r="H1260" s="1">
        <f>'Stand condition - SCT output'!$G1260</f>
        <v>146802.985800111</v>
      </c>
      <c r="I1260" s="1" t="str">
        <f>'Stand condition - SCT output'!$H1260</f>
        <v>Warrego</v>
      </c>
      <c r="J1260" s="1" t="str">
        <f>'Stand condition - SCT output'!$J1260</f>
        <v>Coolabah</v>
      </c>
      <c r="K1260" s="1"/>
      <c r="L1260" t="s">
        <v>103</v>
      </c>
      <c r="M1260">
        <v>2017</v>
      </c>
      <c r="N1260" t="s">
        <v>105</v>
      </c>
      <c r="O1260">
        <v>8886395.9571406301</v>
      </c>
      <c r="P1260" s="1">
        <v>178677372.275305</v>
      </c>
      <c r="Q1260" s="1">
        <v>610682184.17835796</v>
      </c>
      <c r="R1260" s="1">
        <v>427472675.76842201</v>
      </c>
      <c r="S1260" s="1">
        <v>146802.985800111</v>
      </c>
      <c r="T1260" s="1" t="s">
        <v>23</v>
      </c>
      <c r="U1260" s="1" t="s">
        <v>57</v>
      </c>
      <c r="V1260">
        <f t="shared" si="159"/>
        <v>1225865431.1650255</v>
      </c>
      <c r="X1260" t="s">
        <v>103</v>
      </c>
      <c r="Y1260">
        <v>2017</v>
      </c>
      <c r="Z1260" t="s">
        <v>105</v>
      </c>
      <c r="AA1260">
        <f t="shared" si="153"/>
        <v>0.72490794921064605</v>
      </c>
      <c r="AB1260">
        <f t="shared" si="154"/>
        <v>14.575610644758571</v>
      </c>
      <c r="AC1260">
        <f t="shared" si="155"/>
        <v>49.816412850306421</v>
      </c>
      <c r="AD1260">
        <f t="shared" si="156"/>
        <v>34.871093098870148</v>
      </c>
      <c r="AE1260">
        <f t="shared" si="157"/>
        <v>1.1975456854231861E-2</v>
      </c>
      <c r="AF1260" s="1" t="s">
        <v>23</v>
      </c>
      <c r="AG1260" s="1" t="s">
        <v>57</v>
      </c>
      <c r="AH1260">
        <f t="shared" si="160"/>
        <v>100.00000000000001</v>
      </c>
    </row>
    <row r="1261" spans="1:34" x14ac:dyDescent="0.45">
      <c r="A1261" t="str">
        <f>MID('Stand condition - SCT output'!$I1261,9,4)</f>
        <v>2016</v>
      </c>
      <c r="B1261">
        <f t="shared" si="158"/>
        <v>2017</v>
      </c>
      <c r="C1261" t="str">
        <f>MID('Stand condition - SCT output'!$I1261,18,4)</f>
        <v>2018</v>
      </c>
      <c r="D1261">
        <f>SUM('Stand condition - SCT output'!$B1261:$C1261)</f>
        <v>0</v>
      </c>
      <c r="E1261" s="1">
        <f>'Stand condition - SCT output'!$D1261</f>
        <v>633.65203857421795</v>
      </c>
      <c r="F1261" s="1">
        <f>'Stand condition - SCT output'!$E1261</f>
        <v>5240.32596722771</v>
      </c>
      <c r="G1261" s="1">
        <f>'Stand condition - SCT output'!$F1261</f>
        <v>48972.110987285501</v>
      </c>
      <c r="H1261" s="1">
        <f>'Stand condition - SCT output'!$G1261</f>
        <v>1270.47290039062</v>
      </c>
      <c r="I1261" s="1" t="str">
        <f>'Stand condition - SCT output'!$H1261</f>
        <v>Eastern Mt Lofty Ranges</v>
      </c>
      <c r="J1261" s="1" t="str">
        <f>'Stand condition - SCT output'!$J1261</f>
        <v>Coolabah</v>
      </c>
      <c r="K1261" s="1"/>
      <c r="L1261" t="s">
        <v>103</v>
      </c>
      <c r="M1261">
        <v>2017</v>
      </c>
      <c r="N1261" t="s">
        <v>105</v>
      </c>
      <c r="O1261">
        <v>0</v>
      </c>
      <c r="P1261" s="1">
        <v>633.65203857421795</v>
      </c>
      <c r="Q1261" s="1">
        <v>5240.32596722771</v>
      </c>
      <c r="R1261" s="1">
        <v>48972.110987285501</v>
      </c>
      <c r="S1261" s="1">
        <v>1270.47290039062</v>
      </c>
      <c r="T1261" s="1" t="s">
        <v>24</v>
      </c>
      <c r="U1261" s="1" t="s">
        <v>57</v>
      </c>
      <c r="V1261">
        <f t="shared" si="159"/>
        <v>56116.561893478043</v>
      </c>
      <c r="X1261" t="s">
        <v>103</v>
      </c>
      <c r="Y1261">
        <v>2017</v>
      </c>
      <c r="Z1261" t="s">
        <v>105</v>
      </c>
      <c r="AA1261">
        <f t="shared" si="153"/>
        <v>0</v>
      </c>
      <c r="AB1261">
        <f t="shared" si="154"/>
        <v>1.129171170138743</v>
      </c>
      <c r="AC1261">
        <f t="shared" si="155"/>
        <v>9.33828764701415</v>
      </c>
      <c r="AD1261">
        <f t="shared" si="156"/>
        <v>87.268551983362187</v>
      </c>
      <c r="AE1261">
        <f t="shared" si="157"/>
        <v>2.2639891994849322</v>
      </c>
      <c r="AF1261" s="1" t="s">
        <v>24</v>
      </c>
      <c r="AG1261" s="1" t="s">
        <v>57</v>
      </c>
      <c r="AH1261">
        <f t="shared" si="160"/>
        <v>100</v>
      </c>
    </row>
    <row r="1262" spans="1:34" x14ac:dyDescent="0.45">
      <c r="A1262" t="str">
        <f>MID('Stand condition - SCT output'!$I1262,9,4)</f>
        <v>2016</v>
      </c>
      <c r="B1262">
        <f t="shared" si="158"/>
        <v>2017</v>
      </c>
      <c r="C1262" t="str">
        <f>MID('Stand condition - SCT output'!$I1262,18,4)</f>
        <v>2018</v>
      </c>
      <c r="D1262">
        <f>SUM('Stand condition - SCT output'!$B1262:$C1262)</f>
        <v>12563438.180184126</v>
      </c>
      <c r="E1262" s="1">
        <f>'Stand condition - SCT output'!$D1262</f>
        <v>89922898.907014504</v>
      </c>
      <c r="F1262" s="1">
        <f>'Stand condition - SCT output'!$E1262</f>
        <v>201918676.988527</v>
      </c>
      <c r="G1262" s="1">
        <f>'Stand condition - SCT output'!$F1262</f>
        <v>295851936.38209701</v>
      </c>
      <c r="H1262" s="1">
        <f>'Stand condition - SCT output'!$G1262</f>
        <v>455275.42852783197</v>
      </c>
      <c r="I1262" s="1" t="str">
        <f>'Stand condition - SCT output'!$H1262</f>
        <v>Condamine-Balonne</v>
      </c>
      <c r="J1262" s="1" t="str">
        <f>'Stand condition - SCT output'!$J1262</f>
        <v>Coolabah</v>
      </c>
      <c r="K1262" s="1"/>
      <c r="L1262" t="s">
        <v>103</v>
      </c>
      <c r="M1262">
        <v>2017</v>
      </c>
      <c r="N1262" t="s">
        <v>105</v>
      </c>
      <c r="O1262">
        <v>12563438.180184126</v>
      </c>
      <c r="P1262" s="1">
        <v>89922898.907014504</v>
      </c>
      <c r="Q1262" s="1">
        <v>201918676.988527</v>
      </c>
      <c r="R1262" s="1">
        <v>295851936.38209701</v>
      </c>
      <c r="S1262" s="1">
        <v>455275.42852783197</v>
      </c>
      <c r="T1262" s="1" t="s">
        <v>25</v>
      </c>
      <c r="U1262" s="1" t="s">
        <v>57</v>
      </c>
      <c r="V1262">
        <f t="shared" si="159"/>
        <v>600712225.88635039</v>
      </c>
      <c r="X1262" t="s">
        <v>103</v>
      </c>
      <c r="Y1262">
        <v>2017</v>
      </c>
      <c r="Z1262" t="s">
        <v>105</v>
      </c>
      <c r="AA1262">
        <f t="shared" si="153"/>
        <v>2.091423753136834</v>
      </c>
      <c r="AB1262">
        <f t="shared" si="154"/>
        <v>14.969380517323971</v>
      </c>
      <c r="AC1262">
        <f t="shared" si="155"/>
        <v>33.613212497980406</v>
      </c>
      <c r="AD1262">
        <f t="shared" si="156"/>
        <v>49.250193958607667</v>
      </c>
      <c r="AE1262">
        <f t="shared" si="157"/>
        <v>7.5789272951132872E-2</v>
      </c>
      <c r="AF1262" s="1" t="s">
        <v>25</v>
      </c>
      <c r="AG1262" s="1" t="s">
        <v>57</v>
      </c>
      <c r="AH1262">
        <f t="shared" si="160"/>
        <v>100.00000000000001</v>
      </c>
    </row>
    <row r="1263" spans="1:34" x14ac:dyDescent="0.45">
      <c r="A1263" t="str">
        <f>MID('Stand condition - SCT output'!$I1263,9,4)</f>
        <v>2017</v>
      </c>
      <c r="B1263">
        <f t="shared" si="158"/>
        <v>2018</v>
      </c>
      <c r="C1263" t="str">
        <f>MID('Stand condition - SCT output'!$I1263,18,4)</f>
        <v>2019</v>
      </c>
      <c r="D1263">
        <f>SUM('Stand condition - SCT output'!$B1263:$C1263)</f>
        <v>231165.1193847649</v>
      </c>
      <c r="E1263" s="1">
        <f>'Stand condition - SCT output'!$D1263</f>
        <v>1226809.44702148</v>
      </c>
      <c r="F1263" s="1">
        <f>'Stand condition - SCT output'!$E1263</f>
        <v>3911082.5586619601</v>
      </c>
      <c r="G1263" s="1">
        <f>'Stand condition - SCT output'!$F1263</f>
        <v>7551836.0939266402</v>
      </c>
      <c r="H1263" s="1">
        <f>'Stand condition - SCT output'!$G1263</f>
        <v>13271.7619628906</v>
      </c>
      <c r="I1263" s="1" t="str">
        <f>'Stand condition - SCT output'!$H1263</f>
        <v>Murrumbidgee</v>
      </c>
      <c r="J1263" s="1" t="str">
        <f>'Stand condition - SCT output'!$J1263</f>
        <v>Coolabah</v>
      </c>
      <c r="K1263" s="1"/>
      <c r="L1263" t="s">
        <v>104</v>
      </c>
      <c r="M1263">
        <v>2018</v>
      </c>
      <c r="N1263" t="s">
        <v>106</v>
      </c>
      <c r="O1263">
        <v>231165.1193847649</v>
      </c>
      <c r="P1263" s="1">
        <v>1226809.44702148</v>
      </c>
      <c r="Q1263" s="1">
        <v>3911082.5586619601</v>
      </c>
      <c r="R1263" s="1">
        <v>7551836.0939266402</v>
      </c>
      <c r="S1263" s="1">
        <v>13271.7619628906</v>
      </c>
      <c r="T1263" s="1" t="s">
        <v>4</v>
      </c>
      <c r="U1263" s="1" t="s">
        <v>57</v>
      </c>
      <c r="V1263">
        <f t="shared" si="159"/>
        <v>12934164.980957735</v>
      </c>
      <c r="X1263" t="s">
        <v>104</v>
      </c>
      <c r="Y1263">
        <v>2018</v>
      </c>
      <c r="Z1263" t="s">
        <v>106</v>
      </c>
      <c r="AA1263">
        <f t="shared" si="153"/>
        <v>1.7872442459570963</v>
      </c>
      <c r="AB1263">
        <f t="shared" si="154"/>
        <v>9.4850301417033442</v>
      </c>
      <c r="AC1263">
        <f t="shared" si="155"/>
        <v>30.238384653512874</v>
      </c>
      <c r="AD1263">
        <f t="shared" si="156"/>
        <v>58.386730840721427</v>
      </c>
      <c r="AE1263">
        <f t="shared" si="157"/>
        <v>0.10261011810526531</v>
      </c>
      <c r="AF1263" s="1" t="s">
        <v>4</v>
      </c>
      <c r="AG1263" s="1" t="s">
        <v>57</v>
      </c>
      <c r="AH1263">
        <f t="shared" si="160"/>
        <v>100</v>
      </c>
    </row>
    <row r="1264" spans="1:34" x14ac:dyDescent="0.45">
      <c r="A1264" t="str">
        <f>MID('Stand condition - SCT output'!$I1264,9,4)</f>
        <v>2017</v>
      </c>
      <c r="B1264">
        <f t="shared" si="158"/>
        <v>2018</v>
      </c>
      <c r="C1264" t="str">
        <f>MID('Stand condition - SCT output'!$I1264,18,4)</f>
        <v>2019</v>
      </c>
      <c r="D1264">
        <f>SUM('Stand condition - SCT output'!$B1264:$C1264)</f>
        <v>2972828.430908917</v>
      </c>
      <c r="E1264" s="1">
        <f>'Stand condition - SCT output'!$D1264</f>
        <v>62698224.258480497</v>
      </c>
      <c r="F1264" s="1">
        <f>'Stand condition - SCT output'!$E1264</f>
        <v>459671201.79868501</v>
      </c>
      <c r="G1264" s="1">
        <f>'Stand condition - SCT output'!$F1264</f>
        <v>305817046.75233501</v>
      </c>
      <c r="H1264" s="1">
        <f>'Stand condition - SCT output'!$G1264</f>
        <v>39371.9852905273</v>
      </c>
      <c r="I1264" s="1" t="str">
        <f>'Stand condition - SCT output'!$H1264</f>
        <v>Namoi</v>
      </c>
      <c r="J1264" s="1" t="str">
        <f>'Stand condition - SCT output'!$J1264</f>
        <v>Coolabah</v>
      </c>
      <c r="K1264" s="1"/>
      <c r="L1264" t="s">
        <v>104</v>
      </c>
      <c r="M1264">
        <v>2018</v>
      </c>
      <c r="N1264" t="s">
        <v>106</v>
      </c>
      <c r="O1264">
        <v>2972828.430908917</v>
      </c>
      <c r="P1264" s="1">
        <v>62698224.258480497</v>
      </c>
      <c r="Q1264" s="1">
        <v>459671201.79868501</v>
      </c>
      <c r="R1264" s="1">
        <v>305817046.75233501</v>
      </c>
      <c r="S1264" s="1">
        <v>39371.9852905273</v>
      </c>
      <c r="T1264" s="1" t="s">
        <v>7</v>
      </c>
      <c r="U1264" s="1" t="s">
        <v>57</v>
      </c>
      <c r="V1264">
        <f t="shared" si="159"/>
        <v>831198673.2256999</v>
      </c>
      <c r="X1264" t="s">
        <v>104</v>
      </c>
      <c r="Y1264">
        <v>2018</v>
      </c>
      <c r="Z1264" t="s">
        <v>106</v>
      </c>
      <c r="AA1264">
        <f t="shared" si="153"/>
        <v>0.35765557942627862</v>
      </c>
      <c r="AB1264">
        <f t="shared" si="154"/>
        <v>7.5431092803796744</v>
      </c>
      <c r="AC1264">
        <f t="shared" si="155"/>
        <v>55.302205911229599</v>
      </c>
      <c r="AD1264">
        <f t="shared" si="156"/>
        <v>36.792292457051943</v>
      </c>
      <c r="AE1264">
        <f t="shared" si="157"/>
        <v>4.7367719125119938E-3</v>
      </c>
      <c r="AF1264" s="1" t="s">
        <v>7</v>
      </c>
      <c r="AG1264" s="1" t="s">
        <v>57</v>
      </c>
      <c r="AH1264">
        <f t="shared" si="160"/>
        <v>100.00000000000001</v>
      </c>
    </row>
    <row r="1265" spans="1:34" x14ac:dyDescent="0.45">
      <c r="A1265" t="str">
        <f>MID('Stand condition - SCT output'!$I1265,9,4)</f>
        <v>2017</v>
      </c>
      <c r="B1265">
        <f t="shared" si="158"/>
        <v>2018</v>
      </c>
      <c r="C1265" t="str">
        <f>MID('Stand condition - SCT output'!$I1265,18,4)</f>
        <v>2019</v>
      </c>
      <c r="D1265">
        <f>SUM('Stand condition - SCT output'!$B1265:$C1265)</f>
        <v>528011.43853759707</v>
      </c>
      <c r="E1265" s="1">
        <f>'Stand condition - SCT output'!$D1265</f>
        <v>12904675.195536699</v>
      </c>
      <c r="F1265" s="1">
        <f>'Stand condition - SCT output'!$E1265</f>
        <v>104097278.121528</v>
      </c>
      <c r="G1265" s="1">
        <f>'Stand condition - SCT output'!$F1265</f>
        <v>37990622.136272997</v>
      </c>
      <c r="H1265" s="1">
        <f>'Stand condition - SCT output'!$G1265</f>
        <v>2040.84814453125</v>
      </c>
      <c r="I1265" s="1" t="str">
        <f>'Stand condition - SCT output'!$H1265</f>
        <v>Nebine</v>
      </c>
      <c r="J1265" s="1" t="str">
        <f>'Stand condition - SCT output'!$J1265</f>
        <v>Coolabah</v>
      </c>
      <c r="K1265" s="1"/>
      <c r="L1265" t="s">
        <v>104</v>
      </c>
      <c r="M1265">
        <v>2018</v>
      </c>
      <c r="N1265" t="s">
        <v>106</v>
      </c>
      <c r="O1265">
        <v>528011.43853759707</v>
      </c>
      <c r="P1265" s="1">
        <v>12904675.195536699</v>
      </c>
      <c r="Q1265" s="1">
        <v>104097278.121528</v>
      </c>
      <c r="R1265" s="1">
        <v>37990622.136272997</v>
      </c>
      <c r="S1265" s="1">
        <v>2040.84814453125</v>
      </c>
      <c r="T1265" s="1" t="s">
        <v>8</v>
      </c>
      <c r="U1265" s="1" t="s">
        <v>57</v>
      </c>
      <c r="V1265">
        <f t="shared" si="159"/>
        <v>155522627.74001983</v>
      </c>
      <c r="X1265" t="s">
        <v>104</v>
      </c>
      <c r="Y1265">
        <v>2018</v>
      </c>
      <c r="Z1265" t="s">
        <v>106</v>
      </c>
      <c r="AA1265">
        <f t="shared" si="153"/>
        <v>0.33950779138084652</v>
      </c>
      <c r="AB1265">
        <f t="shared" si="154"/>
        <v>8.2976190558642458</v>
      </c>
      <c r="AC1265">
        <f t="shared" si="155"/>
        <v>66.933847269827979</v>
      </c>
      <c r="AD1265">
        <f t="shared" si="156"/>
        <v>24.427713631343863</v>
      </c>
      <c r="AE1265">
        <f t="shared" si="157"/>
        <v>1.3122515830576397E-3</v>
      </c>
      <c r="AF1265" s="1" t="s">
        <v>8</v>
      </c>
      <c r="AG1265" s="1" t="s">
        <v>57</v>
      </c>
      <c r="AH1265">
        <f t="shared" si="160"/>
        <v>99.999999999999986</v>
      </c>
    </row>
    <row r="1266" spans="1:34" x14ac:dyDescent="0.45">
      <c r="A1266" t="str">
        <f>MID('Stand condition - SCT output'!$I1266,9,4)</f>
        <v>2017</v>
      </c>
      <c r="B1266">
        <f t="shared" si="158"/>
        <v>2018</v>
      </c>
      <c r="C1266" t="str">
        <f>MID('Stand condition - SCT output'!$I1266,18,4)</f>
        <v>2019</v>
      </c>
      <c r="D1266">
        <f>SUM('Stand condition - SCT output'!$B1266:$C1266)</f>
        <v>1244.98132324218</v>
      </c>
      <c r="E1266" s="1">
        <f>'Stand condition - SCT output'!$D1266</f>
        <v>8718.5750122070294</v>
      </c>
      <c r="F1266" s="1">
        <f>'Stand condition - SCT output'!$E1266</f>
        <v>73219.264277439404</v>
      </c>
      <c r="G1266" s="1">
        <f>'Stand condition - SCT output'!$F1266</f>
        <v>466921.861095234</v>
      </c>
      <c r="H1266" s="1">
        <f>'Stand condition - SCT output'!$G1266</f>
        <v>27301.406555175701</v>
      </c>
      <c r="I1266" s="1" t="str">
        <f>'Stand condition - SCT output'!$H1266</f>
        <v>Ovens</v>
      </c>
      <c r="J1266" s="1" t="str">
        <f>'Stand condition - SCT output'!$J1266</f>
        <v>Coolabah</v>
      </c>
      <c r="K1266" s="1"/>
      <c r="L1266" t="s">
        <v>104</v>
      </c>
      <c r="M1266">
        <v>2018</v>
      </c>
      <c r="N1266" t="s">
        <v>106</v>
      </c>
      <c r="O1266">
        <v>1244.98132324218</v>
      </c>
      <c r="P1266" s="1">
        <v>8718.5750122070294</v>
      </c>
      <c r="Q1266" s="1">
        <v>73219.264277439404</v>
      </c>
      <c r="R1266" s="1">
        <v>466921.861095234</v>
      </c>
      <c r="S1266" s="1">
        <v>27301.406555175701</v>
      </c>
      <c r="T1266" s="1" t="s">
        <v>9</v>
      </c>
      <c r="U1266" s="1" t="s">
        <v>57</v>
      </c>
      <c r="V1266">
        <f t="shared" si="159"/>
        <v>577406.08826329827</v>
      </c>
      <c r="X1266" t="s">
        <v>104</v>
      </c>
      <c r="Y1266">
        <v>2018</v>
      </c>
      <c r="Z1266" t="s">
        <v>106</v>
      </c>
      <c r="AA1266">
        <f t="shared" si="153"/>
        <v>0.21561624453714906</v>
      </c>
      <c r="AB1266">
        <f t="shared" si="154"/>
        <v>1.5099555043540418</v>
      </c>
      <c r="AC1266">
        <f t="shared" si="155"/>
        <v>12.680722591212318</v>
      </c>
      <c r="AD1266">
        <f t="shared" si="156"/>
        <v>80.865420470301103</v>
      </c>
      <c r="AE1266">
        <f t="shared" si="157"/>
        <v>4.7282851895954048</v>
      </c>
      <c r="AF1266" s="1" t="s">
        <v>9</v>
      </c>
      <c r="AG1266" s="1" t="s">
        <v>57</v>
      </c>
      <c r="AH1266">
        <f t="shared" si="160"/>
        <v>100.00000000000003</v>
      </c>
    </row>
    <row r="1267" spans="1:34" x14ac:dyDescent="0.45">
      <c r="A1267" t="str">
        <f>MID('Stand condition - SCT output'!$I1267,9,4)</f>
        <v>2017</v>
      </c>
      <c r="B1267">
        <f t="shared" si="158"/>
        <v>2018</v>
      </c>
      <c r="C1267" t="str">
        <f>MID('Stand condition - SCT output'!$I1267,18,4)</f>
        <v>2019</v>
      </c>
      <c r="D1267">
        <f>SUM('Stand condition - SCT output'!$B1267:$C1267)</f>
        <v>3045977.3510636785</v>
      </c>
      <c r="E1267" s="1">
        <f>'Stand condition - SCT output'!$D1267</f>
        <v>21768104.899145</v>
      </c>
      <c r="F1267" s="1">
        <f>'Stand condition - SCT output'!$E1267</f>
        <v>69494012.078064606</v>
      </c>
      <c r="G1267" s="1">
        <f>'Stand condition - SCT output'!$F1267</f>
        <v>134243775.99265099</v>
      </c>
      <c r="H1267" s="1">
        <f>'Stand condition - SCT output'!$G1267</f>
        <v>41709.507270603499</v>
      </c>
      <c r="I1267" s="1" t="str">
        <f>'Stand condition - SCT output'!$H1267</f>
        <v>Paroo</v>
      </c>
      <c r="J1267" s="1" t="str">
        <f>'Stand condition - SCT output'!$J1267</f>
        <v>Coolabah</v>
      </c>
      <c r="K1267" s="1"/>
      <c r="L1267" t="s">
        <v>104</v>
      </c>
      <c r="M1267">
        <v>2018</v>
      </c>
      <c r="N1267" t="s">
        <v>106</v>
      </c>
      <c r="O1267">
        <v>3045977.3510636785</v>
      </c>
      <c r="P1267" s="1">
        <v>21768104.899145</v>
      </c>
      <c r="Q1267" s="1">
        <v>69494012.078064606</v>
      </c>
      <c r="R1267" s="1">
        <v>134243775.99265099</v>
      </c>
      <c r="S1267" s="1">
        <v>41709.507270603499</v>
      </c>
      <c r="T1267" s="1" t="s">
        <v>10</v>
      </c>
      <c r="U1267" s="1" t="s">
        <v>57</v>
      </c>
      <c r="V1267">
        <f t="shared" si="159"/>
        <v>228593579.82819489</v>
      </c>
      <c r="X1267" t="s">
        <v>104</v>
      </c>
      <c r="Y1267">
        <v>2018</v>
      </c>
      <c r="Z1267" t="s">
        <v>106</v>
      </c>
      <c r="AA1267">
        <f t="shared" si="153"/>
        <v>1.3324859575465582</v>
      </c>
      <c r="AB1267">
        <f t="shared" si="154"/>
        <v>9.5226230393282929</v>
      </c>
      <c r="AC1267">
        <f t="shared" si="155"/>
        <v>30.400684100705949</v>
      </c>
      <c r="AD1267">
        <f t="shared" si="156"/>
        <v>58.725960761253745</v>
      </c>
      <c r="AE1267">
        <f t="shared" si="157"/>
        <v>1.8246141165447999E-2</v>
      </c>
      <c r="AF1267" s="1" t="s">
        <v>10</v>
      </c>
      <c r="AG1267" s="1" t="s">
        <v>57</v>
      </c>
      <c r="AH1267">
        <f t="shared" si="160"/>
        <v>99.999999999999986</v>
      </c>
    </row>
    <row r="1268" spans="1:34" x14ac:dyDescent="0.45">
      <c r="A1268" t="str">
        <f>MID('Stand condition - SCT output'!$I1268,9,4)</f>
        <v>2017</v>
      </c>
      <c r="B1268">
        <f t="shared" si="158"/>
        <v>2018</v>
      </c>
      <c r="C1268" t="str">
        <f>MID('Stand condition - SCT output'!$I1268,18,4)</f>
        <v>2019</v>
      </c>
      <c r="D1268">
        <f>SUM('Stand condition - SCT output'!$B1268:$C1268)</f>
        <v>15634.7284545898</v>
      </c>
      <c r="E1268" s="1">
        <f>'Stand condition - SCT output'!$D1268</f>
        <v>89734.5985107421</v>
      </c>
      <c r="F1268" s="1">
        <f>'Stand condition - SCT output'!$E1268</f>
        <v>419906.05065917899</v>
      </c>
      <c r="G1268" s="1">
        <f>'Stand condition - SCT output'!$F1268</f>
        <v>655298.32379246096</v>
      </c>
      <c r="H1268" s="1">
        <f>'Stand condition - SCT output'!$G1268</f>
        <v>0</v>
      </c>
      <c r="I1268" s="1" t="str">
        <f>'Stand condition - SCT output'!$H1268</f>
        <v>Wimmera-Avoca</v>
      </c>
      <c r="J1268" s="1" t="str">
        <f>'Stand condition - SCT output'!$J1268</f>
        <v>Coolabah</v>
      </c>
      <c r="K1268" s="1"/>
      <c r="L1268" t="s">
        <v>104</v>
      </c>
      <c r="M1268">
        <v>2018</v>
      </c>
      <c r="N1268" t="s">
        <v>106</v>
      </c>
      <c r="O1268">
        <v>15634.7284545898</v>
      </c>
      <c r="P1268" s="1">
        <v>89734.5985107421</v>
      </c>
      <c r="Q1268" s="1">
        <v>419906.05065917899</v>
      </c>
      <c r="R1268" s="1">
        <v>655298.32379246096</v>
      </c>
      <c r="S1268" s="1">
        <v>0</v>
      </c>
      <c r="T1268" s="1" t="s">
        <v>11</v>
      </c>
      <c r="U1268" s="1" t="s">
        <v>57</v>
      </c>
      <c r="V1268">
        <f t="shared" si="159"/>
        <v>1180573.7014169719</v>
      </c>
      <c r="X1268" t="s">
        <v>104</v>
      </c>
      <c r="Y1268">
        <v>2018</v>
      </c>
      <c r="Z1268" t="s">
        <v>106</v>
      </c>
      <c r="AA1268">
        <f t="shared" si="153"/>
        <v>1.3243331132841918</v>
      </c>
      <c r="AB1268">
        <f t="shared" si="154"/>
        <v>7.6009315134700213</v>
      </c>
      <c r="AC1268">
        <f t="shared" si="155"/>
        <v>35.567965825021417</v>
      </c>
      <c r="AD1268">
        <f t="shared" si="156"/>
        <v>55.506769548224369</v>
      </c>
      <c r="AE1268">
        <f t="shared" si="157"/>
        <v>0</v>
      </c>
      <c r="AF1268" s="1" t="s">
        <v>11</v>
      </c>
      <c r="AG1268" s="1" t="s">
        <v>57</v>
      </c>
      <c r="AH1268">
        <f t="shared" si="160"/>
        <v>100</v>
      </c>
    </row>
    <row r="1269" spans="1:34" x14ac:dyDescent="0.45">
      <c r="A1269" t="str">
        <f>MID('Stand condition - SCT output'!$I1269,9,4)</f>
        <v>2017</v>
      </c>
      <c r="B1269">
        <f t="shared" si="158"/>
        <v>2018</v>
      </c>
      <c r="C1269" t="str">
        <f>MID('Stand condition - SCT output'!$I1269,18,4)</f>
        <v>2019</v>
      </c>
      <c r="D1269">
        <f>SUM('Stand condition - SCT output'!$B1269:$C1269)</f>
        <v>510099.45446777326</v>
      </c>
      <c r="E1269" s="1">
        <f>'Stand condition - SCT output'!$D1269</f>
        <v>2500644.0129394499</v>
      </c>
      <c r="F1269" s="1">
        <f>'Stand condition - SCT output'!$E1269</f>
        <v>7755066.82042595</v>
      </c>
      <c r="G1269" s="1">
        <f>'Stand condition - SCT output'!$F1269</f>
        <v>6047848.8380737295</v>
      </c>
      <c r="H1269" s="1">
        <f>'Stand condition - SCT output'!$G1269</f>
        <v>8381.32275390625</v>
      </c>
      <c r="I1269" s="1" t="str">
        <f>'Stand condition - SCT output'!$H1269</f>
        <v>Lachlan</v>
      </c>
      <c r="J1269" s="1" t="str">
        <f>'Stand condition - SCT output'!$J1269</f>
        <v>Coolabah</v>
      </c>
      <c r="K1269" s="1"/>
      <c r="L1269" t="s">
        <v>104</v>
      </c>
      <c r="M1269">
        <v>2018</v>
      </c>
      <c r="N1269" t="s">
        <v>106</v>
      </c>
      <c r="O1269">
        <v>510099.45446777326</v>
      </c>
      <c r="P1269" s="1">
        <v>2500644.0129394499</v>
      </c>
      <c r="Q1269" s="1">
        <v>7755066.82042595</v>
      </c>
      <c r="R1269" s="1">
        <v>6047848.8380737295</v>
      </c>
      <c r="S1269" s="1">
        <v>8381.32275390625</v>
      </c>
      <c r="T1269" s="1" t="s">
        <v>12</v>
      </c>
      <c r="U1269" s="1" t="s">
        <v>57</v>
      </c>
      <c r="V1269">
        <f t="shared" si="159"/>
        <v>16822040.44866081</v>
      </c>
      <c r="X1269" t="s">
        <v>104</v>
      </c>
      <c r="Y1269">
        <v>2018</v>
      </c>
      <c r="Z1269" t="s">
        <v>106</v>
      </c>
      <c r="AA1269">
        <f t="shared" si="153"/>
        <v>3.0323280699778721</v>
      </c>
      <c r="AB1269">
        <f t="shared" si="154"/>
        <v>14.865283558027137</v>
      </c>
      <c r="AC1269">
        <f t="shared" si="155"/>
        <v>46.100631157638936</v>
      </c>
      <c r="AD1269">
        <f t="shared" si="156"/>
        <v>35.951933753406202</v>
      </c>
      <c r="AE1269">
        <f t="shared" si="157"/>
        <v>4.9823460949848575E-2</v>
      </c>
      <c r="AF1269" s="1" t="s">
        <v>12</v>
      </c>
      <c r="AG1269" s="1" t="s">
        <v>57</v>
      </c>
      <c r="AH1269">
        <f t="shared" si="160"/>
        <v>100</v>
      </c>
    </row>
    <row r="1270" spans="1:34" x14ac:dyDescent="0.45">
      <c r="A1270" t="str">
        <f>MID('Stand condition - SCT output'!$I1270,9,4)</f>
        <v>2017</v>
      </c>
      <c r="B1270">
        <f t="shared" si="158"/>
        <v>2018</v>
      </c>
      <c r="C1270" t="str">
        <f>MID('Stand condition - SCT output'!$I1270,18,4)</f>
        <v>2019</v>
      </c>
      <c r="D1270">
        <f>SUM('Stand condition - SCT output'!$B1270:$C1270)</f>
        <v>1873.95153808593</v>
      </c>
      <c r="E1270" s="1">
        <f>'Stand condition - SCT output'!$D1270</f>
        <v>11217.0477905273</v>
      </c>
      <c r="F1270" s="1">
        <f>'Stand condition - SCT output'!$E1270</f>
        <v>76030.900451660098</v>
      </c>
      <c r="G1270" s="1">
        <f>'Stand condition - SCT output'!$F1270</f>
        <v>149324.72430419899</v>
      </c>
      <c r="H1270" s="1">
        <f>'Stand condition - SCT output'!$G1270</f>
        <v>0</v>
      </c>
      <c r="I1270" s="1" t="str">
        <f>'Stand condition - SCT output'!$H1270</f>
        <v>Loddon</v>
      </c>
      <c r="J1270" s="1" t="str">
        <f>'Stand condition - SCT output'!$J1270</f>
        <v>Coolabah</v>
      </c>
      <c r="K1270" s="1"/>
      <c r="L1270" t="s">
        <v>104</v>
      </c>
      <c r="M1270">
        <v>2018</v>
      </c>
      <c r="N1270" t="s">
        <v>106</v>
      </c>
      <c r="O1270">
        <v>1873.95153808593</v>
      </c>
      <c r="P1270" s="1">
        <v>11217.0477905273</v>
      </c>
      <c r="Q1270" s="1">
        <v>76030.900451660098</v>
      </c>
      <c r="R1270" s="1">
        <v>149324.72430419899</v>
      </c>
      <c r="S1270" s="1">
        <v>0</v>
      </c>
      <c r="T1270" s="1" t="s">
        <v>13</v>
      </c>
      <c r="U1270" s="1" t="s">
        <v>57</v>
      </c>
      <c r="V1270">
        <f t="shared" si="159"/>
        <v>238446.62408447231</v>
      </c>
      <c r="X1270" t="s">
        <v>104</v>
      </c>
      <c r="Y1270">
        <v>2018</v>
      </c>
      <c r="Z1270" t="s">
        <v>106</v>
      </c>
      <c r="AA1270">
        <f t="shared" si="153"/>
        <v>0.78589979844800073</v>
      </c>
      <c r="AB1270">
        <f t="shared" si="154"/>
        <v>4.7042174883354768</v>
      </c>
      <c r="AC1270">
        <f t="shared" si="155"/>
        <v>31.885920274017099</v>
      </c>
      <c r="AD1270">
        <f t="shared" si="156"/>
        <v>62.623962439199424</v>
      </c>
      <c r="AE1270">
        <f t="shared" si="157"/>
        <v>0</v>
      </c>
      <c r="AF1270" s="1" t="s">
        <v>13</v>
      </c>
      <c r="AG1270" s="1" t="s">
        <v>57</v>
      </c>
      <c r="AH1270">
        <f t="shared" si="160"/>
        <v>100</v>
      </c>
    </row>
    <row r="1271" spans="1:34" x14ac:dyDescent="0.45">
      <c r="A1271" t="str">
        <f>MID('Stand condition - SCT output'!$I1271,9,4)</f>
        <v>2017</v>
      </c>
      <c r="B1271">
        <f t="shared" si="158"/>
        <v>2018</v>
      </c>
      <c r="C1271" t="str">
        <f>MID('Stand condition - SCT output'!$I1271,18,4)</f>
        <v>2019</v>
      </c>
      <c r="D1271">
        <f>SUM('Stand condition - SCT output'!$B1271:$C1271)</f>
        <v>82981.391784667896</v>
      </c>
      <c r="E1271" s="1">
        <f>'Stand condition - SCT output'!$D1271</f>
        <v>796964.09063720703</v>
      </c>
      <c r="F1271" s="1">
        <f>'Stand condition - SCT output'!$E1271</f>
        <v>3369831.73604808</v>
      </c>
      <c r="G1271" s="1">
        <f>'Stand condition - SCT output'!$F1271</f>
        <v>6116103.9718249701</v>
      </c>
      <c r="H1271" s="1">
        <f>'Stand condition - SCT output'!$G1271</f>
        <v>3854.7081909179601</v>
      </c>
      <c r="I1271" s="1" t="str">
        <f>'Stand condition - SCT output'!$H1271</f>
        <v>Lower Darling</v>
      </c>
      <c r="J1271" s="1" t="str">
        <f>'Stand condition - SCT output'!$J1271</f>
        <v>Coolabah</v>
      </c>
      <c r="K1271" s="1"/>
      <c r="L1271" t="s">
        <v>104</v>
      </c>
      <c r="M1271">
        <v>2018</v>
      </c>
      <c r="N1271" t="s">
        <v>106</v>
      </c>
      <c r="O1271">
        <v>82981.391784667896</v>
      </c>
      <c r="P1271" s="1">
        <v>796964.09063720703</v>
      </c>
      <c r="Q1271" s="1">
        <v>3369831.73604808</v>
      </c>
      <c r="R1271" s="1">
        <v>6116103.9718249701</v>
      </c>
      <c r="S1271" s="1">
        <v>3854.7081909179601</v>
      </c>
      <c r="T1271" s="1" t="s">
        <v>14</v>
      </c>
      <c r="U1271" s="1" t="s">
        <v>57</v>
      </c>
      <c r="V1271">
        <f t="shared" si="159"/>
        <v>10369735.898485843</v>
      </c>
      <c r="X1271" t="s">
        <v>104</v>
      </c>
      <c r="Y1271">
        <v>2018</v>
      </c>
      <c r="Z1271" t="s">
        <v>106</v>
      </c>
      <c r="AA1271">
        <f t="shared" si="153"/>
        <v>0.80022666533662234</v>
      </c>
      <c r="AB1271">
        <f t="shared" si="154"/>
        <v>7.6854810810907654</v>
      </c>
      <c r="AC1271">
        <f t="shared" si="155"/>
        <v>32.496794219611061</v>
      </c>
      <c r="AD1271">
        <f t="shared" si="156"/>
        <v>58.980325359279639</v>
      </c>
      <c r="AE1271">
        <f t="shared" si="157"/>
        <v>3.7172674681915603E-2</v>
      </c>
      <c r="AF1271" s="1" t="s">
        <v>14</v>
      </c>
      <c r="AG1271" s="1" t="s">
        <v>57</v>
      </c>
      <c r="AH1271">
        <f t="shared" si="160"/>
        <v>100</v>
      </c>
    </row>
    <row r="1272" spans="1:34" x14ac:dyDescent="0.45">
      <c r="A1272" t="str">
        <f>MID('Stand condition - SCT output'!$I1272,9,4)</f>
        <v>2017</v>
      </c>
      <c r="B1272">
        <f t="shared" si="158"/>
        <v>2018</v>
      </c>
      <c r="C1272" t="str">
        <f>MID('Stand condition - SCT output'!$I1272,18,4)</f>
        <v>2019</v>
      </c>
      <c r="D1272">
        <f>SUM('Stand condition - SCT output'!$B1272:$C1272)</f>
        <v>4183450.4365413864</v>
      </c>
      <c r="E1272" s="1">
        <f>'Stand condition - SCT output'!$D1272</f>
        <v>64589719.449443497</v>
      </c>
      <c r="F1272" s="1">
        <f>'Stand condition - SCT output'!$E1272</f>
        <v>320960003.77796298</v>
      </c>
      <c r="G1272" s="1">
        <f>'Stand condition - SCT output'!$F1272</f>
        <v>278573945.614981</v>
      </c>
      <c r="H1272" s="1">
        <f>'Stand condition - SCT output'!$G1272</f>
        <v>205562.67407226501</v>
      </c>
      <c r="I1272" s="1" t="str">
        <f>'Stand condition - SCT output'!$H1272</f>
        <v>Macquarie-Castlereagh</v>
      </c>
      <c r="J1272" s="1" t="str">
        <f>'Stand condition - SCT output'!$J1272</f>
        <v>Coolabah</v>
      </c>
      <c r="K1272" s="1"/>
      <c r="L1272" t="s">
        <v>104</v>
      </c>
      <c r="M1272">
        <v>2018</v>
      </c>
      <c r="N1272" t="s">
        <v>106</v>
      </c>
      <c r="O1272">
        <v>4183450.4365413864</v>
      </c>
      <c r="P1272" s="1">
        <v>64589719.449443497</v>
      </c>
      <c r="Q1272" s="1">
        <v>320960003.77796298</v>
      </c>
      <c r="R1272" s="1">
        <v>278573945.614981</v>
      </c>
      <c r="S1272" s="1">
        <v>205562.67407226501</v>
      </c>
      <c r="T1272" s="1" t="s">
        <v>15</v>
      </c>
      <c r="U1272" s="1" t="s">
        <v>57</v>
      </c>
      <c r="V1272">
        <f t="shared" si="159"/>
        <v>668512681.95300114</v>
      </c>
      <c r="X1272" t="s">
        <v>104</v>
      </c>
      <c r="Y1272">
        <v>2018</v>
      </c>
      <c r="Z1272" t="s">
        <v>106</v>
      </c>
      <c r="AA1272">
        <f t="shared" si="153"/>
        <v>0.62578475315080084</v>
      </c>
      <c r="AB1272">
        <f t="shared" si="154"/>
        <v>9.6617044362943574</v>
      </c>
      <c r="AC1272">
        <f t="shared" si="155"/>
        <v>48.011056849408824</v>
      </c>
      <c r="AD1272">
        <f t="shared" si="156"/>
        <v>41.670704705429323</v>
      </c>
      <c r="AE1272">
        <f t="shared" si="157"/>
        <v>3.0749255716695113E-2</v>
      </c>
      <c r="AF1272" s="1" t="s">
        <v>15</v>
      </c>
      <c r="AG1272" s="1" t="s">
        <v>57</v>
      </c>
      <c r="AH1272">
        <f t="shared" si="160"/>
        <v>100</v>
      </c>
    </row>
    <row r="1273" spans="1:34" x14ac:dyDescent="0.45">
      <c r="A1273" t="str">
        <f>MID('Stand condition - SCT output'!$I1273,9,4)</f>
        <v>2017</v>
      </c>
      <c r="B1273">
        <f t="shared" si="158"/>
        <v>2018</v>
      </c>
      <c r="C1273" t="str">
        <f>MID('Stand condition - SCT output'!$I1273,18,4)</f>
        <v>2019</v>
      </c>
      <c r="D1273">
        <f>SUM('Stand condition - SCT output'!$B1273:$C1273)</f>
        <v>1753703.2380873724</v>
      </c>
      <c r="E1273" s="1">
        <f>'Stand condition - SCT output'!$D1273</f>
        <v>7847332.4728695098</v>
      </c>
      <c r="F1273" s="1">
        <f>'Stand condition - SCT output'!$E1273</f>
        <v>18092685.581280101</v>
      </c>
      <c r="G1273" s="1">
        <f>'Stand condition - SCT output'!$F1273</f>
        <v>51943135.897938602</v>
      </c>
      <c r="H1273" s="1">
        <f>'Stand condition - SCT output'!$G1273</f>
        <v>170401.600158691</v>
      </c>
      <c r="I1273" s="1" t="str">
        <f>'Stand condition - SCT output'!$H1273</f>
        <v>Moonie</v>
      </c>
      <c r="J1273" s="1" t="str">
        <f>'Stand condition - SCT output'!$J1273</f>
        <v>Coolabah</v>
      </c>
      <c r="K1273" s="1"/>
      <c r="L1273" t="s">
        <v>104</v>
      </c>
      <c r="M1273">
        <v>2018</v>
      </c>
      <c r="N1273" t="s">
        <v>106</v>
      </c>
      <c r="O1273">
        <v>1753703.2380873724</v>
      </c>
      <c r="P1273" s="1">
        <v>7847332.4728695098</v>
      </c>
      <c r="Q1273" s="1">
        <v>18092685.581280101</v>
      </c>
      <c r="R1273" s="1">
        <v>51943135.897938602</v>
      </c>
      <c r="S1273" s="1">
        <v>170401.600158691</v>
      </c>
      <c r="T1273" s="1" t="s">
        <v>16</v>
      </c>
      <c r="U1273" s="1" t="s">
        <v>57</v>
      </c>
      <c r="V1273">
        <f t="shared" si="159"/>
        <v>79807258.790334284</v>
      </c>
      <c r="X1273" t="s">
        <v>104</v>
      </c>
      <c r="Y1273">
        <v>2018</v>
      </c>
      <c r="Z1273" t="s">
        <v>106</v>
      </c>
      <c r="AA1273">
        <f t="shared" si="153"/>
        <v>2.1974232227354351</v>
      </c>
      <c r="AB1273">
        <f t="shared" si="154"/>
        <v>9.8328555469943364</v>
      </c>
      <c r="AC1273">
        <f t="shared" si="155"/>
        <v>22.670476164094694</v>
      </c>
      <c r="AD1273">
        <f t="shared" si="156"/>
        <v>65.085728648318891</v>
      </c>
      <c r="AE1273">
        <f t="shared" si="157"/>
        <v>0.21351641785662848</v>
      </c>
      <c r="AF1273" s="1" t="s">
        <v>16</v>
      </c>
      <c r="AG1273" s="1" t="s">
        <v>57</v>
      </c>
      <c r="AH1273">
        <f t="shared" si="160"/>
        <v>99.999999999999986</v>
      </c>
    </row>
    <row r="1274" spans="1:34" x14ac:dyDescent="0.45">
      <c r="A1274" t="str">
        <f>MID('Stand condition - SCT output'!$I1274,9,4)</f>
        <v>2017</v>
      </c>
      <c r="B1274">
        <f t="shared" si="158"/>
        <v>2018</v>
      </c>
      <c r="C1274" t="str">
        <f>MID('Stand condition - SCT output'!$I1274,18,4)</f>
        <v>2019</v>
      </c>
      <c r="D1274">
        <f>SUM('Stand condition - SCT output'!$B1274:$C1274)</f>
        <v>146590.96307372994</v>
      </c>
      <c r="E1274" s="1">
        <f>'Stand condition - SCT output'!$D1274</f>
        <v>1269220.0974731401</v>
      </c>
      <c r="F1274" s="1">
        <f>'Stand condition - SCT output'!$E1274</f>
        <v>4636210.5544155901</v>
      </c>
      <c r="G1274" s="1">
        <f>'Stand condition - SCT output'!$F1274</f>
        <v>10486911.849414701</v>
      </c>
      <c r="H1274" s="1">
        <f>'Stand condition - SCT output'!$G1274</f>
        <v>47335.576904296802</v>
      </c>
      <c r="I1274" s="1" t="str">
        <f>'Stand condition - SCT output'!$H1274</f>
        <v>Murray</v>
      </c>
      <c r="J1274" s="1" t="str">
        <f>'Stand condition - SCT output'!$J1274</f>
        <v>Coolabah</v>
      </c>
      <c r="K1274" s="1"/>
      <c r="L1274" t="s">
        <v>104</v>
      </c>
      <c r="M1274">
        <v>2018</v>
      </c>
      <c r="N1274" t="s">
        <v>106</v>
      </c>
      <c r="O1274">
        <v>146590.96307372994</v>
      </c>
      <c r="P1274" s="1">
        <v>1269220.0974731401</v>
      </c>
      <c r="Q1274" s="1">
        <v>4636210.5544155901</v>
      </c>
      <c r="R1274" s="1">
        <v>10486911.849414701</v>
      </c>
      <c r="S1274" s="1">
        <v>47335.576904296802</v>
      </c>
      <c r="T1274" s="1" t="s">
        <v>17</v>
      </c>
      <c r="U1274" s="1" t="s">
        <v>57</v>
      </c>
      <c r="V1274">
        <f t="shared" si="159"/>
        <v>16586269.041281458</v>
      </c>
      <c r="X1274" t="s">
        <v>104</v>
      </c>
      <c r="Y1274">
        <v>2018</v>
      </c>
      <c r="Z1274" t="s">
        <v>106</v>
      </c>
      <c r="AA1274">
        <f t="shared" si="153"/>
        <v>0.88380914784922782</v>
      </c>
      <c r="AB1274">
        <f t="shared" si="154"/>
        <v>7.6522338707649462</v>
      </c>
      <c r="AC1274">
        <f t="shared" si="155"/>
        <v>27.952100275695248</v>
      </c>
      <c r="AD1274">
        <f t="shared" si="156"/>
        <v>63.226466562877363</v>
      </c>
      <c r="AE1274">
        <f t="shared" si="157"/>
        <v>0.28539014281321246</v>
      </c>
      <c r="AF1274" s="1" t="s">
        <v>17</v>
      </c>
      <c r="AG1274" s="1" t="s">
        <v>57</v>
      </c>
      <c r="AH1274">
        <f t="shared" si="160"/>
        <v>100</v>
      </c>
    </row>
    <row r="1275" spans="1:34" x14ac:dyDescent="0.45">
      <c r="A1275" t="str">
        <f>MID('Stand condition - SCT output'!$I1275,9,4)</f>
        <v>2017</v>
      </c>
      <c r="B1275">
        <f t="shared" si="158"/>
        <v>2018</v>
      </c>
      <c r="C1275" t="str">
        <f>MID('Stand condition - SCT output'!$I1275,18,4)</f>
        <v>2019</v>
      </c>
      <c r="D1275">
        <f>SUM('Stand condition - SCT output'!$B1275:$C1275)</f>
        <v>283382.28148073598</v>
      </c>
      <c r="E1275" s="1">
        <f>'Stand condition - SCT output'!$D1275</f>
        <v>7667488.8246996095</v>
      </c>
      <c r="F1275" s="1">
        <f>'Stand condition - SCT output'!$E1275</f>
        <v>82650385.823415905</v>
      </c>
      <c r="G1275" s="1">
        <f>'Stand condition - SCT output'!$F1275</f>
        <v>181045128.72604099</v>
      </c>
      <c r="H1275" s="1">
        <f>'Stand condition - SCT output'!$G1275</f>
        <v>159760.59708467301</v>
      </c>
      <c r="I1275" s="1" t="str">
        <f>'Stand condition - SCT output'!$H1275</f>
        <v>Barwon-Darling</v>
      </c>
      <c r="J1275" s="1" t="str">
        <f>'Stand condition - SCT output'!$J1275</f>
        <v>Coolabah</v>
      </c>
      <c r="K1275" s="1"/>
      <c r="L1275" t="s">
        <v>104</v>
      </c>
      <c r="M1275">
        <v>2018</v>
      </c>
      <c r="N1275" t="s">
        <v>106</v>
      </c>
      <c r="O1275">
        <v>283382.28148073598</v>
      </c>
      <c r="P1275" s="1">
        <v>7667488.8246996095</v>
      </c>
      <c r="Q1275" s="1">
        <v>82650385.823415905</v>
      </c>
      <c r="R1275" s="1">
        <v>181045128.72604099</v>
      </c>
      <c r="S1275" s="1">
        <v>159760.59708467301</v>
      </c>
      <c r="T1275" s="1" t="s">
        <v>18</v>
      </c>
      <c r="U1275" s="1" t="s">
        <v>57</v>
      </c>
      <c r="V1275">
        <f t="shared" si="159"/>
        <v>271806146.25272197</v>
      </c>
      <c r="X1275" t="s">
        <v>104</v>
      </c>
      <c r="Y1275">
        <v>2018</v>
      </c>
      <c r="Z1275" t="s">
        <v>106</v>
      </c>
      <c r="AA1275">
        <f t="shared" si="153"/>
        <v>0.1042589674249863</v>
      </c>
      <c r="AB1275">
        <f t="shared" si="154"/>
        <v>2.8209401922686745</v>
      </c>
      <c r="AC1275">
        <f t="shared" si="155"/>
        <v>30.407842855241618</v>
      </c>
      <c r="AD1275">
        <f t="shared" si="156"/>
        <v>66.608180580915743</v>
      </c>
      <c r="AE1275">
        <f t="shared" si="157"/>
        <v>5.877740414895901E-2</v>
      </c>
      <c r="AF1275" s="1" t="s">
        <v>18</v>
      </c>
      <c r="AG1275" s="1" t="s">
        <v>57</v>
      </c>
      <c r="AH1275">
        <f t="shared" si="160"/>
        <v>99.999999999999986</v>
      </c>
    </row>
    <row r="1276" spans="1:34" x14ac:dyDescent="0.45">
      <c r="A1276" t="str">
        <f>MID('Stand condition - SCT output'!$I1276,9,4)</f>
        <v>2017</v>
      </c>
      <c r="B1276">
        <f t="shared" si="158"/>
        <v>2018</v>
      </c>
      <c r="C1276" t="str">
        <f>MID('Stand condition - SCT output'!$I1276,18,4)</f>
        <v>2019</v>
      </c>
      <c r="D1276">
        <f>SUM('Stand condition - SCT output'!$B1276:$C1276)</f>
        <v>2225150.8077478735</v>
      </c>
      <c r="E1276" s="1">
        <f>'Stand condition - SCT output'!$D1276</f>
        <v>28794344.752618</v>
      </c>
      <c r="F1276" s="1">
        <f>'Stand condition - SCT output'!$E1276</f>
        <v>182789966.16072601</v>
      </c>
      <c r="G1276" s="1">
        <f>'Stand condition - SCT output'!$F1276</f>
        <v>425728933.14714903</v>
      </c>
      <c r="H1276" s="1">
        <f>'Stand condition - SCT output'!$G1276</f>
        <v>127943.19122314399</v>
      </c>
      <c r="I1276" s="1" t="str">
        <f>'Stand condition - SCT output'!$H1276</f>
        <v>Border Rivers</v>
      </c>
      <c r="J1276" s="1" t="str">
        <f>'Stand condition - SCT output'!$J1276</f>
        <v>Coolabah</v>
      </c>
      <c r="K1276" s="1"/>
      <c r="L1276" t="s">
        <v>104</v>
      </c>
      <c r="M1276">
        <v>2018</v>
      </c>
      <c r="N1276" t="s">
        <v>106</v>
      </c>
      <c r="O1276">
        <v>2225150.8077478735</v>
      </c>
      <c r="P1276" s="1">
        <v>28794344.752618</v>
      </c>
      <c r="Q1276" s="1">
        <v>182789966.16072601</v>
      </c>
      <c r="R1276" s="1">
        <v>425728933.14714903</v>
      </c>
      <c r="S1276" s="1">
        <v>127943.19122314399</v>
      </c>
      <c r="T1276" s="1" t="s">
        <v>19</v>
      </c>
      <c r="U1276" s="1" t="s">
        <v>57</v>
      </c>
      <c r="V1276">
        <f t="shared" si="159"/>
        <v>639666338.0594641</v>
      </c>
      <c r="X1276" t="s">
        <v>104</v>
      </c>
      <c r="Y1276">
        <v>2018</v>
      </c>
      <c r="Z1276" t="s">
        <v>106</v>
      </c>
      <c r="AA1276">
        <f t="shared" si="153"/>
        <v>0.34786117001220423</v>
      </c>
      <c r="AB1276">
        <f t="shared" si="154"/>
        <v>4.5014631909458469</v>
      </c>
      <c r="AC1276">
        <f t="shared" si="155"/>
        <v>28.575830129697032</v>
      </c>
      <c r="AD1276">
        <f t="shared" si="156"/>
        <v>66.554843957971855</v>
      </c>
      <c r="AE1276">
        <f t="shared" si="157"/>
        <v>2.0001551373061349E-2</v>
      </c>
      <c r="AF1276" s="1" t="s">
        <v>19</v>
      </c>
      <c r="AG1276" s="1" t="s">
        <v>57</v>
      </c>
      <c r="AH1276">
        <f t="shared" si="160"/>
        <v>99.999999999999986</v>
      </c>
    </row>
    <row r="1277" spans="1:34" x14ac:dyDescent="0.45">
      <c r="A1277" t="str">
        <f>MID('Stand condition - SCT output'!$I1277,9,4)</f>
        <v>2017</v>
      </c>
      <c r="B1277">
        <f t="shared" si="158"/>
        <v>2018</v>
      </c>
      <c r="C1277" t="str">
        <f>MID('Stand condition - SCT output'!$I1277,18,4)</f>
        <v>2019</v>
      </c>
      <c r="D1277">
        <f>SUM('Stand condition - SCT output'!$B1277:$C1277)</f>
        <v>621.361083984375</v>
      </c>
      <c r="E1277" s="1">
        <f>'Stand condition - SCT output'!$D1277</f>
        <v>1871.53503417968</v>
      </c>
      <c r="F1277" s="1">
        <f>'Stand condition - SCT output'!$E1277</f>
        <v>19934.8967285156</v>
      </c>
      <c r="G1277" s="1">
        <f>'Stand condition - SCT output'!$F1277</f>
        <v>51092.1688842773</v>
      </c>
      <c r="H1277" s="1">
        <f>'Stand condition - SCT output'!$G1277</f>
        <v>622.91864013671795</v>
      </c>
      <c r="I1277" s="1" t="str">
        <f>'Stand condition - SCT output'!$H1277</f>
        <v>Campaspe</v>
      </c>
      <c r="J1277" s="1" t="str">
        <f>'Stand condition - SCT output'!$J1277</f>
        <v>Coolabah</v>
      </c>
      <c r="K1277" s="1"/>
      <c r="L1277" t="s">
        <v>104</v>
      </c>
      <c r="M1277">
        <v>2018</v>
      </c>
      <c r="N1277" t="s">
        <v>106</v>
      </c>
      <c r="O1277">
        <v>621.361083984375</v>
      </c>
      <c r="P1277" s="1">
        <v>1871.53503417968</v>
      </c>
      <c r="Q1277" s="1">
        <v>19934.8967285156</v>
      </c>
      <c r="R1277" s="1">
        <v>51092.1688842773</v>
      </c>
      <c r="S1277" s="1">
        <v>622.91864013671795</v>
      </c>
      <c r="T1277" s="1" t="s">
        <v>20</v>
      </c>
      <c r="U1277" s="1" t="s">
        <v>57</v>
      </c>
      <c r="V1277">
        <f t="shared" si="159"/>
        <v>74142.880371093677</v>
      </c>
      <c r="X1277" t="s">
        <v>104</v>
      </c>
      <c r="Y1277">
        <v>2018</v>
      </c>
      <c r="Z1277" t="s">
        <v>106</v>
      </c>
      <c r="AA1277">
        <f t="shared" si="153"/>
        <v>0.83805900293378277</v>
      </c>
      <c r="AB1277">
        <f t="shared" si="154"/>
        <v>2.5242275789832158</v>
      </c>
      <c r="AC1277">
        <f t="shared" si="155"/>
        <v>26.887135526350121</v>
      </c>
      <c r="AD1277">
        <f t="shared" si="156"/>
        <v>68.91041813934811</v>
      </c>
      <c r="AE1277">
        <f t="shared" si="157"/>
        <v>0.84015975238477136</v>
      </c>
      <c r="AF1277" s="1" t="s">
        <v>20</v>
      </c>
      <c r="AG1277" s="1" t="s">
        <v>57</v>
      </c>
      <c r="AH1277">
        <f t="shared" si="160"/>
        <v>100</v>
      </c>
    </row>
    <row r="1278" spans="1:34" x14ac:dyDescent="0.45">
      <c r="A1278" t="str">
        <f>MID('Stand condition - SCT output'!$I1278,9,4)</f>
        <v>2017</v>
      </c>
      <c r="B1278">
        <f t="shared" si="158"/>
        <v>2018</v>
      </c>
      <c r="C1278" t="str">
        <f>MID('Stand condition - SCT output'!$I1278,18,4)</f>
        <v>2019</v>
      </c>
      <c r="D1278">
        <f>SUM('Stand condition - SCT output'!$B1278:$C1278)</f>
        <v>9948.431640625</v>
      </c>
      <c r="E1278" s="1">
        <f>'Stand condition - SCT output'!$D1278</f>
        <v>54177.152465820298</v>
      </c>
      <c r="F1278" s="1">
        <f>'Stand condition - SCT output'!$E1278</f>
        <v>317226.117736816</v>
      </c>
      <c r="G1278" s="1">
        <f>'Stand condition - SCT output'!$F1278</f>
        <v>1113865.9412183501</v>
      </c>
      <c r="H1278" s="1">
        <f>'Stand condition - SCT output'!$G1278</f>
        <v>7424.8630981445303</v>
      </c>
      <c r="I1278" s="1" t="str">
        <f>'Stand condition - SCT output'!$H1278</f>
        <v>Goulburn-Broken</v>
      </c>
      <c r="J1278" s="1" t="str">
        <f>'Stand condition - SCT output'!$J1278</f>
        <v>Coolabah</v>
      </c>
      <c r="K1278" s="1"/>
      <c r="L1278" t="s">
        <v>104</v>
      </c>
      <c r="M1278">
        <v>2018</v>
      </c>
      <c r="N1278" t="s">
        <v>106</v>
      </c>
      <c r="O1278">
        <v>9948.431640625</v>
      </c>
      <c r="P1278" s="1">
        <v>54177.152465820298</v>
      </c>
      <c r="Q1278" s="1">
        <v>317226.117736816</v>
      </c>
      <c r="R1278" s="1">
        <v>1113865.9412183501</v>
      </c>
      <c r="S1278" s="1">
        <v>7424.8630981445303</v>
      </c>
      <c r="T1278" s="1" t="s">
        <v>21</v>
      </c>
      <c r="U1278" s="1" t="s">
        <v>57</v>
      </c>
      <c r="V1278">
        <f t="shared" si="159"/>
        <v>1502642.5061597559</v>
      </c>
      <c r="X1278" t="s">
        <v>104</v>
      </c>
      <c r="Y1278">
        <v>2018</v>
      </c>
      <c r="Z1278" t="s">
        <v>106</v>
      </c>
      <c r="AA1278">
        <f t="shared" si="153"/>
        <v>0.66206243999112036</v>
      </c>
      <c r="AB1278">
        <f t="shared" si="154"/>
        <v>3.6054585334657352</v>
      </c>
      <c r="AC1278">
        <f t="shared" si="155"/>
        <v>21.111216835436011</v>
      </c>
      <c r="AD1278">
        <f t="shared" si="156"/>
        <v>74.127141795357119</v>
      </c>
      <c r="AE1278">
        <f t="shared" si="157"/>
        <v>0.4941203957500151</v>
      </c>
      <c r="AF1278" s="1" t="s">
        <v>21</v>
      </c>
      <c r="AG1278" s="1" t="s">
        <v>57</v>
      </c>
      <c r="AH1278">
        <f t="shared" si="160"/>
        <v>100</v>
      </c>
    </row>
    <row r="1279" spans="1:34" x14ac:dyDescent="0.45">
      <c r="A1279" t="str">
        <f>MID('Stand condition - SCT output'!$I1279,9,4)</f>
        <v>2017</v>
      </c>
      <c r="B1279">
        <f t="shared" si="158"/>
        <v>2018</v>
      </c>
      <c r="C1279" t="str">
        <f>MID('Stand condition - SCT output'!$I1279,18,4)</f>
        <v>2019</v>
      </c>
      <c r="D1279">
        <f>SUM('Stand condition - SCT output'!$B1279:$C1279)</f>
        <v>6054116.4194869613</v>
      </c>
      <c r="E1279" s="1">
        <f>'Stand condition - SCT output'!$D1279</f>
        <v>67673377.182011396</v>
      </c>
      <c r="F1279" s="1">
        <f>'Stand condition - SCT output'!$E1279</f>
        <v>635888025.990659</v>
      </c>
      <c r="G1279" s="1">
        <f>'Stand condition - SCT output'!$F1279</f>
        <v>672816937.93778706</v>
      </c>
      <c r="H1279" s="1">
        <f>'Stand condition - SCT output'!$G1279</f>
        <v>191633.78814697199</v>
      </c>
      <c r="I1279" s="1" t="str">
        <f>'Stand condition - SCT output'!$H1279</f>
        <v>Gwydir</v>
      </c>
      <c r="J1279" s="1" t="str">
        <f>'Stand condition - SCT output'!$J1279</f>
        <v>Coolabah</v>
      </c>
      <c r="K1279" s="1"/>
      <c r="L1279" t="s">
        <v>104</v>
      </c>
      <c r="M1279">
        <v>2018</v>
      </c>
      <c r="N1279" t="s">
        <v>106</v>
      </c>
      <c r="O1279">
        <v>6054116.4194869613</v>
      </c>
      <c r="P1279" s="1">
        <v>67673377.182011396</v>
      </c>
      <c r="Q1279" s="1">
        <v>635888025.990659</v>
      </c>
      <c r="R1279" s="1">
        <v>672816937.93778706</v>
      </c>
      <c r="S1279" s="1">
        <v>191633.78814697199</v>
      </c>
      <c r="T1279" s="1" t="s">
        <v>22</v>
      </c>
      <c r="U1279" s="1" t="s">
        <v>57</v>
      </c>
      <c r="V1279">
        <f t="shared" si="159"/>
        <v>1382624091.3180914</v>
      </c>
      <c r="X1279" t="s">
        <v>104</v>
      </c>
      <c r="Y1279">
        <v>2018</v>
      </c>
      <c r="Z1279" t="s">
        <v>106</v>
      </c>
      <c r="AA1279">
        <f t="shared" si="153"/>
        <v>0.43787146900611401</v>
      </c>
      <c r="AB1279">
        <f t="shared" si="154"/>
        <v>4.8945608287135087</v>
      </c>
      <c r="AC1279">
        <f t="shared" si="155"/>
        <v>45.991389126197738</v>
      </c>
      <c r="AD1279">
        <f t="shared" si="156"/>
        <v>48.662318424986594</v>
      </c>
      <c r="AE1279">
        <f t="shared" si="157"/>
        <v>1.3860151096042493E-2</v>
      </c>
      <c r="AF1279" s="1" t="s">
        <v>22</v>
      </c>
      <c r="AG1279" s="1" t="s">
        <v>57</v>
      </c>
      <c r="AH1279">
        <f t="shared" si="160"/>
        <v>99.999999999999986</v>
      </c>
    </row>
    <row r="1280" spans="1:34" x14ac:dyDescent="0.45">
      <c r="A1280" t="str">
        <f>MID('Stand condition - SCT output'!$I1280,9,4)</f>
        <v>2017</v>
      </c>
      <c r="B1280">
        <f t="shared" si="158"/>
        <v>2018</v>
      </c>
      <c r="C1280" t="str">
        <f>MID('Stand condition - SCT output'!$I1280,18,4)</f>
        <v>2019</v>
      </c>
      <c r="D1280">
        <f>SUM('Stand condition - SCT output'!$B1280:$C1280)</f>
        <v>18156907.755519953</v>
      </c>
      <c r="E1280" s="1">
        <f>'Stand condition - SCT output'!$D1280</f>
        <v>238986634.521153</v>
      </c>
      <c r="F1280" s="1">
        <f>'Stand condition - SCT output'!$E1280</f>
        <v>657520656.57200897</v>
      </c>
      <c r="G1280" s="1">
        <f>'Stand condition - SCT output'!$F1280</f>
        <v>311171350.52888399</v>
      </c>
      <c r="H1280" s="1">
        <f>'Stand condition - SCT output'!$G1280</f>
        <v>29881.7874602673</v>
      </c>
      <c r="I1280" s="1" t="str">
        <f>'Stand condition - SCT output'!$H1280</f>
        <v>Warrego</v>
      </c>
      <c r="J1280" s="1" t="str">
        <f>'Stand condition - SCT output'!$J1280</f>
        <v>Coolabah</v>
      </c>
      <c r="K1280" s="1"/>
      <c r="L1280" t="s">
        <v>104</v>
      </c>
      <c r="M1280">
        <v>2018</v>
      </c>
      <c r="N1280" t="s">
        <v>106</v>
      </c>
      <c r="O1280">
        <v>18156907.755519953</v>
      </c>
      <c r="P1280" s="1">
        <v>238986634.521153</v>
      </c>
      <c r="Q1280" s="1">
        <v>657520656.57200897</v>
      </c>
      <c r="R1280" s="1">
        <v>311171350.52888399</v>
      </c>
      <c r="S1280" s="1">
        <v>29881.7874602673</v>
      </c>
      <c r="T1280" s="1" t="s">
        <v>23</v>
      </c>
      <c r="U1280" s="1" t="s">
        <v>57</v>
      </c>
      <c r="V1280">
        <f t="shared" si="159"/>
        <v>1225865431.1650262</v>
      </c>
      <c r="X1280" t="s">
        <v>104</v>
      </c>
      <c r="Y1280">
        <v>2018</v>
      </c>
      <c r="Z1280" t="s">
        <v>106</v>
      </c>
      <c r="AA1280">
        <f t="shared" si="153"/>
        <v>1.4811501567724417</v>
      </c>
      <c r="AB1280">
        <f t="shared" si="154"/>
        <v>19.495340063062809</v>
      </c>
      <c r="AC1280">
        <f t="shared" si="155"/>
        <v>53.637262284745304</v>
      </c>
      <c r="AD1280">
        <f t="shared" si="156"/>
        <v>25.383809887938185</v>
      </c>
      <c r="AE1280">
        <f t="shared" si="157"/>
        <v>2.4376074812606906E-3</v>
      </c>
      <c r="AF1280" s="1" t="s">
        <v>23</v>
      </c>
      <c r="AG1280" s="1" t="s">
        <v>57</v>
      </c>
      <c r="AH1280">
        <f t="shared" si="160"/>
        <v>100</v>
      </c>
    </row>
    <row r="1281" spans="1:34" x14ac:dyDescent="0.45">
      <c r="A1281" t="str">
        <f>MID('Stand condition - SCT output'!$I1281,9,4)</f>
        <v>2017</v>
      </c>
      <c r="B1281">
        <f t="shared" si="158"/>
        <v>2018</v>
      </c>
      <c r="C1281" t="str">
        <f>MID('Stand condition - SCT output'!$I1281,18,4)</f>
        <v>2019</v>
      </c>
      <c r="D1281">
        <f>SUM('Stand condition - SCT output'!$B1281:$C1281)</f>
        <v>0</v>
      </c>
      <c r="E1281" s="1">
        <f>'Stand condition - SCT output'!$D1281</f>
        <v>633.65203857421795</v>
      </c>
      <c r="F1281" s="1">
        <f>'Stand condition - SCT output'!$E1281</f>
        <v>6510.8685697667697</v>
      </c>
      <c r="G1281" s="1">
        <f>'Stand condition - SCT output'!$F1281</f>
        <v>48972.0412851371</v>
      </c>
      <c r="H1281" s="1">
        <f>'Stand condition - SCT output'!$G1281</f>
        <v>0</v>
      </c>
      <c r="I1281" s="1" t="str">
        <f>'Stand condition - SCT output'!$H1281</f>
        <v>Eastern Mt Lofty Ranges</v>
      </c>
      <c r="J1281" s="1" t="str">
        <f>'Stand condition - SCT output'!$J1281</f>
        <v>Coolabah</v>
      </c>
      <c r="K1281" s="1"/>
      <c r="L1281" t="s">
        <v>104</v>
      </c>
      <c r="M1281">
        <v>2018</v>
      </c>
      <c r="N1281" t="s">
        <v>106</v>
      </c>
      <c r="O1281">
        <v>0</v>
      </c>
      <c r="P1281" s="1">
        <v>633.65203857421795</v>
      </c>
      <c r="Q1281" s="1">
        <v>6510.8685697667697</v>
      </c>
      <c r="R1281" s="1">
        <v>48972.0412851371</v>
      </c>
      <c r="S1281" s="1">
        <v>0</v>
      </c>
      <c r="T1281" s="1" t="s">
        <v>24</v>
      </c>
      <c r="U1281" s="1" t="s">
        <v>57</v>
      </c>
      <c r="V1281">
        <f t="shared" si="159"/>
        <v>56116.561893478087</v>
      </c>
      <c r="X1281" t="s">
        <v>104</v>
      </c>
      <c r="Y1281">
        <v>2018</v>
      </c>
      <c r="Z1281" t="s">
        <v>106</v>
      </c>
      <c r="AA1281">
        <f t="shared" si="153"/>
        <v>0</v>
      </c>
      <c r="AB1281">
        <f t="shared" si="154"/>
        <v>1.1291711701387421</v>
      </c>
      <c r="AC1281">
        <f t="shared" si="155"/>
        <v>11.602401056083709</v>
      </c>
      <c r="AD1281">
        <f t="shared" si="156"/>
        <v>87.268427773777546</v>
      </c>
      <c r="AE1281">
        <f t="shared" si="157"/>
        <v>0</v>
      </c>
      <c r="AF1281" s="1" t="s">
        <v>24</v>
      </c>
      <c r="AG1281" s="1" t="s">
        <v>57</v>
      </c>
      <c r="AH1281">
        <f t="shared" si="160"/>
        <v>100</v>
      </c>
    </row>
    <row r="1282" spans="1:34" x14ac:dyDescent="0.45">
      <c r="A1282" t="str">
        <f>MID('Stand condition - SCT output'!$I1282,9,4)</f>
        <v>2017</v>
      </c>
      <c r="B1282">
        <f t="shared" si="158"/>
        <v>2018</v>
      </c>
      <c r="C1282" t="str">
        <f>MID('Stand condition - SCT output'!$I1282,18,4)</f>
        <v>2019</v>
      </c>
      <c r="D1282">
        <f>SUM('Stand condition - SCT output'!$B1282:$C1282)</f>
        <v>27203210.041208014</v>
      </c>
      <c r="E1282" s="1">
        <f>'Stand condition - SCT output'!$D1282</f>
        <v>107666881.23315801</v>
      </c>
      <c r="F1282" s="1">
        <f>'Stand condition - SCT output'!$E1282</f>
        <v>201024384.29500499</v>
      </c>
      <c r="G1282" s="1">
        <f>'Stand condition - SCT output'!$F1282</f>
        <v>264615385.58065099</v>
      </c>
      <c r="H1282" s="1">
        <f>'Stand condition - SCT output'!$G1282</f>
        <v>202364.736328125</v>
      </c>
      <c r="I1282" s="1" t="str">
        <f>'Stand condition - SCT output'!$H1282</f>
        <v>Condamine-Balonne</v>
      </c>
      <c r="J1282" s="1" t="str">
        <f>'Stand condition - SCT output'!$J1282</f>
        <v>Coolabah</v>
      </c>
      <c r="K1282" s="1"/>
      <c r="L1282" t="s">
        <v>104</v>
      </c>
      <c r="M1282">
        <v>2018</v>
      </c>
      <c r="N1282" t="s">
        <v>106</v>
      </c>
      <c r="O1282">
        <v>27203210.041208014</v>
      </c>
      <c r="P1282" s="1">
        <v>107666881.23315801</v>
      </c>
      <c r="Q1282" s="1">
        <v>201024384.29500499</v>
      </c>
      <c r="R1282" s="1">
        <v>264615385.58065099</v>
      </c>
      <c r="S1282" s="1">
        <v>202364.736328125</v>
      </c>
      <c r="T1282" s="1" t="s">
        <v>25</v>
      </c>
      <c r="U1282" s="1" t="s">
        <v>57</v>
      </c>
      <c r="V1282">
        <f t="shared" si="159"/>
        <v>600712225.88635015</v>
      </c>
      <c r="X1282" t="s">
        <v>104</v>
      </c>
      <c r="Y1282">
        <v>2018</v>
      </c>
      <c r="Z1282" t="s">
        <v>106</v>
      </c>
      <c r="AA1282">
        <f t="shared" si="153"/>
        <v>4.5284928238425159</v>
      </c>
      <c r="AB1282">
        <f t="shared" si="154"/>
        <v>17.923204588402651</v>
      </c>
      <c r="AC1282">
        <f t="shared" si="155"/>
        <v>33.464340433290459</v>
      </c>
      <c r="AD1282">
        <f t="shared" si="156"/>
        <v>44.0502746868871</v>
      </c>
      <c r="AE1282">
        <f t="shared" si="157"/>
        <v>3.3687467577263985E-2</v>
      </c>
      <c r="AF1282" s="1" t="s">
        <v>25</v>
      </c>
      <c r="AG1282" s="1" t="s">
        <v>57</v>
      </c>
      <c r="AH1282">
        <f t="shared" si="160"/>
        <v>100</v>
      </c>
    </row>
    <row r="1283" spans="1:34" x14ac:dyDescent="0.45">
      <c r="A1283" t="str">
        <f>MID('Stand condition - SCT output'!$I1283,9,4)</f>
        <v>1986</v>
      </c>
      <c r="B1283">
        <f t="shared" si="158"/>
        <v>1987</v>
      </c>
      <c r="C1283" t="str">
        <f>MID('Stand condition - SCT output'!$I1283,18,4)</f>
        <v>1988</v>
      </c>
      <c r="D1283">
        <f>SUM('Stand condition - SCT output'!$B1283:$C1283)</f>
        <v>101675750.71618763</v>
      </c>
      <c r="E1283" s="1">
        <f>'Stand condition - SCT output'!$D1283</f>
        <v>337397549.20240599</v>
      </c>
      <c r="F1283" s="1">
        <f>'Stand condition - SCT output'!$E1283</f>
        <v>336642595.90927398</v>
      </c>
      <c r="G1283" s="1">
        <f>'Stand condition - SCT output'!$F1283</f>
        <v>146879709.962816</v>
      </c>
      <c r="H1283" s="1">
        <f>'Stand condition - SCT output'!$G1283</f>
        <v>21526.946655273401</v>
      </c>
      <c r="I1283" s="1" t="str">
        <f>'Stand condition - SCT output'!$H1283</f>
        <v>Murrumbidgee</v>
      </c>
      <c r="J1283" s="1" t="str">
        <f>'Stand condition - SCT output'!$J1283</f>
        <v>Black Box</v>
      </c>
      <c r="K1283" s="1"/>
      <c r="L1283" t="s">
        <v>73</v>
      </c>
      <c r="M1283">
        <v>1987</v>
      </c>
      <c r="N1283" t="s">
        <v>74</v>
      </c>
      <c r="O1283">
        <v>101675750.71618763</v>
      </c>
      <c r="P1283" s="1">
        <v>337397549.20240599</v>
      </c>
      <c r="Q1283" s="1">
        <v>336642595.90927398</v>
      </c>
      <c r="R1283" s="1">
        <v>146879709.962816</v>
      </c>
      <c r="S1283" s="1">
        <v>21526.946655273401</v>
      </c>
      <c r="T1283" s="1" t="s">
        <v>4</v>
      </c>
      <c r="U1283" s="1" t="s">
        <v>58</v>
      </c>
      <c r="V1283">
        <f t="shared" si="159"/>
        <v>922617132.7373389</v>
      </c>
      <c r="X1283" t="s">
        <v>73</v>
      </c>
      <c r="Y1283">
        <v>1987</v>
      </c>
      <c r="Z1283" t="s">
        <v>74</v>
      </c>
      <c r="AA1283">
        <f t="shared" ref="AA1283:AA1346" si="161">O1283/$V1283*100</f>
        <v>11.020362305057457</v>
      </c>
      <c r="AB1283">
        <f t="shared" ref="AB1283:AB1346" si="162">P1283/$V1283*100</f>
        <v>36.569616716456551</v>
      </c>
      <c r="AC1283">
        <f t="shared" ref="AC1283:AC1346" si="163">Q1283/$V1283*100</f>
        <v>36.48778935098241</v>
      </c>
      <c r="AD1283">
        <f t="shared" ref="AD1283:AD1346" si="164">R1283/$V1283*100</f>
        <v>15.919898379410583</v>
      </c>
      <c r="AE1283">
        <f t="shared" ref="AE1283:AE1346" si="165">S1283/$V1283*100</f>
        <v>2.3332480929987168E-3</v>
      </c>
      <c r="AF1283" s="1" t="s">
        <v>4</v>
      </c>
      <c r="AG1283" s="1" t="s">
        <v>58</v>
      </c>
      <c r="AH1283">
        <f t="shared" si="160"/>
        <v>100</v>
      </c>
    </row>
    <row r="1284" spans="1:34" x14ac:dyDescent="0.45">
      <c r="A1284" t="str">
        <f>MID('Stand condition - SCT output'!$I1284,9,4)</f>
        <v>1986</v>
      </c>
      <c r="B1284">
        <f t="shared" ref="B1284:B1347" si="166">A1284+1</f>
        <v>1987</v>
      </c>
      <c r="C1284" t="str">
        <f>MID('Stand condition - SCT output'!$I1284,18,4)</f>
        <v>1988</v>
      </c>
      <c r="D1284">
        <f>SUM('Stand condition - SCT output'!$B1284:$C1284)</f>
        <v>1054003.9839144801</v>
      </c>
      <c r="E1284" s="1">
        <f>'Stand condition - SCT output'!$D1284</f>
        <v>45421467.784737803</v>
      </c>
      <c r="F1284" s="1">
        <f>'Stand condition - SCT output'!$E1284</f>
        <v>152845329.63299301</v>
      </c>
      <c r="G1284" s="1">
        <f>'Stand condition - SCT output'!$F1284</f>
        <v>37279989.823352203</v>
      </c>
      <c r="H1284" s="1">
        <f>'Stand condition - SCT output'!$G1284</f>
        <v>0</v>
      </c>
      <c r="I1284" s="1" t="str">
        <f>'Stand condition - SCT output'!$H1284</f>
        <v>Namoi</v>
      </c>
      <c r="J1284" s="1" t="str">
        <f>'Stand condition - SCT output'!$J1284</f>
        <v>Black Box</v>
      </c>
      <c r="K1284" s="1"/>
      <c r="L1284" t="s">
        <v>73</v>
      </c>
      <c r="M1284">
        <v>1987</v>
      </c>
      <c r="N1284" t="s">
        <v>74</v>
      </c>
      <c r="O1284">
        <v>1054003.9839144801</v>
      </c>
      <c r="P1284" s="1">
        <v>45421467.784737803</v>
      </c>
      <c r="Q1284" s="1">
        <v>152845329.63299301</v>
      </c>
      <c r="R1284" s="1">
        <v>37279989.823352203</v>
      </c>
      <c r="S1284" s="1">
        <v>0</v>
      </c>
      <c r="T1284" s="1" t="s">
        <v>7</v>
      </c>
      <c r="U1284" s="1" t="s">
        <v>58</v>
      </c>
      <c r="V1284">
        <f t="shared" ref="V1284:V1347" si="167">SUM(O1284:S1284)</f>
        <v>236600791.22499752</v>
      </c>
      <c r="X1284" t="s">
        <v>73</v>
      </c>
      <c r="Y1284">
        <v>1987</v>
      </c>
      <c r="Z1284" t="s">
        <v>74</v>
      </c>
      <c r="AA1284">
        <f t="shared" si="161"/>
        <v>0.44547779339933236</v>
      </c>
      <c r="AB1284">
        <f t="shared" si="162"/>
        <v>19.197513055458838</v>
      </c>
      <c r="AC1284">
        <f t="shared" si="163"/>
        <v>64.600515003199405</v>
      </c>
      <c r="AD1284">
        <f t="shared" si="164"/>
        <v>15.756494147942423</v>
      </c>
      <c r="AE1284">
        <f t="shared" si="165"/>
        <v>0</v>
      </c>
      <c r="AF1284" s="1" t="s">
        <v>7</v>
      </c>
      <c r="AG1284" s="1" t="s">
        <v>58</v>
      </c>
      <c r="AH1284">
        <f t="shared" ref="AH1284:AH1347" si="168">SUM(AA1284:AE1284)</f>
        <v>100</v>
      </c>
    </row>
    <row r="1285" spans="1:34" x14ac:dyDescent="0.45">
      <c r="A1285" t="str">
        <f>MID('Stand condition - SCT output'!$I1285,9,4)</f>
        <v>1986</v>
      </c>
      <c r="B1285">
        <f t="shared" si="166"/>
        <v>1987</v>
      </c>
      <c r="C1285" t="str">
        <f>MID('Stand condition - SCT output'!$I1285,18,4)</f>
        <v>1988</v>
      </c>
      <c r="D1285">
        <f>SUM('Stand condition - SCT output'!$B1285:$C1285)</f>
        <v>1439177.9040972514</v>
      </c>
      <c r="E1285" s="1">
        <f>'Stand condition - SCT output'!$D1285</f>
        <v>72766707.330993399</v>
      </c>
      <c r="F1285" s="1">
        <f>'Stand condition - SCT output'!$E1285</f>
        <v>199743700.120123</v>
      </c>
      <c r="G1285" s="1">
        <f>'Stand condition - SCT output'!$F1285</f>
        <v>17126022.125055499</v>
      </c>
      <c r="H1285" s="1">
        <f>'Stand condition - SCT output'!$G1285</f>
        <v>0</v>
      </c>
      <c r="I1285" s="1" t="str">
        <f>'Stand condition - SCT output'!$H1285</f>
        <v>Nebine</v>
      </c>
      <c r="J1285" s="1" t="str">
        <f>'Stand condition - SCT output'!$J1285</f>
        <v>Black Box</v>
      </c>
      <c r="K1285" s="1"/>
      <c r="L1285" t="s">
        <v>73</v>
      </c>
      <c r="M1285">
        <v>1987</v>
      </c>
      <c r="N1285" t="s">
        <v>74</v>
      </c>
      <c r="O1285">
        <v>1439177.9040972514</v>
      </c>
      <c r="P1285" s="1">
        <v>72766707.330993399</v>
      </c>
      <c r="Q1285" s="1">
        <v>199743700.120123</v>
      </c>
      <c r="R1285" s="1">
        <v>17126022.125055499</v>
      </c>
      <c r="S1285" s="1">
        <v>0</v>
      </c>
      <c r="T1285" s="1" t="s">
        <v>8</v>
      </c>
      <c r="U1285" s="1" t="s">
        <v>58</v>
      </c>
      <c r="V1285">
        <f t="shared" si="167"/>
        <v>291075607.48026913</v>
      </c>
      <c r="X1285" t="s">
        <v>73</v>
      </c>
      <c r="Y1285">
        <v>1987</v>
      </c>
      <c r="Z1285" t="s">
        <v>74</v>
      </c>
      <c r="AA1285">
        <f t="shared" si="161"/>
        <v>0.4944343899358889</v>
      </c>
      <c r="AB1285">
        <f t="shared" si="162"/>
        <v>24.999246058749861</v>
      </c>
      <c r="AC1285">
        <f t="shared" si="163"/>
        <v>68.622617281203418</v>
      </c>
      <c r="AD1285">
        <f t="shared" si="164"/>
        <v>5.8837022701108355</v>
      </c>
      <c r="AE1285">
        <f t="shared" si="165"/>
        <v>0</v>
      </c>
      <c r="AF1285" s="1" t="s">
        <v>8</v>
      </c>
      <c r="AG1285" s="1" t="s">
        <v>58</v>
      </c>
      <c r="AH1285">
        <f t="shared" si="168"/>
        <v>100</v>
      </c>
    </row>
    <row r="1286" spans="1:34" x14ac:dyDescent="0.45">
      <c r="A1286" t="str">
        <f>MID('Stand condition - SCT output'!$I1286,9,4)</f>
        <v>1986</v>
      </c>
      <c r="B1286">
        <f t="shared" si="166"/>
        <v>1987</v>
      </c>
      <c r="C1286" t="str">
        <f>MID('Stand condition - SCT output'!$I1286,18,4)</f>
        <v>1988</v>
      </c>
      <c r="D1286">
        <f>SUM('Stand condition - SCT output'!$B1286:$C1286)</f>
        <v>3746.3216552734302</v>
      </c>
      <c r="E1286" s="1">
        <f>'Stand condition - SCT output'!$D1286</f>
        <v>32381.888122558499</v>
      </c>
      <c r="F1286" s="1">
        <f>'Stand condition - SCT output'!$E1286</f>
        <v>118354.141113281</v>
      </c>
      <c r="G1286" s="1">
        <f>'Stand condition - SCT output'!$F1286</f>
        <v>239683.49284237099</v>
      </c>
      <c r="H1286" s="1">
        <f>'Stand condition - SCT output'!$G1286</f>
        <v>4979.3192749023401</v>
      </c>
      <c r="I1286" s="1" t="str">
        <f>'Stand condition - SCT output'!$H1286</f>
        <v>Ovens</v>
      </c>
      <c r="J1286" s="1" t="str">
        <f>'Stand condition - SCT output'!$J1286</f>
        <v>Black Box</v>
      </c>
      <c r="K1286" s="1"/>
      <c r="L1286" t="s">
        <v>73</v>
      </c>
      <c r="M1286">
        <v>1987</v>
      </c>
      <c r="N1286" t="s">
        <v>74</v>
      </c>
      <c r="O1286">
        <v>3746.3216552734302</v>
      </c>
      <c r="P1286" s="1">
        <v>32381.888122558499</v>
      </c>
      <c r="Q1286" s="1">
        <v>118354.141113281</v>
      </c>
      <c r="R1286" s="1">
        <v>239683.49284237099</v>
      </c>
      <c r="S1286" s="1">
        <v>4979.3192749023401</v>
      </c>
      <c r="T1286" s="1" t="s">
        <v>9</v>
      </c>
      <c r="U1286" s="1" t="s">
        <v>58</v>
      </c>
      <c r="V1286">
        <f t="shared" si="167"/>
        <v>399145.16300838627</v>
      </c>
      <c r="X1286" t="s">
        <v>73</v>
      </c>
      <c r="Y1286">
        <v>1987</v>
      </c>
      <c r="Z1286" t="s">
        <v>74</v>
      </c>
      <c r="AA1286">
        <f t="shared" si="161"/>
        <v>0.93858625945436247</v>
      </c>
      <c r="AB1286">
        <f t="shared" si="162"/>
        <v>8.112809855565791</v>
      </c>
      <c r="AC1286">
        <f t="shared" si="163"/>
        <v>29.651904139646135</v>
      </c>
      <c r="AD1286">
        <f t="shared" si="164"/>
        <v>60.049203912646462</v>
      </c>
      <c r="AE1286">
        <f t="shared" si="165"/>
        <v>1.2474958326872476</v>
      </c>
      <c r="AF1286" s="1" t="s">
        <v>9</v>
      </c>
      <c r="AG1286" s="1" t="s">
        <v>58</v>
      </c>
      <c r="AH1286">
        <f t="shared" si="168"/>
        <v>100</v>
      </c>
    </row>
    <row r="1287" spans="1:34" x14ac:dyDescent="0.45">
      <c r="A1287" t="str">
        <f>MID('Stand condition - SCT output'!$I1287,9,4)</f>
        <v>1986</v>
      </c>
      <c r="B1287">
        <f t="shared" si="166"/>
        <v>1987</v>
      </c>
      <c r="C1287" t="str">
        <f>MID('Stand condition - SCT output'!$I1287,18,4)</f>
        <v>1988</v>
      </c>
      <c r="D1287">
        <f>SUM('Stand condition - SCT output'!$B1287:$C1287)</f>
        <v>9412609.0381831098</v>
      </c>
      <c r="E1287" s="1">
        <f>'Stand condition - SCT output'!$D1287</f>
        <v>94325736.3779663</v>
      </c>
      <c r="F1287" s="1">
        <f>'Stand condition - SCT output'!$E1287</f>
        <v>178704472.410595</v>
      </c>
      <c r="G1287" s="1">
        <f>'Stand condition - SCT output'!$F1287</f>
        <v>100508021.046617</v>
      </c>
      <c r="H1287" s="1">
        <f>'Stand condition - SCT output'!$G1287</f>
        <v>1597.18613089767</v>
      </c>
      <c r="I1287" s="1" t="str">
        <f>'Stand condition - SCT output'!$H1287</f>
        <v>Paroo</v>
      </c>
      <c r="J1287" s="1" t="str">
        <f>'Stand condition - SCT output'!$J1287</f>
        <v>Black Box</v>
      </c>
      <c r="K1287" s="1"/>
      <c r="L1287" t="s">
        <v>73</v>
      </c>
      <c r="M1287">
        <v>1987</v>
      </c>
      <c r="N1287" t="s">
        <v>74</v>
      </c>
      <c r="O1287">
        <v>9412609.0381831098</v>
      </c>
      <c r="P1287" s="1">
        <v>94325736.3779663</v>
      </c>
      <c r="Q1287" s="1">
        <v>178704472.410595</v>
      </c>
      <c r="R1287" s="1">
        <v>100508021.046617</v>
      </c>
      <c r="S1287" s="1">
        <v>1597.18613089767</v>
      </c>
      <c r="T1287" s="1" t="s">
        <v>10</v>
      </c>
      <c r="U1287" s="1" t="s">
        <v>58</v>
      </c>
      <c r="V1287">
        <f t="shared" si="167"/>
        <v>382952436.05949235</v>
      </c>
      <c r="X1287" t="s">
        <v>73</v>
      </c>
      <c r="Y1287">
        <v>1987</v>
      </c>
      <c r="Z1287" t="s">
        <v>74</v>
      </c>
      <c r="AA1287">
        <f t="shared" si="161"/>
        <v>2.4579055130284755</v>
      </c>
      <c r="AB1287">
        <f t="shared" si="162"/>
        <v>24.631188496555907</v>
      </c>
      <c r="AC1287">
        <f t="shared" si="163"/>
        <v>46.664926393844105</v>
      </c>
      <c r="AD1287">
        <f t="shared" si="164"/>
        <v>26.245562524898759</v>
      </c>
      <c r="AE1287">
        <f t="shared" si="165"/>
        <v>4.1707167274672837E-4</v>
      </c>
      <c r="AF1287" s="1" t="s">
        <v>10</v>
      </c>
      <c r="AG1287" s="1" t="s">
        <v>58</v>
      </c>
      <c r="AH1287">
        <f t="shared" si="168"/>
        <v>99.999999999999986</v>
      </c>
    </row>
    <row r="1288" spans="1:34" x14ac:dyDescent="0.45">
      <c r="A1288" t="str">
        <f>MID('Stand condition - SCT output'!$I1288,9,4)</f>
        <v>1986</v>
      </c>
      <c r="B1288">
        <f t="shared" si="166"/>
        <v>1987</v>
      </c>
      <c r="C1288" t="str">
        <f>MID('Stand condition - SCT output'!$I1288,18,4)</f>
        <v>1988</v>
      </c>
      <c r="D1288">
        <f>SUM('Stand condition - SCT output'!$B1288:$C1288)</f>
        <v>8942428.4417444561</v>
      </c>
      <c r="E1288" s="1">
        <f>'Stand condition - SCT output'!$D1288</f>
        <v>27482495.7897094</v>
      </c>
      <c r="F1288" s="1">
        <f>'Stand condition - SCT output'!$E1288</f>
        <v>52826352.303252503</v>
      </c>
      <c r="G1288" s="1">
        <f>'Stand condition - SCT output'!$F1288</f>
        <v>29583936.607464202</v>
      </c>
      <c r="H1288" s="1">
        <f>'Stand condition - SCT output'!$G1288</f>
        <v>1248.53112792968</v>
      </c>
      <c r="I1288" s="1" t="str">
        <f>'Stand condition - SCT output'!$H1288</f>
        <v>Wimmera-Avoca</v>
      </c>
      <c r="J1288" s="1" t="str">
        <f>'Stand condition - SCT output'!$J1288</f>
        <v>Black Box</v>
      </c>
      <c r="K1288" s="1"/>
      <c r="L1288" t="s">
        <v>73</v>
      </c>
      <c r="M1288">
        <v>1987</v>
      </c>
      <c r="N1288" t="s">
        <v>74</v>
      </c>
      <c r="O1288">
        <v>8942428.4417444561</v>
      </c>
      <c r="P1288" s="1">
        <v>27482495.7897094</v>
      </c>
      <c r="Q1288" s="1">
        <v>52826352.303252503</v>
      </c>
      <c r="R1288" s="1">
        <v>29583936.607464202</v>
      </c>
      <c r="S1288" s="1">
        <v>1248.53112792968</v>
      </c>
      <c r="T1288" s="1" t="s">
        <v>11</v>
      </c>
      <c r="U1288" s="1" t="s">
        <v>58</v>
      </c>
      <c r="V1288">
        <f t="shared" si="167"/>
        <v>118836461.67329848</v>
      </c>
      <c r="X1288" t="s">
        <v>73</v>
      </c>
      <c r="Y1288">
        <v>1987</v>
      </c>
      <c r="Z1288" t="s">
        <v>74</v>
      </c>
      <c r="AA1288">
        <f t="shared" si="161"/>
        <v>7.5249871258610028</v>
      </c>
      <c r="AB1288">
        <f t="shared" si="162"/>
        <v>23.12631611774459</v>
      </c>
      <c r="AC1288">
        <f t="shared" si="163"/>
        <v>44.452983166463738</v>
      </c>
      <c r="AD1288">
        <f t="shared" si="164"/>
        <v>24.894662960258312</v>
      </c>
      <c r="AE1288">
        <f t="shared" si="165"/>
        <v>1.0506296723661321E-3</v>
      </c>
      <c r="AF1288" s="1" t="s">
        <v>11</v>
      </c>
      <c r="AG1288" s="1" t="s">
        <v>58</v>
      </c>
      <c r="AH1288">
        <f t="shared" si="168"/>
        <v>100.00000000000001</v>
      </c>
    </row>
    <row r="1289" spans="1:34" x14ac:dyDescent="0.45">
      <c r="A1289" t="str">
        <f>MID('Stand condition - SCT output'!$I1289,9,4)</f>
        <v>1986</v>
      </c>
      <c r="B1289">
        <f t="shared" si="166"/>
        <v>1987</v>
      </c>
      <c r="C1289" t="str">
        <f>MID('Stand condition - SCT output'!$I1289,18,4)</f>
        <v>1988</v>
      </c>
      <c r="D1289">
        <f>SUM('Stand condition - SCT output'!$B1289:$C1289)</f>
        <v>40096022.729927078</v>
      </c>
      <c r="E1289" s="1">
        <f>'Stand condition - SCT output'!$D1289</f>
        <v>320831263.72904098</v>
      </c>
      <c r="F1289" s="1">
        <f>'Stand condition - SCT output'!$E1289</f>
        <v>393913894.497621</v>
      </c>
      <c r="G1289" s="1">
        <f>'Stand condition - SCT output'!$F1289</f>
        <v>130749160.514213</v>
      </c>
      <c r="H1289" s="1">
        <f>'Stand condition - SCT output'!$G1289</f>
        <v>8978.2056884765607</v>
      </c>
      <c r="I1289" s="1" t="str">
        <f>'Stand condition - SCT output'!$H1289</f>
        <v>Lachlan</v>
      </c>
      <c r="J1289" s="1" t="str">
        <f>'Stand condition - SCT output'!$J1289</f>
        <v>Black Box</v>
      </c>
      <c r="K1289" s="1"/>
      <c r="L1289" t="s">
        <v>73</v>
      </c>
      <c r="M1289">
        <v>1987</v>
      </c>
      <c r="N1289" t="s">
        <v>74</v>
      </c>
      <c r="O1289">
        <v>40096022.729927078</v>
      </c>
      <c r="P1289" s="1">
        <v>320831263.72904098</v>
      </c>
      <c r="Q1289" s="1">
        <v>393913894.497621</v>
      </c>
      <c r="R1289" s="1">
        <v>130749160.514213</v>
      </c>
      <c r="S1289" s="1">
        <v>8978.2056884765607</v>
      </c>
      <c r="T1289" s="1" t="s">
        <v>12</v>
      </c>
      <c r="U1289" s="1" t="s">
        <v>58</v>
      </c>
      <c r="V1289">
        <f t="shared" si="167"/>
        <v>885599319.67649043</v>
      </c>
      <c r="X1289" t="s">
        <v>73</v>
      </c>
      <c r="Y1289">
        <v>1987</v>
      </c>
      <c r="Z1289" t="s">
        <v>74</v>
      </c>
      <c r="AA1289">
        <f t="shared" si="161"/>
        <v>4.5275579868979756</v>
      </c>
      <c r="AB1289">
        <f t="shared" si="162"/>
        <v>36.22758696858989</v>
      </c>
      <c r="AC1289">
        <f t="shared" si="163"/>
        <v>44.479922889001067</v>
      </c>
      <c r="AD1289">
        <f t="shared" si="164"/>
        <v>14.763918355535289</v>
      </c>
      <c r="AE1289">
        <f t="shared" si="165"/>
        <v>1.0137999757899882E-3</v>
      </c>
      <c r="AF1289" s="1" t="s">
        <v>12</v>
      </c>
      <c r="AG1289" s="1" t="s">
        <v>58</v>
      </c>
      <c r="AH1289">
        <f t="shared" si="168"/>
        <v>100</v>
      </c>
    </row>
    <row r="1290" spans="1:34" x14ac:dyDescent="0.45">
      <c r="A1290" t="str">
        <f>MID('Stand condition - SCT output'!$I1290,9,4)</f>
        <v>1986</v>
      </c>
      <c r="B1290">
        <f t="shared" si="166"/>
        <v>1987</v>
      </c>
      <c r="C1290" t="str">
        <f>MID('Stand condition - SCT output'!$I1290,18,4)</f>
        <v>1988</v>
      </c>
      <c r="D1290">
        <f>SUM('Stand condition - SCT output'!$B1290:$C1290)</f>
        <v>1209997.0520794967</v>
      </c>
      <c r="E1290" s="1">
        <f>'Stand condition - SCT output'!$D1290</f>
        <v>6114491.8720092699</v>
      </c>
      <c r="F1290" s="1">
        <f>'Stand condition - SCT output'!$E1290</f>
        <v>17962422.729607001</v>
      </c>
      <c r="G1290" s="1">
        <f>'Stand condition - SCT output'!$F1290</f>
        <v>11097751.0192143</v>
      </c>
      <c r="H1290" s="1">
        <f>'Stand condition - SCT output'!$G1290</f>
        <v>1246.72131347656</v>
      </c>
      <c r="I1290" s="1" t="str">
        <f>'Stand condition - SCT output'!$H1290</f>
        <v>Loddon</v>
      </c>
      <c r="J1290" s="1" t="str">
        <f>'Stand condition - SCT output'!$J1290</f>
        <v>Black Box</v>
      </c>
      <c r="K1290" s="1"/>
      <c r="L1290" t="s">
        <v>73</v>
      </c>
      <c r="M1290">
        <v>1987</v>
      </c>
      <c r="N1290" t="s">
        <v>74</v>
      </c>
      <c r="O1290">
        <v>1209997.0520794967</v>
      </c>
      <c r="P1290" s="1">
        <v>6114491.8720092699</v>
      </c>
      <c r="Q1290" s="1">
        <v>17962422.729607001</v>
      </c>
      <c r="R1290" s="1">
        <v>11097751.0192143</v>
      </c>
      <c r="S1290" s="1">
        <v>1246.72131347656</v>
      </c>
      <c r="T1290" s="1" t="s">
        <v>13</v>
      </c>
      <c r="U1290" s="1" t="s">
        <v>58</v>
      </c>
      <c r="V1290">
        <f t="shared" si="167"/>
        <v>36385909.394223548</v>
      </c>
      <c r="X1290" t="s">
        <v>73</v>
      </c>
      <c r="Y1290">
        <v>1987</v>
      </c>
      <c r="Z1290" t="s">
        <v>74</v>
      </c>
      <c r="AA1290">
        <f t="shared" si="161"/>
        <v>3.3254550242781344</v>
      </c>
      <c r="AB1290">
        <f t="shared" si="162"/>
        <v>16.804559715030724</v>
      </c>
      <c r="AC1290">
        <f t="shared" si="163"/>
        <v>49.366425159236584</v>
      </c>
      <c r="AD1290">
        <f t="shared" si="164"/>
        <v>30.500133716531835</v>
      </c>
      <c r="AE1290">
        <f t="shared" si="165"/>
        <v>3.4263849227153943E-3</v>
      </c>
      <c r="AF1290" s="1" t="s">
        <v>13</v>
      </c>
      <c r="AG1290" s="1" t="s">
        <v>58</v>
      </c>
      <c r="AH1290">
        <f t="shared" si="168"/>
        <v>100</v>
      </c>
    </row>
    <row r="1291" spans="1:34" x14ac:dyDescent="0.45">
      <c r="A1291" t="str">
        <f>MID('Stand condition - SCT output'!$I1291,9,4)</f>
        <v>1986</v>
      </c>
      <c r="B1291">
        <f t="shared" si="166"/>
        <v>1987</v>
      </c>
      <c r="C1291" t="str">
        <f>MID('Stand condition - SCT output'!$I1291,18,4)</f>
        <v>1988</v>
      </c>
      <c r="D1291">
        <f>SUM('Stand condition - SCT output'!$B1291:$C1291)</f>
        <v>135603321.12627816</v>
      </c>
      <c r="E1291" s="1">
        <f>'Stand condition - SCT output'!$D1291</f>
        <v>451889190.33630198</v>
      </c>
      <c r="F1291" s="1">
        <f>'Stand condition - SCT output'!$E1291</f>
        <v>382631008.69478601</v>
      </c>
      <c r="G1291" s="1">
        <f>'Stand condition - SCT output'!$F1291</f>
        <v>204756238.29095501</v>
      </c>
      <c r="H1291" s="1">
        <f>'Stand condition - SCT output'!$G1291</f>
        <v>5147.36279296875</v>
      </c>
      <c r="I1291" s="1" t="str">
        <f>'Stand condition - SCT output'!$H1291</f>
        <v>Lower Darling</v>
      </c>
      <c r="J1291" s="1" t="str">
        <f>'Stand condition - SCT output'!$J1291</f>
        <v>Black Box</v>
      </c>
      <c r="K1291" s="1"/>
      <c r="L1291" t="s">
        <v>73</v>
      </c>
      <c r="M1291">
        <v>1987</v>
      </c>
      <c r="N1291" t="s">
        <v>74</v>
      </c>
      <c r="O1291">
        <v>135603321.12627816</v>
      </c>
      <c r="P1291" s="1">
        <v>451889190.33630198</v>
      </c>
      <c r="Q1291" s="1">
        <v>382631008.69478601</v>
      </c>
      <c r="R1291" s="1">
        <v>204756238.29095501</v>
      </c>
      <c r="S1291" s="1">
        <v>5147.36279296875</v>
      </c>
      <c r="T1291" s="1" t="s">
        <v>14</v>
      </c>
      <c r="U1291" s="1" t="s">
        <v>58</v>
      </c>
      <c r="V1291">
        <f t="shared" si="167"/>
        <v>1174884905.8111143</v>
      </c>
      <c r="X1291" t="s">
        <v>73</v>
      </c>
      <c r="Y1291">
        <v>1987</v>
      </c>
      <c r="Z1291" t="s">
        <v>74</v>
      </c>
      <c r="AA1291">
        <f t="shared" si="161"/>
        <v>11.541838732931943</v>
      </c>
      <c r="AB1291">
        <f t="shared" si="162"/>
        <v>38.462421987141603</v>
      </c>
      <c r="AC1291">
        <f t="shared" si="163"/>
        <v>32.567531236655569</v>
      </c>
      <c r="AD1291">
        <f t="shared" si="164"/>
        <v>17.427769926927088</v>
      </c>
      <c r="AE1291">
        <f t="shared" si="165"/>
        <v>4.3811634378051063E-4</v>
      </c>
      <c r="AF1291" s="1" t="s">
        <v>14</v>
      </c>
      <c r="AG1291" s="1" t="s">
        <v>58</v>
      </c>
      <c r="AH1291">
        <f t="shared" si="168"/>
        <v>99.999999999999986</v>
      </c>
    </row>
    <row r="1292" spans="1:34" x14ac:dyDescent="0.45">
      <c r="A1292" t="str">
        <f>MID('Stand condition - SCT output'!$I1292,9,4)</f>
        <v>1986</v>
      </c>
      <c r="B1292">
        <f t="shared" si="166"/>
        <v>1987</v>
      </c>
      <c r="C1292" t="str">
        <f>MID('Stand condition - SCT output'!$I1292,18,4)</f>
        <v>1988</v>
      </c>
      <c r="D1292">
        <f>SUM('Stand condition - SCT output'!$B1292:$C1292)</f>
        <v>22172358.673369437</v>
      </c>
      <c r="E1292" s="1">
        <f>'Stand condition - SCT output'!$D1292</f>
        <v>562135161.05011797</v>
      </c>
      <c r="F1292" s="1">
        <f>'Stand condition - SCT output'!$E1292</f>
        <v>1044982617.6131999</v>
      </c>
      <c r="G1292" s="1">
        <f>'Stand condition - SCT output'!$F1292</f>
        <v>168383529.56165999</v>
      </c>
      <c r="H1292" s="1">
        <f>'Stand condition - SCT output'!$G1292</f>
        <v>4633.9080200195303</v>
      </c>
      <c r="I1292" s="1" t="str">
        <f>'Stand condition - SCT output'!$H1292</f>
        <v>Macquarie-Castlereagh</v>
      </c>
      <c r="J1292" s="1" t="str">
        <f>'Stand condition - SCT output'!$J1292</f>
        <v>Black Box</v>
      </c>
      <c r="K1292" s="1"/>
      <c r="L1292" t="s">
        <v>73</v>
      </c>
      <c r="M1292">
        <v>1987</v>
      </c>
      <c r="N1292" t="s">
        <v>74</v>
      </c>
      <c r="O1292">
        <v>22172358.673369437</v>
      </c>
      <c r="P1292" s="1">
        <v>562135161.05011797</v>
      </c>
      <c r="Q1292" s="1">
        <v>1044982617.6131999</v>
      </c>
      <c r="R1292" s="1">
        <v>168383529.56165999</v>
      </c>
      <c r="S1292" s="1">
        <v>4633.9080200195303</v>
      </c>
      <c r="T1292" s="1" t="s">
        <v>15</v>
      </c>
      <c r="U1292" s="1" t="s">
        <v>58</v>
      </c>
      <c r="V1292">
        <f t="shared" si="167"/>
        <v>1797678300.8063674</v>
      </c>
      <c r="X1292" t="s">
        <v>73</v>
      </c>
      <c r="Y1292">
        <v>1987</v>
      </c>
      <c r="Z1292" t="s">
        <v>74</v>
      </c>
      <c r="AA1292">
        <f t="shared" si="161"/>
        <v>1.2333885692130675</v>
      </c>
      <c r="AB1292">
        <f t="shared" si="162"/>
        <v>31.270064326746695</v>
      </c>
      <c r="AC1292">
        <f t="shared" si="163"/>
        <v>58.129567294908227</v>
      </c>
      <c r="AD1292">
        <f t="shared" si="164"/>
        <v>9.3667220373150073</v>
      </c>
      <c r="AE1292">
        <f t="shared" si="165"/>
        <v>2.5777181701202835E-4</v>
      </c>
      <c r="AF1292" s="1" t="s">
        <v>15</v>
      </c>
      <c r="AG1292" s="1" t="s">
        <v>58</v>
      </c>
      <c r="AH1292">
        <f t="shared" si="168"/>
        <v>100.00000000000003</v>
      </c>
    </row>
    <row r="1293" spans="1:34" x14ac:dyDescent="0.45">
      <c r="A1293" t="str">
        <f>MID('Stand condition - SCT output'!$I1293,9,4)</f>
        <v>1986</v>
      </c>
      <c r="B1293">
        <f t="shared" si="166"/>
        <v>1987</v>
      </c>
      <c r="C1293" t="str">
        <f>MID('Stand condition - SCT output'!$I1293,18,4)</f>
        <v>1988</v>
      </c>
      <c r="D1293">
        <f>SUM('Stand condition - SCT output'!$B1293:$C1293)</f>
        <v>356818.09210204991</v>
      </c>
      <c r="E1293" s="1">
        <f>'Stand condition - SCT output'!$D1293</f>
        <v>3750510.0083603798</v>
      </c>
      <c r="F1293" s="1">
        <f>'Stand condition - SCT output'!$E1293</f>
        <v>13760575.5696478</v>
      </c>
      <c r="G1293" s="1">
        <f>'Stand condition - SCT output'!$F1293</f>
        <v>7605162.3771943897</v>
      </c>
      <c r="H1293" s="1">
        <f>'Stand condition - SCT output'!$G1293</f>
        <v>675.42816162109295</v>
      </c>
      <c r="I1293" s="1" t="str">
        <f>'Stand condition - SCT output'!$H1293</f>
        <v>Moonie</v>
      </c>
      <c r="J1293" s="1" t="str">
        <f>'Stand condition - SCT output'!$J1293</f>
        <v>Black Box</v>
      </c>
      <c r="K1293" s="1"/>
      <c r="L1293" t="s">
        <v>73</v>
      </c>
      <c r="M1293">
        <v>1987</v>
      </c>
      <c r="N1293" t="s">
        <v>74</v>
      </c>
      <c r="O1293">
        <v>356818.09210204991</v>
      </c>
      <c r="P1293" s="1">
        <v>3750510.0083603798</v>
      </c>
      <c r="Q1293" s="1">
        <v>13760575.5696478</v>
      </c>
      <c r="R1293" s="1">
        <v>7605162.3771943897</v>
      </c>
      <c r="S1293" s="1">
        <v>675.42816162109295</v>
      </c>
      <c r="T1293" s="1" t="s">
        <v>16</v>
      </c>
      <c r="U1293" s="1" t="s">
        <v>58</v>
      </c>
      <c r="V1293">
        <f t="shared" si="167"/>
        <v>25473741.47546624</v>
      </c>
      <c r="X1293" t="s">
        <v>73</v>
      </c>
      <c r="Y1293">
        <v>1987</v>
      </c>
      <c r="Z1293" t="s">
        <v>74</v>
      </c>
      <c r="AA1293">
        <f t="shared" si="161"/>
        <v>1.4007290308952118</v>
      </c>
      <c r="AB1293">
        <f t="shared" si="162"/>
        <v>14.723043381642606</v>
      </c>
      <c r="AC1293">
        <f t="shared" si="163"/>
        <v>54.018666959074743</v>
      </c>
      <c r="AD1293">
        <f t="shared" si="164"/>
        <v>29.854909160159771</v>
      </c>
      <c r="AE1293">
        <f t="shared" si="165"/>
        <v>2.6514682276712188E-3</v>
      </c>
      <c r="AF1293" s="1" t="s">
        <v>16</v>
      </c>
      <c r="AG1293" s="1" t="s">
        <v>58</v>
      </c>
      <c r="AH1293">
        <f t="shared" si="168"/>
        <v>100</v>
      </c>
    </row>
    <row r="1294" spans="1:34" x14ac:dyDescent="0.45">
      <c r="A1294" t="str">
        <f>MID('Stand condition - SCT output'!$I1294,9,4)</f>
        <v>1986</v>
      </c>
      <c r="B1294">
        <f t="shared" si="166"/>
        <v>1987</v>
      </c>
      <c r="C1294" t="str">
        <f>MID('Stand condition - SCT output'!$I1294,18,4)</f>
        <v>1988</v>
      </c>
      <c r="D1294">
        <f>SUM('Stand condition - SCT output'!$B1294:$C1294)</f>
        <v>191633261.89206335</v>
      </c>
      <c r="E1294" s="1">
        <f>'Stand condition - SCT output'!$D1294</f>
        <v>507385076.420632</v>
      </c>
      <c r="F1294" s="1">
        <f>'Stand condition - SCT output'!$E1294</f>
        <v>749062525.23074996</v>
      </c>
      <c r="G1294" s="1">
        <f>'Stand condition - SCT output'!$F1294</f>
        <v>497674758.18515599</v>
      </c>
      <c r="H1294" s="1">
        <f>'Stand condition - SCT output'!$G1294</f>
        <v>77677.392700195298</v>
      </c>
      <c r="I1294" s="1" t="str">
        <f>'Stand condition - SCT output'!$H1294</f>
        <v>Murray</v>
      </c>
      <c r="J1294" s="1" t="str">
        <f>'Stand condition - SCT output'!$J1294</f>
        <v>Black Box</v>
      </c>
      <c r="K1294" s="1"/>
      <c r="L1294" t="s">
        <v>73</v>
      </c>
      <c r="M1294">
        <v>1987</v>
      </c>
      <c r="N1294" t="s">
        <v>74</v>
      </c>
      <c r="O1294">
        <v>191633261.89206335</v>
      </c>
      <c r="P1294" s="1">
        <v>507385076.420632</v>
      </c>
      <c r="Q1294" s="1">
        <v>749062525.23074996</v>
      </c>
      <c r="R1294" s="1">
        <v>497674758.18515599</v>
      </c>
      <c r="S1294" s="1">
        <v>77677.392700195298</v>
      </c>
      <c r="T1294" s="1" t="s">
        <v>17</v>
      </c>
      <c r="U1294" s="1" t="s">
        <v>58</v>
      </c>
      <c r="V1294">
        <f t="shared" si="167"/>
        <v>1945833299.1213017</v>
      </c>
      <c r="X1294" t="s">
        <v>73</v>
      </c>
      <c r="Y1294">
        <v>1987</v>
      </c>
      <c r="Z1294" t="s">
        <v>74</v>
      </c>
      <c r="AA1294">
        <f t="shared" si="161"/>
        <v>9.8483905059390757</v>
      </c>
      <c r="AB1294">
        <f t="shared" si="162"/>
        <v>26.075464771301665</v>
      </c>
      <c r="AC1294">
        <f t="shared" si="163"/>
        <v>38.495719318248447</v>
      </c>
      <c r="AD1294">
        <f t="shared" si="164"/>
        <v>25.576433418520267</v>
      </c>
      <c r="AE1294">
        <f t="shared" si="165"/>
        <v>3.9919859905405471E-3</v>
      </c>
      <c r="AF1294" s="1" t="s">
        <v>17</v>
      </c>
      <c r="AG1294" s="1" t="s">
        <v>58</v>
      </c>
      <c r="AH1294">
        <f t="shared" si="168"/>
        <v>100</v>
      </c>
    </row>
    <row r="1295" spans="1:34" x14ac:dyDescent="0.45">
      <c r="A1295" t="str">
        <f>MID('Stand condition - SCT output'!$I1295,9,4)</f>
        <v>1986</v>
      </c>
      <c r="B1295">
        <f t="shared" si="166"/>
        <v>1987</v>
      </c>
      <c r="C1295" t="str">
        <f>MID('Stand condition - SCT output'!$I1295,18,4)</f>
        <v>1988</v>
      </c>
      <c r="D1295">
        <f>SUM('Stand condition - SCT output'!$B1295:$C1295)</f>
        <v>675101.97667451645</v>
      </c>
      <c r="E1295" s="1">
        <f>'Stand condition - SCT output'!$D1295</f>
        <v>32464799.958584599</v>
      </c>
      <c r="F1295" s="1">
        <f>'Stand condition - SCT output'!$E1295</f>
        <v>128607089.87270001</v>
      </c>
      <c r="G1295" s="1">
        <f>'Stand condition - SCT output'!$F1295</f>
        <v>63865970.395030297</v>
      </c>
      <c r="H1295" s="1">
        <f>'Stand condition - SCT output'!$G1295</f>
        <v>4393.3357385971904</v>
      </c>
      <c r="I1295" s="1" t="str">
        <f>'Stand condition - SCT output'!$H1295</f>
        <v>Barwon-Darling</v>
      </c>
      <c r="J1295" s="1" t="str">
        <f>'Stand condition - SCT output'!$J1295</f>
        <v>Black Box</v>
      </c>
      <c r="K1295" s="1"/>
      <c r="L1295" t="s">
        <v>73</v>
      </c>
      <c r="M1295">
        <v>1987</v>
      </c>
      <c r="N1295" t="s">
        <v>74</v>
      </c>
      <c r="O1295">
        <v>675101.97667451645</v>
      </c>
      <c r="P1295" s="1">
        <v>32464799.958584599</v>
      </c>
      <c r="Q1295" s="1">
        <v>128607089.87270001</v>
      </c>
      <c r="R1295" s="1">
        <v>63865970.395030297</v>
      </c>
      <c r="S1295" s="1">
        <v>4393.3357385971904</v>
      </c>
      <c r="T1295" s="1" t="s">
        <v>18</v>
      </c>
      <c r="U1295" s="1" t="s">
        <v>58</v>
      </c>
      <c r="V1295">
        <f t="shared" si="167"/>
        <v>225617355.538728</v>
      </c>
      <c r="X1295" t="s">
        <v>73</v>
      </c>
      <c r="Y1295">
        <v>1987</v>
      </c>
      <c r="Z1295" t="s">
        <v>74</v>
      </c>
      <c r="AA1295">
        <f t="shared" si="161"/>
        <v>0.29922431058661747</v>
      </c>
      <c r="AB1295">
        <f t="shared" si="162"/>
        <v>14.389318534943959</v>
      </c>
      <c r="AC1295">
        <f t="shared" si="163"/>
        <v>57.002303553116576</v>
      </c>
      <c r="AD1295">
        <f t="shared" si="164"/>
        <v>28.307206350562637</v>
      </c>
      <c r="AE1295">
        <f t="shared" si="165"/>
        <v>1.9472507902181572E-3</v>
      </c>
      <c r="AF1295" s="1" t="s">
        <v>18</v>
      </c>
      <c r="AG1295" s="1" t="s">
        <v>58</v>
      </c>
      <c r="AH1295">
        <f t="shared" si="168"/>
        <v>100.00000000000001</v>
      </c>
    </row>
    <row r="1296" spans="1:34" x14ac:dyDescent="0.45">
      <c r="A1296" t="str">
        <f>MID('Stand condition - SCT output'!$I1296,9,4)</f>
        <v>1986</v>
      </c>
      <c r="B1296">
        <f t="shared" si="166"/>
        <v>1987</v>
      </c>
      <c r="C1296" t="str">
        <f>MID('Stand condition - SCT output'!$I1296,18,4)</f>
        <v>1988</v>
      </c>
      <c r="D1296">
        <f>SUM('Stand condition - SCT output'!$B1296:$C1296)</f>
        <v>643796.75262451102</v>
      </c>
      <c r="E1296" s="1">
        <f>'Stand condition - SCT output'!$D1296</f>
        <v>7699086.6797978403</v>
      </c>
      <c r="F1296" s="1">
        <f>'Stand condition - SCT output'!$E1296</f>
        <v>46564454.614774302</v>
      </c>
      <c r="G1296" s="1">
        <f>'Stand condition - SCT output'!$F1296</f>
        <v>26566301.673856299</v>
      </c>
      <c r="H1296" s="1">
        <f>'Stand condition - SCT output'!$G1296</f>
        <v>0</v>
      </c>
      <c r="I1296" s="1" t="str">
        <f>'Stand condition - SCT output'!$H1296</f>
        <v>Border Rivers</v>
      </c>
      <c r="J1296" s="1" t="str">
        <f>'Stand condition - SCT output'!$J1296</f>
        <v>Black Box</v>
      </c>
      <c r="K1296" s="1"/>
      <c r="L1296" t="s">
        <v>73</v>
      </c>
      <c r="M1296">
        <v>1987</v>
      </c>
      <c r="N1296" t="s">
        <v>74</v>
      </c>
      <c r="O1296">
        <v>643796.75262451102</v>
      </c>
      <c r="P1296" s="1">
        <v>7699086.6797978403</v>
      </c>
      <c r="Q1296" s="1">
        <v>46564454.614774302</v>
      </c>
      <c r="R1296" s="1">
        <v>26566301.673856299</v>
      </c>
      <c r="S1296" s="1">
        <v>0</v>
      </c>
      <c r="T1296" s="1" t="s">
        <v>19</v>
      </c>
      <c r="U1296" s="1" t="s">
        <v>58</v>
      </c>
      <c r="V1296">
        <f t="shared" si="167"/>
        <v>81473639.72105296</v>
      </c>
      <c r="X1296" t="s">
        <v>73</v>
      </c>
      <c r="Y1296">
        <v>1987</v>
      </c>
      <c r="Z1296" t="s">
        <v>74</v>
      </c>
      <c r="AA1296">
        <f t="shared" si="161"/>
        <v>0.79019024414365602</v>
      </c>
      <c r="AB1296">
        <f t="shared" si="162"/>
        <v>9.4497885526628558</v>
      </c>
      <c r="AC1296">
        <f t="shared" si="163"/>
        <v>57.152785580956376</v>
      </c>
      <c r="AD1296">
        <f t="shared" si="164"/>
        <v>32.607235622237098</v>
      </c>
      <c r="AE1296">
        <f t="shared" si="165"/>
        <v>0</v>
      </c>
      <c r="AF1296" s="1" t="s">
        <v>19</v>
      </c>
      <c r="AG1296" s="1" t="s">
        <v>58</v>
      </c>
      <c r="AH1296">
        <f t="shared" si="168"/>
        <v>99.999999999999986</v>
      </c>
    </row>
    <row r="1297" spans="1:34" x14ac:dyDescent="0.45">
      <c r="A1297" t="str">
        <f>MID('Stand condition - SCT output'!$I1297,9,4)</f>
        <v>1986</v>
      </c>
      <c r="B1297">
        <f t="shared" si="166"/>
        <v>1987</v>
      </c>
      <c r="C1297" t="str">
        <f>MID('Stand condition - SCT output'!$I1297,18,4)</f>
        <v>1988</v>
      </c>
      <c r="D1297">
        <f>SUM('Stand condition - SCT output'!$B1297:$C1297)</f>
        <v>13718.950683593701</v>
      </c>
      <c r="E1297" s="1">
        <f>'Stand condition - SCT output'!$D1297</f>
        <v>109739.710388183</v>
      </c>
      <c r="F1297" s="1">
        <f>'Stand condition - SCT output'!$E1297</f>
        <v>286727.95770263602</v>
      </c>
      <c r="G1297" s="1">
        <f>'Stand condition - SCT output'!$F1297</f>
        <v>305563.46169912303</v>
      </c>
      <c r="H1297" s="1">
        <f>'Stand condition - SCT output'!$G1297</f>
        <v>624.25579833984295</v>
      </c>
      <c r="I1297" s="1" t="str">
        <f>'Stand condition - SCT output'!$H1297</f>
        <v>Campaspe</v>
      </c>
      <c r="J1297" s="1" t="str">
        <f>'Stand condition - SCT output'!$J1297</f>
        <v>Black Box</v>
      </c>
      <c r="K1297" s="1"/>
      <c r="L1297" t="s">
        <v>73</v>
      </c>
      <c r="M1297">
        <v>1987</v>
      </c>
      <c r="N1297" t="s">
        <v>74</v>
      </c>
      <c r="O1297">
        <v>13718.950683593701</v>
      </c>
      <c r="P1297" s="1">
        <v>109739.710388183</v>
      </c>
      <c r="Q1297" s="1">
        <v>286727.95770263602</v>
      </c>
      <c r="R1297" s="1">
        <v>305563.46169912303</v>
      </c>
      <c r="S1297" s="1">
        <v>624.25579833984295</v>
      </c>
      <c r="T1297" s="1" t="s">
        <v>20</v>
      </c>
      <c r="U1297" s="1" t="s">
        <v>58</v>
      </c>
      <c r="V1297">
        <f t="shared" si="167"/>
        <v>716374.33627187554</v>
      </c>
      <c r="X1297" t="s">
        <v>73</v>
      </c>
      <c r="Y1297">
        <v>1987</v>
      </c>
      <c r="Z1297" t="s">
        <v>74</v>
      </c>
      <c r="AA1297">
        <f t="shared" si="161"/>
        <v>1.9150533441760733</v>
      </c>
      <c r="AB1297">
        <f t="shared" si="162"/>
        <v>15.318766297420099</v>
      </c>
      <c r="AC1297">
        <f t="shared" si="163"/>
        <v>40.024878500647205</v>
      </c>
      <c r="AD1297">
        <f t="shared" si="164"/>
        <v>42.65416085245645</v>
      </c>
      <c r="AE1297">
        <f t="shared" si="165"/>
        <v>8.7141005300185384E-2</v>
      </c>
      <c r="AF1297" s="1" t="s">
        <v>20</v>
      </c>
      <c r="AG1297" s="1" t="s">
        <v>58</v>
      </c>
      <c r="AH1297">
        <f t="shared" si="168"/>
        <v>100.00000000000001</v>
      </c>
    </row>
    <row r="1298" spans="1:34" x14ac:dyDescent="0.45">
      <c r="A1298" t="str">
        <f>MID('Stand condition - SCT output'!$I1298,9,4)</f>
        <v>1986</v>
      </c>
      <c r="B1298">
        <f t="shared" si="166"/>
        <v>1987</v>
      </c>
      <c r="C1298" t="str">
        <f>MID('Stand condition - SCT output'!$I1298,18,4)</f>
        <v>1988</v>
      </c>
      <c r="D1298">
        <f>SUM('Stand condition - SCT output'!$B1298:$C1298)</f>
        <v>837241.59240722598</v>
      </c>
      <c r="E1298" s="1">
        <f>'Stand condition - SCT output'!$D1298</f>
        <v>3535164.4785089199</v>
      </c>
      <c r="F1298" s="1">
        <f>'Stand condition - SCT output'!$E1298</f>
        <v>10055237.9291544</v>
      </c>
      <c r="G1298" s="1">
        <f>'Stand condition - SCT output'!$F1298</f>
        <v>8154272.5979958903</v>
      </c>
      <c r="H1298" s="1">
        <f>'Stand condition - SCT output'!$G1298</f>
        <v>619.20318603515602</v>
      </c>
      <c r="I1298" s="1" t="str">
        <f>'Stand condition - SCT output'!$H1298</f>
        <v>Goulburn-Broken</v>
      </c>
      <c r="J1298" s="1" t="str">
        <f>'Stand condition - SCT output'!$J1298</f>
        <v>Black Box</v>
      </c>
      <c r="K1298" s="1"/>
      <c r="L1298" t="s">
        <v>73</v>
      </c>
      <c r="M1298">
        <v>1987</v>
      </c>
      <c r="N1298" t="s">
        <v>74</v>
      </c>
      <c r="O1298">
        <v>837241.59240722598</v>
      </c>
      <c r="P1298" s="1">
        <v>3535164.4785089199</v>
      </c>
      <c r="Q1298" s="1">
        <v>10055237.9291544</v>
      </c>
      <c r="R1298" s="1">
        <v>8154272.5979958903</v>
      </c>
      <c r="S1298" s="1">
        <v>619.20318603515602</v>
      </c>
      <c r="T1298" s="1" t="s">
        <v>21</v>
      </c>
      <c r="U1298" s="1" t="s">
        <v>58</v>
      </c>
      <c r="V1298">
        <f t="shared" si="167"/>
        <v>22582535.801252469</v>
      </c>
      <c r="X1298" t="s">
        <v>73</v>
      </c>
      <c r="Y1298">
        <v>1987</v>
      </c>
      <c r="Z1298" t="s">
        <v>74</v>
      </c>
      <c r="AA1298">
        <f t="shared" si="161"/>
        <v>3.7074737743171915</v>
      </c>
      <c r="AB1298">
        <f t="shared" si="162"/>
        <v>15.654417686400182</v>
      </c>
      <c r="AC1298">
        <f t="shared" si="163"/>
        <v>44.526611261241605</v>
      </c>
      <c r="AD1298">
        <f t="shared" si="164"/>
        <v>36.108755322082295</v>
      </c>
      <c r="AE1298">
        <f t="shared" si="165"/>
        <v>2.7419559587316756E-3</v>
      </c>
      <c r="AF1298" s="1" t="s">
        <v>21</v>
      </c>
      <c r="AG1298" s="1" t="s">
        <v>58</v>
      </c>
      <c r="AH1298">
        <f t="shared" si="168"/>
        <v>100</v>
      </c>
    </row>
    <row r="1299" spans="1:34" x14ac:dyDescent="0.45">
      <c r="A1299" t="str">
        <f>MID('Stand condition - SCT output'!$I1299,9,4)</f>
        <v>1986</v>
      </c>
      <c r="B1299">
        <f t="shared" si="166"/>
        <v>1987</v>
      </c>
      <c r="C1299" t="str">
        <f>MID('Stand condition - SCT output'!$I1299,18,4)</f>
        <v>1988</v>
      </c>
      <c r="D1299">
        <f>SUM('Stand condition - SCT output'!$B1299:$C1299)</f>
        <v>987103.97082519485</v>
      </c>
      <c r="E1299" s="1">
        <f>'Stand condition - SCT output'!$D1299</f>
        <v>10721219.5416604</v>
      </c>
      <c r="F1299" s="1">
        <f>'Stand condition - SCT output'!$E1299</f>
        <v>125808982.87833799</v>
      </c>
      <c r="G1299" s="1">
        <f>'Stand condition - SCT output'!$F1299</f>
        <v>78054267.587953493</v>
      </c>
      <c r="H1299" s="1">
        <f>'Stand condition - SCT output'!$G1299</f>
        <v>1344.3547973632801</v>
      </c>
      <c r="I1299" s="1" t="str">
        <f>'Stand condition - SCT output'!$H1299</f>
        <v>Gwydir</v>
      </c>
      <c r="J1299" s="1" t="str">
        <f>'Stand condition - SCT output'!$J1299</f>
        <v>Black Box</v>
      </c>
      <c r="K1299" s="1"/>
      <c r="L1299" t="s">
        <v>73</v>
      </c>
      <c r="M1299">
        <v>1987</v>
      </c>
      <c r="N1299" t="s">
        <v>74</v>
      </c>
      <c r="O1299">
        <v>987103.97082519485</v>
      </c>
      <c r="P1299" s="1">
        <v>10721219.5416604</v>
      </c>
      <c r="Q1299" s="1">
        <v>125808982.87833799</v>
      </c>
      <c r="R1299" s="1">
        <v>78054267.587953493</v>
      </c>
      <c r="S1299" s="1">
        <v>1344.3547973632801</v>
      </c>
      <c r="T1299" s="1" t="s">
        <v>22</v>
      </c>
      <c r="U1299" s="1" t="s">
        <v>58</v>
      </c>
      <c r="V1299">
        <f t="shared" si="167"/>
        <v>215572918.33357447</v>
      </c>
      <c r="X1299" t="s">
        <v>73</v>
      </c>
      <c r="Y1299">
        <v>1987</v>
      </c>
      <c r="Z1299" t="s">
        <v>74</v>
      </c>
      <c r="AA1299">
        <f t="shared" si="161"/>
        <v>0.45789794861790767</v>
      </c>
      <c r="AB1299">
        <f t="shared" si="162"/>
        <v>4.9733610439278539</v>
      </c>
      <c r="AC1299">
        <f t="shared" si="163"/>
        <v>58.360291195605086</v>
      </c>
      <c r="AD1299">
        <f t="shared" si="164"/>
        <v>36.207826192329698</v>
      </c>
      <c r="AE1299">
        <f t="shared" si="165"/>
        <v>6.2361951944401694E-4</v>
      </c>
      <c r="AF1299" s="1" t="s">
        <v>22</v>
      </c>
      <c r="AG1299" s="1" t="s">
        <v>58</v>
      </c>
      <c r="AH1299">
        <f t="shared" si="168"/>
        <v>100</v>
      </c>
    </row>
    <row r="1300" spans="1:34" x14ac:dyDescent="0.45">
      <c r="A1300" t="str">
        <f>MID('Stand condition - SCT output'!$I1300,9,4)</f>
        <v>1986</v>
      </c>
      <c r="B1300">
        <f t="shared" si="166"/>
        <v>1987</v>
      </c>
      <c r="C1300" t="str">
        <f>MID('Stand condition - SCT output'!$I1300,18,4)</f>
        <v>1988</v>
      </c>
      <c r="D1300">
        <f>SUM('Stand condition - SCT output'!$B1300:$C1300)</f>
        <v>7241637.0841760943</v>
      </c>
      <c r="E1300" s="1">
        <f>'Stand condition - SCT output'!$D1300</f>
        <v>186885820.10989201</v>
      </c>
      <c r="F1300" s="1">
        <f>'Stand condition - SCT output'!$E1300</f>
        <v>538044370.09619796</v>
      </c>
      <c r="G1300" s="1">
        <f>'Stand condition - SCT output'!$F1300</f>
        <v>98313101.718573093</v>
      </c>
      <c r="H1300" s="1">
        <f>'Stand condition - SCT output'!$G1300</f>
        <v>1358.0400390625</v>
      </c>
      <c r="I1300" s="1" t="str">
        <f>'Stand condition - SCT output'!$H1300</f>
        <v>Warrego</v>
      </c>
      <c r="J1300" s="1" t="str">
        <f>'Stand condition - SCT output'!$J1300</f>
        <v>Black Box</v>
      </c>
      <c r="K1300" s="1"/>
      <c r="L1300" t="s">
        <v>73</v>
      </c>
      <c r="M1300">
        <v>1987</v>
      </c>
      <c r="N1300" t="s">
        <v>74</v>
      </c>
      <c r="O1300">
        <v>7241637.0841760943</v>
      </c>
      <c r="P1300" s="1">
        <v>186885820.10989201</v>
      </c>
      <c r="Q1300" s="1">
        <v>538044370.09619796</v>
      </c>
      <c r="R1300" s="1">
        <v>98313101.718573093</v>
      </c>
      <c r="S1300" s="1">
        <v>1358.0400390625</v>
      </c>
      <c r="T1300" s="1" t="s">
        <v>23</v>
      </c>
      <c r="U1300" s="1" t="s">
        <v>58</v>
      </c>
      <c r="V1300">
        <f t="shared" si="167"/>
        <v>830486287.04887819</v>
      </c>
      <c r="X1300" t="s">
        <v>73</v>
      </c>
      <c r="Y1300">
        <v>1987</v>
      </c>
      <c r="Z1300" t="s">
        <v>74</v>
      </c>
      <c r="AA1300">
        <f t="shared" si="161"/>
        <v>0.87197551568360676</v>
      </c>
      <c r="AB1300">
        <f t="shared" si="162"/>
        <v>22.503179525575099</v>
      </c>
      <c r="AC1300">
        <f t="shared" si="163"/>
        <v>64.78666517277864</v>
      </c>
      <c r="AD1300">
        <f t="shared" si="164"/>
        <v>11.838016262487292</v>
      </c>
      <c r="AE1300">
        <f t="shared" si="165"/>
        <v>1.6352347537107166E-4</v>
      </c>
      <c r="AF1300" s="1" t="s">
        <v>23</v>
      </c>
      <c r="AG1300" s="1" t="s">
        <v>58</v>
      </c>
      <c r="AH1300">
        <f t="shared" si="168"/>
        <v>100</v>
      </c>
    </row>
    <row r="1301" spans="1:34" x14ac:dyDescent="0.45">
      <c r="A1301" t="str">
        <f>MID('Stand condition - SCT output'!$I1301,9,4)</f>
        <v>1986</v>
      </c>
      <c r="B1301">
        <f t="shared" si="166"/>
        <v>1987</v>
      </c>
      <c r="C1301" t="str">
        <f>MID('Stand condition - SCT output'!$I1301,18,4)</f>
        <v>1988</v>
      </c>
      <c r="D1301">
        <f>SUM('Stand condition - SCT output'!$B1301:$C1301)</f>
        <v>47007.920499195679</v>
      </c>
      <c r="E1301" s="1">
        <f>'Stand condition - SCT output'!$D1301</f>
        <v>117945.478500545</v>
      </c>
      <c r="F1301" s="1">
        <f>'Stand condition - SCT output'!$E1301</f>
        <v>435907.75949276099</v>
      </c>
      <c r="G1301" s="1">
        <f>'Stand condition - SCT output'!$F1301</f>
        <v>611936.52724609303</v>
      </c>
      <c r="H1301" s="1">
        <f>'Stand condition - SCT output'!$G1301</f>
        <v>1895.23876953125</v>
      </c>
      <c r="I1301" s="1" t="str">
        <f>'Stand condition - SCT output'!$H1301</f>
        <v>Eastern Mt Lofty Ranges</v>
      </c>
      <c r="J1301" s="1" t="str">
        <f>'Stand condition - SCT output'!$J1301</f>
        <v>Black Box</v>
      </c>
      <c r="K1301" s="1"/>
      <c r="L1301" t="s">
        <v>73</v>
      </c>
      <c r="M1301">
        <v>1987</v>
      </c>
      <c r="N1301" t="s">
        <v>74</v>
      </c>
      <c r="O1301">
        <v>47007.920499195679</v>
      </c>
      <c r="P1301" s="1">
        <v>117945.478500545</v>
      </c>
      <c r="Q1301" s="1">
        <v>435907.75949276099</v>
      </c>
      <c r="R1301" s="1">
        <v>611936.52724609303</v>
      </c>
      <c r="S1301" s="1">
        <v>1895.23876953125</v>
      </c>
      <c r="T1301" s="1" t="s">
        <v>24</v>
      </c>
      <c r="U1301" s="1" t="s">
        <v>58</v>
      </c>
      <c r="V1301">
        <f t="shared" si="167"/>
        <v>1214692.924508126</v>
      </c>
      <c r="X1301" t="s">
        <v>73</v>
      </c>
      <c r="Y1301">
        <v>1987</v>
      </c>
      <c r="Z1301" t="s">
        <v>74</v>
      </c>
      <c r="AA1301">
        <f t="shared" si="161"/>
        <v>3.8699427279722505</v>
      </c>
      <c r="AB1301">
        <f t="shared" si="162"/>
        <v>9.7099008416720203</v>
      </c>
      <c r="AC1301">
        <f t="shared" si="163"/>
        <v>35.886251635924872</v>
      </c>
      <c r="AD1301">
        <f t="shared" si="164"/>
        <v>50.377878630839049</v>
      </c>
      <c r="AE1301">
        <f t="shared" si="165"/>
        <v>0.15602616359181495</v>
      </c>
      <c r="AF1301" s="1" t="s">
        <v>24</v>
      </c>
      <c r="AG1301" s="1" t="s">
        <v>58</v>
      </c>
      <c r="AH1301">
        <f t="shared" si="168"/>
        <v>100.00000000000001</v>
      </c>
    </row>
    <row r="1302" spans="1:34" x14ac:dyDescent="0.45">
      <c r="A1302" t="str">
        <f>MID('Stand condition - SCT output'!$I1302,9,4)</f>
        <v>1986</v>
      </c>
      <c r="B1302">
        <f t="shared" si="166"/>
        <v>1987</v>
      </c>
      <c r="C1302" t="str">
        <f>MID('Stand condition - SCT output'!$I1302,18,4)</f>
        <v>1988</v>
      </c>
      <c r="D1302">
        <f>SUM('Stand condition - SCT output'!$B1302:$C1302)</f>
        <v>2430164.5952126808</v>
      </c>
      <c r="E1302" s="1">
        <f>'Stand condition - SCT output'!$D1302</f>
        <v>35815050.648503304</v>
      </c>
      <c r="F1302" s="1">
        <f>'Stand condition - SCT output'!$E1302</f>
        <v>71085718.337488905</v>
      </c>
      <c r="G1302" s="1">
        <f>'Stand condition - SCT output'!$F1302</f>
        <v>20358422.590456899</v>
      </c>
      <c r="H1302" s="1">
        <f>'Stand condition - SCT output'!$G1302</f>
        <v>689.367919921875</v>
      </c>
      <c r="I1302" s="1" t="str">
        <f>'Stand condition - SCT output'!$H1302</f>
        <v>Condamine-Balonne</v>
      </c>
      <c r="J1302" s="1" t="str">
        <f>'Stand condition - SCT output'!$J1302</f>
        <v>Black Box</v>
      </c>
      <c r="K1302" s="1"/>
      <c r="L1302" t="s">
        <v>73</v>
      </c>
      <c r="M1302">
        <v>1987</v>
      </c>
      <c r="N1302" t="s">
        <v>74</v>
      </c>
      <c r="O1302">
        <v>2430164.5952126808</v>
      </c>
      <c r="P1302" s="1">
        <v>35815050.648503304</v>
      </c>
      <c r="Q1302" s="1">
        <v>71085718.337488905</v>
      </c>
      <c r="R1302" s="1">
        <v>20358422.590456899</v>
      </c>
      <c r="S1302" s="1">
        <v>689.367919921875</v>
      </c>
      <c r="T1302" s="1" t="s">
        <v>25</v>
      </c>
      <c r="U1302" s="1" t="s">
        <v>58</v>
      </c>
      <c r="V1302">
        <f t="shared" si="167"/>
        <v>129690045.53958172</v>
      </c>
      <c r="X1302" t="s">
        <v>73</v>
      </c>
      <c r="Y1302">
        <v>1987</v>
      </c>
      <c r="Z1302" t="s">
        <v>74</v>
      </c>
      <c r="AA1302">
        <f t="shared" si="161"/>
        <v>1.8738250766293305</v>
      </c>
      <c r="AB1302">
        <f t="shared" si="162"/>
        <v>27.615882544795976</v>
      </c>
      <c r="AC1302">
        <f t="shared" si="163"/>
        <v>54.812008155084946</v>
      </c>
      <c r="AD1302">
        <f t="shared" si="164"/>
        <v>15.69775267311743</v>
      </c>
      <c r="AE1302">
        <f t="shared" si="165"/>
        <v>5.3155037231556693E-4</v>
      </c>
      <c r="AF1302" s="1" t="s">
        <v>25</v>
      </c>
      <c r="AG1302" s="1" t="s">
        <v>58</v>
      </c>
      <c r="AH1302">
        <f t="shared" si="168"/>
        <v>100</v>
      </c>
    </row>
    <row r="1303" spans="1:34" x14ac:dyDescent="0.45">
      <c r="A1303" t="str">
        <f>MID('Stand condition - SCT output'!$I1303,9,4)</f>
        <v>1987</v>
      </c>
      <c r="B1303">
        <f t="shared" si="166"/>
        <v>1988</v>
      </c>
      <c r="C1303" t="str">
        <f>MID('Stand condition - SCT output'!$I1303,18,4)</f>
        <v>1989</v>
      </c>
      <c r="D1303">
        <f>SUM('Stand condition - SCT output'!$B1303:$C1303)</f>
        <v>35750993.078023024</v>
      </c>
      <c r="E1303" s="1">
        <f>'Stand condition - SCT output'!$D1303</f>
        <v>254001685.950656</v>
      </c>
      <c r="F1303" s="1">
        <f>'Stand condition - SCT output'!$E1303</f>
        <v>431079929.904378</v>
      </c>
      <c r="G1303" s="1">
        <f>'Stand condition - SCT output'!$F1303</f>
        <v>201769282.188559</v>
      </c>
      <c r="H1303" s="1">
        <f>'Stand condition - SCT output'!$G1303</f>
        <v>15241.615722656201</v>
      </c>
      <c r="I1303" s="1" t="str">
        <f>'Stand condition - SCT output'!$H1303</f>
        <v>Murrumbidgee</v>
      </c>
      <c r="J1303" s="1" t="str">
        <f>'Stand condition - SCT output'!$J1303</f>
        <v>Black Box</v>
      </c>
      <c r="K1303" s="1"/>
      <c r="L1303" t="s">
        <v>75</v>
      </c>
      <c r="M1303">
        <v>1988</v>
      </c>
      <c r="N1303" t="s">
        <v>76</v>
      </c>
      <c r="O1303">
        <v>35750993.078023024</v>
      </c>
      <c r="P1303" s="1">
        <v>254001685.950656</v>
      </c>
      <c r="Q1303" s="1">
        <v>431079929.904378</v>
      </c>
      <c r="R1303" s="1">
        <v>201769282.188559</v>
      </c>
      <c r="S1303" s="1">
        <v>15241.615722656201</v>
      </c>
      <c r="T1303" s="1" t="s">
        <v>4</v>
      </c>
      <c r="U1303" s="1" t="s">
        <v>58</v>
      </c>
      <c r="V1303">
        <f t="shared" si="167"/>
        <v>922617132.73733878</v>
      </c>
      <c r="X1303" t="s">
        <v>75</v>
      </c>
      <c r="Y1303">
        <v>1988</v>
      </c>
      <c r="Z1303" t="s">
        <v>76</v>
      </c>
      <c r="AA1303">
        <f t="shared" si="161"/>
        <v>3.8749543889297176</v>
      </c>
      <c r="AB1303">
        <f t="shared" si="162"/>
        <v>27.530562455202979</v>
      </c>
      <c r="AC1303">
        <f t="shared" si="163"/>
        <v>46.723599054072928</v>
      </c>
      <c r="AD1303">
        <f t="shared" si="164"/>
        <v>21.869232103887342</v>
      </c>
      <c r="AE1303">
        <f t="shared" si="165"/>
        <v>1.6519979070229729E-3</v>
      </c>
      <c r="AF1303" s="1" t="s">
        <v>4</v>
      </c>
      <c r="AG1303" s="1" t="s">
        <v>58</v>
      </c>
      <c r="AH1303">
        <f t="shared" si="168"/>
        <v>99.999999999999986</v>
      </c>
    </row>
    <row r="1304" spans="1:34" x14ac:dyDescent="0.45">
      <c r="A1304" t="str">
        <f>MID('Stand condition - SCT output'!$I1304,9,4)</f>
        <v>1987</v>
      </c>
      <c r="B1304">
        <f t="shared" si="166"/>
        <v>1988</v>
      </c>
      <c r="C1304" t="str">
        <f>MID('Stand condition - SCT output'!$I1304,18,4)</f>
        <v>1989</v>
      </c>
      <c r="D1304">
        <f>SUM('Stand condition - SCT output'!$B1304:$C1304)</f>
        <v>17365.244445800701</v>
      </c>
      <c r="E1304" s="1">
        <f>'Stand condition - SCT output'!$D1304</f>
        <v>5762274.7273686398</v>
      </c>
      <c r="F1304" s="1">
        <f>'Stand condition - SCT output'!$E1304</f>
        <v>132459526.22922499</v>
      </c>
      <c r="G1304" s="1">
        <f>'Stand condition - SCT output'!$F1304</f>
        <v>98354299.101106495</v>
      </c>
      <c r="H1304" s="1">
        <f>'Stand condition - SCT output'!$G1304</f>
        <v>7325.9228515625</v>
      </c>
      <c r="I1304" s="1" t="str">
        <f>'Stand condition - SCT output'!$H1304</f>
        <v>Namoi</v>
      </c>
      <c r="J1304" s="1" t="str">
        <f>'Stand condition - SCT output'!$J1304</f>
        <v>Black Box</v>
      </c>
      <c r="K1304" s="1"/>
      <c r="L1304" t="s">
        <v>75</v>
      </c>
      <c r="M1304">
        <v>1988</v>
      </c>
      <c r="N1304" t="s">
        <v>76</v>
      </c>
      <c r="O1304">
        <v>17365.244445800701</v>
      </c>
      <c r="P1304" s="1">
        <v>5762274.7273686398</v>
      </c>
      <c r="Q1304" s="1">
        <v>132459526.22922499</v>
      </c>
      <c r="R1304" s="1">
        <v>98354299.101106495</v>
      </c>
      <c r="S1304" s="1">
        <v>7325.9228515625</v>
      </c>
      <c r="T1304" s="1" t="s">
        <v>7</v>
      </c>
      <c r="U1304" s="1" t="s">
        <v>58</v>
      </c>
      <c r="V1304">
        <f t="shared" si="167"/>
        <v>236600791.22499749</v>
      </c>
      <c r="X1304" t="s">
        <v>75</v>
      </c>
      <c r="Y1304">
        <v>1988</v>
      </c>
      <c r="Z1304" t="s">
        <v>76</v>
      </c>
      <c r="AA1304">
        <f t="shared" si="161"/>
        <v>7.3394701496526608E-3</v>
      </c>
      <c r="AB1304">
        <f t="shared" si="162"/>
        <v>2.4354418670937394</v>
      </c>
      <c r="AC1304">
        <f t="shared" si="163"/>
        <v>55.984396985072429</v>
      </c>
      <c r="AD1304">
        <f t="shared" si="164"/>
        <v>41.569725355472571</v>
      </c>
      <c r="AE1304">
        <f t="shared" si="165"/>
        <v>3.0963222116175654E-3</v>
      </c>
      <c r="AF1304" s="1" t="s">
        <v>7</v>
      </c>
      <c r="AG1304" s="1" t="s">
        <v>58</v>
      </c>
      <c r="AH1304">
        <f t="shared" si="168"/>
        <v>100.00000000000001</v>
      </c>
    </row>
    <row r="1305" spans="1:34" x14ac:dyDescent="0.45">
      <c r="A1305" t="str">
        <f>MID('Stand condition - SCT output'!$I1305,9,4)</f>
        <v>1987</v>
      </c>
      <c r="B1305">
        <f t="shared" si="166"/>
        <v>1988</v>
      </c>
      <c r="C1305" t="str">
        <f>MID('Stand condition - SCT output'!$I1305,18,4)</f>
        <v>1989</v>
      </c>
      <c r="D1305">
        <f>SUM('Stand condition - SCT output'!$B1305:$C1305)</f>
        <v>658725.90386962879</v>
      </c>
      <c r="E1305" s="1">
        <f>'Stand condition - SCT output'!$D1305</f>
        <v>28071079.564936299</v>
      </c>
      <c r="F1305" s="1">
        <f>'Stand condition - SCT output'!$E1305</f>
        <v>224818736.32712999</v>
      </c>
      <c r="G1305" s="1">
        <f>'Stand condition - SCT output'!$F1305</f>
        <v>37527065.684332304</v>
      </c>
      <c r="H1305" s="1">
        <f>'Stand condition - SCT output'!$G1305</f>
        <v>0</v>
      </c>
      <c r="I1305" s="1" t="str">
        <f>'Stand condition - SCT output'!$H1305</f>
        <v>Nebine</v>
      </c>
      <c r="J1305" s="1" t="str">
        <f>'Stand condition - SCT output'!$J1305</f>
        <v>Black Box</v>
      </c>
      <c r="K1305" s="1"/>
      <c r="L1305" t="s">
        <v>75</v>
      </c>
      <c r="M1305">
        <v>1988</v>
      </c>
      <c r="N1305" t="s">
        <v>76</v>
      </c>
      <c r="O1305">
        <v>658725.90386962879</v>
      </c>
      <c r="P1305" s="1">
        <v>28071079.564936299</v>
      </c>
      <c r="Q1305" s="1">
        <v>224818736.32712999</v>
      </c>
      <c r="R1305" s="1">
        <v>37527065.684332304</v>
      </c>
      <c r="S1305" s="1">
        <v>0</v>
      </c>
      <c r="T1305" s="1" t="s">
        <v>8</v>
      </c>
      <c r="U1305" s="1" t="s">
        <v>58</v>
      </c>
      <c r="V1305">
        <f t="shared" si="167"/>
        <v>291075607.48026824</v>
      </c>
      <c r="X1305" t="s">
        <v>75</v>
      </c>
      <c r="Y1305">
        <v>1988</v>
      </c>
      <c r="Z1305" t="s">
        <v>76</v>
      </c>
      <c r="AA1305">
        <f t="shared" si="161"/>
        <v>0.22630749088594901</v>
      </c>
      <c r="AB1305">
        <f t="shared" si="162"/>
        <v>9.6439134175264805</v>
      </c>
      <c r="AC1305">
        <f t="shared" si="163"/>
        <v>77.237229966915123</v>
      </c>
      <c r="AD1305">
        <f t="shared" si="164"/>
        <v>12.892549124672437</v>
      </c>
      <c r="AE1305">
        <f t="shared" si="165"/>
        <v>0</v>
      </c>
      <c r="AF1305" s="1" t="s">
        <v>8</v>
      </c>
      <c r="AG1305" s="1" t="s">
        <v>58</v>
      </c>
      <c r="AH1305">
        <f t="shared" si="168"/>
        <v>100</v>
      </c>
    </row>
    <row r="1306" spans="1:34" x14ac:dyDescent="0.45">
      <c r="A1306" t="str">
        <f>MID('Stand condition - SCT output'!$I1306,9,4)</f>
        <v>1987</v>
      </c>
      <c r="B1306">
        <f t="shared" si="166"/>
        <v>1988</v>
      </c>
      <c r="C1306" t="str">
        <f>MID('Stand condition - SCT output'!$I1306,18,4)</f>
        <v>1989</v>
      </c>
      <c r="D1306">
        <f>SUM('Stand condition - SCT output'!$B1306:$C1306)</f>
        <v>5616.6455688476499</v>
      </c>
      <c r="E1306" s="1">
        <f>'Stand condition - SCT output'!$D1306</f>
        <v>39230.067016601497</v>
      </c>
      <c r="F1306" s="1">
        <f>'Stand condition - SCT output'!$E1306</f>
        <v>147053.301513671</v>
      </c>
      <c r="G1306" s="1">
        <f>'Stand condition - SCT output'!$F1306</f>
        <v>206002.13511532001</v>
      </c>
      <c r="H1306" s="1">
        <f>'Stand condition - SCT output'!$G1306</f>
        <v>1243.01379394531</v>
      </c>
      <c r="I1306" s="1" t="str">
        <f>'Stand condition - SCT output'!$H1306</f>
        <v>Ovens</v>
      </c>
      <c r="J1306" s="1" t="str">
        <f>'Stand condition - SCT output'!$J1306</f>
        <v>Black Box</v>
      </c>
      <c r="K1306" s="1"/>
      <c r="L1306" t="s">
        <v>75</v>
      </c>
      <c r="M1306">
        <v>1988</v>
      </c>
      <c r="N1306" t="s">
        <v>76</v>
      </c>
      <c r="O1306">
        <v>5616.6455688476499</v>
      </c>
      <c r="P1306" s="1">
        <v>39230.067016601497</v>
      </c>
      <c r="Q1306" s="1">
        <v>147053.301513671</v>
      </c>
      <c r="R1306" s="1">
        <v>206002.13511532001</v>
      </c>
      <c r="S1306" s="1">
        <v>1243.01379394531</v>
      </c>
      <c r="T1306" s="1" t="s">
        <v>9</v>
      </c>
      <c r="U1306" s="1" t="s">
        <v>58</v>
      </c>
      <c r="V1306">
        <f t="shared" si="167"/>
        <v>399145.16300838545</v>
      </c>
      <c r="X1306" t="s">
        <v>75</v>
      </c>
      <c r="Y1306">
        <v>1988</v>
      </c>
      <c r="Z1306" t="s">
        <v>76</v>
      </c>
      <c r="AA1306">
        <f t="shared" si="161"/>
        <v>1.4071686417328957</v>
      </c>
      <c r="AB1306">
        <f t="shared" si="162"/>
        <v>9.8285212129145432</v>
      </c>
      <c r="AC1306">
        <f t="shared" si="163"/>
        <v>36.842060268329405</v>
      </c>
      <c r="AD1306">
        <f t="shared" si="164"/>
        <v>51.610830897377603</v>
      </c>
      <c r="AE1306">
        <f t="shared" si="165"/>
        <v>0.3114189796455572</v>
      </c>
      <c r="AF1306" s="1" t="s">
        <v>9</v>
      </c>
      <c r="AG1306" s="1" t="s">
        <v>58</v>
      </c>
      <c r="AH1306">
        <f t="shared" si="168"/>
        <v>100</v>
      </c>
    </row>
    <row r="1307" spans="1:34" x14ac:dyDescent="0.45">
      <c r="A1307" t="str">
        <f>MID('Stand condition - SCT output'!$I1307,9,4)</f>
        <v>1987</v>
      </c>
      <c r="B1307">
        <f t="shared" si="166"/>
        <v>1988</v>
      </c>
      <c r="C1307" t="str">
        <f>MID('Stand condition - SCT output'!$I1307,18,4)</f>
        <v>1989</v>
      </c>
      <c r="D1307">
        <f>SUM('Stand condition - SCT output'!$B1307:$C1307)</f>
        <v>3482760.8177490146</v>
      </c>
      <c r="E1307" s="1">
        <f>'Stand condition - SCT output'!$D1307</f>
        <v>62551044.244275801</v>
      </c>
      <c r="F1307" s="1">
        <f>'Stand condition - SCT output'!$E1307</f>
        <v>190995030.382947</v>
      </c>
      <c r="G1307" s="1">
        <f>'Stand condition - SCT output'!$F1307</f>
        <v>125920006.774398</v>
      </c>
      <c r="H1307" s="1">
        <f>'Stand condition - SCT output'!$G1307</f>
        <v>3593.8401225968901</v>
      </c>
      <c r="I1307" s="1" t="str">
        <f>'Stand condition - SCT output'!$H1307</f>
        <v>Paroo</v>
      </c>
      <c r="J1307" s="1" t="str">
        <f>'Stand condition - SCT output'!$J1307</f>
        <v>Black Box</v>
      </c>
      <c r="K1307" s="1"/>
      <c r="L1307" t="s">
        <v>75</v>
      </c>
      <c r="M1307">
        <v>1988</v>
      </c>
      <c r="N1307" t="s">
        <v>76</v>
      </c>
      <c r="O1307">
        <v>3482760.8177490146</v>
      </c>
      <c r="P1307" s="1">
        <v>62551044.244275801</v>
      </c>
      <c r="Q1307" s="1">
        <v>190995030.382947</v>
      </c>
      <c r="R1307" s="1">
        <v>125920006.774398</v>
      </c>
      <c r="S1307" s="1">
        <v>3593.8401225968901</v>
      </c>
      <c r="T1307" s="1" t="s">
        <v>10</v>
      </c>
      <c r="U1307" s="1" t="s">
        <v>58</v>
      </c>
      <c r="V1307">
        <f t="shared" si="167"/>
        <v>382952436.05949235</v>
      </c>
      <c r="X1307" t="s">
        <v>75</v>
      </c>
      <c r="Y1307">
        <v>1988</v>
      </c>
      <c r="Z1307" t="s">
        <v>76</v>
      </c>
      <c r="AA1307">
        <f t="shared" si="161"/>
        <v>0.90944997075510481</v>
      </c>
      <c r="AB1307">
        <f t="shared" si="162"/>
        <v>16.333893808827575</v>
      </c>
      <c r="AC1307">
        <f t="shared" si="163"/>
        <v>49.874347934236816</v>
      </c>
      <c r="AD1307">
        <f t="shared" si="164"/>
        <v>32.881369830178102</v>
      </c>
      <c r="AE1307">
        <f t="shared" si="165"/>
        <v>9.3845600241555338E-4</v>
      </c>
      <c r="AF1307" s="1" t="s">
        <v>10</v>
      </c>
      <c r="AG1307" s="1" t="s">
        <v>58</v>
      </c>
      <c r="AH1307">
        <f t="shared" si="168"/>
        <v>100.00000000000001</v>
      </c>
    </row>
    <row r="1308" spans="1:34" x14ac:dyDescent="0.45">
      <c r="A1308" t="str">
        <f>MID('Stand condition - SCT output'!$I1308,9,4)</f>
        <v>1987</v>
      </c>
      <c r="B1308">
        <f t="shared" si="166"/>
        <v>1988</v>
      </c>
      <c r="C1308" t="str">
        <f>MID('Stand condition - SCT output'!$I1308,18,4)</f>
        <v>1989</v>
      </c>
      <c r="D1308">
        <f>SUM('Stand condition - SCT output'!$B1308:$C1308)</f>
        <v>5574886.1288729757</v>
      </c>
      <c r="E1308" s="1">
        <f>'Stand condition - SCT output'!$D1308</f>
        <v>24169977.9755871</v>
      </c>
      <c r="F1308" s="1">
        <f>'Stand condition - SCT output'!$E1308</f>
        <v>52301048.725302301</v>
      </c>
      <c r="G1308" s="1">
        <f>'Stand condition - SCT output'!$F1308</f>
        <v>36788659.964202702</v>
      </c>
      <c r="H1308" s="1">
        <f>'Stand condition - SCT output'!$G1308</f>
        <v>1888.8793334960901</v>
      </c>
      <c r="I1308" s="1" t="str">
        <f>'Stand condition - SCT output'!$H1308</f>
        <v>Wimmera-Avoca</v>
      </c>
      <c r="J1308" s="1" t="str">
        <f>'Stand condition - SCT output'!$J1308</f>
        <v>Black Box</v>
      </c>
      <c r="K1308" s="1"/>
      <c r="L1308" t="s">
        <v>75</v>
      </c>
      <c r="M1308">
        <v>1988</v>
      </c>
      <c r="N1308" t="s">
        <v>76</v>
      </c>
      <c r="O1308">
        <v>5574886.1288729757</v>
      </c>
      <c r="P1308" s="1">
        <v>24169977.9755871</v>
      </c>
      <c r="Q1308" s="1">
        <v>52301048.725302301</v>
      </c>
      <c r="R1308" s="1">
        <v>36788659.964202702</v>
      </c>
      <c r="S1308" s="1">
        <v>1888.8793334960901</v>
      </c>
      <c r="T1308" s="1" t="s">
        <v>11</v>
      </c>
      <c r="U1308" s="1" t="s">
        <v>58</v>
      </c>
      <c r="V1308">
        <f t="shared" si="167"/>
        <v>118836461.67329857</v>
      </c>
      <c r="X1308" t="s">
        <v>75</v>
      </c>
      <c r="Y1308">
        <v>1988</v>
      </c>
      <c r="Z1308" t="s">
        <v>76</v>
      </c>
      <c r="AA1308">
        <f t="shared" si="161"/>
        <v>4.6912252774735723</v>
      </c>
      <c r="AB1308">
        <f t="shared" si="162"/>
        <v>20.338856976434084</v>
      </c>
      <c r="AC1308">
        <f t="shared" si="163"/>
        <v>44.010944106604825</v>
      </c>
      <c r="AD1308">
        <f t="shared" si="164"/>
        <v>30.957384161555503</v>
      </c>
      <c r="AE1308">
        <f t="shared" si="165"/>
        <v>1.589477932024716E-3</v>
      </c>
      <c r="AF1308" s="1" t="s">
        <v>11</v>
      </c>
      <c r="AG1308" s="1" t="s">
        <v>58</v>
      </c>
      <c r="AH1308">
        <f t="shared" si="168"/>
        <v>100.00000000000001</v>
      </c>
    </row>
    <row r="1309" spans="1:34" x14ac:dyDescent="0.45">
      <c r="A1309" t="str">
        <f>MID('Stand condition - SCT output'!$I1309,9,4)</f>
        <v>1987</v>
      </c>
      <c r="B1309">
        <f t="shared" si="166"/>
        <v>1988</v>
      </c>
      <c r="C1309" t="str">
        <f>MID('Stand condition - SCT output'!$I1309,18,4)</f>
        <v>1989</v>
      </c>
      <c r="D1309">
        <f>SUM('Stand condition - SCT output'!$B1309:$C1309)</f>
        <v>10212496.187348481</v>
      </c>
      <c r="E1309" s="1">
        <f>'Stand condition - SCT output'!$D1309</f>
        <v>182792741.46112499</v>
      </c>
      <c r="F1309" s="1">
        <f>'Stand condition - SCT output'!$E1309</f>
        <v>500607701.206101</v>
      </c>
      <c r="G1309" s="1">
        <f>'Stand condition - SCT output'!$F1309</f>
        <v>191979951.629594</v>
      </c>
      <c r="H1309" s="1">
        <f>'Stand condition - SCT output'!$G1309</f>
        <v>6429.1923217773401</v>
      </c>
      <c r="I1309" s="1" t="str">
        <f>'Stand condition - SCT output'!$H1309</f>
        <v>Lachlan</v>
      </c>
      <c r="J1309" s="1" t="str">
        <f>'Stand condition - SCT output'!$J1309</f>
        <v>Black Box</v>
      </c>
      <c r="K1309" s="1"/>
      <c r="L1309" t="s">
        <v>75</v>
      </c>
      <c r="M1309">
        <v>1988</v>
      </c>
      <c r="N1309" t="s">
        <v>76</v>
      </c>
      <c r="O1309">
        <v>10212496.187348481</v>
      </c>
      <c r="P1309" s="1">
        <v>182792741.46112499</v>
      </c>
      <c r="Q1309" s="1">
        <v>500607701.206101</v>
      </c>
      <c r="R1309" s="1">
        <v>191979951.629594</v>
      </c>
      <c r="S1309" s="1">
        <v>6429.1923217773401</v>
      </c>
      <c r="T1309" s="1" t="s">
        <v>12</v>
      </c>
      <c r="U1309" s="1" t="s">
        <v>58</v>
      </c>
      <c r="V1309">
        <f t="shared" si="167"/>
        <v>885599319.67649019</v>
      </c>
      <c r="X1309" t="s">
        <v>75</v>
      </c>
      <c r="Y1309">
        <v>1988</v>
      </c>
      <c r="Z1309" t="s">
        <v>76</v>
      </c>
      <c r="AA1309">
        <f t="shared" si="161"/>
        <v>1.1531734454221476</v>
      </c>
      <c r="AB1309">
        <f t="shared" si="162"/>
        <v>20.640569318402282</v>
      </c>
      <c r="AC1309">
        <f t="shared" si="163"/>
        <v>56.527561627867243</v>
      </c>
      <c r="AD1309">
        <f t="shared" si="164"/>
        <v>21.677969637524605</v>
      </c>
      <c r="AE1309">
        <f t="shared" si="165"/>
        <v>7.2597078373162337E-4</v>
      </c>
      <c r="AF1309" s="1" t="s">
        <v>12</v>
      </c>
      <c r="AG1309" s="1" t="s">
        <v>58</v>
      </c>
      <c r="AH1309">
        <f t="shared" si="168"/>
        <v>100.00000000000001</v>
      </c>
    </row>
    <row r="1310" spans="1:34" x14ac:dyDescent="0.45">
      <c r="A1310" t="str">
        <f>MID('Stand condition - SCT output'!$I1310,9,4)</f>
        <v>1987</v>
      </c>
      <c r="B1310">
        <f t="shared" si="166"/>
        <v>1988</v>
      </c>
      <c r="C1310" t="str">
        <f>MID('Stand condition - SCT output'!$I1310,18,4)</f>
        <v>1989</v>
      </c>
      <c r="D1310">
        <f>SUM('Stand condition - SCT output'!$B1310:$C1310)</f>
        <v>784204.74784294527</v>
      </c>
      <c r="E1310" s="1">
        <f>'Stand condition - SCT output'!$D1310</f>
        <v>5858664.1837656004</v>
      </c>
      <c r="F1310" s="1">
        <f>'Stand condition - SCT output'!$E1310</f>
        <v>17032943.762050901</v>
      </c>
      <c r="G1310" s="1">
        <f>'Stand condition - SCT output'!$F1310</f>
        <v>12710096.700564099</v>
      </c>
      <c r="H1310" s="1">
        <f>'Stand condition - SCT output'!$G1310</f>
        <v>0</v>
      </c>
      <c r="I1310" s="1" t="str">
        <f>'Stand condition - SCT output'!$H1310</f>
        <v>Loddon</v>
      </c>
      <c r="J1310" s="1" t="str">
        <f>'Stand condition - SCT output'!$J1310</f>
        <v>Black Box</v>
      </c>
      <c r="K1310" s="1"/>
      <c r="L1310" t="s">
        <v>75</v>
      </c>
      <c r="M1310">
        <v>1988</v>
      </c>
      <c r="N1310" t="s">
        <v>76</v>
      </c>
      <c r="O1310">
        <v>784204.74784294527</v>
      </c>
      <c r="P1310" s="1">
        <v>5858664.1837656004</v>
      </c>
      <c r="Q1310" s="1">
        <v>17032943.762050901</v>
      </c>
      <c r="R1310" s="1">
        <v>12710096.700564099</v>
      </c>
      <c r="S1310" s="1">
        <v>0</v>
      </c>
      <c r="T1310" s="1" t="s">
        <v>13</v>
      </c>
      <c r="U1310" s="1" t="s">
        <v>58</v>
      </c>
      <c r="V1310">
        <f t="shared" si="167"/>
        <v>36385909.394223548</v>
      </c>
      <c r="X1310" t="s">
        <v>75</v>
      </c>
      <c r="Y1310">
        <v>1988</v>
      </c>
      <c r="Z1310" t="s">
        <v>76</v>
      </c>
      <c r="AA1310">
        <f t="shared" si="161"/>
        <v>2.1552429522826269</v>
      </c>
      <c r="AB1310">
        <f t="shared" si="162"/>
        <v>16.10146422421338</v>
      </c>
      <c r="AC1310">
        <f t="shared" si="163"/>
        <v>46.811922652550138</v>
      </c>
      <c r="AD1310">
        <f t="shared" si="164"/>
        <v>34.931370170953855</v>
      </c>
      <c r="AE1310">
        <f t="shared" si="165"/>
        <v>0</v>
      </c>
      <c r="AF1310" s="1" t="s">
        <v>13</v>
      </c>
      <c r="AG1310" s="1" t="s">
        <v>58</v>
      </c>
      <c r="AH1310">
        <f t="shared" si="168"/>
        <v>100</v>
      </c>
    </row>
    <row r="1311" spans="1:34" x14ac:dyDescent="0.45">
      <c r="A1311" t="str">
        <f>MID('Stand condition - SCT output'!$I1311,9,4)</f>
        <v>1987</v>
      </c>
      <c r="B1311">
        <f t="shared" si="166"/>
        <v>1988</v>
      </c>
      <c r="C1311" t="str">
        <f>MID('Stand condition - SCT output'!$I1311,18,4)</f>
        <v>1989</v>
      </c>
      <c r="D1311">
        <f>SUM('Stand condition - SCT output'!$B1311:$C1311)</f>
        <v>77578545.508745447</v>
      </c>
      <c r="E1311" s="1">
        <f>'Stand condition - SCT output'!$D1311</f>
        <v>388046533.60092002</v>
      </c>
      <c r="F1311" s="1">
        <f>'Stand condition - SCT output'!$E1311</f>
        <v>434161183.869991</v>
      </c>
      <c r="G1311" s="1">
        <f>'Stand condition - SCT output'!$F1311</f>
        <v>275085159.396523</v>
      </c>
      <c r="H1311" s="1">
        <f>'Stand condition - SCT output'!$G1311</f>
        <v>13483.434936523399</v>
      </c>
      <c r="I1311" s="1" t="str">
        <f>'Stand condition - SCT output'!$H1311</f>
        <v>Lower Darling</v>
      </c>
      <c r="J1311" s="1" t="str">
        <f>'Stand condition - SCT output'!$J1311</f>
        <v>Black Box</v>
      </c>
      <c r="K1311" s="1"/>
      <c r="L1311" t="s">
        <v>75</v>
      </c>
      <c r="M1311">
        <v>1988</v>
      </c>
      <c r="N1311" t="s">
        <v>76</v>
      </c>
      <c r="O1311">
        <v>77578545.508745447</v>
      </c>
      <c r="P1311" s="1">
        <v>388046533.60092002</v>
      </c>
      <c r="Q1311" s="1">
        <v>434161183.869991</v>
      </c>
      <c r="R1311" s="1">
        <v>275085159.396523</v>
      </c>
      <c r="S1311" s="1">
        <v>13483.434936523399</v>
      </c>
      <c r="T1311" s="1" t="s">
        <v>14</v>
      </c>
      <c r="U1311" s="1" t="s">
        <v>58</v>
      </c>
      <c r="V1311">
        <f t="shared" si="167"/>
        <v>1174884905.811116</v>
      </c>
      <c r="X1311" t="s">
        <v>75</v>
      </c>
      <c r="Y1311">
        <v>1988</v>
      </c>
      <c r="Z1311" t="s">
        <v>76</v>
      </c>
      <c r="AA1311">
        <f t="shared" si="161"/>
        <v>6.6030761928281683</v>
      </c>
      <c r="AB1311">
        <f t="shared" si="162"/>
        <v>33.028472123660556</v>
      </c>
      <c r="AC1311">
        <f t="shared" si="163"/>
        <v>36.95350767743971</v>
      </c>
      <c r="AD1311">
        <f t="shared" si="164"/>
        <v>23.413796367279904</v>
      </c>
      <c r="AE1311">
        <f t="shared" si="165"/>
        <v>1.1476387916665521E-3</v>
      </c>
      <c r="AF1311" s="1" t="s">
        <v>14</v>
      </c>
      <c r="AG1311" s="1" t="s">
        <v>58</v>
      </c>
      <c r="AH1311">
        <f t="shared" si="168"/>
        <v>100</v>
      </c>
    </row>
    <row r="1312" spans="1:34" x14ac:dyDescent="0.45">
      <c r="A1312" t="str">
        <f>MID('Stand condition - SCT output'!$I1312,9,4)</f>
        <v>1987</v>
      </c>
      <c r="B1312">
        <f t="shared" si="166"/>
        <v>1988</v>
      </c>
      <c r="C1312" t="str">
        <f>MID('Stand condition - SCT output'!$I1312,18,4)</f>
        <v>1989</v>
      </c>
      <c r="D1312">
        <f>SUM('Stand condition - SCT output'!$B1312:$C1312)</f>
        <v>1437576.2624511623</v>
      </c>
      <c r="E1312" s="1">
        <f>'Stand condition - SCT output'!$D1312</f>
        <v>125170892.68481199</v>
      </c>
      <c r="F1312" s="1">
        <f>'Stand condition - SCT output'!$E1312</f>
        <v>1206361413.1223099</v>
      </c>
      <c r="G1312" s="1">
        <f>'Stand condition - SCT output'!$F1312</f>
        <v>464699824.65818101</v>
      </c>
      <c r="H1312" s="1">
        <f>'Stand condition - SCT output'!$G1312</f>
        <v>8594.07861328125</v>
      </c>
      <c r="I1312" s="1" t="str">
        <f>'Stand condition - SCT output'!$H1312</f>
        <v>Macquarie-Castlereagh</v>
      </c>
      <c r="J1312" s="1" t="str">
        <f>'Stand condition - SCT output'!$J1312</f>
        <v>Black Box</v>
      </c>
      <c r="K1312" s="1"/>
      <c r="L1312" t="s">
        <v>75</v>
      </c>
      <c r="M1312">
        <v>1988</v>
      </c>
      <c r="N1312" t="s">
        <v>76</v>
      </c>
      <c r="O1312">
        <v>1437576.2624511623</v>
      </c>
      <c r="P1312" s="1">
        <v>125170892.68481199</v>
      </c>
      <c r="Q1312" s="1">
        <v>1206361413.1223099</v>
      </c>
      <c r="R1312" s="1">
        <v>464699824.65818101</v>
      </c>
      <c r="S1312" s="1">
        <v>8594.07861328125</v>
      </c>
      <c r="T1312" s="1" t="s">
        <v>15</v>
      </c>
      <c r="U1312" s="1" t="s">
        <v>58</v>
      </c>
      <c r="V1312">
        <f t="shared" si="167"/>
        <v>1797678300.8063674</v>
      </c>
      <c r="X1312" t="s">
        <v>75</v>
      </c>
      <c r="Y1312">
        <v>1988</v>
      </c>
      <c r="Z1312" t="s">
        <v>76</v>
      </c>
      <c r="AA1312">
        <f t="shared" si="161"/>
        <v>7.996849390718698E-2</v>
      </c>
      <c r="AB1312">
        <f t="shared" si="162"/>
        <v>6.9629194850193876</v>
      </c>
      <c r="AC1312">
        <f t="shared" si="163"/>
        <v>67.106634851251414</v>
      </c>
      <c r="AD1312">
        <f t="shared" si="164"/>
        <v>25.849999104385642</v>
      </c>
      <c r="AE1312">
        <f t="shared" si="165"/>
        <v>4.7806543637013844E-4</v>
      </c>
      <c r="AF1312" s="1" t="s">
        <v>15</v>
      </c>
      <c r="AG1312" s="1" t="s">
        <v>58</v>
      </c>
      <c r="AH1312">
        <f t="shared" si="168"/>
        <v>100</v>
      </c>
    </row>
    <row r="1313" spans="1:34" x14ac:dyDescent="0.45">
      <c r="A1313" t="str">
        <f>MID('Stand condition - SCT output'!$I1313,9,4)</f>
        <v>1987</v>
      </c>
      <c r="B1313">
        <f t="shared" si="166"/>
        <v>1988</v>
      </c>
      <c r="C1313" t="str">
        <f>MID('Stand condition - SCT output'!$I1313,18,4)</f>
        <v>1989</v>
      </c>
      <c r="D1313">
        <f>SUM('Stand condition - SCT output'!$B1313:$C1313)</f>
        <v>54292.14306640617</v>
      </c>
      <c r="E1313" s="1">
        <f>'Stand condition - SCT output'!$D1313</f>
        <v>2559107.2543945299</v>
      </c>
      <c r="F1313" s="1">
        <f>'Stand condition - SCT output'!$E1313</f>
        <v>13488169.425911199</v>
      </c>
      <c r="G1313" s="1">
        <f>'Stand condition - SCT output'!$F1313</f>
        <v>9369447.9885198809</v>
      </c>
      <c r="H1313" s="1">
        <f>'Stand condition - SCT output'!$G1313</f>
        <v>2724.66357421875</v>
      </c>
      <c r="I1313" s="1" t="str">
        <f>'Stand condition - SCT output'!$H1313</f>
        <v>Moonie</v>
      </c>
      <c r="J1313" s="1" t="str">
        <f>'Stand condition - SCT output'!$J1313</f>
        <v>Black Box</v>
      </c>
      <c r="K1313" s="1"/>
      <c r="L1313" t="s">
        <v>75</v>
      </c>
      <c r="M1313">
        <v>1988</v>
      </c>
      <c r="N1313" t="s">
        <v>76</v>
      </c>
      <c r="O1313">
        <v>54292.14306640617</v>
      </c>
      <c r="P1313" s="1">
        <v>2559107.2543945299</v>
      </c>
      <c r="Q1313" s="1">
        <v>13488169.425911199</v>
      </c>
      <c r="R1313" s="1">
        <v>9369447.9885198809</v>
      </c>
      <c r="S1313" s="1">
        <v>2724.66357421875</v>
      </c>
      <c r="T1313" s="1" t="s">
        <v>16</v>
      </c>
      <c r="U1313" s="1" t="s">
        <v>58</v>
      </c>
      <c r="V1313">
        <f t="shared" si="167"/>
        <v>25473741.475466236</v>
      </c>
      <c r="X1313" t="s">
        <v>75</v>
      </c>
      <c r="Y1313">
        <v>1988</v>
      </c>
      <c r="Z1313" t="s">
        <v>76</v>
      </c>
      <c r="AA1313">
        <f t="shared" si="161"/>
        <v>0.21312983457375093</v>
      </c>
      <c r="AB1313">
        <f t="shared" si="162"/>
        <v>10.046059613422734</v>
      </c>
      <c r="AC1313">
        <f t="shared" si="163"/>
        <v>52.949306402051924</v>
      </c>
      <c r="AD1313">
        <f t="shared" si="164"/>
        <v>36.780808180626302</v>
      </c>
      <c r="AE1313">
        <f t="shared" si="165"/>
        <v>1.069596932528688E-2</v>
      </c>
      <c r="AF1313" s="1" t="s">
        <v>16</v>
      </c>
      <c r="AG1313" s="1" t="s">
        <v>58</v>
      </c>
      <c r="AH1313">
        <f t="shared" si="168"/>
        <v>99.999999999999986</v>
      </c>
    </row>
    <row r="1314" spans="1:34" x14ac:dyDescent="0.45">
      <c r="A1314" t="str">
        <f>MID('Stand condition - SCT output'!$I1314,9,4)</f>
        <v>1987</v>
      </c>
      <c r="B1314">
        <f t="shared" si="166"/>
        <v>1988</v>
      </c>
      <c r="C1314" t="str">
        <f>MID('Stand condition - SCT output'!$I1314,18,4)</f>
        <v>1989</v>
      </c>
      <c r="D1314">
        <f>SUM('Stand condition - SCT output'!$B1314:$C1314)</f>
        <v>135051956.83161762</v>
      </c>
      <c r="E1314" s="1">
        <f>'Stand condition - SCT output'!$D1314</f>
        <v>444358181.951855</v>
      </c>
      <c r="F1314" s="1">
        <f>'Stand condition - SCT output'!$E1314</f>
        <v>753058314.144104</v>
      </c>
      <c r="G1314" s="1">
        <f>'Stand condition - SCT output'!$F1314</f>
        <v>613330080.36987197</v>
      </c>
      <c r="H1314" s="1">
        <f>'Stand condition - SCT output'!$G1314</f>
        <v>34765.823852538997</v>
      </c>
      <c r="I1314" s="1" t="str">
        <f>'Stand condition - SCT output'!$H1314</f>
        <v>Murray</v>
      </c>
      <c r="J1314" s="1" t="str">
        <f>'Stand condition - SCT output'!$J1314</f>
        <v>Black Box</v>
      </c>
      <c r="K1314" s="1"/>
      <c r="L1314" t="s">
        <v>75</v>
      </c>
      <c r="M1314">
        <v>1988</v>
      </c>
      <c r="N1314" t="s">
        <v>76</v>
      </c>
      <c r="O1314">
        <v>135051956.83161762</v>
      </c>
      <c r="P1314" s="1">
        <v>444358181.951855</v>
      </c>
      <c r="Q1314" s="1">
        <v>753058314.144104</v>
      </c>
      <c r="R1314" s="1">
        <v>613330080.36987197</v>
      </c>
      <c r="S1314" s="1">
        <v>34765.823852538997</v>
      </c>
      <c r="T1314" s="1" t="s">
        <v>17</v>
      </c>
      <c r="U1314" s="1" t="s">
        <v>58</v>
      </c>
      <c r="V1314">
        <f t="shared" si="167"/>
        <v>1945833299.1213012</v>
      </c>
      <c r="X1314" t="s">
        <v>75</v>
      </c>
      <c r="Y1314">
        <v>1988</v>
      </c>
      <c r="Z1314" t="s">
        <v>76</v>
      </c>
      <c r="AA1314">
        <f t="shared" si="161"/>
        <v>6.9405717793299324</v>
      </c>
      <c r="AB1314">
        <f t="shared" si="162"/>
        <v>22.836395191331043</v>
      </c>
      <c r="AC1314">
        <f t="shared" si="163"/>
        <v>38.701070358091307</v>
      </c>
      <c r="AD1314">
        <f t="shared" si="164"/>
        <v>31.520175990761356</v>
      </c>
      <c r="AE1314">
        <f t="shared" si="165"/>
        <v>1.7866804863622457E-3</v>
      </c>
      <c r="AF1314" s="1" t="s">
        <v>17</v>
      </c>
      <c r="AG1314" s="1" t="s">
        <v>58</v>
      </c>
      <c r="AH1314">
        <f t="shared" si="168"/>
        <v>100</v>
      </c>
    </row>
    <row r="1315" spans="1:34" x14ac:dyDescent="0.45">
      <c r="A1315" t="str">
        <f>MID('Stand condition - SCT output'!$I1315,9,4)</f>
        <v>1987</v>
      </c>
      <c r="B1315">
        <f t="shared" si="166"/>
        <v>1988</v>
      </c>
      <c r="C1315" t="str">
        <f>MID('Stand condition - SCT output'!$I1315,18,4)</f>
        <v>1989</v>
      </c>
      <c r="D1315">
        <f>SUM('Stand condition - SCT output'!$B1315:$C1315)</f>
        <v>57464.590332031199</v>
      </c>
      <c r="E1315" s="1">
        <f>'Stand condition - SCT output'!$D1315</f>
        <v>6504499.3950494397</v>
      </c>
      <c r="F1315" s="1">
        <f>'Stand condition - SCT output'!$E1315</f>
        <v>105697900.80219699</v>
      </c>
      <c r="G1315" s="1">
        <f>'Stand condition - SCT output'!$F1315</f>
        <v>113350439.493779</v>
      </c>
      <c r="H1315" s="1">
        <f>'Stand condition - SCT output'!$G1315</f>
        <v>7051.2573694565699</v>
      </c>
      <c r="I1315" s="1" t="str">
        <f>'Stand condition - SCT output'!$H1315</f>
        <v>Barwon-Darling</v>
      </c>
      <c r="J1315" s="1" t="str">
        <f>'Stand condition - SCT output'!$J1315</f>
        <v>Black Box</v>
      </c>
      <c r="K1315" s="1"/>
      <c r="L1315" t="s">
        <v>75</v>
      </c>
      <c r="M1315">
        <v>1988</v>
      </c>
      <c r="N1315" t="s">
        <v>76</v>
      </c>
      <c r="O1315">
        <v>57464.590332031199</v>
      </c>
      <c r="P1315" s="1">
        <v>6504499.3950494397</v>
      </c>
      <c r="Q1315" s="1">
        <v>105697900.80219699</v>
      </c>
      <c r="R1315" s="1">
        <v>113350439.493779</v>
      </c>
      <c r="S1315" s="1">
        <v>7051.2573694565699</v>
      </c>
      <c r="T1315" s="1" t="s">
        <v>18</v>
      </c>
      <c r="U1315" s="1" t="s">
        <v>58</v>
      </c>
      <c r="V1315">
        <f t="shared" si="167"/>
        <v>225617355.53872693</v>
      </c>
      <c r="X1315" t="s">
        <v>75</v>
      </c>
      <c r="Y1315">
        <v>1988</v>
      </c>
      <c r="Z1315" t="s">
        <v>76</v>
      </c>
      <c r="AA1315">
        <f t="shared" si="161"/>
        <v>2.5469933460933361E-2</v>
      </c>
      <c r="AB1315">
        <f t="shared" si="162"/>
        <v>2.8829782972670959</v>
      </c>
      <c r="AC1315">
        <f t="shared" si="163"/>
        <v>46.848302316908459</v>
      </c>
      <c r="AD1315">
        <f t="shared" si="164"/>
        <v>50.240124135451339</v>
      </c>
      <c r="AE1315">
        <f t="shared" si="165"/>
        <v>3.1253169121762134E-3</v>
      </c>
      <c r="AF1315" s="1" t="s">
        <v>18</v>
      </c>
      <c r="AG1315" s="1" t="s">
        <v>58</v>
      </c>
      <c r="AH1315">
        <f t="shared" si="168"/>
        <v>100</v>
      </c>
    </row>
    <row r="1316" spans="1:34" x14ac:dyDescent="0.45">
      <c r="A1316" t="str">
        <f>MID('Stand condition - SCT output'!$I1316,9,4)</f>
        <v>1987</v>
      </c>
      <c r="B1316">
        <f t="shared" si="166"/>
        <v>1988</v>
      </c>
      <c r="C1316" t="str">
        <f>MID('Stand condition - SCT output'!$I1316,18,4)</f>
        <v>1989</v>
      </c>
      <c r="D1316">
        <f>SUM('Stand condition - SCT output'!$B1316:$C1316)</f>
        <v>102310.379699707</v>
      </c>
      <c r="E1316" s="1">
        <f>'Stand condition - SCT output'!$D1316</f>
        <v>3160387.4010409401</v>
      </c>
      <c r="F1316" s="1">
        <f>'Stand condition - SCT output'!$E1316</f>
        <v>40100838.219443597</v>
      </c>
      <c r="G1316" s="1">
        <f>'Stand condition - SCT output'!$F1316</f>
        <v>38105356.352704696</v>
      </c>
      <c r="H1316" s="1">
        <f>'Stand condition - SCT output'!$G1316</f>
        <v>4747.3681640625</v>
      </c>
      <c r="I1316" s="1" t="str">
        <f>'Stand condition - SCT output'!$H1316</f>
        <v>Border Rivers</v>
      </c>
      <c r="J1316" s="1" t="str">
        <f>'Stand condition - SCT output'!$J1316</f>
        <v>Black Box</v>
      </c>
      <c r="K1316" s="1"/>
      <c r="L1316" t="s">
        <v>75</v>
      </c>
      <c r="M1316">
        <v>1988</v>
      </c>
      <c r="N1316" t="s">
        <v>76</v>
      </c>
      <c r="O1316">
        <v>102310.379699707</v>
      </c>
      <c r="P1316" s="1">
        <v>3160387.4010409401</v>
      </c>
      <c r="Q1316" s="1">
        <v>40100838.219443597</v>
      </c>
      <c r="R1316" s="1">
        <v>38105356.352704696</v>
      </c>
      <c r="S1316" s="1">
        <v>4747.3681640625</v>
      </c>
      <c r="T1316" s="1" t="s">
        <v>19</v>
      </c>
      <c r="U1316" s="1" t="s">
        <v>58</v>
      </c>
      <c r="V1316">
        <f t="shared" si="167"/>
        <v>81473639.721053004</v>
      </c>
      <c r="X1316" t="s">
        <v>75</v>
      </c>
      <c r="Y1316">
        <v>1988</v>
      </c>
      <c r="Z1316" t="s">
        <v>76</v>
      </c>
      <c r="AA1316">
        <f t="shared" si="161"/>
        <v>0.12557482401669323</v>
      </c>
      <c r="AB1316">
        <f t="shared" si="162"/>
        <v>3.8790305819911559</v>
      </c>
      <c r="AC1316">
        <f t="shared" si="163"/>
        <v>49.219401952262892</v>
      </c>
      <c r="AD1316">
        <f t="shared" si="164"/>
        <v>46.770165765477849</v>
      </c>
      <c r="AE1316">
        <f t="shared" si="165"/>
        <v>5.8268762514064624E-3</v>
      </c>
      <c r="AF1316" s="1" t="s">
        <v>19</v>
      </c>
      <c r="AG1316" s="1" t="s">
        <v>58</v>
      </c>
      <c r="AH1316">
        <f t="shared" si="168"/>
        <v>100</v>
      </c>
    </row>
    <row r="1317" spans="1:34" x14ac:dyDescent="0.45">
      <c r="A1317" t="str">
        <f>MID('Stand condition - SCT output'!$I1317,9,4)</f>
        <v>1987</v>
      </c>
      <c r="B1317">
        <f t="shared" si="166"/>
        <v>1988</v>
      </c>
      <c r="C1317" t="str">
        <f>MID('Stand condition - SCT output'!$I1317,18,4)</f>
        <v>1989</v>
      </c>
      <c r="D1317">
        <f>SUM('Stand condition - SCT output'!$B1317:$C1317)</f>
        <v>6235.1925048828098</v>
      </c>
      <c r="E1317" s="1">
        <f>'Stand condition - SCT output'!$D1317</f>
        <v>78557.036560058594</v>
      </c>
      <c r="F1317" s="1">
        <f>'Stand condition - SCT output'!$E1317</f>
        <v>276115.34008788998</v>
      </c>
      <c r="G1317" s="1">
        <f>'Stand condition - SCT output'!$F1317</f>
        <v>354842.511320705</v>
      </c>
      <c r="H1317" s="1">
        <f>'Stand condition - SCT output'!$G1317</f>
        <v>624.25579833984295</v>
      </c>
      <c r="I1317" s="1" t="str">
        <f>'Stand condition - SCT output'!$H1317</f>
        <v>Campaspe</v>
      </c>
      <c r="J1317" s="1" t="str">
        <f>'Stand condition - SCT output'!$J1317</f>
        <v>Black Box</v>
      </c>
      <c r="K1317" s="1"/>
      <c r="L1317" t="s">
        <v>75</v>
      </c>
      <c r="M1317">
        <v>1988</v>
      </c>
      <c r="N1317" t="s">
        <v>76</v>
      </c>
      <c r="O1317">
        <v>6235.1925048828098</v>
      </c>
      <c r="P1317" s="1">
        <v>78557.036560058594</v>
      </c>
      <c r="Q1317" s="1">
        <v>276115.34008788998</v>
      </c>
      <c r="R1317" s="1">
        <v>354842.511320705</v>
      </c>
      <c r="S1317" s="1">
        <v>624.25579833984295</v>
      </c>
      <c r="T1317" s="1" t="s">
        <v>20</v>
      </c>
      <c r="U1317" s="1" t="s">
        <v>58</v>
      </c>
      <c r="V1317">
        <f t="shared" si="167"/>
        <v>716374.33627187624</v>
      </c>
      <c r="X1317" t="s">
        <v>75</v>
      </c>
      <c r="Y1317">
        <v>1988</v>
      </c>
      <c r="Z1317" t="s">
        <v>76</v>
      </c>
      <c r="AA1317">
        <f t="shared" si="161"/>
        <v>0.87038189242396991</v>
      </c>
      <c r="AB1317">
        <f t="shared" si="162"/>
        <v>10.96591999217639</v>
      </c>
      <c r="AC1317">
        <f t="shared" si="163"/>
        <v>38.543443854345377</v>
      </c>
      <c r="AD1317">
        <f t="shared" si="164"/>
        <v>49.533113255754074</v>
      </c>
      <c r="AE1317">
        <f t="shared" si="165"/>
        <v>8.7141005300185301E-2</v>
      </c>
      <c r="AF1317" s="1" t="s">
        <v>20</v>
      </c>
      <c r="AG1317" s="1" t="s">
        <v>58</v>
      </c>
      <c r="AH1317">
        <f t="shared" si="168"/>
        <v>99.999999999999986</v>
      </c>
    </row>
    <row r="1318" spans="1:34" x14ac:dyDescent="0.45">
      <c r="A1318" t="str">
        <f>MID('Stand condition - SCT output'!$I1318,9,4)</f>
        <v>1987</v>
      </c>
      <c r="B1318">
        <f t="shared" si="166"/>
        <v>1988</v>
      </c>
      <c r="C1318" t="str">
        <f>MID('Stand condition - SCT output'!$I1318,18,4)</f>
        <v>1989</v>
      </c>
      <c r="D1318">
        <f>SUM('Stand condition - SCT output'!$B1318:$C1318)</f>
        <v>751385.90386962867</v>
      </c>
      <c r="E1318" s="1">
        <f>'Stand condition - SCT output'!$D1318</f>
        <v>2908393.5548188998</v>
      </c>
      <c r="F1318" s="1">
        <f>'Stand condition - SCT output'!$E1318</f>
        <v>9719806.0034773294</v>
      </c>
      <c r="G1318" s="1">
        <f>'Stand condition - SCT output'!$F1318</f>
        <v>9202950.3390866704</v>
      </c>
      <c r="H1318" s="1">
        <f>'Stand condition - SCT output'!$G1318</f>
        <v>0</v>
      </c>
      <c r="I1318" s="1" t="str">
        <f>'Stand condition - SCT output'!$H1318</f>
        <v>Goulburn-Broken</v>
      </c>
      <c r="J1318" s="1" t="str">
        <f>'Stand condition - SCT output'!$J1318</f>
        <v>Black Box</v>
      </c>
      <c r="K1318" s="1"/>
      <c r="L1318" t="s">
        <v>75</v>
      </c>
      <c r="M1318">
        <v>1988</v>
      </c>
      <c r="N1318" t="s">
        <v>76</v>
      </c>
      <c r="O1318">
        <v>751385.90386962867</v>
      </c>
      <c r="P1318" s="1">
        <v>2908393.5548188998</v>
      </c>
      <c r="Q1318" s="1">
        <v>9719806.0034773294</v>
      </c>
      <c r="R1318" s="1">
        <v>9202950.3390866704</v>
      </c>
      <c r="S1318" s="1">
        <v>0</v>
      </c>
      <c r="T1318" s="1" t="s">
        <v>21</v>
      </c>
      <c r="U1318" s="1" t="s">
        <v>58</v>
      </c>
      <c r="V1318">
        <f t="shared" si="167"/>
        <v>22582535.801252529</v>
      </c>
      <c r="X1318" t="s">
        <v>75</v>
      </c>
      <c r="Y1318">
        <v>1988</v>
      </c>
      <c r="Z1318" t="s">
        <v>76</v>
      </c>
      <c r="AA1318">
        <f t="shared" si="161"/>
        <v>3.3272875574405307</v>
      </c>
      <c r="AB1318">
        <f t="shared" si="162"/>
        <v>12.87895026677025</v>
      </c>
      <c r="AC1318">
        <f t="shared" si="163"/>
        <v>43.041251385675764</v>
      </c>
      <c r="AD1318">
        <f t="shared" si="164"/>
        <v>40.752510790113455</v>
      </c>
      <c r="AE1318">
        <f t="shared" si="165"/>
        <v>0</v>
      </c>
      <c r="AF1318" s="1" t="s">
        <v>21</v>
      </c>
      <c r="AG1318" s="1" t="s">
        <v>58</v>
      </c>
      <c r="AH1318">
        <f t="shared" si="168"/>
        <v>100</v>
      </c>
    </row>
    <row r="1319" spans="1:34" x14ac:dyDescent="0.45">
      <c r="A1319" t="str">
        <f>MID('Stand condition - SCT output'!$I1319,9,4)</f>
        <v>1987</v>
      </c>
      <c r="B1319">
        <f t="shared" si="166"/>
        <v>1988</v>
      </c>
      <c r="C1319" t="str">
        <f>MID('Stand condition - SCT output'!$I1319,18,4)</f>
        <v>1989</v>
      </c>
      <c r="D1319">
        <f>SUM('Stand condition - SCT output'!$B1319:$C1319)</f>
        <v>19517.2840576171</v>
      </c>
      <c r="E1319" s="1">
        <f>'Stand condition - SCT output'!$D1319</f>
        <v>3049337.73593893</v>
      </c>
      <c r="F1319" s="1">
        <f>'Stand condition - SCT output'!$E1319</f>
        <v>89151699.267556295</v>
      </c>
      <c r="G1319" s="1">
        <f>'Stand condition - SCT output'!$F1319</f>
        <v>123343627.393739</v>
      </c>
      <c r="H1319" s="1">
        <f>'Stand condition - SCT output'!$G1319</f>
        <v>8736.6522827148401</v>
      </c>
      <c r="I1319" s="1" t="str">
        <f>'Stand condition - SCT output'!$H1319</f>
        <v>Gwydir</v>
      </c>
      <c r="J1319" s="1" t="str">
        <f>'Stand condition - SCT output'!$J1319</f>
        <v>Black Box</v>
      </c>
      <c r="K1319" s="1"/>
      <c r="L1319" t="s">
        <v>75</v>
      </c>
      <c r="M1319">
        <v>1988</v>
      </c>
      <c r="N1319" t="s">
        <v>76</v>
      </c>
      <c r="O1319">
        <v>19517.2840576171</v>
      </c>
      <c r="P1319" s="1">
        <v>3049337.73593893</v>
      </c>
      <c r="Q1319" s="1">
        <v>89151699.267556295</v>
      </c>
      <c r="R1319" s="1">
        <v>123343627.393739</v>
      </c>
      <c r="S1319" s="1">
        <v>8736.6522827148401</v>
      </c>
      <c r="T1319" s="1" t="s">
        <v>22</v>
      </c>
      <c r="U1319" s="1" t="s">
        <v>58</v>
      </c>
      <c r="V1319">
        <f t="shared" si="167"/>
        <v>215572918.33357456</v>
      </c>
      <c r="X1319" t="s">
        <v>75</v>
      </c>
      <c r="Y1319">
        <v>1988</v>
      </c>
      <c r="Z1319" t="s">
        <v>76</v>
      </c>
      <c r="AA1319">
        <f t="shared" si="161"/>
        <v>9.0536808651522378E-3</v>
      </c>
      <c r="AB1319">
        <f t="shared" si="162"/>
        <v>1.4145272789879975</v>
      </c>
      <c r="AC1319">
        <f t="shared" si="163"/>
        <v>41.355704583265037</v>
      </c>
      <c r="AD1319">
        <f t="shared" si="164"/>
        <v>57.216661697216885</v>
      </c>
      <c r="AE1319">
        <f t="shared" si="165"/>
        <v>4.05275966492037E-3</v>
      </c>
      <c r="AF1319" s="1" t="s">
        <v>22</v>
      </c>
      <c r="AG1319" s="1" t="s">
        <v>58</v>
      </c>
      <c r="AH1319">
        <f t="shared" si="168"/>
        <v>99.999999999999986</v>
      </c>
    </row>
    <row r="1320" spans="1:34" x14ac:dyDescent="0.45">
      <c r="A1320" t="str">
        <f>MID('Stand condition - SCT output'!$I1320,9,4)</f>
        <v>1987</v>
      </c>
      <c r="B1320">
        <f t="shared" si="166"/>
        <v>1988</v>
      </c>
      <c r="C1320" t="str">
        <f>MID('Stand condition - SCT output'!$I1320,18,4)</f>
        <v>1989</v>
      </c>
      <c r="D1320">
        <f>SUM('Stand condition - SCT output'!$B1320:$C1320)</f>
        <v>2687049.6546630803</v>
      </c>
      <c r="E1320" s="1">
        <f>'Stand condition - SCT output'!$D1320</f>
        <v>92618040.152105093</v>
      </c>
      <c r="F1320" s="1">
        <f>'Stand condition - SCT output'!$E1320</f>
        <v>583467016.61988795</v>
      </c>
      <c r="G1320" s="1">
        <f>'Stand condition - SCT output'!$F1320</f>
        <v>151712830.11062601</v>
      </c>
      <c r="H1320" s="1">
        <f>'Stand condition - SCT output'!$G1320</f>
        <v>1350.51159667968</v>
      </c>
      <c r="I1320" s="1" t="str">
        <f>'Stand condition - SCT output'!$H1320</f>
        <v>Warrego</v>
      </c>
      <c r="J1320" s="1" t="str">
        <f>'Stand condition - SCT output'!$J1320</f>
        <v>Black Box</v>
      </c>
      <c r="K1320" s="1"/>
      <c r="L1320" t="s">
        <v>75</v>
      </c>
      <c r="M1320">
        <v>1988</v>
      </c>
      <c r="N1320" t="s">
        <v>76</v>
      </c>
      <c r="O1320">
        <v>2687049.6546630803</v>
      </c>
      <c r="P1320" s="1">
        <v>92618040.152105093</v>
      </c>
      <c r="Q1320" s="1">
        <v>583467016.61988795</v>
      </c>
      <c r="R1320" s="1">
        <v>151712830.11062601</v>
      </c>
      <c r="S1320" s="1">
        <v>1350.51159667968</v>
      </c>
      <c r="T1320" s="1" t="s">
        <v>23</v>
      </c>
      <c r="U1320" s="1" t="s">
        <v>58</v>
      </c>
      <c r="V1320">
        <f t="shared" si="167"/>
        <v>830486287.04887879</v>
      </c>
      <c r="X1320" t="s">
        <v>75</v>
      </c>
      <c r="Y1320">
        <v>1988</v>
      </c>
      <c r="Z1320" t="s">
        <v>76</v>
      </c>
      <c r="AA1320">
        <f t="shared" si="161"/>
        <v>0.3235513573874258</v>
      </c>
      <c r="AB1320">
        <f t="shared" si="162"/>
        <v>11.152266039361345</v>
      </c>
      <c r="AC1320">
        <f t="shared" si="163"/>
        <v>70.256068729711316</v>
      </c>
      <c r="AD1320">
        <f t="shared" si="164"/>
        <v>18.267951256574673</v>
      </c>
      <c r="AE1320">
        <f t="shared" si="165"/>
        <v>1.6261696523355056E-4</v>
      </c>
      <c r="AF1320" s="1" t="s">
        <v>23</v>
      </c>
      <c r="AG1320" s="1" t="s">
        <v>58</v>
      </c>
      <c r="AH1320">
        <f t="shared" si="168"/>
        <v>99.999999999999986</v>
      </c>
    </row>
    <row r="1321" spans="1:34" x14ac:dyDescent="0.45">
      <c r="A1321" t="str">
        <f>MID('Stand condition - SCT output'!$I1321,9,4)</f>
        <v>1987</v>
      </c>
      <c r="B1321">
        <f t="shared" si="166"/>
        <v>1988</v>
      </c>
      <c r="C1321" t="str">
        <f>MID('Stand condition - SCT output'!$I1321,18,4)</f>
        <v>1989</v>
      </c>
      <c r="D1321">
        <f>SUM('Stand condition - SCT output'!$B1321:$C1321)</f>
        <v>28533.085571289037</v>
      </c>
      <c r="E1321" s="1">
        <f>'Stand condition - SCT output'!$D1321</f>
        <v>102094.946171061</v>
      </c>
      <c r="F1321" s="1">
        <f>'Stand condition - SCT output'!$E1321</f>
        <v>409808.00335549703</v>
      </c>
      <c r="G1321" s="1">
        <f>'Stand condition - SCT output'!$F1321</f>
        <v>672357.92212512402</v>
      </c>
      <c r="H1321" s="1">
        <f>'Stand condition - SCT output'!$G1321</f>
        <v>1898.96728515625</v>
      </c>
      <c r="I1321" s="1" t="str">
        <f>'Stand condition - SCT output'!$H1321</f>
        <v>Eastern Mt Lofty Ranges</v>
      </c>
      <c r="J1321" s="1" t="str">
        <f>'Stand condition - SCT output'!$J1321</f>
        <v>Black Box</v>
      </c>
      <c r="K1321" s="1"/>
      <c r="L1321" t="s">
        <v>75</v>
      </c>
      <c r="M1321">
        <v>1988</v>
      </c>
      <c r="N1321" t="s">
        <v>76</v>
      </c>
      <c r="O1321">
        <v>28533.085571289037</v>
      </c>
      <c r="P1321" s="1">
        <v>102094.946171061</v>
      </c>
      <c r="Q1321" s="1">
        <v>409808.00335549703</v>
      </c>
      <c r="R1321" s="1">
        <v>672357.92212512402</v>
      </c>
      <c r="S1321" s="1">
        <v>1898.96728515625</v>
      </c>
      <c r="T1321" s="1" t="s">
        <v>24</v>
      </c>
      <c r="U1321" s="1" t="s">
        <v>58</v>
      </c>
      <c r="V1321">
        <f t="shared" si="167"/>
        <v>1214692.9245081274</v>
      </c>
      <c r="X1321" t="s">
        <v>75</v>
      </c>
      <c r="Y1321">
        <v>1988</v>
      </c>
      <c r="Z1321" t="s">
        <v>76</v>
      </c>
      <c r="AA1321">
        <f t="shared" si="161"/>
        <v>2.3489957828513002</v>
      </c>
      <c r="AB1321">
        <f t="shared" si="162"/>
        <v>8.4050004829329943</v>
      </c>
      <c r="AC1321">
        <f t="shared" si="163"/>
        <v>33.737580510024209</v>
      </c>
      <c r="AD1321">
        <f t="shared" si="164"/>
        <v>55.352090109307724</v>
      </c>
      <c r="AE1321">
        <f t="shared" si="165"/>
        <v>0.15633311488376453</v>
      </c>
      <c r="AF1321" s="1" t="s">
        <v>24</v>
      </c>
      <c r="AG1321" s="1" t="s">
        <v>58</v>
      </c>
      <c r="AH1321">
        <f t="shared" si="168"/>
        <v>99.999999999999986</v>
      </c>
    </row>
    <row r="1322" spans="1:34" x14ac:dyDescent="0.45">
      <c r="A1322" t="str">
        <f>MID('Stand condition - SCT output'!$I1322,9,4)</f>
        <v>1987</v>
      </c>
      <c r="B1322">
        <f t="shared" si="166"/>
        <v>1988</v>
      </c>
      <c r="C1322" t="str">
        <f>MID('Stand condition - SCT output'!$I1322,18,4)</f>
        <v>1989</v>
      </c>
      <c r="D1322">
        <f>SUM('Stand condition - SCT output'!$B1322:$C1322)</f>
        <v>312577.83465576172</v>
      </c>
      <c r="E1322" s="1">
        <f>'Stand condition - SCT output'!$D1322</f>
        <v>15554687.306002</v>
      </c>
      <c r="F1322" s="1">
        <f>'Stand condition - SCT output'!$E1322</f>
        <v>75166081.618319601</v>
      </c>
      <c r="G1322" s="1">
        <f>'Stand condition - SCT output'!$F1322</f>
        <v>38644309.557826102</v>
      </c>
      <c r="H1322" s="1">
        <f>'Stand condition - SCT output'!$G1322</f>
        <v>12389.2227783203</v>
      </c>
      <c r="I1322" s="1" t="str">
        <f>'Stand condition - SCT output'!$H1322</f>
        <v>Condamine-Balonne</v>
      </c>
      <c r="J1322" s="1" t="str">
        <f>'Stand condition - SCT output'!$J1322</f>
        <v>Black Box</v>
      </c>
      <c r="K1322" s="1"/>
      <c r="L1322" t="s">
        <v>75</v>
      </c>
      <c r="M1322">
        <v>1988</v>
      </c>
      <c r="N1322" t="s">
        <v>76</v>
      </c>
      <c r="O1322">
        <v>312577.83465576172</v>
      </c>
      <c r="P1322" s="1">
        <v>15554687.306002</v>
      </c>
      <c r="Q1322" s="1">
        <v>75166081.618319601</v>
      </c>
      <c r="R1322" s="1">
        <v>38644309.557826102</v>
      </c>
      <c r="S1322" s="1">
        <v>12389.2227783203</v>
      </c>
      <c r="T1322" s="1" t="s">
        <v>25</v>
      </c>
      <c r="U1322" s="1" t="s">
        <v>58</v>
      </c>
      <c r="V1322">
        <f t="shared" si="167"/>
        <v>129690045.53958179</v>
      </c>
      <c r="X1322" t="s">
        <v>75</v>
      </c>
      <c r="Y1322">
        <v>1988</v>
      </c>
      <c r="Z1322" t="s">
        <v>76</v>
      </c>
      <c r="AA1322">
        <f t="shared" si="161"/>
        <v>0.24101914171998809</v>
      </c>
      <c r="AB1322">
        <f t="shared" si="162"/>
        <v>11.993740337807703</v>
      </c>
      <c r="AC1322">
        <f t="shared" si="163"/>
        <v>57.958250616373398</v>
      </c>
      <c r="AD1322">
        <f t="shared" si="164"/>
        <v>29.797436955970337</v>
      </c>
      <c r="AE1322">
        <f t="shared" si="165"/>
        <v>9.5529481285740406E-3</v>
      </c>
      <c r="AF1322" s="1" t="s">
        <v>25</v>
      </c>
      <c r="AG1322" s="1" t="s">
        <v>58</v>
      </c>
      <c r="AH1322">
        <f t="shared" si="168"/>
        <v>100</v>
      </c>
    </row>
    <row r="1323" spans="1:34" x14ac:dyDescent="0.45">
      <c r="A1323" t="str">
        <f>MID('Stand condition - SCT output'!$I1323,9,4)</f>
        <v>1988</v>
      </c>
      <c r="B1323">
        <f t="shared" si="166"/>
        <v>1989</v>
      </c>
      <c r="C1323" t="str">
        <f>MID('Stand condition - SCT output'!$I1323,18,4)</f>
        <v>1990</v>
      </c>
      <c r="D1323">
        <f>SUM('Stand condition - SCT output'!$B1323:$C1323)</f>
        <v>23943368.43921686</v>
      </c>
      <c r="E1323" s="1">
        <f>'Stand condition - SCT output'!$D1323</f>
        <v>148702007.00597</v>
      </c>
      <c r="F1323" s="1">
        <f>'Stand condition - SCT output'!$E1323</f>
        <v>410528231.44019097</v>
      </c>
      <c r="G1323" s="1">
        <f>'Stand condition - SCT output'!$F1323</f>
        <v>339358655.15158302</v>
      </c>
      <c r="H1323" s="1">
        <f>'Stand condition - SCT output'!$G1323</f>
        <v>84870.700378417896</v>
      </c>
      <c r="I1323" s="1" t="str">
        <f>'Stand condition - SCT output'!$H1323</f>
        <v>Murrumbidgee</v>
      </c>
      <c r="J1323" s="1" t="str">
        <f>'Stand condition - SCT output'!$J1323</f>
        <v>Black Box</v>
      </c>
      <c r="K1323" s="1"/>
      <c r="L1323" t="s">
        <v>74</v>
      </c>
      <c r="M1323">
        <v>1989</v>
      </c>
      <c r="N1323" t="s">
        <v>77</v>
      </c>
      <c r="O1323">
        <v>23943368.43921686</v>
      </c>
      <c r="P1323" s="1">
        <v>148702007.00597</v>
      </c>
      <c r="Q1323" s="1">
        <v>410528231.44019097</v>
      </c>
      <c r="R1323" s="1">
        <v>339358655.15158302</v>
      </c>
      <c r="S1323" s="1">
        <v>84870.700378417896</v>
      </c>
      <c r="T1323" s="1" t="s">
        <v>4</v>
      </c>
      <c r="U1323" s="1" t="s">
        <v>58</v>
      </c>
      <c r="V1323">
        <f t="shared" si="167"/>
        <v>922617132.73733926</v>
      </c>
      <c r="X1323" t="s">
        <v>74</v>
      </c>
      <c r="Y1323">
        <v>1989</v>
      </c>
      <c r="Z1323" t="s">
        <v>77</v>
      </c>
      <c r="AA1323">
        <f t="shared" si="161"/>
        <v>2.595157578331392</v>
      </c>
      <c r="AB1323">
        <f t="shared" si="162"/>
        <v>16.117412275315303</v>
      </c>
      <c r="AC1323">
        <f t="shared" si="163"/>
        <v>44.496055500528477</v>
      </c>
      <c r="AD1323">
        <f t="shared" si="164"/>
        <v>36.782175737917427</v>
      </c>
      <c r="AE1323">
        <f t="shared" si="165"/>
        <v>9.1989079074016947E-3</v>
      </c>
      <c r="AF1323" s="1" t="s">
        <v>4</v>
      </c>
      <c r="AG1323" s="1" t="s">
        <v>58</v>
      </c>
      <c r="AH1323">
        <f t="shared" si="168"/>
        <v>100</v>
      </c>
    </row>
    <row r="1324" spans="1:34" x14ac:dyDescent="0.45">
      <c r="A1324" t="str">
        <f>MID('Stand condition - SCT output'!$I1324,9,4)</f>
        <v>1988</v>
      </c>
      <c r="B1324">
        <f t="shared" si="166"/>
        <v>1989</v>
      </c>
      <c r="C1324" t="str">
        <f>MID('Stand condition - SCT output'!$I1324,18,4)</f>
        <v>1990</v>
      </c>
      <c r="D1324">
        <f>SUM('Stand condition - SCT output'!$B1324:$C1324)</f>
        <v>9344.7548217773401</v>
      </c>
      <c r="E1324" s="1">
        <f>'Stand condition - SCT output'!$D1324</f>
        <v>1358872.6910745001</v>
      </c>
      <c r="F1324" s="1">
        <f>'Stand condition - SCT output'!$E1324</f>
        <v>77984433.582924902</v>
      </c>
      <c r="G1324" s="1">
        <f>'Stand condition - SCT output'!$F1324</f>
        <v>157244800.13489699</v>
      </c>
      <c r="H1324" s="1">
        <f>'Stand condition - SCT output'!$G1324</f>
        <v>3340.06127929687</v>
      </c>
      <c r="I1324" s="1" t="str">
        <f>'Stand condition - SCT output'!$H1324</f>
        <v>Namoi</v>
      </c>
      <c r="J1324" s="1" t="str">
        <f>'Stand condition - SCT output'!$J1324</f>
        <v>Black Box</v>
      </c>
      <c r="K1324" s="1"/>
      <c r="L1324" t="s">
        <v>74</v>
      </c>
      <c r="M1324">
        <v>1989</v>
      </c>
      <c r="N1324" t="s">
        <v>77</v>
      </c>
      <c r="O1324">
        <v>9344.7548217773401</v>
      </c>
      <c r="P1324" s="1">
        <v>1358872.6910745001</v>
      </c>
      <c r="Q1324" s="1">
        <v>77984433.582924902</v>
      </c>
      <c r="R1324" s="1">
        <v>157244800.13489699</v>
      </c>
      <c r="S1324" s="1">
        <v>3340.06127929687</v>
      </c>
      <c r="T1324" s="1" t="s">
        <v>7</v>
      </c>
      <c r="U1324" s="1" t="s">
        <v>58</v>
      </c>
      <c r="V1324">
        <f t="shared" si="167"/>
        <v>236600791.22499746</v>
      </c>
      <c r="X1324" t="s">
        <v>74</v>
      </c>
      <c r="Y1324">
        <v>1989</v>
      </c>
      <c r="Z1324" t="s">
        <v>77</v>
      </c>
      <c r="AA1324">
        <f t="shared" si="161"/>
        <v>3.9495873083919102E-3</v>
      </c>
      <c r="AB1324">
        <f t="shared" si="162"/>
        <v>0.5743314230011467</v>
      </c>
      <c r="AC1324">
        <f t="shared" si="163"/>
        <v>32.960343530197648</v>
      </c>
      <c r="AD1324">
        <f t="shared" si="164"/>
        <v>66.459963773055932</v>
      </c>
      <c r="AE1324">
        <f t="shared" si="165"/>
        <v>1.4116864368896433E-3</v>
      </c>
      <c r="AF1324" s="1" t="s">
        <v>7</v>
      </c>
      <c r="AG1324" s="1" t="s">
        <v>58</v>
      </c>
      <c r="AH1324">
        <f t="shared" si="168"/>
        <v>100.00000000000001</v>
      </c>
    </row>
    <row r="1325" spans="1:34" x14ac:dyDescent="0.45">
      <c r="A1325" t="str">
        <f>MID('Stand condition - SCT output'!$I1325,9,4)</f>
        <v>1988</v>
      </c>
      <c r="B1325">
        <f t="shared" si="166"/>
        <v>1989</v>
      </c>
      <c r="C1325" t="str">
        <f>MID('Stand condition - SCT output'!$I1325,18,4)</f>
        <v>1990</v>
      </c>
      <c r="D1325">
        <f>SUM('Stand condition - SCT output'!$B1325:$C1325)</f>
        <v>566617.93640136707</v>
      </c>
      <c r="E1325" s="1">
        <f>'Stand condition - SCT output'!$D1325</f>
        <v>23644315.8258214</v>
      </c>
      <c r="F1325" s="1">
        <f>'Stand condition - SCT output'!$E1325</f>
        <v>193224034.74723899</v>
      </c>
      <c r="G1325" s="1">
        <f>'Stand condition - SCT output'!$F1325</f>
        <v>73640638.970807195</v>
      </c>
      <c r="H1325" s="1">
        <f>'Stand condition - SCT output'!$G1325</f>
        <v>0</v>
      </c>
      <c r="I1325" s="1" t="str">
        <f>'Stand condition - SCT output'!$H1325</f>
        <v>Nebine</v>
      </c>
      <c r="J1325" s="1" t="str">
        <f>'Stand condition - SCT output'!$J1325</f>
        <v>Black Box</v>
      </c>
      <c r="K1325" s="1"/>
      <c r="L1325" t="s">
        <v>74</v>
      </c>
      <c r="M1325">
        <v>1989</v>
      </c>
      <c r="N1325" t="s">
        <v>77</v>
      </c>
      <c r="O1325">
        <v>566617.93640136707</v>
      </c>
      <c r="P1325" s="1">
        <v>23644315.8258214</v>
      </c>
      <c r="Q1325" s="1">
        <v>193224034.74723899</v>
      </c>
      <c r="R1325" s="1">
        <v>73640638.970807195</v>
      </c>
      <c r="S1325" s="1">
        <v>0</v>
      </c>
      <c r="T1325" s="1" t="s">
        <v>8</v>
      </c>
      <c r="U1325" s="1" t="s">
        <v>58</v>
      </c>
      <c r="V1325">
        <f t="shared" si="167"/>
        <v>291075607.48026896</v>
      </c>
      <c r="X1325" t="s">
        <v>74</v>
      </c>
      <c r="Y1325">
        <v>1989</v>
      </c>
      <c r="Z1325" t="s">
        <v>77</v>
      </c>
      <c r="AA1325">
        <f t="shared" si="161"/>
        <v>0.19466349011734904</v>
      </c>
      <c r="AB1325">
        <f t="shared" si="162"/>
        <v>8.1230839061030462</v>
      </c>
      <c r="AC1325">
        <f t="shared" si="163"/>
        <v>66.382764402660229</v>
      </c>
      <c r="AD1325">
        <f t="shared" si="164"/>
        <v>25.299488201119374</v>
      </c>
      <c r="AE1325">
        <f t="shared" si="165"/>
        <v>0</v>
      </c>
      <c r="AF1325" s="1" t="s">
        <v>8</v>
      </c>
      <c r="AG1325" s="1" t="s">
        <v>58</v>
      </c>
      <c r="AH1325">
        <f t="shared" si="168"/>
        <v>100</v>
      </c>
    </row>
    <row r="1326" spans="1:34" x14ac:dyDescent="0.45">
      <c r="A1326" t="str">
        <f>MID('Stand condition - SCT output'!$I1326,9,4)</f>
        <v>1988</v>
      </c>
      <c r="B1326">
        <f t="shared" si="166"/>
        <v>1989</v>
      </c>
      <c r="C1326" t="str">
        <f>MID('Stand condition - SCT output'!$I1326,18,4)</f>
        <v>1990</v>
      </c>
      <c r="D1326">
        <f>SUM('Stand condition - SCT output'!$B1326:$C1326)</f>
        <v>622.90686035156205</v>
      </c>
      <c r="E1326" s="1">
        <f>'Stand condition - SCT output'!$D1326</f>
        <v>28643.894165039001</v>
      </c>
      <c r="F1326" s="1">
        <f>'Stand condition - SCT output'!$E1326</f>
        <v>125848.747985839</v>
      </c>
      <c r="G1326" s="1">
        <f>'Stand condition - SCT output'!$F1326</f>
        <v>240294.346235926</v>
      </c>
      <c r="H1326" s="1">
        <f>'Stand condition - SCT output'!$G1326</f>
        <v>3735.2677612304601</v>
      </c>
      <c r="I1326" s="1" t="str">
        <f>'Stand condition - SCT output'!$H1326</f>
        <v>Ovens</v>
      </c>
      <c r="J1326" s="1" t="str">
        <f>'Stand condition - SCT output'!$J1326</f>
        <v>Black Box</v>
      </c>
      <c r="K1326" s="1"/>
      <c r="L1326" t="s">
        <v>74</v>
      </c>
      <c r="M1326">
        <v>1989</v>
      </c>
      <c r="N1326" t="s">
        <v>77</v>
      </c>
      <c r="O1326">
        <v>622.90686035156205</v>
      </c>
      <c r="P1326" s="1">
        <v>28643.894165039001</v>
      </c>
      <c r="Q1326" s="1">
        <v>125848.747985839</v>
      </c>
      <c r="R1326" s="1">
        <v>240294.346235926</v>
      </c>
      <c r="S1326" s="1">
        <v>3735.2677612304601</v>
      </c>
      <c r="T1326" s="1" t="s">
        <v>9</v>
      </c>
      <c r="U1326" s="1" t="s">
        <v>58</v>
      </c>
      <c r="V1326">
        <f t="shared" si="167"/>
        <v>399145.16300838604</v>
      </c>
      <c r="X1326" t="s">
        <v>74</v>
      </c>
      <c r="Y1326">
        <v>1989</v>
      </c>
      <c r="Z1326" t="s">
        <v>77</v>
      </c>
      <c r="AA1326">
        <f t="shared" si="161"/>
        <v>0.15606023023219617</v>
      </c>
      <c r="AB1326">
        <f t="shared" si="162"/>
        <v>7.1763099793438281</v>
      </c>
      <c r="AC1326">
        <f t="shared" si="163"/>
        <v>31.529568600382845</v>
      </c>
      <c r="AD1326">
        <f t="shared" si="164"/>
        <v>60.202244322544232</v>
      </c>
      <c r="AE1326">
        <f t="shared" si="165"/>
        <v>0.93581686749689663</v>
      </c>
      <c r="AF1326" s="1" t="s">
        <v>9</v>
      </c>
      <c r="AG1326" s="1" t="s">
        <v>58</v>
      </c>
      <c r="AH1326">
        <f t="shared" si="168"/>
        <v>100</v>
      </c>
    </row>
    <row r="1327" spans="1:34" x14ac:dyDescent="0.45">
      <c r="A1327" t="str">
        <f>MID('Stand condition - SCT output'!$I1327,9,4)</f>
        <v>1988</v>
      </c>
      <c r="B1327">
        <f t="shared" si="166"/>
        <v>1989</v>
      </c>
      <c r="C1327" t="str">
        <f>MID('Stand condition - SCT output'!$I1327,18,4)</f>
        <v>1990</v>
      </c>
      <c r="D1327">
        <f>SUM('Stand condition - SCT output'!$B1327:$C1327)</f>
        <v>3944264.059850588</v>
      </c>
      <c r="E1327" s="1">
        <f>'Stand condition - SCT output'!$D1327</f>
        <v>83147512.132191107</v>
      </c>
      <c r="F1327" s="1">
        <f>'Stand condition - SCT output'!$E1327</f>
        <v>188559923.156746</v>
      </c>
      <c r="G1327" s="1">
        <f>'Stand condition - SCT output'!$F1327</f>
        <v>107292495.179298</v>
      </c>
      <c r="H1327" s="1">
        <f>'Stand condition - SCT output'!$G1327</f>
        <v>8241.5314067765703</v>
      </c>
      <c r="I1327" s="1" t="str">
        <f>'Stand condition - SCT output'!$H1327</f>
        <v>Paroo</v>
      </c>
      <c r="J1327" s="1" t="str">
        <f>'Stand condition - SCT output'!$J1327</f>
        <v>Black Box</v>
      </c>
      <c r="K1327" s="1"/>
      <c r="L1327" t="s">
        <v>74</v>
      </c>
      <c r="M1327">
        <v>1989</v>
      </c>
      <c r="N1327" t="s">
        <v>77</v>
      </c>
      <c r="O1327">
        <v>3944264.059850588</v>
      </c>
      <c r="P1327" s="1">
        <v>83147512.132191107</v>
      </c>
      <c r="Q1327" s="1">
        <v>188559923.156746</v>
      </c>
      <c r="R1327" s="1">
        <v>107292495.179298</v>
      </c>
      <c r="S1327" s="1">
        <v>8241.5314067765703</v>
      </c>
      <c r="T1327" s="1" t="s">
        <v>10</v>
      </c>
      <c r="U1327" s="1" t="s">
        <v>58</v>
      </c>
      <c r="V1327">
        <f t="shared" si="167"/>
        <v>382952436.05949241</v>
      </c>
      <c r="X1327" t="s">
        <v>74</v>
      </c>
      <c r="Y1327">
        <v>1989</v>
      </c>
      <c r="Z1327" t="s">
        <v>77</v>
      </c>
      <c r="AA1327">
        <f t="shared" si="161"/>
        <v>1.0299618669191177</v>
      </c>
      <c r="AB1327">
        <f t="shared" si="162"/>
        <v>21.712229588552347</v>
      </c>
      <c r="AC1327">
        <f t="shared" si="163"/>
        <v>49.238470734640487</v>
      </c>
      <c r="AD1327">
        <f t="shared" si="164"/>
        <v>28.017185706746595</v>
      </c>
      <c r="AE1327">
        <f t="shared" si="165"/>
        <v>2.1521031414711337E-3</v>
      </c>
      <c r="AF1327" s="1" t="s">
        <v>10</v>
      </c>
      <c r="AG1327" s="1" t="s">
        <v>58</v>
      </c>
      <c r="AH1327">
        <f t="shared" si="168"/>
        <v>100.00000000000003</v>
      </c>
    </row>
    <row r="1328" spans="1:34" x14ac:dyDescent="0.45">
      <c r="A1328" t="str">
        <f>MID('Stand condition - SCT output'!$I1328,9,4)</f>
        <v>1988</v>
      </c>
      <c r="B1328">
        <f t="shared" si="166"/>
        <v>1989</v>
      </c>
      <c r="C1328" t="str">
        <f>MID('Stand condition - SCT output'!$I1328,18,4)</f>
        <v>1990</v>
      </c>
      <c r="D1328">
        <f>SUM('Stand condition - SCT output'!$B1328:$C1328)</f>
        <v>4868703.7968335878</v>
      </c>
      <c r="E1328" s="1">
        <f>'Stand condition - SCT output'!$D1328</f>
        <v>20779998.0632319</v>
      </c>
      <c r="F1328" s="1">
        <f>'Stand condition - SCT output'!$E1328</f>
        <v>54172525.420686297</v>
      </c>
      <c r="G1328" s="1">
        <f>'Stand condition - SCT output'!$F1328</f>
        <v>39012724.4408255</v>
      </c>
      <c r="H1328" s="1">
        <f>'Stand condition - SCT output'!$G1328</f>
        <v>2509.9517211913999</v>
      </c>
      <c r="I1328" s="1" t="str">
        <f>'Stand condition - SCT output'!$H1328</f>
        <v>Wimmera-Avoca</v>
      </c>
      <c r="J1328" s="1" t="str">
        <f>'Stand condition - SCT output'!$J1328</f>
        <v>Black Box</v>
      </c>
      <c r="K1328" s="1"/>
      <c r="L1328" t="s">
        <v>74</v>
      </c>
      <c r="M1328">
        <v>1989</v>
      </c>
      <c r="N1328" t="s">
        <v>77</v>
      </c>
      <c r="O1328">
        <v>4868703.7968335878</v>
      </c>
      <c r="P1328" s="1">
        <v>20779998.0632319</v>
      </c>
      <c r="Q1328" s="1">
        <v>54172525.420686297</v>
      </c>
      <c r="R1328" s="1">
        <v>39012724.4408255</v>
      </c>
      <c r="S1328" s="1">
        <v>2509.9517211913999</v>
      </c>
      <c r="T1328" s="1" t="s">
        <v>11</v>
      </c>
      <c r="U1328" s="1" t="s">
        <v>58</v>
      </c>
      <c r="V1328">
        <f t="shared" si="167"/>
        <v>118836461.67329848</v>
      </c>
      <c r="X1328" t="s">
        <v>74</v>
      </c>
      <c r="Y1328">
        <v>1989</v>
      </c>
      <c r="Z1328" t="s">
        <v>77</v>
      </c>
      <c r="AA1328">
        <f t="shared" si="161"/>
        <v>4.0969780892824614</v>
      </c>
      <c r="AB1328">
        <f t="shared" si="162"/>
        <v>17.486214054706227</v>
      </c>
      <c r="AC1328">
        <f t="shared" si="163"/>
        <v>45.585777847892956</v>
      </c>
      <c r="AD1328">
        <f t="shared" si="164"/>
        <v>32.828917902384262</v>
      </c>
      <c r="AE1328">
        <f t="shared" si="165"/>
        <v>2.112105734089998E-3</v>
      </c>
      <c r="AF1328" s="1" t="s">
        <v>11</v>
      </c>
      <c r="AG1328" s="1" t="s">
        <v>58</v>
      </c>
      <c r="AH1328">
        <f t="shared" si="168"/>
        <v>100</v>
      </c>
    </row>
    <row r="1329" spans="1:34" x14ac:dyDescent="0.45">
      <c r="A1329" t="str">
        <f>MID('Stand condition - SCT output'!$I1329,9,4)</f>
        <v>1988</v>
      </c>
      <c r="B1329">
        <f t="shared" si="166"/>
        <v>1989</v>
      </c>
      <c r="C1329" t="str">
        <f>MID('Stand condition - SCT output'!$I1329,18,4)</f>
        <v>1990</v>
      </c>
      <c r="D1329">
        <f>SUM('Stand condition - SCT output'!$B1329:$C1329)</f>
        <v>3693988.2385265813</v>
      </c>
      <c r="E1329" s="1">
        <f>'Stand condition - SCT output'!$D1329</f>
        <v>106789013.99211399</v>
      </c>
      <c r="F1329" s="1">
        <f>'Stand condition - SCT output'!$E1329</f>
        <v>499640843.87914699</v>
      </c>
      <c r="G1329" s="1">
        <f>'Stand condition - SCT output'!$F1329</f>
        <v>275451730.27159798</v>
      </c>
      <c r="H1329" s="1">
        <f>'Stand condition - SCT output'!$G1329</f>
        <v>23743.2951049804</v>
      </c>
      <c r="I1329" s="1" t="str">
        <f>'Stand condition - SCT output'!$H1329</f>
        <v>Lachlan</v>
      </c>
      <c r="J1329" s="1" t="str">
        <f>'Stand condition - SCT output'!$J1329</f>
        <v>Black Box</v>
      </c>
      <c r="K1329" s="1"/>
      <c r="L1329" t="s">
        <v>74</v>
      </c>
      <c r="M1329">
        <v>1989</v>
      </c>
      <c r="N1329" t="s">
        <v>77</v>
      </c>
      <c r="O1329">
        <v>3693988.2385265813</v>
      </c>
      <c r="P1329" s="1">
        <v>106789013.99211399</v>
      </c>
      <c r="Q1329" s="1">
        <v>499640843.87914699</v>
      </c>
      <c r="R1329" s="1">
        <v>275451730.27159798</v>
      </c>
      <c r="S1329" s="1">
        <v>23743.2951049804</v>
      </c>
      <c r="T1329" s="1" t="s">
        <v>12</v>
      </c>
      <c r="U1329" s="1" t="s">
        <v>58</v>
      </c>
      <c r="V1329">
        <f t="shared" si="167"/>
        <v>885599319.67649055</v>
      </c>
      <c r="X1329" t="s">
        <v>74</v>
      </c>
      <c r="Y1329">
        <v>1989</v>
      </c>
      <c r="Z1329" t="s">
        <v>77</v>
      </c>
      <c r="AA1329">
        <f t="shared" si="161"/>
        <v>0.41711733020255654</v>
      </c>
      <c r="AB1329">
        <f t="shared" si="162"/>
        <v>12.058389343741142</v>
      </c>
      <c r="AC1329">
        <f t="shared" si="163"/>
        <v>56.418386145742048</v>
      </c>
      <c r="AD1329">
        <f t="shared" si="164"/>
        <v>31.103426137705313</v>
      </c>
      <c r="AE1329">
        <f t="shared" si="165"/>
        <v>2.6810426089367173E-3</v>
      </c>
      <c r="AF1329" s="1" t="s">
        <v>12</v>
      </c>
      <c r="AG1329" s="1" t="s">
        <v>58</v>
      </c>
      <c r="AH1329">
        <f t="shared" si="168"/>
        <v>100</v>
      </c>
    </row>
    <row r="1330" spans="1:34" x14ac:dyDescent="0.45">
      <c r="A1330" t="str">
        <f>MID('Stand condition - SCT output'!$I1330,9,4)</f>
        <v>1988</v>
      </c>
      <c r="B1330">
        <f t="shared" si="166"/>
        <v>1989</v>
      </c>
      <c r="C1330" t="str">
        <f>MID('Stand condition - SCT output'!$I1330,18,4)</f>
        <v>1990</v>
      </c>
      <c r="D1330">
        <f>SUM('Stand condition - SCT output'!$B1330:$C1330)</f>
        <v>140748.69652434663</v>
      </c>
      <c r="E1330" s="1">
        <f>'Stand condition - SCT output'!$D1330</f>
        <v>3410329.00595822</v>
      </c>
      <c r="F1330" s="1">
        <f>'Stand condition - SCT output'!$E1330</f>
        <v>16959450.846234001</v>
      </c>
      <c r="G1330" s="1">
        <f>'Stand condition - SCT output'!$F1330</f>
        <v>15872882.084703799</v>
      </c>
      <c r="H1330" s="1">
        <f>'Stand condition - SCT output'!$G1330</f>
        <v>2498.7608032226499</v>
      </c>
      <c r="I1330" s="1" t="str">
        <f>'Stand condition - SCT output'!$H1330</f>
        <v>Loddon</v>
      </c>
      <c r="J1330" s="1" t="str">
        <f>'Stand condition - SCT output'!$J1330</f>
        <v>Black Box</v>
      </c>
      <c r="K1330" s="1"/>
      <c r="L1330" t="s">
        <v>74</v>
      </c>
      <c r="M1330">
        <v>1989</v>
      </c>
      <c r="N1330" t="s">
        <v>77</v>
      </c>
      <c r="O1330">
        <v>140748.69652434663</v>
      </c>
      <c r="P1330" s="1">
        <v>3410329.00595822</v>
      </c>
      <c r="Q1330" s="1">
        <v>16959450.846234001</v>
      </c>
      <c r="R1330" s="1">
        <v>15872882.084703799</v>
      </c>
      <c r="S1330" s="1">
        <v>2498.7608032226499</v>
      </c>
      <c r="T1330" s="1" t="s">
        <v>13</v>
      </c>
      <c r="U1330" s="1" t="s">
        <v>58</v>
      </c>
      <c r="V1330">
        <f t="shared" si="167"/>
        <v>36385909.394223586</v>
      </c>
      <c r="X1330" t="s">
        <v>74</v>
      </c>
      <c r="Y1330">
        <v>1989</v>
      </c>
      <c r="Z1330" t="s">
        <v>77</v>
      </c>
      <c r="AA1330">
        <f t="shared" si="161"/>
        <v>0.38682198375036647</v>
      </c>
      <c r="AB1330">
        <f t="shared" si="162"/>
        <v>9.3726639315482494</v>
      </c>
      <c r="AC1330">
        <f t="shared" si="163"/>
        <v>46.609940849592682</v>
      </c>
      <c r="AD1330">
        <f t="shared" si="164"/>
        <v>43.62370584923098</v>
      </c>
      <c r="AE1330">
        <f t="shared" si="165"/>
        <v>6.8673858777302914E-3</v>
      </c>
      <c r="AF1330" s="1" t="s">
        <v>13</v>
      </c>
      <c r="AG1330" s="1" t="s">
        <v>58</v>
      </c>
      <c r="AH1330">
        <f t="shared" si="168"/>
        <v>100.00000000000001</v>
      </c>
    </row>
    <row r="1331" spans="1:34" x14ac:dyDescent="0.45">
      <c r="A1331" t="str">
        <f>MID('Stand condition - SCT output'!$I1331,9,4)</f>
        <v>1988</v>
      </c>
      <c r="B1331">
        <f t="shared" si="166"/>
        <v>1989</v>
      </c>
      <c r="C1331" t="str">
        <f>MID('Stand condition - SCT output'!$I1331,18,4)</f>
        <v>1990</v>
      </c>
      <c r="D1331">
        <f>SUM('Stand condition - SCT output'!$B1331:$C1331)</f>
        <v>66210189.198476188</v>
      </c>
      <c r="E1331" s="1">
        <f>'Stand condition - SCT output'!$D1331</f>
        <v>353405434.19861698</v>
      </c>
      <c r="F1331" s="1">
        <f>'Stand condition - SCT output'!$E1331</f>
        <v>448922559.28503698</v>
      </c>
      <c r="G1331" s="1">
        <f>'Stand condition - SCT output'!$F1331</f>
        <v>306335805.89845598</v>
      </c>
      <c r="H1331" s="1">
        <f>'Stand condition - SCT output'!$G1331</f>
        <v>10917.2305297851</v>
      </c>
      <c r="I1331" s="1" t="str">
        <f>'Stand condition - SCT output'!$H1331</f>
        <v>Lower Darling</v>
      </c>
      <c r="J1331" s="1" t="str">
        <f>'Stand condition - SCT output'!$J1331</f>
        <v>Black Box</v>
      </c>
      <c r="K1331" s="1"/>
      <c r="L1331" t="s">
        <v>74</v>
      </c>
      <c r="M1331">
        <v>1989</v>
      </c>
      <c r="N1331" t="s">
        <v>77</v>
      </c>
      <c r="O1331">
        <v>66210189.198476188</v>
      </c>
      <c r="P1331" s="1">
        <v>353405434.19861698</v>
      </c>
      <c r="Q1331" s="1">
        <v>448922559.28503698</v>
      </c>
      <c r="R1331" s="1">
        <v>306335805.89845598</v>
      </c>
      <c r="S1331" s="1">
        <v>10917.2305297851</v>
      </c>
      <c r="T1331" s="1" t="s">
        <v>14</v>
      </c>
      <c r="U1331" s="1" t="s">
        <v>58</v>
      </c>
      <c r="V1331">
        <f t="shared" si="167"/>
        <v>1174884905.8111157</v>
      </c>
      <c r="X1331" t="s">
        <v>74</v>
      </c>
      <c r="Y1331">
        <v>1989</v>
      </c>
      <c r="Z1331" t="s">
        <v>77</v>
      </c>
      <c r="AA1331">
        <f t="shared" si="161"/>
        <v>5.6354617265906635</v>
      </c>
      <c r="AB1331">
        <f t="shared" si="162"/>
        <v>30.080004641359597</v>
      </c>
      <c r="AC1331">
        <f t="shared" si="163"/>
        <v>38.209918015340435</v>
      </c>
      <c r="AD1331">
        <f t="shared" si="164"/>
        <v>26.073686399687652</v>
      </c>
      <c r="AE1331">
        <f t="shared" si="165"/>
        <v>9.2921702166631152E-4</v>
      </c>
      <c r="AF1331" s="1" t="s">
        <v>14</v>
      </c>
      <c r="AG1331" s="1" t="s">
        <v>58</v>
      </c>
      <c r="AH1331">
        <f t="shared" si="168"/>
        <v>100.00000000000001</v>
      </c>
    </row>
    <row r="1332" spans="1:34" x14ac:dyDescent="0.45">
      <c r="A1332" t="str">
        <f>MID('Stand condition - SCT output'!$I1332,9,4)</f>
        <v>1988</v>
      </c>
      <c r="B1332">
        <f t="shared" si="166"/>
        <v>1989</v>
      </c>
      <c r="C1332" t="str">
        <f>MID('Stand condition - SCT output'!$I1332,18,4)</f>
        <v>1990</v>
      </c>
      <c r="D1332">
        <f>SUM('Stand condition - SCT output'!$B1332:$C1332)</f>
        <v>1227529.8369140609</v>
      </c>
      <c r="E1332" s="1">
        <f>'Stand condition - SCT output'!$D1332</f>
        <v>86673688.668753996</v>
      </c>
      <c r="F1332" s="1">
        <f>'Stand condition - SCT output'!$E1332</f>
        <v>956405128.63871098</v>
      </c>
      <c r="G1332" s="1">
        <f>'Stand condition - SCT output'!$F1332</f>
        <v>753345494.24957705</v>
      </c>
      <c r="H1332" s="1">
        <f>'Stand condition - SCT output'!$G1332</f>
        <v>26459.412414550701</v>
      </c>
      <c r="I1332" s="1" t="str">
        <f>'Stand condition - SCT output'!$H1332</f>
        <v>Macquarie-Castlereagh</v>
      </c>
      <c r="J1332" s="1" t="str">
        <f>'Stand condition - SCT output'!$J1332</f>
        <v>Black Box</v>
      </c>
      <c r="K1332" s="1"/>
      <c r="L1332" t="s">
        <v>74</v>
      </c>
      <c r="M1332">
        <v>1989</v>
      </c>
      <c r="N1332" t="s">
        <v>77</v>
      </c>
      <c r="O1332">
        <v>1227529.8369140609</v>
      </c>
      <c r="P1332" s="1">
        <v>86673688.668753996</v>
      </c>
      <c r="Q1332" s="1">
        <v>956405128.63871098</v>
      </c>
      <c r="R1332" s="1">
        <v>753345494.24957705</v>
      </c>
      <c r="S1332" s="1">
        <v>26459.412414550701</v>
      </c>
      <c r="T1332" s="1" t="s">
        <v>15</v>
      </c>
      <c r="U1332" s="1" t="s">
        <v>58</v>
      </c>
      <c r="V1332">
        <f t="shared" si="167"/>
        <v>1797678300.8063707</v>
      </c>
      <c r="X1332" t="s">
        <v>74</v>
      </c>
      <c r="Y1332">
        <v>1989</v>
      </c>
      <c r="Z1332" t="s">
        <v>77</v>
      </c>
      <c r="AA1332">
        <f t="shared" si="161"/>
        <v>6.8284177228119025E-2</v>
      </c>
      <c r="AB1332">
        <f t="shared" si="162"/>
        <v>4.8214237569578184</v>
      </c>
      <c r="AC1332">
        <f t="shared" si="163"/>
        <v>53.202240256763609</v>
      </c>
      <c r="AD1332">
        <f t="shared" si="164"/>
        <v>41.906579943233154</v>
      </c>
      <c r="AE1332">
        <f t="shared" si="165"/>
        <v>1.4718658172979007E-3</v>
      </c>
      <c r="AF1332" s="1" t="s">
        <v>15</v>
      </c>
      <c r="AG1332" s="1" t="s">
        <v>58</v>
      </c>
      <c r="AH1332">
        <f t="shared" si="168"/>
        <v>99.999999999999986</v>
      </c>
    </row>
    <row r="1333" spans="1:34" x14ac:dyDescent="0.45">
      <c r="A1333" t="str">
        <f>MID('Stand condition - SCT output'!$I1333,9,4)</f>
        <v>1988</v>
      </c>
      <c r="B1333">
        <f t="shared" si="166"/>
        <v>1989</v>
      </c>
      <c r="C1333" t="str">
        <f>MID('Stand condition - SCT output'!$I1333,18,4)</f>
        <v>1990</v>
      </c>
      <c r="D1333">
        <f>SUM('Stand condition - SCT output'!$B1333:$C1333)</f>
        <v>52298.402587890545</v>
      </c>
      <c r="E1333" s="1">
        <f>'Stand condition - SCT output'!$D1333</f>
        <v>2246442.2707213098</v>
      </c>
      <c r="F1333" s="1">
        <f>'Stand condition - SCT output'!$E1333</f>
        <v>12350703.9405776</v>
      </c>
      <c r="G1333" s="1">
        <f>'Stand condition - SCT output'!$F1333</f>
        <v>10820894.909553001</v>
      </c>
      <c r="H1333" s="1">
        <f>'Stand condition - SCT output'!$G1333</f>
        <v>3401.9520263671802</v>
      </c>
      <c r="I1333" s="1" t="str">
        <f>'Stand condition - SCT output'!$H1333</f>
        <v>Moonie</v>
      </c>
      <c r="J1333" s="1" t="str">
        <f>'Stand condition - SCT output'!$J1333</f>
        <v>Black Box</v>
      </c>
      <c r="K1333" s="1"/>
      <c r="L1333" t="s">
        <v>74</v>
      </c>
      <c r="M1333">
        <v>1989</v>
      </c>
      <c r="N1333" t="s">
        <v>77</v>
      </c>
      <c r="O1333">
        <v>52298.402587890545</v>
      </c>
      <c r="P1333" s="1">
        <v>2246442.2707213098</v>
      </c>
      <c r="Q1333" s="1">
        <v>12350703.9405776</v>
      </c>
      <c r="R1333" s="1">
        <v>10820894.909553001</v>
      </c>
      <c r="S1333" s="1">
        <v>3401.9520263671802</v>
      </c>
      <c r="T1333" s="1" t="s">
        <v>16</v>
      </c>
      <c r="U1333" s="1" t="s">
        <v>58</v>
      </c>
      <c r="V1333">
        <f t="shared" si="167"/>
        <v>25473741.475466169</v>
      </c>
      <c r="X1333" t="s">
        <v>74</v>
      </c>
      <c r="Y1333">
        <v>1989</v>
      </c>
      <c r="Z1333" t="s">
        <v>77</v>
      </c>
      <c r="AA1333">
        <f t="shared" si="161"/>
        <v>0.20530318500036315</v>
      </c>
      <c r="AB1333">
        <f t="shared" si="162"/>
        <v>8.8186585110980449</v>
      </c>
      <c r="AC1333">
        <f t="shared" si="163"/>
        <v>48.484059369420066</v>
      </c>
      <c r="AD1333">
        <f t="shared" si="164"/>
        <v>42.478624194151593</v>
      </c>
      <c r="AE1333">
        <f t="shared" si="165"/>
        <v>1.3354740329933902E-2</v>
      </c>
      <c r="AF1333" s="1" t="s">
        <v>16</v>
      </c>
      <c r="AG1333" s="1" t="s">
        <v>58</v>
      </c>
      <c r="AH1333">
        <f t="shared" si="168"/>
        <v>100</v>
      </c>
    </row>
    <row r="1334" spans="1:34" x14ac:dyDescent="0.45">
      <c r="A1334" t="str">
        <f>MID('Stand condition - SCT output'!$I1334,9,4)</f>
        <v>1988</v>
      </c>
      <c r="B1334">
        <f t="shared" si="166"/>
        <v>1989</v>
      </c>
      <c r="C1334" t="str">
        <f>MID('Stand condition - SCT output'!$I1334,18,4)</f>
        <v>1990</v>
      </c>
      <c r="D1334">
        <f>SUM('Stand condition - SCT output'!$B1334:$C1334)</f>
        <v>117836932.74997617</v>
      </c>
      <c r="E1334" s="1">
        <f>'Stand condition - SCT output'!$D1334</f>
        <v>365841094.46287799</v>
      </c>
      <c r="F1334" s="1">
        <f>'Stand condition - SCT output'!$E1334</f>
        <v>766748312.73791003</v>
      </c>
      <c r="G1334" s="1">
        <f>'Stand condition - SCT output'!$F1334</f>
        <v>695230021.69421899</v>
      </c>
      <c r="H1334" s="1">
        <f>'Stand condition - SCT output'!$G1334</f>
        <v>176937.476318359</v>
      </c>
      <c r="I1334" s="1" t="str">
        <f>'Stand condition - SCT output'!$H1334</f>
        <v>Murray</v>
      </c>
      <c r="J1334" s="1" t="str">
        <f>'Stand condition - SCT output'!$J1334</f>
        <v>Black Box</v>
      </c>
      <c r="K1334" s="1"/>
      <c r="L1334" t="s">
        <v>74</v>
      </c>
      <c r="M1334">
        <v>1989</v>
      </c>
      <c r="N1334" t="s">
        <v>77</v>
      </c>
      <c r="O1334">
        <v>117836932.74997617</v>
      </c>
      <c r="P1334" s="1">
        <v>365841094.46287799</v>
      </c>
      <c r="Q1334" s="1">
        <v>766748312.73791003</v>
      </c>
      <c r="R1334" s="1">
        <v>695230021.69421899</v>
      </c>
      <c r="S1334" s="1">
        <v>176937.476318359</v>
      </c>
      <c r="T1334" s="1" t="s">
        <v>17</v>
      </c>
      <c r="U1334" s="1" t="s">
        <v>58</v>
      </c>
      <c r="V1334">
        <f t="shared" si="167"/>
        <v>1945833299.1213017</v>
      </c>
      <c r="X1334" t="s">
        <v>74</v>
      </c>
      <c r="Y1334">
        <v>1989</v>
      </c>
      <c r="Z1334" t="s">
        <v>77</v>
      </c>
      <c r="AA1334">
        <f t="shared" si="161"/>
        <v>6.055859605403449</v>
      </c>
      <c r="AB1334">
        <f t="shared" si="162"/>
        <v>18.801255720522633</v>
      </c>
      <c r="AC1334">
        <f t="shared" si="163"/>
        <v>39.404624902048795</v>
      </c>
      <c r="AD1334">
        <f t="shared" si="164"/>
        <v>35.729166625330677</v>
      </c>
      <c r="AE1334">
        <f t="shared" si="165"/>
        <v>9.0931466944398735E-3</v>
      </c>
      <c r="AF1334" s="1" t="s">
        <v>17</v>
      </c>
      <c r="AG1334" s="1" t="s">
        <v>58</v>
      </c>
      <c r="AH1334">
        <f t="shared" si="168"/>
        <v>100</v>
      </c>
    </row>
    <row r="1335" spans="1:34" x14ac:dyDescent="0.45">
      <c r="A1335" t="str">
        <f>MID('Stand condition - SCT output'!$I1335,9,4)</f>
        <v>1988</v>
      </c>
      <c r="B1335">
        <f t="shared" si="166"/>
        <v>1989</v>
      </c>
      <c r="C1335" t="str">
        <f>MID('Stand condition - SCT output'!$I1335,18,4)</f>
        <v>1990</v>
      </c>
      <c r="D1335">
        <f>SUM('Stand condition - SCT output'!$B1335:$C1335)</f>
        <v>118796.607324697</v>
      </c>
      <c r="E1335" s="1">
        <f>'Stand condition - SCT output'!$D1335</f>
        <v>7918927.3925139699</v>
      </c>
      <c r="F1335" s="1">
        <f>'Stand condition - SCT output'!$E1335</f>
        <v>88442818.282109693</v>
      </c>
      <c r="G1335" s="1">
        <f>'Stand condition - SCT output'!$F1335</f>
        <v>129087022.39540599</v>
      </c>
      <c r="H1335" s="1">
        <f>'Stand condition - SCT output'!$G1335</f>
        <v>49790.861373362801</v>
      </c>
      <c r="I1335" s="1" t="str">
        <f>'Stand condition - SCT output'!$H1335</f>
        <v>Barwon-Darling</v>
      </c>
      <c r="J1335" s="1" t="str">
        <f>'Stand condition - SCT output'!$J1335</f>
        <v>Black Box</v>
      </c>
      <c r="K1335" s="1"/>
      <c r="L1335" t="s">
        <v>74</v>
      </c>
      <c r="M1335">
        <v>1989</v>
      </c>
      <c r="N1335" t="s">
        <v>77</v>
      </c>
      <c r="O1335">
        <v>118796.607324697</v>
      </c>
      <c r="P1335" s="1">
        <v>7918927.3925139699</v>
      </c>
      <c r="Q1335" s="1">
        <v>88442818.282109693</v>
      </c>
      <c r="R1335" s="1">
        <v>129087022.39540599</v>
      </c>
      <c r="S1335" s="1">
        <v>49790.861373362801</v>
      </c>
      <c r="T1335" s="1" t="s">
        <v>18</v>
      </c>
      <c r="U1335" s="1" t="s">
        <v>58</v>
      </c>
      <c r="V1335">
        <f t="shared" si="167"/>
        <v>225617355.5387277</v>
      </c>
      <c r="X1335" t="s">
        <v>74</v>
      </c>
      <c r="Y1335">
        <v>1989</v>
      </c>
      <c r="Z1335" t="s">
        <v>77</v>
      </c>
      <c r="AA1335">
        <f t="shared" si="161"/>
        <v>5.2654019918385801E-2</v>
      </c>
      <c r="AB1335">
        <f t="shared" si="162"/>
        <v>3.5098928332021289</v>
      </c>
      <c r="AC1335">
        <f t="shared" si="163"/>
        <v>39.200361191596492</v>
      </c>
      <c r="AD1335">
        <f t="shared" si="164"/>
        <v>57.215023235766949</v>
      </c>
      <c r="AE1335">
        <f t="shared" si="165"/>
        <v>2.2068719516046317E-2</v>
      </c>
      <c r="AF1335" s="1" t="s">
        <v>18</v>
      </c>
      <c r="AG1335" s="1" t="s">
        <v>58</v>
      </c>
      <c r="AH1335">
        <f t="shared" si="168"/>
        <v>100</v>
      </c>
    </row>
    <row r="1336" spans="1:34" x14ac:dyDescent="0.45">
      <c r="A1336" t="str">
        <f>MID('Stand condition - SCT output'!$I1336,9,4)</f>
        <v>1988</v>
      </c>
      <c r="B1336">
        <f t="shared" si="166"/>
        <v>1989</v>
      </c>
      <c r="C1336" t="str">
        <f>MID('Stand condition - SCT output'!$I1336,18,4)</f>
        <v>1990</v>
      </c>
      <c r="D1336">
        <f>SUM('Stand condition - SCT output'!$B1336:$C1336)</f>
        <v>250055.73797607387</v>
      </c>
      <c r="E1336" s="1">
        <f>'Stand condition - SCT output'!$D1336</f>
        <v>5889478.2326394403</v>
      </c>
      <c r="F1336" s="1">
        <f>'Stand condition - SCT output'!$E1336</f>
        <v>42800552.216283701</v>
      </c>
      <c r="G1336" s="1">
        <f>'Stand condition - SCT output'!$F1336</f>
        <v>32521346.469761699</v>
      </c>
      <c r="H1336" s="1">
        <f>'Stand condition - SCT output'!$G1336</f>
        <v>12207.0643920898</v>
      </c>
      <c r="I1336" s="1" t="str">
        <f>'Stand condition - SCT output'!$H1336</f>
        <v>Border Rivers</v>
      </c>
      <c r="J1336" s="1" t="str">
        <f>'Stand condition - SCT output'!$J1336</f>
        <v>Black Box</v>
      </c>
      <c r="K1336" s="1"/>
      <c r="L1336" t="s">
        <v>74</v>
      </c>
      <c r="M1336">
        <v>1989</v>
      </c>
      <c r="N1336" t="s">
        <v>77</v>
      </c>
      <c r="O1336">
        <v>250055.73797607387</v>
      </c>
      <c r="P1336" s="1">
        <v>5889478.2326394403</v>
      </c>
      <c r="Q1336" s="1">
        <v>42800552.216283701</v>
      </c>
      <c r="R1336" s="1">
        <v>32521346.469761699</v>
      </c>
      <c r="S1336" s="1">
        <v>12207.0643920898</v>
      </c>
      <c r="T1336" s="1" t="s">
        <v>19</v>
      </c>
      <c r="U1336" s="1" t="s">
        <v>58</v>
      </c>
      <c r="V1336">
        <f t="shared" si="167"/>
        <v>81473639.721053004</v>
      </c>
      <c r="X1336" t="s">
        <v>74</v>
      </c>
      <c r="Y1336">
        <v>1989</v>
      </c>
      <c r="Z1336" t="s">
        <v>77</v>
      </c>
      <c r="AA1336">
        <f t="shared" si="161"/>
        <v>0.30691612505861671</v>
      </c>
      <c r="AB1336">
        <f t="shared" si="162"/>
        <v>7.2286917005348714</v>
      </c>
      <c r="AC1336">
        <f t="shared" si="163"/>
        <v>52.533006212589669</v>
      </c>
      <c r="AD1336">
        <f t="shared" si="164"/>
        <v>39.91640312266312</v>
      </c>
      <c r="AE1336">
        <f t="shared" si="165"/>
        <v>1.4982839153723806E-2</v>
      </c>
      <c r="AF1336" s="1" t="s">
        <v>19</v>
      </c>
      <c r="AG1336" s="1" t="s">
        <v>58</v>
      </c>
      <c r="AH1336">
        <f t="shared" si="168"/>
        <v>99.999999999999986</v>
      </c>
    </row>
    <row r="1337" spans="1:34" x14ac:dyDescent="0.45">
      <c r="A1337" t="str">
        <f>MID('Stand condition - SCT output'!$I1337,9,4)</f>
        <v>1988</v>
      </c>
      <c r="B1337">
        <f t="shared" si="166"/>
        <v>1989</v>
      </c>
      <c r="C1337" t="str">
        <f>MID('Stand condition - SCT output'!$I1337,18,4)</f>
        <v>1990</v>
      </c>
      <c r="D1337">
        <f>SUM('Stand condition - SCT output'!$B1337:$C1337)</f>
        <v>623.65155029296795</v>
      </c>
      <c r="E1337" s="1">
        <f>'Stand condition - SCT output'!$D1337</f>
        <v>27432.072814941399</v>
      </c>
      <c r="F1337" s="1">
        <f>'Stand condition - SCT output'!$E1337</f>
        <v>223732.97253417899</v>
      </c>
      <c r="G1337" s="1">
        <f>'Stand condition - SCT output'!$F1337</f>
        <v>463961.38357412303</v>
      </c>
      <c r="H1337" s="1">
        <f>'Stand condition - SCT output'!$G1337</f>
        <v>624.25579833984295</v>
      </c>
      <c r="I1337" s="1" t="str">
        <f>'Stand condition - SCT output'!$H1337</f>
        <v>Campaspe</v>
      </c>
      <c r="J1337" s="1" t="str">
        <f>'Stand condition - SCT output'!$J1337</f>
        <v>Black Box</v>
      </c>
      <c r="K1337" s="1"/>
      <c r="L1337" t="s">
        <v>74</v>
      </c>
      <c r="M1337">
        <v>1989</v>
      </c>
      <c r="N1337" t="s">
        <v>77</v>
      </c>
      <c r="O1337">
        <v>623.65155029296795</v>
      </c>
      <c r="P1337" s="1">
        <v>27432.072814941399</v>
      </c>
      <c r="Q1337" s="1">
        <v>223732.97253417899</v>
      </c>
      <c r="R1337" s="1">
        <v>463961.38357412303</v>
      </c>
      <c r="S1337" s="1">
        <v>624.25579833984295</v>
      </c>
      <c r="T1337" s="1" t="s">
        <v>20</v>
      </c>
      <c r="U1337" s="1" t="s">
        <v>58</v>
      </c>
      <c r="V1337">
        <f t="shared" si="167"/>
        <v>716374.33627187624</v>
      </c>
      <c r="X1337" t="s">
        <v>74</v>
      </c>
      <c r="Y1337">
        <v>1989</v>
      </c>
      <c r="Z1337" t="s">
        <v>77</v>
      </c>
      <c r="AA1337">
        <f t="shared" si="161"/>
        <v>8.705665721339878E-2</v>
      </c>
      <c r="AB1337">
        <f t="shared" si="162"/>
        <v>3.8292930701150163</v>
      </c>
      <c r="AC1337">
        <f t="shared" si="163"/>
        <v>31.231293641606463</v>
      </c>
      <c r="AD1337">
        <f t="shared" si="164"/>
        <v>64.765215625764938</v>
      </c>
      <c r="AE1337">
        <f t="shared" si="165"/>
        <v>8.7141005300185301E-2</v>
      </c>
      <c r="AF1337" s="1" t="s">
        <v>20</v>
      </c>
      <c r="AG1337" s="1" t="s">
        <v>58</v>
      </c>
      <c r="AH1337">
        <f t="shared" si="168"/>
        <v>100</v>
      </c>
    </row>
    <row r="1338" spans="1:34" x14ac:dyDescent="0.45">
      <c r="A1338" t="str">
        <f>MID('Stand condition - SCT output'!$I1338,9,4)</f>
        <v>1988</v>
      </c>
      <c r="B1338">
        <f t="shared" si="166"/>
        <v>1989</v>
      </c>
      <c r="C1338" t="str">
        <f>MID('Stand condition - SCT output'!$I1338,18,4)</f>
        <v>1990</v>
      </c>
      <c r="D1338">
        <f>SUM('Stand condition - SCT output'!$B1338:$C1338)</f>
        <v>167779.65753173828</v>
      </c>
      <c r="E1338" s="1">
        <f>'Stand condition - SCT output'!$D1338</f>
        <v>1494976.4811176299</v>
      </c>
      <c r="F1338" s="1">
        <f>'Stand condition - SCT output'!$E1338</f>
        <v>8419473.1390847601</v>
      </c>
      <c r="G1338" s="1">
        <f>'Stand condition - SCT output'!$F1338</f>
        <v>12490329.3585403</v>
      </c>
      <c r="H1338" s="1">
        <f>'Stand condition - SCT output'!$G1338</f>
        <v>9977.1649780273401</v>
      </c>
      <c r="I1338" s="1" t="str">
        <f>'Stand condition - SCT output'!$H1338</f>
        <v>Goulburn-Broken</v>
      </c>
      <c r="J1338" s="1" t="str">
        <f>'Stand condition - SCT output'!$J1338</f>
        <v>Black Box</v>
      </c>
      <c r="K1338" s="1"/>
      <c r="L1338" t="s">
        <v>74</v>
      </c>
      <c r="M1338">
        <v>1989</v>
      </c>
      <c r="N1338" t="s">
        <v>77</v>
      </c>
      <c r="O1338">
        <v>167779.65753173828</v>
      </c>
      <c r="P1338" s="1">
        <v>1494976.4811176299</v>
      </c>
      <c r="Q1338" s="1">
        <v>8419473.1390847601</v>
      </c>
      <c r="R1338" s="1">
        <v>12490329.3585403</v>
      </c>
      <c r="S1338" s="1">
        <v>9977.1649780273401</v>
      </c>
      <c r="T1338" s="1" t="s">
        <v>21</v>
      </c>
      <c r="U1338" s="1" t="s">
        <v>58</v>
      </c>
      <c r="V1338">
        <f t="shared" si="167"/>
        <v>22582535.801252455</v>
      </c>
      <c r="X1338" t="s">
        <v>74</v>
      </c>
      <c r="Y1338">
        <v>1989</v>
      </c>
      <c r="Z1338" t="s">
        <v>77</v>
      </c>
      <c r="AA1338">
        <f t="shared" si="161"/>
        <v>0.74296199066551694</v>
      </c>
      <c r="AB1338">
        <f t="shared" si="162"/>
        <v>6.6200558443694213</v>
      </c>
      <c r="AC1338">
        <f t="shared" si="163"/>
        <v>37.283116533873958</v>
      </c>
      <c r="AD1338">
        <f t="shared" si="164"/>
        <v>55.309684742523793</v>
      </c>
      <c r="AE1338">
        <f t="shared" si="165"/>
        <v>4.4180888567323759E-2</v>
      </c>
      <c r="AF1338" s="1" t="s">
        <v>21</v>
      </c>
      <c r="AG1338" s="1" t="s">
        <v>58</v>
      </c>
      <c r="AH1338">
        <f t="shared" si="168"/>
        <v>100.00000000000001</v>
      </c>
    </row>
    <row r="1339" spans="1:34" x14ac:dyDescent="0.45">
      <c r="A1339" t="str">
        <f>MID('Stand condition - SCT output'!$I1339,9,4)</f>
        <v>1988</v>
      </c>
      <c r="B1339">
        <f t="shared" si="166"/>
        <v>1989</v>
      </c>
      <c r="C1339" t="str">
        <f>MID('Stand condition - SCT output'!$I1339,18,4)</f>
        <v>1990</v>
      </c>
      <c r="D1339">
        <f>SUM('Stand condition - SCT output'!$B1339:$C1339)</f>
        <v>23531.067932128899</v>
      </c>
      <c r="E1339" s="1">
        <f>'Stand condition - SCT output'!$D1339</f>
        <v>3438007.5571176498</v>
      </c>
      <c r="F1339" s="1">
        <f>'Stand condition - SCT output'!$E1339</f>
        <v>89208547.445713103</v>
      </c>
      <c r="G1339" s="1">
        <f>'Stand condition - SCT output'!$F1339</f>
        <v>122894099.47558001</v>
      </c>
      <c r="H1339" s="1">
        <f>'Stand condition - SCT output'!$G1339</f>
        <v>8732.7872314453107</v>
      </c>
      <c r="I1339" s="1" t="str">
        <f>'Stand condition - SCT output'!$H1339</f>
        <v>Gwydir</v>
      </c>
      <c r="J1339" s="1" t="str">
        <f>'Stand condition - SCT output'!$J1339</f>
        <v>Black Box</v>
      </c>
      <c r="K1339" s="1"/>
      <c r="L1339" t="s">
        <v>74</v>
      </c>
      <c r="M1339">
        <v>1989</v>
      </c>
      <c r="N1339" t="s">
        <v>77</v>
      </c>
      <c r="O1339">
        <v>23531.067932128899</v>
      </c>
      <c r="P1339" s="1">
        <v>3438007.5571176498</v>
      </c>
      <c r="Q1339" s="1">
        <v>89208547.445713103</v>
      </c>
      <c r="R1339" s="1">
        <v>122894099.47558001</v>
      </c>
      <c r="S1339" s="1">
        <v>8732.7872314453107</v>
      </c>
      <c r="T1339" s="1" t="s">
        <v>22</v>
      </c>
      <c r="U1339" s="1" t="s">
        <v>58</v>
      </c>
      <c r="V1339">
        <f t="shared" si="167"/>
        <v>215572918.33357435</v>
      </c>
      <c r="X1339" t="s">
        <v>74</v>
      </c>
      <c r="Y1339">
        <v>1989</v>
      </c>
      <c r="Z1339" t="s">
        <v>77</v>
      </c>
      <c r="AA1339">
        <f t="shared" si="161"/>
        <v>1.091559557389174E-2</v>
      </c>
      <c r="AB1339">
        <f t="shared" si="162"/>
        <v>1.5948234980971625</v>
      </c>
      <c r="AC1339">
        <f t="shared" si="163"/>
        <v>41.382075325284184</v>
      </c>
      <c r="AD1339">
        <f t="shared" si="164"/>
        <v>57.008134614300431</v>
      </c>
      <c r="AE1339">
        <f t="shared" si="165"/>
        <v>4.0509667443163365E-3</v>
      </c>
      <c r="AF1339" s="1" t="s">
        <v>22</v>
      </c>
      <c r="AG1339" s="1" t="s">
        <v>58</v>
      </c>
      <c r="AH1339">
        <f t="shared" si="168"/>
        <v>99.999999999999986</v>
      </c>
    </row>
    <row r="1340" spans="1:34" x14ac:dyDescent="0.45">
      <c r="A1340" t="str">
        <f>MID('Stand condition - SCT output'!$I1340,9,4)</f>
        <v>1988</v>
      </c>
      <c r="B1340">
        <f t="shared" si="166"/>
        <v>1989</v>
      </c>
      <c r="C1340" t="str">
        <f>MID('Stand condition - SCT output'!$I1340,18,4)</f>
        <v>1990</v>
      </c>
      <c r="D1340">
        <f>SUM('Stand condition - SCT output'!$B1340:$C1340)</f>
        <v>2635220.5112304688</v>
      </c>
      <c r="E1340" s="1">
        <f>'Stand condition - SCT output'!$D1340</f>
        <v>116304455.412582</v>
      </c>
      <c r="F1340" s="1">
        <f>'Stand condition - SCT output'!$E1340</f>
        <v>581996538.96920896</v>
      </c>
      <c r="G1340" s="1">
        <f>'Stand condition - SCT output'!$F1340</f>
        <v>129543362.129306</v>
      </c>
      <c r="H1340" s="1">
        <f>'Stand condition - SCT output'!$G1340</f>
        <v>6710.0265502929597</v>
      </c>
      <c r="I1340" s="1" t="str">
        <f>'Stand condition - SCT output'!$H1340</f>
        <v>Warrego</v>
      </c>
      <c r="J1340" s="1" t="str">
        <f>'Stand condition - SCT output'!$J1340</f>
        <v>Black Box</v>
      </c>
      <c r="K1340" s="1"/>
      <c r="L1340" t="s">
        <v>74</v>
      </c>
      <c r="M1340">
        <v>1989</v>
      </c>
      <c r="N1340" t="s">
        <v>77</v>
      </c>
      <c r="O1340">
        <v>2635220.5112304688</v>
      </c>
      <c r="P1340" s="1">
        <v>116304455.412582</v>
      </c>
      <c r="Q1340" s="1">
        <v>581996538.96920896</v>
      </c>
      <c r="R1340" s="1">
        <v>129543362.129306</v>
      </c>
      <c r="S1340" s="1">
        <v>6710.0265502929597</v>
      </c>
      <c r="T1340" s="1" t="s">
        <v>23</v>
      </c>
      <c r="U1340" s="1" t="s">
        <v>58</v>
      </c>
      <c r="V1340">
        <f t="shared" si="167"/>
        <v>830486287.04887772</v>
      </c>
      <c r="X1340" t="s">
        <v>74</v>
      </c>
      <c r="Y1340">
        <v>1989</v>
      </c>
      <c r="Z1340" t="s">
        <v>77</v>
      </c>
      <c r="AA1340">
        <f t="shared" si="161"/>
        <v>0.31731053869591158</v>
      </c>
      <c r="AB1340">
        <f t="shared" si="162"/>
        <v>14.004379991133673</v>
      </c>
      <c r="AC1340">
        <f t="shared" si="163"/>
        <v>70.079006486347424</v>
      </c>
      <c r="AD1340">
        <f t="shared" si="164"/>
        <v>15.598495020265377</v>
      </c>
      <c r="AE1340">
        <f t="shared" si="165"/>
        <v>8.0796355760875385E-4</v>
      </c>
      <c r="AF1340" s="1" t="s">
        <v>23</v>
      </c>
      <c r="AG1340" s="1" t="s">
        <v>58</v>
      </c>
      <c r="AH1340">
        <f t="shared" si="168"/>
        <v>99.999999999999986</v>
      </c>
    </row>
    <row r="1341" spans="1:34" x14ac:dyDescent="0.45">
      <c r="A1341" t="str">
        <f>MID('Stand condition - SCT output'!$I1341,9,4)</f>
        <v>1988</v>
      </c>
      <c r="B1341">
        <f t="shared" si="166"/>
        <v>1989</v>
      </c>
      <c r="C1341" t="str">
        <f>MID('Stand condition - SCT output'!$I1341,18,4)</f>
        <v>1990</v>
      </c>
      <c r="D1341">
        <f>SUM('Stand condition - SCT output'!$B1341:$C1341)</f>
        <v>28529.393066406217</v>
      </c>
      <c r="E1341" s="1">
        <f>'Stand condition - SCT output'!$D1341</f>
        <v>99116.174573232594</v>
      </c>
      <c r="F1341" s="1">
        <f>'Stand condition - SCT output'!$E1341</f>
        <v>388600.87557396898</v>
      </c>
      <c r="G1341" s="1">
        <f>'Stand condition - SCT output'!$F1341</f>
        <v>697182.74197567196</v>
      </c>
      <c r="H1341" s="1">
        <f>'Stand condition - SCT output'!$G1341</f>
        <v>1263.7393188476501</v>
      </c>
      <c r="I1341" s="1" t="str">
        <f>'Stand condition - SCT output'!$H1341</f>
        <v>Eastern Mt Lofty Ranges</v>
      </c>
      <c r="J1341" s="1" t="str">
        <f>'Stand condition - SCT output'!$J1341</f>
        <v>Black Box</v>
      </c>
      <c r="K1341" s="1"/>
      <c r="L1341" t="s">
        <v>74</v>
      </c>
      <c r="M1341">
        <v>1989</v>
      </c>
      <c r="N1341" t="s">
        <v>77</v>
      </c>
      <c r="O1341">
        <v>28529.393066406217</v>
      </c>
      <c r="P1341" s="1">
        <v>99116.174573232594</v>
      </c>
      <c r="Q1341" s="1">
        <v>388600.87557396898</v>
      </c>
      <c r="R1341" s="1">
        <v>697182.74197567196</v>
      </c>
      <c r="S1341" s="1">
        <v>1263.7393188476501</v>
      </c>
      <c r="T1341" s="1" t="s">
        <v>24</v>
      </c>
      <c r="U1341" s="1" t="s">
        <v>58</v>
      </c>
      <c r="V1341">
        <f t="shared" si="167"/>
        <v>1214692.9245081274</v>
      </c>
      <c r="X1341" t="s">
        <v>74</v>
      </c>
      <c r="Y1341">
        <v>1989</v>
      </c>
      <c r="Z1341" t="s">
        <v>77</v>
      </c>
      <c r="AA1341">
        <f t="shared" si="161"/>
        <v>2.3486917961557068</v>
      </c>
      <c r="AB1341">
        <f t="shared" si="162"/>
        <v>8.1597721179917375</v>
      </c>
      <c r="AC1341">
        <f t="shared" si="163"/>
        <v>31.991696644757141</v>
      </c>
      <c r="AD1341">
        <f t="shared" si="164"/>
        <v>57.395801680328894</v>
      </c>
      <c r="AE1341">
        <f t="shared" si="165"/>
        <v>0.10403776076652323</v>
      </c>
      <c r="AF1341" s="1" t="s">
        <v>24</v>
      </c>
      <c r="AG1341" s="1" t="s">
        <v>58</v>
      </c>
      <c r="AH1341">
        <f t="shared" si="168"/>
        <v>100</v>
      </c>
    </row>
    <row r="1342" spans="1:34" x14ac:dyDescent="0.45">
      <c r="A1342" t="str">
        <f>MID('Stand condition - SCT output'!$I1342,9,4)</f>
        <v>1988</v>
      </c>
      <c r="B1342">
        <f t="shared" si="166"/>
        <v>1989</v>
      </c>
      <c r="C1342" t="str">
        <f>MID('Stand condition - SCT output'!$I1342,18,4)</f>
        <v>1990</v>
      </c>
      <c r="D1342">
        <f>SUM('Stand condition - SCT output'!$B1342:$C1342)</f>
        <v>129379.36419677678</v>
      </c>
      <c r="E1342" s="1">
        <f>'Stand condition - SCT output'!$D1342</f>
        <v>7472003.2292221896</v>
      </c>
      <c r="F1342" s="1">
        <f>'Stand condition - SCT output'!$E1342</f>
        <v>69593324.547368497</v>
      </c>
      <c r="G1342" s="1">
        <f>'Stand condition - SCT output'!$F1342</f>
        <v>52448677.925954998</v>
      </c>
      <c r="H1342" s="1">
        <f>'Stand condition - SCT output'!$G1342</f>
        <v>46660.472839355403</v>
      </c>
      <c r="I1342" s="1" t="str">
        <f>'Stand condition - SCT output'!$H1342</f>
        <v>Condamine-Balonne</v>
      </c>
      <c r="J1342" s="1" t="str">
        <f>'Stand condition - SCT output'!$J1342</f>
        <v>Black Box</v>
      </c>
      <c r="K1342" s="1"/>
      <c r="L1342" t="s">
        <v>74</v>
      </c>
      <c r="M1342">
        <v>1989</v>
      </c>
      <c r="N1342" t="s">
        <v>77</v>
      </c>
      <c r="O1342">
        <v>129379.36419677678</v>
      </c>
      <c r="P1342" s="1">
        <v>7472003.2292221896</v>
      </c>
      <c r="Q1342" s="1">
        <v>69593324.547368497</v>
      </c>
      <c r="R1342" s="1">
        <v>52448677.925954998</v>
      </c>
      <c r="S1342" s="1">
        <v>46660.472839355403</v>
      </c>
      <c r="T1342" s="1" t="s">
        <v>25</v>
      </c>
      <c r="U1342" s="1" t="s">
        <v>58</v>
      </c>
      <c r="V1342">
        <f t="shared" si="167"/>
        <v>129690045.53958182</v>
      </c>
      <c r="X1342" t="s">
        <v>74</v>
      </c>
      <c r="Y1342">
        <v>1989</v>
      </c>
      <c r="Z1342" t="s">
        <v>77</v>
      </c>
      <c r="AA1342">
        <f t="shared" si="161"/>
        <v>9.9760443184739103E-2</v>
      </c>
      <c r="AB1342">
        <f t="shared" si="162"/>
        <v>5.7614315718176767</v>
      </c>
      <c r="AC1342">
        <f t="shared" si="163"/>
        <v>53.661269265364233</v>
      </c>
      <c r="AD1342">
        <f t="shared" si="164"/>
        <v>40.441560266047937</v>
      </c>
      <c r="AE1342">
        <f t="shared" si="165"/>
        <v>3.5978453585409895E-2</v>
      </c>
      <c r="AF1342" s="1" t="s">
        <v>25</v>
      </c>
      <c r="AG1342" s="1" t="s">
        <v>58</v>
      </c>
      <c r="AH1342">
        <f t="shared" si="168"/>
        <v>100</v>
      </c>
    </row>
    <row r="1343" spans="1:34" x14ac:dyDescent="0.45">
      <c r="A1343" t="str">
        <f>MID('Stand condition - SCT output'!$I1343,9,4)</f>
        <v>1989</v>
      </c>
      <c r="B1343">
        <f t="shared" si="166"/>
        <v>1990</v>
      </c>
      <c r="C1343" t="str">
        <f>MID('Stand condition - SCT output'!$I1343,18,4)</f>
        <v>1991</v>
      </c>
      <c r="D1343">
        <f>SUM('Stand condition - SCT output'!$B1343:$C1343)</f>
        <v>8448603.957239721</v>
      </c>
      <c r="E1343" s="1">
        <f>'Stand condition - SCT output'!$D1343</f>
        <v>101434012.55244</v>
      </c>
      <c r="F1343" s="1">
        <f>'Stand condition - SCT output'!$E1343</f>
        <v>414012610.77143198</v>
      </c>
      <c r="G1343" s="1">
        <f>'Stand condition - SCT output'!$F1343</f>
        <v>398638819.396963</v>
      </c>
      <c r="H1343" s="1">
        <f>'Stand condition - SCT output'!$G1343</f>
        <v>83086.059265136704</v>
      </c>
      <c r="I1343" s="1" t="str">
        <f>'Stand condition - SCT output'!$H1343</f>
        <v>Murrumbidgee</v>
      </c>
      <c r="J1343" s="1" t="str">
        <f>'Stand condition - SCT output'!$J1343</f>
        <v>Black Box</v>
      </c>
      <c r="K1343" s="1"/>
      <c r="L1343" t="s">
        <v>76</v>
      </c>
      <c r="M1343">
        <v>1990</v>
      </c>
      <c r="N1343" t="s">
        <v>78</v>
      </c>
      <c r="O1343">
        <v>8448603.957239721</v>
      </c>
      <c r="P1343" s="1">
        <v>101434012.55244</v>
      </c>
      <c r="Q1343" s="1">
        <v>414012610.77143198</v>
      </c>
      <c r="R1343" s="1">
        <v>398638819.396963</v>
      </c>
      <c r="S1343" s="1">
        <v>83086.059265136704</v>
      </c>
      <c r="T1343" s="1" t="s">
        <v>4</v>
      </c>
      <c r="U1343" s="1" t="s">
        <v>58</v>
      </c>
      <c r="V1343">
        <f t="shared" si="167"/>
        <v>922617132.73733985</v>
      </c>
      <c r="X1343" t="s">
        <v>76</v>
      </c>
      <c r="Y1343">
        <v>1990</v>
      </c>
      <c r="Z1343" t="s">
        <v>78</v>
      </c>
      <c r="AA1343">
        <f t="shared" si="161"/>
        <v>0.91572155528624433</v>
      </c>
      <c r="AB1343">
        <f t="shared" si="162"/>
        <v>10.994160952928812</v>
      </c>
      <c r="AC1343">
        <f t="shared" si="163"/>
        <v>44.873718044134499</v>
      </c>
      <c r="AD1343">
        <f t="shared" si="164"/>
        <v>43.207393972213566</v>
      </c>
      <c r="AE1343">
        <f t="shared" si="165"/>
        <v>9.0054754368831449E-3</v>
      </c>
      <c r="AF1343" s="1" t="s">
        <v>4</v>
      </c>
      <c r="AG1343" s="1" t="s">
        <v>58</v>
      </c>
      <c r="AH1343">
        <f t="shared" si="168"/>
        <v>100</v>
      </c>
    </row>
    <row r="1344" spans="1:34" x14ac:dyDescent="0.45">
      <c r="A1344" t="str">
        <f>MID('Stand condition - SCT output'!$I1344,9,4)</f>
        <v>1989</v>
      </c>
      <c r="B1344">
        <f t="shared" si="166"/>
        <v>1990</v>
      </c>
      <c r="C1344" t="str">
        <f>MID('Stand condition - SCT output'!$I1344,18,4)</f>
        <v>1991</v>
      </c>
      <c r="D1344">
        <f>SUM('Stand condition - SCT output'!$B1344:$C1344)</f>
        <v>1334.3345336914001</v>
      </c>
      <c r="E1344" s="1">
        <f>'Stand condition - SCT output'!$D1344</f>
        <v>553417.35247850604</v>
      </c>
      <c r="F1344" s="1">
        <f>'Stand condition - SCT output'!$E1344</f>
        <v>48523837.6578376</v>
      </c>
      <c r="G1344" s="1">
        <f>'Stand condition - SCT output'!$F1344</f>
        <v>187493483.08064801</v>
      </c>
      <c r="H1344" s="1">
        <f>'Stand condition - SCT output'!$G1344</f>
        <v>28718.799499511701</v>
      </c>
      <c r="I1344" s="1" t="str">
        <f>'Stand condition - SCT output'!$H1344</f>
        <v>Namoi</v>
      </c>
      <c r="J1344" s="1" t="str">
        <f>'Stand condition - SCT output'!$J1344</f>
        <v>Black Box</v>
      </c>
      <c r="K1344" s="1"/>
      <c r="L1344" t="s">
        <v>76</v>
      </c>
      <c r="M1344">
        <v>1990</v>
      </c>
      <c r="N1344" t="s">
        <v>78</v>
      </c>
      <c r="O1344">
        <v>1334.3345336914001</v>
      </c>
      <c r="P1344" s="1">
        <v>553417.35247850604</v>
      </c>
      <c r="Q1344" s="1">
        <v>48523837.6578376</v>
      </c>
      <c r="R1344" s="1">
        <v>187493483.08064801</v>
      </c>
      <c r="S1344" s="1">
        <v>28718.799499511701</v>
      </c>
      <c r="T1344" s="1" t="s">
        <v>7</v>
      </c>
      <c r="U1344" s="1" t="s">
        <v>58</v>
      </c>
      <c r="V1344">
        <f t="shared" si="167"/>
        <v>236600791.22499731</v>
      </c>
      <c r="X1344" t="s">
        <v>76</v>
      </c>
      <c r="Y1344">
        <v>1990</v>
      </c>
      <c r="Z1344" t="s">
        <v>78</v>
      </c>
      <c r="AA1344">
        <f t="shared" si="161"/>
        <v>5.6396030071704389E-4</v>
      </c>
      <c r="AB1344">
        <f t="shared" si="162"/>
        <v>0.23390342425027214</v>
      </c>
      <c r="AC1344">
        <f t="shared" si="163"/>
        <v>20.508738540816413</v>
      </c>
      <c r="AD1344">
        <f t="shared" si="164"/>
        <v>79.244655992020611</v>
      </c>
      <c r="AE1344">
        <f t="shared" si="165"/>
        <v>1.2138082611989806E-2</v>
      </c>
      <c r="AF1344" s="1" t="s">
        <v>7</v>
      </c>
      <c r="AG1344" s="1" t="s">
        <v>58</v>
      </c>
      <c r="AH1344">
        <f t="shared" si="168"/>
        <v>100</v>
      </c>
    </row>
    <row r="1345" spans="1:34" x14ac:dyDescent="0.45">
      <c r="A1345" t="str">
        <f>MID('Stand condition - SCT output'!$I1345,9,4)</f>
        <v>1989</v>
      </c>
      <c r="B1345">
        <f t="shared" si="166"/>
        <v>1990</v>
      </c>
      <c r="C1345" t="str">
        <f>MID('Stand condition - SCT output'!$I1345,18,4)</f>
        <v>1991</v>
      </c>
      <c r="D1345">
        <f>SUM('Stand condition - SCT output'!$B1345:$C1345)</f>
        <v>129890.99780273421</v>
      </c>
      <c r="E1345" s="1">
        <f>'Stand condition - SCT output'!$D1345</f>
        <v>12500900.334066899</v>
      </c>
      <c r="F1345" s="1">
        <f>'Stand condition - SCT output'!$E1345</f>
        <v>161306318.480261</v>
      </c>
      <c r="G1345" s="1">
        <f>'Stand condition - SCT output'!$F1345</f>
        <v>117138497.668138</v>
      </c>
      <c r="H1345" s="1">
        <f>'Stand condition - SCT output'!$G1345</f>
        <v>0</v>
      </c>
      <c r="I1345" s="1" t="str">
        <f>'Stand condition - SCT output'!$H1345</f>
        <v>Nebine</v>
      </c>
      <c r="J1345" s="1" t="str">
        <f>'Stand condition - SCT output'!$J1345</f>
        <v>Black Box</v>
      </c>
      <c r="K1345" s="1"/>
      <c r="L1345" t="s">
        <v>76</v>
      </c>
      <c r="M1345">
        <v>1990</v>
      </c>
      <c r="N1345" t="s">
        <v>78</v>
      </c>
      <c r="O1345">
        <v>129890.99780273421</v>
      </c>
      <c r="P1345" s="1">
        <v>12500900.334066899</v>
      </c>
      <c r="Q1345" s="1">
        <v>161306318.480261</v>
      </c>
      <c r="R1345" s="1">
        <v>117138497.668138</v>
      </c>
      <c r="S1345" s="1">
        <v>0</v>
      </c>
      <c r="T1345" s="1" t="s">
        <v>8</v>
      </c>
      <c r="U1345" s="1" t="s">
        <v>58</v>
      </c>
      <c r="V1345">
        <f t="shared" si="167"/>
        <v>291075607.4802686</v>
      </c>
      <c r="X1345" t="s">
        <v>76</v>
      </c>
      <c r="Y1345">
        <v>1990</v>
      </c>
      <c r="Z1345" t="s">
        <v>78</v>
      </c>
      <c r="AA1345">
        <f t="shared" si="161"/>
        <v>4.4624487406262389E-2</v>
      </c>
      <c r="AB1345">
        <f t="shared" si="162"/>
        <v>4.2947261855029568</v>
      </c>
      <c r="AC1345">
        <f t="shared" si="163"/>
        <v>55.41732606061661</v>
      </c>
      <c r="AD1345">
        <f t="shared" si="164"/>
        <v>40.243323266474185</v>
      </c>
      <c r="AE1345">
        <f t="shared" si="165"/>
        <v>0</v>
      </c>
      <c r="AF1345" s="1" t="s">
        <v>8</v>
      </c>
      <c r="AG1345" s="1" t="s">
        <v>58</v>
      </c>
      <c r="AH1345">
        <f t="shared" si="168"/>
        <v>100.00000000000001</v>
      </c>
    </row>
    <row r="1346" spans="1:34" x14ac:dyDescent="0.45">
      <c r="A1346" t="str">
        <f>MID('Stand condition - SCT output'!$I1346,9,4)</f>
        <v>1989</v>
      </c>
      <c r="B1346">
        <f t="shared" si="166"/>
        <v>1990</v>
      </c>
      <c r="C1346" t="str">
        <f>MID('Stand condition - SCT output'!$I1346,18,4)</f>
        <v>1991</v>
      </c>
      <c r="D1346">
        <f>SUM('Stand condition - SCT output'!$B1346:$C1346)</f>
        <v>2495.3502807617101</v>
      </c>
      <c r="E1346" s="1">
        <f>'Stand condition - SCT output'!$D1346</f>
        <v>28644.476257324201</v>
      </c>
      <c r="F1346" s="1">
        <f>'Stand condition - SCT output'!$E1346</f>
        <v>133947.61834716701</v>
      </c>
      <c r="G1346" s="1">
        <f>'Stand condition - SCT output'!$F1346</f>
        <v>232190.84281795699</v>
      </c>
      <c r="H1346" s="1">
        <f>'Stand condition - SCT output'!$G1346</f>
        <v>1866.8753051757801</v>
      </c>
      <c r="I1346" s="1" t="str">
        <f>'Stand condition - SCT output'!$H1346</f>
        <v>Ovens</v>
      </c>
      <c r="J1346" s="1" t="str">
        <f>'Stand condition - SCT output'!$J1346</f>
        <v>Black Box</v>
      </c>
      <c r="K1346" s="1"/>
      <c r="L1346" t="s">
        <v>76</v>
      </c>
      <c r="M1346">
        <v>1990</v>
      </c>
      <c r="N1346" t="s">
        <v>78</v>
      </c>
      <c r="O1346">
        <v>2495.3502807617101</v>
      </c>
      <c r="P1346" s="1">
        <v>28644.476257324201</v>
      </c>
      <c r="Q1346" s="1">
        <v>133947.61834716701</v>
      </c>
      <c r="R1346" s="1">
        <v>232190.84281795699</v>
      </c>
      <c r="S1346" s="1">
        <v>1866.8753051757801</v>
      </c>
      <c r="T1346" s="1" t="s">
        <v>9</v>
      </c>
      <c r="U1346" s="1" t="s">
        <v>58</v>
      </c>
      <c r="V1346">
        <f t="shared" si="167"/>
        <v>399145.16300838569</v>
      </c>
      <c r="X1346" t="s">
        <v>76</v>
      </c>
      <c r="Y1346">
        <v>1990</v>
      </c>
      <c r="Z1346" t="s">
        <v>78</v>
      </c>
      <c r="AA1346">
        <f t="shared" si="161"/>
        <v>0.62517362404045596</v>
      </c>
      <c r="AB1346">
        <f t="shared" si="162"/>
        <v>7.1764558140774479</v>
      </c>
      <c r="AC1346">
        <f t="shared" si="163"/>
        <v>33.558622466471647</v>
      </c>
      <c r="AD1346">
        <f t="shared" si="164"/>
        <v>58.172029711676323</v>
      </c>
      <c r="AE1346">
        <f t="shared" si="165"/>
        <v>0.46771838373412999</v>
      </c>
      <c r="AF1346" s="1" t="s">
        <v>9</v>
      </c>
      <c r="AG1346" s="1" t="s">
        <v>58</v>
      </c>
      <c r="AH1346">
        <f t="shared" si="168"/>
        <v>100</v>
      </c>
    </row>
    <row r="1347" spans="1:34" x14ac:dyDescent="0.45">
      <c r="A1347" t="str">
        <f>MID('Stand condition - SCT output'!$I1347,9,4)</f>
        <v>1989</v>
      </c>
      <c r="B1347">
        <f t="shared" si="166"/>
        <v>1990</v>
      </c>
      <c r="C1347" t="str">
        <f>MID('Stand condition - SCT output'!$I1347,18,4)</f>
        <v>1991</v>
      </c>
      <c r="D1347">
        <f>SUM('Stand condition - SCT output'!$B1347:$C1347)</f>
        <v>607587.76019287098</v>
      </c>
      <c r="E1347" s="1">
        <f>'Stand condition - SCT output'!$D1347</f>
        <v>37545021.487465501</v>
      </c>
      <c r="F1347" s="1">
        <f>'Stand condition - SCT output'!$E1347</f>
        <v>203800625.428996</v>
      </c>
      <c r="G1347" s="1">
        <f>'Stand condition - SCT output'!$F1347</f>
        <v>140993067.716822</v>
      </c>
      <c r="H1347" s="1">
        <f>'Stand condition - SCT output'!$G1347</f>
        <v>6133.666015625</v>
      </c>
      <c r="I1347" s="1" t="str">
        <f>'Stand condition - SCT output'!$H1347</f>
        <v>Paroo</v>
      </c>
      <c r="J1347" s="1" t="str">
        <f>'Stand condition - SCT output'!$J1347</f>
        <v>Black Box</v>
      </c>
      <c r="K1347" s="1"/>
      <c r="L1347" t="s">
        <v>76</v>
      </c>
      <c r="M1347">
        <v>1990</v>
      </c>
      <c r="N1347" t="s">
        <v>78</v>
      </c>
      <c r="O1347">
        <v>607587.76019287098</v>
      </c>
      <c r="P1347" s="1">
        <v>37545021.487465501</v>
      </c>
      <c r="Q1347" s="1">
        <v>203800625.428996</v>
      </c>
      <c r="R1347" s="1">
        <v>140993067.716822</v>
      </c>
      <c r="S1347" s="1">
        <v>6133.666015625</v>
      </c>
      <c r="T1347" s="1" t="s">
        <v>10</v>
      </c>
      <c r="U1347" s="1" t="s">
        <v>58</v>
      </c>
      <c r="V1347">
        <f t="shared" si="167"/>
        <v>382952436.05949199</v>
      </c>
      <c r="X1347" t="s">
        <v>76</v>
      </c>
      <c r="Y1347">
        <v>1990</v>
      </c>
      <c r="Z1347" t="s">
        <v>78</v>
      </c>
      <c r="AA1347">
        <f t="shared" ref="AA1347:AA1410" si="169">O1347/$V1347*100</f>
        <v>0.15865880537145394</v>
      </c>
      <c r="AB1347">
        <f t="shared" ref="AB1347:AB1410" si="170">P1347/$V1347*100</f>
        <v>9.8040952223196847</v>
      </c>
      <c r="AC1347">
        <f t="shared" ref="AC1347:AC1410" si="171">Q1347/$V1347*100</f>
        <v>53.218260608566901</v>
      </c>
      <c r="AD1347">
        <f t="shared" ref="AD1347:AD1410" si="172">R1347/$V1347*100</f>
        <v>36.817383685455553</v>
      </c>
      <c r="AE1347">
        <f t="shared" ref="AE1347:AE1410" si="173">S1347/$V1347*100</f>
        <v>1.6016782864052938E-3</v>
      </c>
      <c r="AF1347" s="1" t="s">
        <v>10</v>
      </c>
      <c r="AG1347" s="1" t="s">
        <v>58</v>
      </c>
      <c r="AH1347">
        <f t="shared" si="168"/>
        <v>100</v>
      </c>
    </row>
    <row r="1348" spans="1:34" x14ac:dyDescent="0.45">
      <c r="A1348" t="str">
        <f>MID('Stand condition - SCT output'!$I1348,9,4)</f>
        <v>1989</v>
      </c>
      <c r="B1348">
        <f t="shared" ref="B1348:B1411" si="174">A1348+1</f>
        <v>1990</v>
      </c>
      <c r="C1348" t="str">
        <f>MID('Stand condition - SCT output'!$I1348,18,4)</f>
        <v>1991</v>
      </c>
      <c r="D1348">
        <f>SUM('Stand condition - SCT output'!$B1348:$C1348)</f>
        <v>3868023.0499818022</v>
      </c>
      <c r="E1348" s="1">
        <f>'Stand condition - SCT output'!$D1348</f>
        <v>20069255.7989894</v>
      </c>
      <c r="F1348" s="1">
        <f>'Stand condition - SCT output'!$E1348</f>
        <v>52774854.6127913</v>
      </c>
      <c r="G1348" s="1">
        <f>'Stand condition - SCT output'!$F1348</f>
        <v>42123078.738696702</v>
      </c>
      <c r="H1348" s="1">
        <f>'Stand condition - SCT output'!$G1348</f>
        <v>1249.4728393554601</v>
      </c>
      <c r="I1348" s="1" t="str">
        <f>'Stand condition - SCT output'!$H1348</f>
        <v>Wimmera-Avoca</v>
      </c>
      <c r="J1348" s="1" t="str">
        <f>'Stand condition - SCT output'!$J1348</f>
        <v>Black Box</v>
      </c>
      <c r="K1348" s="1"/>
      <c r="L1348" t="s">
        <v>76</v>
      </c>
      <c r="M1348">
        <v>1990</v>
      </c>
      <c r="N1348" t="s">
        <v>78</v>
      </c>
      <c r="O1348">
        <v>3868023.0499818022</v>
      </c>
      <c r="P1348" s="1">
        <v>20069255.7989894</v>
      </c>
      <c r="Q1348" s="1">
        <v>52774854.6127913</v>
      </c>
      <c r="R1348" s="1">
        <v>42123078.738696702</v>
      </c>
      <c r="S1348" s="1">
        <v>1249.4728393554601</v>
      </c>
      <c r="T1348" s="1" t="s">
        <v>11</v>
      </c>
      <c r="U1348" s="1" t="s">
        <v>58</v>
      </c>
      <c r="V1348">
        <f t="shared" ref="V1348:V1411" si="175">SUM(O1348:S1348)</f>
        <v>118836461.67329857</v>
      </c>
      <c r="X1348" t="s">
        <v>76</v>
      </c>
      <c r="Y1348">
        <v>1990</v>
      </c>
      <c r="Z1348" t="s">
        <v>78</v>
      </c>
      <c r="AA1348">
        <f t="shared" si="169"/>
        <v>3.2549126720178263</v>
      </c>
      <c r="AB1348">
        <f t="shared" si="170"/>
        <v>16.888129717428953</v>
      </c>
      <c r="AC1348">
        <f t="shared" si="171"/>
        <v>44.409648242370473</v>
      </c>
      <c r="AD1348">
        <f t="shared" si="172"/>
        <v>35.446257946067206</v>
      </c>
      <c r="AE1348">
        <f t="shared" si="173"/>
        <v>1.0514221155376296E-3</v>
      </c>
      <c r="AF1348" s="1" t="s">
        <v>11</v>
      </c>
      <c r="AG1348" s="1" t="s">
        <v>58</v>
      </c>
      <c r="AH1348">
        <f t="shared" ref="AH1348:AH1411" si="176">SUM(AA1348:AE1348)</f>
        <v>100</v>
      </c>
    </row>
    <row r="1349" spans="1:34" x14ac:dyDescent="0.45">
      <c r="A1349" t="str">
        <f>MID('Stand condition - SCT output'!$I1349,9,4)</f>
        <v>1989</v>
      </c>
      <c r="B1349">
        <f t="shared" si="174"/>
        <v>1990</v>
      </c>
      <c r="C1349" t="str">
        <f>MID('Stand condition - SCT output'!$I1349,18,4)</f>
        <v>1991</v>
      </c>
      <c r="D1349">
        <f>SUM('Stand condition - SCT output'!$B1349:$C1349)</f>
        <v>2696609.3588254419</v>
      </c>
      <c r="E1349" s="1">
        <f>'Stand condition - SCT output'!$D1349</f>
        <v>55459846.056716003</v>
      </c>
      <c r="F1349" s="1">
        <f>'Stand condition - SCT output'!$E1349</f>
        <v>464845336.36599499</v>
      </c>
      <c r="G1349" s="1">
        <f>'Stand condition - SCT output'!$F1349</f>
        <v>362555151.955746</v>
      </c>
      <c r="H1349" s="1">
        <f>'Stand condition - SCT output'!$G1349</f>
        <v>42375.939208984302</v>
      </c>
      <c r="I1349" s="1" t="str">
        <f>'Stand condition - SCT output'!$H1349</f>
        <v>Lachlan</v>
      </c>
      <c r="J1349" s="1" t="str">
        <f>'Stand condition - SCT output'!$J1349</f>
        <v>Black Box</v>
      </c>
      <c r="K1349" s="1"/>
      <c r="L1349" t="s">
        <v>76</v>
      </c>
      <c r="M1349">
        <v>1990</v>
      </c>
      <c r="N1349" t="s">
        <v>78</v>
      </c>
      <c r="O1349">
        <v>2696609.3588254419</v>
      </c>
      <c r="P1349" s="1">
        <v>55459846.056716003</v>
      </c>
      <c r="Q1349" s="1">
        <v>464845336.36599499</v>
      </c>
      <c r="R1349" s="1">
        <v>362555151.955746</v>
      </c>
      <c r="S1349" s="1">
        <v>42375.939208984302</v>
      </c>
      <c r="T1349" s="1" t="s">
        <v>12</v>
      </c>
      <c r="U1349" s="1" t="s">
        <v>58</v>
      </c>
      <c r="V1349">
        <f t="shared" si="175"/>
        <v>885599319.6764915</v>
      </c>
      <c r="X1349" t="s">
        <v>76</v>
      </c>
      <c r="Y1349">
        <v>1990</v>
      </c>
      <c r="Z1349" t="s">
        <v>78</v>
      </c>
      <c r="AA1349">
        <f t="shared" si="169"/>
        <v>0.30449541896785898</v>
      </c>
      <c r="AB1349">
        <f t="shared" si="170"/>
        <v>6.2624083854282349</v>
      </c>
      <c r="AC1349">
        <f t="shared" si="171"/>
        <v>52.489351113752271</v>
      </c>
      <c r="AD1349">
        <f t="shared" si="172"/>
        <v>40.938960080523437</v>
      </c>
      <c r="AE1349">
        <f t="shared" si="173"/>
        <v>4.7850013281925501E-3</v>
      </c>
      <c r="AF1349" s="1" t="s">
        <v>12</v>
      </c>
      <c r="AG1349" s="1" t="s">
        <v>58</v>
      </c>
      <c r="AH1349">
        <f t="shared" si="176"/>
        <v>99.999999999999986</v>
      </c>
    </row>
    <row r="1350" spans="1:34" x14ac:dyDescent="0.45">
      <c r="A1350" t="str">
        <f>MID('Stand condition - SCT output'!$I1350,9,4)</f>
        <v>1989</v>
      </c>
      <c r="B1350">
        <f t="shared" si="174"/>
        <v>1990</v>
      </c>
      <c r="C1350" t="str">
        <f>MID('Stand condition - SCT output'!$I1350,18,4)</f>
        <v>1991</v>
      </c>
      <c r="D1350">
        <f>SUM('Stand condition - SCT output'!$B1350:$C1350)</f>
        <v>314702.78356574482</v>
      </c>
      <c r="E1350" s="1">
        <f>'Stand condition - SCT output'!$D1350</f>
        <v>6067613.5428304002</v>
      </c>
      <c r="F1350" s="1">
        <f>'Stand condition - SCT output'!$E1350</f>
        <v>16344298.146964001</v>
      </c>
      <c r="G1350" s="1">
        <f>'Stand condition - SCT output'!$F1350</f>
        <v>13657425.886500601</v>
      </c>
      <c r="H1350" s="1">
        <f>'Stand condition - SCT output'!$G1350</f>
        <v>1869.0343627929601</v>
      </c>
      <c r="I1350" s="1" t="str">
        <f>'Stand condition - SCT output'!$H1350</f>
        <v>Loddon</v>
      </c>
      <c r="J1350" s="1" t="str">
        <f>'Stand condition - SCT output'!$J1350</f>
        <v>Black Box</v>
      </c>
      <c r="K1350" s="1"/>
      <c r="L1350" t="s">
        <v>76</v>
      </c>
      <c r="M1350">
        <v>1990</v>
      </c>
      <c r="N1350" t="s">
        <v>78</v>
      </c>
      <c r="O1350">
        <v>314702.78356574482</v>
      </c>
      <c r="P1350" s="1">
        <v>6067613.5428304002</v>
      </c>
      <c r="Q1350" s="1">
        <v>16344298.146964001</v>
      </c>
      <c r="R1350" s="1">
        <v>13657425.886500601</v>
      </c>
      <c r="S1350" s="1">
        <v>1869.0343627929601</v>
      </c>
      <c r="T1350" s="1" t="s">
        <v>13</v>
      </c>
      <c r="U1350" s="1" t="s">
        <v>58</v>
      </c>
      <c r="V1350">
        <f t="shared" si="175"/>
        <v>36385909.394223541</v>
      </c>
      <c r="X1350" t="s">
        <v>76</v>
      </c>
      <c r="Y1350">
        <v>1990</v>
      </c>
      <c r="Z1350" t="s">
        <v>78</v>
      </c>
      <c r="AA1350">
        <f t="shared" si="169"/>
        <v>0.86490289456859248</v>
      </c>
      <c r="AB1350">
        <f t="shared" si="170"/>
        <v>16.675723223214717</v>
      </c>
      <c r="AC1350">
        <f t="shared" si="171"/>
        <v>44.919306454269211</v>
      </c>
      <c r="AD1350">
        <f t="shared" si="172"/>
        <v>37.534930729720308</v>
      </c>
      <c r="AE1350">
        <f t="shared" si="173"/>
        <v>5.1366982271705414E-3</v>
      </c>
      <c r="AF1350" s="1" t="s">
        <v>13</v>
      </c>
      <c r="AG1350" s="1" t="s">
        <v>58</v>
      </c>
      <c r="AH1350">
        <f t="shared" si="176"/>
        <v>100</v>
      </c>
    </row>
    <row r="1351" spans="1:34" x14ac:dyDescent="0.45">
      <c r="A1351" t="str">
        <f>MID('Stand condition - SCT output'!$I1351,9,4)</f>
        <v>1989</v>
      </c>
      <c r="B1351">
        <f t="shared" si="174"/>
        <v>1990</v>
      </c>
      <c r="C1351" t="str">
        <f>MID('Stand condition - SCT output'!$I1351,18,4)</f>
        <v>1991</v>
      </c>
      <c r="D1351">
        <f>SUM('Stand condition - SCT output'!$B1351:$C1351)</f>
        <v>34322387.04806117</v>
      </c>
      <c r="E1351" s="1">
        <f>'Stand condition - SCT output'!$D1351</f>
        <v>215597948.63831401</v>
      </c>
      <c r="F1351" s="1">
        <f>'Stand condition - SCT output'!$E1351</f>
        <v>519170714.55263501</v>
      </c>
      <c r="G1351" s="1">
        <f>'Stand condition - SCT output'!$F1351</f>
        <v>405785527.13857198</v>
      </c>
      <c r="H1351" s="1">
        <f>'Stand condition - SCT output'!$G1351</f>
        <v>8328.4335327148401</v>
      </c>
      <c r="I1351" s="1" t="str">
        <f>'Stand condition - SCT output'!$H1351</f>
        <v>Lower Darling</v>
      </c>
      <c r="J1351" s="1" t="str">
        <f>'Stand condition - SCT output'!$J1351</f>
        <v>Black Box</v>
      </c>
      <c r="K1351" s="1"/>
      <c r="L1351" t="s">
        <v>76</v>
      </c>
      <c r="M1351">
        <v>1990</v>
      </c>
      <c r="N1351" t="s">
        <v>78</v>
      </c>
      <c r="O1351">
        <v>34322387.04806117</v>
      </c>
      <c r="P1351" s="1">
        <v>215597948.63831401</v>
      </c>
      <c r="Q1351" s="1">
        <v>519170714.55263501</v>
      </c>
      <c r="R1351" s="1">
        <v>405785527.13857198</v>
      </c>
      <c r="S1351" s="1">
        <v>8328.4335327148401</v>
      </c>
      <c r="T1351" s="1" t="s">
        <v>14</v>
      </c>
      <c r="U1351" s="1" t="s">
        <v>58</v>
      </c>
      <c r="V1351">
        <f t="shared" si="175"/>
        <v>1174884905.8111148</v>
      </c>
      <c r="X1351" t="s">
        <v>76</v>
      </c>
      <c r="Y1351">
        <v>1990</v>
      </c>
      <c r="Z1351" t="s">
        <v>78</v>
      </c>
      <c r="AA1351">
        <f t="shared" si="169"/>
        <v>2.9213403694522526</v>
      </c>
      <c r="AB1351">
        <f t="shared" si="170"/>
        <v>18.350559069398368</v>
      </c>
      <c r="AC1351">
        <f t="shared" si="171"/>
        <v>44.189070093994523</v>
      </c>
      <c r="AD1351">
        <f t="shared" si="172"/>
        <v>34.538321594865209</v>
      </c>
      <c r="AE1351">
        <f t="shared" si="173"/>
        <v>7.0887228966186029E-4</v>
      </c>
      <c r="AF1351" s="1" t="s">
        <v>14</v>
      </c>
      <c r="AG1351" s="1" t="s">
        <v>58</v>
      </c>
      <c r="AH1351">
        <f t="shared" si="176"/>
        <v>100.00000000000001</v>
      </c>
    </row>
    <row r="1352" spans="1:34" x14ac:dyDescent="0.45">
      <c r="A1352" t="str">
        <f>MID('Stand condition - SCT output'!$I1352,9,4)</f>
        <v>1989</v>
      </c>
      <c r="B1352">
        <f t="shared" si="174"/>
        <v>1990</v>
      </c>
      <c r="C1352" t="str">
        <f>MID('Stand condition - SCT output'!$I1352,18,4)</f>
        <v>1991</v>
      </c>
      <c r="D1352">
        <f>SUM('Stand condition - SCT output'!$B1352:$C1352)</f>
        <v>1485969.5371093662</v>
      </c>
      <c r="E1352" s="1">
        <f>'Stand condition - SCT output'!$D1352</f>
        <v>30122281.4671745</v>
      </c>
      <c r="F1352" s="1">
        <f>'Stand condition - SCT output'!$E1352</f>
        <v>585786583.93477201</v>
      </c>
      <c r="G1352" s="1">
        <f>'Stand condition - SCT output'!$F1352</f>
        <v>1180110276.17011</v>
      </c>
      <c r="H1352" s="1">
        <f>'Stand condition - SCT output'!$G1352</f>
        <v>173189.697204589</v>
      </c>
      <c r="I1352" s="1" t="str">
        <f>'Stand condition - SCT output'!$H1352</f>
        <v>Macquarie-Castlereagh</v>
      </c>
      <c r="J1352" s="1" t="str">
        <f>'Stand condition - SCT output'!$J1352</f>
        <v>Black Box</v>
      </c>
      <c r="K1352" s="1"/>
      <c r="L1352" t="s">
        <v>76</v>
      </c>
      <c r="M1352">
        <v>1990</v>
      </c>
      <c r="N1352" t="s">
        <v>78</v>
      </c>
      <c r="O1352">
        <v>1485969.5371093662</v>
      </c>
      <c r="P1352" s="1">
        <v>30122281.4671745</v>
      </c>
      <c r="Q1352" s="1">
        <v>585786583.93477201</v>
      </c>
      <c r="R1352" s="1">
        <v>1180110276.17011</v>
      </c>
      <c r="S1352" s="1">
        <v>173189.697204589</v>
      </c>
      <c r="T1352" s="1" t="s">
        <v>15</v>
      </c>
      <c r="U1352" s="1" t="s">
        <v>58</v>
      </c>
      <c r="V1352">
        <f t="shared" si="175"/>
        <v>1797678300.8063705</v>
      </c>
      <c r="X1352" t="s">
        <v>76</v>
      </c>
      <c r="Y1352">
        <v>1990</v>
      </c>
      <c r="Z1352" t="s">
        <v>78</v>
      </c>
      <c r="AA1352">
        <f t="shared" si="169"/>
        <v>8.266048137994525E-2</v>
      </c>
      <c r="AB1352">
        <f t="shared" si="170"/>
        <v>1.6756213530342321</v>
      </c>
      <c r="AC1352">
        <f t="shared" si="171"/>
        <v>32.585729252670532</v>
      </c>
      <c r="AD1352">
        <f t="shared" si="172"/>
        <v>65.646354836722296</v>
      </c>
      <c r="AE1352">
        <f t="shared" si="173"/>
        <v>9.6340761929930765E-3</v>
      </c>
      <c r="AF1352" s="1" t="s">
        <v>15</v>
      </c>
      <c r="AG1352" s="1" t="s">
        <v>58</v>
      </c>
      <c r="AH1352">
        <f t="shared" si="176"/>
        <v>100</v>
      </c>
    </row>
    <row r="1353" spans="1:34" x14ac:dyDescent="0.45">
      <c r="A1353" t="str">
        <f>MID('Stand condition - SCT output'!$I1353,9,4)</f>
        <v>1989</v>
      </c>
      <c r="B1353">
        <f t="shared" si="174"/>
        <v>1990</v>
      </c>
      <c r="C1353" t="str">
        <f>MID('Stand condition - SCT output'!$I1353,18,4)</f>
        <v>1991</v>
      </c>
      <c r="D1353">
        <f>SUM('Stand condition - SCT output'!$B1353:$C1353)</f>
        <v>72606.153625488194</v>
      </c>
      <c r="E1353" s="1">
        <f>'Stand condition - SCT output'!$D1353</f>
        <v>2548928.0469068298</v>
      </c>
      <c r="F1353" s="1">
        <f>'Stand condition - SCT output'!$E1353</f>
        <v>13710460.4589484</v>
      </c>
      <c r="G1353" s="1">
        <f>'Stand condition - SCT output'!$F1353</f>
        <v>9141064.1542422995</v>
      </c>
      <c r="H1353" s="1">
        <f>'Stand condition - SCT output'!$G1353</f>
        <v>682.66174316406205</v>
      </c>
      <c r="I1353" s="1" t="str">
        <f>'Stand condition - SCT output'!$H1353</f>
        <v>Moonie</v>
      </c>
      <c r="J1353" s="1" t="str">
        <f>'Stand condition - SCT output'!$J1353</f>
        <v>Black Box</v>
      </c>
      <c r="K1353" s="1"/>
      <c r="L1353" t="s">
        <v>76</v>
      </c>
      <c r="M1353">
        <v>1990</v>
      </c>
      <c r="N1353" t="s">
        <v>78</v>
      </c>
      <c r="O1353">
        <v>72606.153625488194</v>
      </c>
      <c r="P1353" s="1">
        <v>2548928.0469068298</v>
      </c>
      <c r="Q1353" s="1">
        <v>13710460.4589484</v>
      </c>
      <c r="R1353" s="1">
        <v>9141064.1542422995</v>
      </c>
      <c r="S1353" s="1">
        <v>682.66174316406205</v>
      </c>
      <c r="T1353" s="1" t="s">
        <v>16</v>
      </c>
      <c r="U1353" s="1" t="s">
        <v>58</v>
      </c>
      <c r="V1353">
        <f t="shared" si="175"/>
        <v>25473741.475466181</v>
      </c>
      <c r="X1353" t="s">
        <v>76</v>
      </c>
      <c r="Y1353">
        <v>1990</v>
      </c>
      <c r="Z1353" t="s">
        <v>78</v>
      </c>
      <c r="AA1353">
        <f t="shared" si="169"/>
        <v>0.2850235160603139</v>
      </c>
      <c r="AB1353">
        <f t="shared" si="170"/>
        <v>10.006100004436757</v>
      </c>
      <c r="AC1353">
        <f t="shared" si="171"/>
        <v>53.821934528749836</v>
      </c>
      <c r="AD1353">
        <f t="shared" si="172"/>
        <v>35.884262086298079</v>
      </c>
      <c r="AE1353">
        <f t="shared" si="173"/>
        <v>2.6798644550174743E-3</v>
      </c>
      <c r="AF1353" s="1" t="s">
        <v>16</v>
      </c>
      <c r="AG1353" s="1" t="s">
        <v>58</v>
      </c>
      <c r="AH1353">
        <f t="shared" si="176"/>
        <v>100</v>
      </c>
    </row>
    <row r="1354" spans="1:34" x14ac:dyDescent="0.45">
      <c r="A1354" t="str">
        <f>MID('Stand condition - SCT output'!$I1354,9,4)</f>
        <v>1989</v>
      </c>
      <c r="B1354">
        <f t="shared" si="174"/>
        <v>1990</v>
      </c>
      <c r="C1354" t="str">
        <f>MID('Stand condition - SCT output'!$I1354,18,4)</f>
        <v>1991</v>
      </c>
      <c r="D1354">
        <f>SUM('Stand condition - SCT output'!$B1354:$C1354)</f>
        <v>65126116.197205722</v>
      </c>
      <c r="E1354" s="1">
        <f>'Stand condition - SCT output'!$D1354</f>
        <v>305832557.32854301</v>
      </c>
      <c r="F1354" s="1">
        <f>'Stand condition - SCT output'!$E1354</f>
        <v>711406632.64460802</v>
      </c>
      <c r="G1354" s="1">
        <f>'Stand condition - SCT output'!$F1354</f>
        <v>863358340.98170602</v>
      </c>
      <c r="H1354" s="1">
        <f>'Stand condition - SCT output'!$G1354</f>
        <v>109651.969238281</v>
      </c>
      <c r="I1354" s="1" t="str">
        <f>'Stand condition - SCT output'!$H1354</f>
        <v>Murray</v>
      </c>
      <c r="J1354" s="1" t="str">
        <f>'Stand condition - SCT output'!$J1354</f>
        <v>Black Box</v>
      </c>
      <c r="K1354" s="1"/>
      <c r="L1354" t="s">
        <v>76</v>
      </c>
      <c r="M1354">
        <v>1990</v>
      </c>
      <c r="N1354" t="s">
        <v>78</v>
      </c>
      <c r="O1354">
        <v>65126116.197205722</v>
      </c>
      <c r="P1354" s="1">
        <v>305832557.32854301</v>
      </c>
      <c r="Q1354" s="1">
        <v>711406632.64460802</v>
      </c>
      <c r="R1354" s="1">
        <v>863358340.98170602</v>
      </c>
      <c r="S1354" s="1">
        <v>109651.969238281</v>
      </c>
      <c r="T1354" s="1" t="s">
        <v>17</v>
      </c>
      <c r="U1354" s="1" t="s">
        <v>58</v>
      </c>
      <c r="V1354">
        <f t="shared" si="175"/>
        <v>1945833299.1213012</v>
      </c>
      <c r="X1354" t="s">
        <v>76</v>
      </c>
      <c r="Y1354">
        <v>1990</v>
      </c>
      <c r="Z1354" t="s">
        <v>78</v>
      </c>
      <c r="AA1354">
        <f t="shared" si="169"/>
        <v>3.3469524972470848</v>
      </c>
      <c r="AB1354">
        <f t="shared" si="170"/>
        <v>15.7173051497603</v>
      </c>
      <c r="AC1354">
        <f t="shared" si="171"/>
        <v>36.56051281298685</v>
      </c>
      <c r="AD1354">
        <f t="shared" si="172"/>
        <v>44.369594320930837</v>
      </c>
      <c r="AE1354">
        <f t="shared" si="173"/>
        <v>5.6352190749226882E-3</v>
      </c>
      <c r="AF1354" s="1" t="s">
        <v>17</v>
      </c>
      <c r="AG1354" s="1" t="s">
        <v>58</v>
      </c>
      <c r="AH1354">
        <f t="shared" si="176"/>
        <v>100</v>
      </c>
    </row>
    <row r="1355" spans="1:34" x14ac:dyDescent="0.45">
      <c r="A1355" t="str">
        <f>MID('Stand condition - SCT output'!$I1355,9,4)</f>
        <v>1989</v>
      </c>
      <c r="B1355">
        <f t="shared" si="174"/>
        <v>1990</v>
      </c>
      <c r="C1355" t="str">
        <f>MID('Stand condition - SCT output'!$I1355,18,4)</f>
        <v>1991</v>
      </c>
      <c r="D1355">
        <f>SUM('Stand condition - SCT output'!$B1355:$C1355)</f>
        <v>45849.91754150387</v>
      </c>
      <c r="E1355" s="1">
        <f>'Stand condition - SCT output'!$D1355</f>
        <v>5192477.3313680002</v>
      </c>
      <c r="F1355" s="1">
        <f>'Stand condition - SCT output'!$E1355</f>
        <v>81070007.623547107</v>
      </c>
      <c r="G1355" s="1">
        <f>'Stand condition - SCT output'!$F1355</f>
        <v>139264266.43763301</v>
      </c>
      <c r="H1355" s="1">
        <f>'Stand condition - SCT output'!$G1355</f>
        <v>44754.228637695298</v>
      </c>
      <c r="I1355" s="1" t="str">
        <f>'Stand condition - SCT output'!$H1355</f>
        <v>Barwon-Darling</v>
      </c>
      <c r="J1355" s="1" t="str">
        <f>'Stand condition - SCT output'!$J1355</f>
        <v>Black Box</v>
      </c>
      <c r="K1355" s="1"/>
      <c r="L1355" t="s">
        <v>76</v>
      </c>
      <c r="M1355">
        <v>1990</v>
      </c>
      <c r="N1355" t="s">
        <v>78</v>
      </c>
      <c r="O1355">
        <v>45849.91754150387</v>
      </c>
      <c r="P1355" s="1">
        <v>5192477.3313680002</v>
      </c>
      <c r="Q1355" s="1">
        <v>81070007.623547107</v>
      </c>
      <c r="R1355" s="1">
        <v>139264266.43763301</v>
      </c>
      <c r="S1355" s="1">
        <v>44754.228637695298</v>
      </c>
      <c r="T1355" s="1" t="s">
        <v>18</v>
      </c>
      <c r="U1355" s="1" t="s">
        <v>58</v>
      </c>
      <c r="V1355">
        <f t="shared" si="175"/>
        <v>225617355.53872731</v>
      </c>
      <c r="X1355" t="s">
        <v>76</v>
      </c>
      <c r="Y1355">
        <v>1990</v>
      </c>
      <c r="Z1355" t="s">
        <v>78</v>
      </c>
      <c r="AA1355">
        <f t="shared" si="169"/>
        <v>2.032198162770936E-2</v>
      </c>
      <c r="AB1355">
        <f t="shared" si="170"/>
        <v>2.3014529706588593</v>
      </c>
      <c r="AC1355">
        <f t="shared" si="171"/>
        <v>35.932522757377768</v>
      </c>
      <c r="AD1355">
        <f t="shared" si="172"/>
        <v>61.725865949052952</v>
      </c>
      <c r="AE1355">
        <f t="shared" si="173"/>
        <v>1.9836341282713606E-2</v>
      </c>
      <c r="AF1355" s="1" t="s">
        <v>18</v>
      </c>
      <c r="AG1355" s="1" t="s">
        <v>58</v>
      </c>
      <c r="AH1355">
        <f t="shared" si="176"/>
        <v>100</v>
      </c>
    </row>
    <row r="1356" spans="1:34" x14ac:dyDescent="0.45">
      <c r="A1356" t="str">
        <f>MID('Stand condition - SCT output'!$I1356,9,4)</f>
        <v>1989</v>
      </c>
      <c r="B1356">
        <f t="shared" si="174"/>
        <v>1990</v>
      </c>
      <c r="C1356" t="str">
        <f>MID('Stand condition - SCT output'!$I1356,18,4)</f>
        <v>1991</v>
      </c>
      <c r="D1356">
        <f>SUM('Stand condition - SCT output'!$B1356:$C1356)</f>
        <v>149797.13458251901</v>
      </c>
      <c r="E1356" s="1">
        <f>'Stand condition - SCT output'!$D1356</f>
        <v>5301832.2504789401</v>
      </c>
      <c r="F1356" s="1">
        <f>'Stand condition - SCT output'!$E1356</f>
        <v>45517696.017456003</v>
      </c>
      <c r="G1356" s="1">
        <f>'Stand condition - SCT output'!$F1356</f>
        <v>30496163.2067191</v>
      </c>
      <c r="H1356" s="1">
        <f>'Stand condition - SCT output'!$G1356</f>
        <v>8151.11181640625</v>
      </c>
      <c r="I1356" s="1" t="str">
        <f>'Stand condition - SCT output'!$H1356</f>
        <v>Border Rivers</v>
      </c>
      <c r="J1356" s="1" t="str">
        <f>'Stand condition - SCT output'!$J1356</f>
        <v>Black Box</v>
      </c>
      <c r="K1356" s="1"/>
      <c r="L1356" t="s">
        <v>76</v>
      </c>
      <c r="M1356">
        <v>1990</v>
      </c>
      <c r="N1356" t="s">
        <v>78</v>
      </c>
      <c r="O1356">
        <v>149797.13458251901</v>
      </c>
      <c r="P1356" s="1">
        <v>5301832.2504789401</v>
      </c>
      <c r="Q1356" s="1">
        <v>45517696.017456003</v>
      </c>
      <c r="R1356" s="1">
        <v>30496163.2067191</v>
      </c>
      <c r="S1356" s="1">
        <v>8151.11181640625</v>
      </c>
      <c r="T1356" s="1" t="s">
        <v>19</v>
      </c>
      <c r="U1356" s="1" t="s">
        <v>58</v>
      </c>
      <c r="V1356">
        <f t="shared" si="175"/>
        <v>81473639.721052974</v>
      </c>
      <c r="X1356" t="s">
        <v>76</v>
      </c>
      <c r="Y1356">
        <v>1990</v>
      </c>
      <c r="Z1356" t="s">
        <v>78</v>
      </c>
      <c r="AA1356">
        <f t="shared" si="169"/>
        <v>0.18385963250861259</v>
      </c>
      <c r="AB1356">
        <f t="shared" si="170"/>
        <v>6.5074203983413472</v>
      </c>
      <c r="AC1356">
        <f t="shared" si="171"/>
        <v>55.868003655290401</v>
      </c>
      <c r="AD1356">
        <f t="shared" si="172"/>
        <v>37.430711713789833</v>
      </c>
      <c r="AE1356">
        <f t="shared" si="173"/>
        <v>1.0004600069806363E-2</v>
      </c>
      <c r="AF1356" s="1" t="s">
        <v>19</v>
      </c>
      <c r="AG1356" s="1" t="s">
        <v>58</v>
      </c>
      <c r="AH1356">
        <f t="shared" si="176"/>
        <v>100</v>
      </c>
    </row>
    <row r="1357" spans="1:34" x14ac:dyDescent="0.45">
      <c r="A1357" t="str">
        <f>MID('Stand condition - SCT output'!$I1357,9,4)</f>
        <v>1989</v>
      </c>
      <c r="B1357">
        <f t="shared" si="174"/>
        <v>1990</v>
      </c>
      <c r="C1357" t="str">
        <f>MID('Stand condition - SCT output'!$I1357,18,4)</f>
        <v>1991</v>
      </c>
      <c r="D1357">
        <f>SUM('Stand condition - SCT output'!$B1357:$C1357)</f>
        <v>7482.83447265625</v>
      </c>
      <c r="E1357" s="1">
        <f>'Stand condition - SCT output'!$D1357</f>
        <v>81061.301513671802</v>
      </c>
      <c r="F1357" s="1">
        <f>'Stand condition - SCT output'!$E1357</f>
        <v>292322.34521484299</v>
      </c>
      <c r="G1357" s="1">
        <f>'Stand condition - SCT output'!$F1357</f>
        <v>335507.855070705</v>
      </c>
      <c r="H1357" s="1">
        <f>'Stand condition - SCT output'!$G1357</f>
        <v>0</v>
      </c>
      <c r="I1357" s="1" t="str">
        <f>'Stand condition - SCT output'!$H1357</f>
        <v>Campaspe</v>
      </c>
      <c r="J1357" s="1" t="str">
        <f>'Stand condition - SCT output'!$J1357</f>
        <v>Black Box</v>
      </c>
      <c r="K1357" s="1"/>
      <c r="L1357" t="s">
        <v>76</v>
      </c>
      <c r="M1357">
        <v>1990</v>
      </c>
      <c r="N1357" t="s">
        <v>78</v>
      </c>
      <c r="O1357">
        <v>7482.83447265625</v>
      </c>
      <c r="P1357" s="1">
        <v>81061.301513671802</v>
      </c>
      <c r="Q1357" s="1">
        <v>292322.34521484299</v>
      </c>
      <c r="R1357" s="1">
        <v>335507.855070705</v>
      </c>
      <c r="S1357" s="1">
        <v>0</v>
      </c>
      <c r="T1357" s="1" t="s">
        <v>20</v>
      </c>
      <c r="U1357" s="1" t="s">
        <v>58</v>
      </c>
      <c r="V1357">
        <f t="shared" si="175"/>
        <v>716374.336271876</v>
      </c>
      <c r="X1357" t="s">
        <v>76</v>
      </c>
      <c r="Y1357">
        <v>1990</v>
      </c>
      <c r="Z1357" t="s">
        <v>78</v>
      </c>
      <c r="AA1357">
        <f t="shared" si="169"/>
        <v>1.044542509939439</v>
      </c>
      <c r="AB1357">
        <f t="shared" si="170"/>
        <v>11.315494903897241</v>
      </c>
      <c r="AC1357">
        <f t="shared" si="171"/>
        <v>40.805809255554038</v>
      </c>
      <c r="AD1357">
        <f t="shared" si="172"/>
        <v>46.83415333060929</v>
      </c>
      <c r="AE1357">
        <f t="shared" si="173"/>
        <v>0</v>
      </c>
      <c r="AF1357" s="1" t="s">
        <v>20</v>
      </c>
      <c r="AG1357" s="1" t="s">
        <v>58</v>
      </c>
      <c r="AH1357">
        <f t="shared" si="176"/>
        <v>100</v>
      </c>
    </row>
    <row r="1358" spans="1:34" x14ac:dyDescent="0.45">
      <c r="A1358" t="str">
        <f>MID('Stand condition - SCT output'!$I1358,9,4)</f>
        <v>1989</v>
      </c>
      <c r="B1358">
        <f t="shared" si="174"/>
        <v>1990</v>
      </c>
      <c r="C1358" t="str">
        <f>MID('Stand condition - SCT output'!$I1358,18,4)</f>
        <v>1991</v>
      </c>
      <c r="D1358">
        <f>SUM('Stand condition - SCT output'!$B1358:$C1358)</f>
        <v>326491.46160888596</v>
      </c>
      <c r="E1358" s="1">
        <f>'Stand condition - SCT output'!$D1358</f>
        <v>1882846.7567428199</v>
      </c>
      <c r="F1358" s="1">
        <f>'Stand condition - SCT output'!$E1358</f>
        <v>8322386.2144677201</v>
      </c>
      <c r="G1358" s="1">
        <f>'Stand condition - SCT output'!$F1358</f>
        <v>12048942.6950932</v>
      </c>
      <c r="H1358" s="1">
        <f>'Stand condition - SCT output'!$G1358</f>
        <v>1868.67333984375</v>
      </c>
      <c r="I1358" s="1" t="str">
        <f>'Stand condition - SCT output'!$H1358</f>
        <v>Goulburn-Broken</v>
      </c>
      <c r="J1358" s="1" t="str">
        <f>'Stand condition - SCT output'!$J1358</f>
        <v>Black Box</v>
      </c>
      <c r="K1358" s="1"/>
      <c r="L1358" t="s">
        <v>76</v>
      </c>
      <c r="M1358">
        <v>1990</v>
      </c>
      <c r="N1358" t="s">
        <v>78</v>
      </c>
      <c r="O1358">
        <v>326491.46160888596</v>
      </c>
      <c r="P1358" s="1">
        <v>1882846.7567428199</v>
      </c>
      <c r="Q1358" s="1">
        <v>8322386.2144677201</v>
      </c>
      <c r="R1358" s="1">
        <v>12048942.6950932</v>
      </c>
      <c r="S1358" s="1">
        <v>1868.67333984375</v>
      </c>
      <c r="T1358" s="1" t="s">
        <v>21</v>
      </c>
      <c r="U1358" s="1" t="s">
        <v>58</v>
      </c>
      <c r="V1358">
        <f t="shared" si="175"/>
        <v>22582535.801252469</v>
      </c>
      <c r="X1358" t="s">
        <v>76</v>
      </c>
      <c r="Y1358">
        <v>1990</v>
      </c>
      <c r="Z1358" t="s">
        <v>78</v>
      </c>
      <c r="AA1358">
        <f t="shared" si="169"/>
        <v>1.4457697066543702</v>
      </c>
      <c r="AB1358">
        <f t="shared" si="170"/>
        <v>8.3376232559250223</v>
      </c>
      <c r="AC1358">
        <f t="shared" si="171"/>
        <v>36.853196149947628</v>
      </c>
      <c r="AD1358">
        <f t="shared" si="172"/>
        <v>53.355136026951158</v>
      </c>
      <c r="AE1358">
        <f t="shared" si="173"/>
        <v>8.2748605218201828E-3</v>
      </c>
      <c r="AF1358" s="1" t="s">
        <v>21</v>
      </c>
      <c r="AG1358" s="1" t="s">
        <v>58</v>
      </c>
      <c r="AH1358">
        <f t="shared" si="176"/>
        <v>100</v>
      </c>
    </row>
    <row r="1359" spans="1:34" x14ac:dyDescent="0.45">
      <c r="A1359" t="str">
        <f>MID('Stand condition - SCT output'!$I1359,9,4)</f>
        <v>1989</v>
      </c>
      <c r="B1359">
        <f t="shared" si="174"/>
        <v>1990</v>
      </c>
      <c r="C1359" t="str">
        <f>MID('Stand condition - SCT output'!$I1359,18,4)</f>
        <v>1991</v>
      </c>
      <c r="D1359">
        <f>SUM('Stand condition - SCT output'!$B1359:$C1359)</f>
        <v>32969.239074707002</v>
      </c>
      <c r="E1359" s="1">
        <f>'Stand condition - SCT output'!$D1359</f>
        <v>3045530.3277982799</v>
      </c>
      <c r="F1359" s="1">
        <f>'Stand condition - SCT output'!$E1359</f>
        <v>77036247.791129306</v>
      </c>
      <c r="G1359" s="1">
        <f>'Stand condition - SCT output'!$F1359</f>
        <v>135444747.01329201</v>
      </c>
      <c r="H1359" s="1">
        <f>'Stand condition - SCT output'!$G1359</f>
        <v>13423.962280273399</v>
      </c>
      <c r="I1359" s="1" t="str">
        <f>'Stand condition - SCT output'!$H1359</f>
        <v>Gwydir</v>
      </c>
      <c r="J1359" s="1" t="str">
        <f>'Stand condition - SCT output'!$J1359</f>
        <v>Black Box</v>
      </c>
      <c r="K1359" s="1"/>
      <c r="L1359" t="s">
        <v>76</v>
      </c>
      <c r="M1359">
        <v>1990</v>
      </c>
      <c r="N1359" t="s">
        <v>78</v>
      </c>
      <c r="O1359">
        <v>32969.239074707002</v>
      </c>
      <c r="P1359" s="1">
        <v>3045530.3277982799</v>
      </c>
      <c r="Q1359" s="1">
        <v>77036247.791129306</v>
      </c>
      <c r="R1359" s="1">
        <v>135444747.01329201</v>
      </c>
      <c r="S1359" s="1">
        <v>13423.962280273399</v>
      </c>
      <c r="T1359" s="1" t="s">
        <v>22</v>
      </c>
      <c r="U1359" s="1" t="s">
        <v>58</v>
      </c>
      <c r="V1359">
        <f t="shared" si="175"/>
        <v>215572918.33357459</v>
      </c>
      <c r="X1359" t="s">
        <v>76</v>
      </c>
      <c r="Y1359">
        <v>1990</v>
      </c>
      <c r="Z1359" t="s">
        <v>78</v>
      </c>
      <c r="AA1359">
        <f t="shared" si="169"/>
        <v>1.5293775920262325E-2</v>
      </c>
      <c r="AB1359">
        <f t="shared" si="170"/>
        <v>1.4127610978878469</v>
      </c>
      <c r="AC1359">
        <f t="shared" si="171"/>
        <v>35.735587005379067</v>
      </c>
      <c r="AD1359">
        <f t="shared" si="172"/>
        <v>62.830131011032961</v>
      </c>
      <c r="AE1359">
        <f t="shared" si="173"/>
        <v>6.2271097798571083E-3</v>
      </c>
      <c r="AF1359" s="1" t="s">
        <v>22</v>
      </c>
      <c r="AG1359" s="1" t="s">
        <v>58</v>
      </c>
      <c r="AH1359">
        <f t="shared" si="176"/>
        <v>99.999999999999986</v>
      </c>
    </row>
    <row r="1360" spans="1:34" x14ac:dyDescent="0.45">
      <c r="A1360" t="str">
        <f>MID('Stand condition - SCT output'!$I1360,9,4)</f>
        <v>1989</v>
      </c>
      <c r="B1360">
        <f t="shared" si="174"/>
        <v>1990</v>
      </c>
      <c r="C1360" t="str">
        <f>MID('Stand condition - SCT output'!$I1360,18,4)</f>
        <v>1991</v>
      </c>
      <c r="D1360">
        <f>SUM('Stand condition - SCT output'!$B1360:$C1360)</f>
        <v>410198.68463134702</v>
      </c>
      <c r="E1360" s="1">
        <f>'Stand condition - SCT output'!$D1360</f>
        <v>27882494.495979</v>
      </c>
      <c r="F1360" s="1">
        <f>'Stand condition - SCT output'!$E1360</f>
        <v>488430980.57480502</v>
      </c>
      <c r="G1360" s="1">
        <f>'Stand condition - SCT output'!$F1360</f>
        <v>313755104.72876602</v>
      </c>
      <c r="H1360" s="1">
        <f>'Stand condition - SCT output'!$G1360</f>
        <v>7508.5646972656205</v>
      </c>
      <c r="I1360" s="1" t="str">
        <f>'Stand condition - SCT output'!$H1360</f>
        <v>Warrego</v>
      </c>
      <c r="J1360" s="1" t="str">
        <f>'Stand condition - SCT output'!$J1360</f>
        <v>Black Box</v>
      </c>
      <c r="K1360" s="1"/>
      <c r="L1360" t="s">
        <v>76</v>
      </c>
      <c r="M1360">
        <v>1990</v>
      </c>
      <c r="N1360" t="s">
        <v>78</v>
      </c>
      <c r="O1360">
        <v>410198.68463134702</v>
      </c>
      <c r="P1360" s="1">
        <v>27882494.495979</v>
      </c>
      <c r="Q1360" s="1">
        <v>488430980.57480502</v>
      </c>
      <c r="R1360" s="1">
        <v>313755104.72876602</v>
      </c>
      <c r="S1360" s="1">
        <v>7508.5646972656205</v>
      </c>
      <c r="T1360" s="1" t="s">
        <v>23</v>
      </c>
      <c r="U1360" s="1" t="s">
        <v>58</v>
      </c>
      <c r="V1360">
        <f t="shared" si="175"/>
        <v>830486287.04887867</v>
      </c>
      <c r="X1360" t="s">
        <v>76</v>
      </c>
      <c r="Y1360">
        <v>1990</v>
      </c>
      <c r="Z1360" t="s">
        <v>78</v>
      </c>
      <c r="AA1360">
        <f t="shared" si="169"/>
        <v>4.9392589742689459E-2</v>
      </c>
      <c r="AB1360">
        <f t="shared" si="170"/>
        <v>3.3573696436408422</v>
      </c>
      <c r="AC1360">
        <f t="shared" si="171"/>
        <v>58.812648467735407</v>
      </c>
      <c r="AD1360">
        <f t="shared" si="172"/>
        <v>37.779685182243092</v>
      </c>
      <c r="AE1360">
        <f t="shared" si="173"/>
        <v>9.0411663796968874E-4</v>
      </c>
      <c r="AF1360" s="1" t="s">
        <v>23</v>
      </c>
      <c r="AG1360" s="1" t="s">
        <v>58</v>
      </c>
      <c r="AH1360">
        <f t="shared" si="176"/>
        <v>100</v>
      </c>
    </row>
    <row r="1361" spans="1:34" x14ac:dyDescent="0.45">
      <c r="A1361" t="str">
        <f>MID('Stand condition - SCT output'!$I1361,9,4)</f>
        <v>1989</v>
      </c>
      <c r="B1361">
        <f t="shared" si="174"/>
        <v>1990</v>
      </c>
      <c r="C1361" t="str">
        <f>MID('Stand condition - SCT output'!$I1361,18,4)</f>
        <v>1991</v>
      </c>
      <c r="D1361">
        <f>SUM('Stand condition - SCT output'!$B1361:$C1361)</f>
        <v>24101.78845214843</v>
      </c>
      <c r="E1361" s="1">
        <f>'Stand condition - SCT output'!$D1361</f>
        <v>87810.441453163294</v>
      </c>
      <c r="F1361" s="1">
        <f>'Stand condition - SCT output'!$E1361</f>
        <v>365409.221161247</v>
      </c>
      <c r="G1361" s="1">
        <f>'Stand condition - SCT output'!$F1361</f>
        <v>734846.16661783797</v>
      </c>
      <c r="H1361" s="1">
        <f>'Stand condition - SCT output'!$G1361</f>
        <v>2525.3068237304601</v>
      </c>
      <c r="I1361" s="1" t="str">
        <f>'Stand condition - SCT output'!$H1361</f>
        <v>Eastern Mt Lofty Ranges</v>
      </c>
      <c r="J1361" s="1" t="str">
        <f>'Stand condition - SCT output'!$J1361</f>
        <v>Black Box</v>
      </c>
      <c r="K1361" s="1"/>
      <c r="L1361" t="s">
        <v>76</v>
      </c>
      <c r="M1361">
        <v>1990</v>
      </c>
      <c r="N1361" t="s">
        <v>78</v>
      </c>
      <c r="O1361">
        <v>24101.78845214843</v>
      </c>
      <c r="P1361" s="1">
        <v>87810.441453163294</v>
      </c>
      <c r="Q1361" s="1">
        <v>365409.221161247</v>
      </c>
      <c r="R1361" s="1">
        <v>734846.16661783797</v>
      </c>
      <c r="S1361" s="1">
        <v>2525.3068237304601</v>
      </c>
      <c r="T1361" s="1" t="s">
        <v>24</v>
      </c>
      <c r="U1361" s="1" t="s">
        <v>58</v>
      </c>
      <c r="V1361">
        <f t="shared" si="175"/>
        <v>1214692.9245081272</v>
      </c>
      <c r="X1361" t="s">
        <v>76</v>
      </c>
      <c r="Y1361">
        <v>1990</v>
      </c>
      <c r="Z1361" t="s">
        <v>78</v>
      </c>
      <c r="AA1361">
        <f t="shared" si="169"/>
        <v>1.984187770082559</v>
      </c>
      <c r="AB1361">
        <f t="shared" si="170"/>
        <v>7.2290238694459257</v>
      </c>
      <c r="AC1361">
        <f t="shared" si="171"/>
        <v>30.082435962917486</v>
      </c>
      <c r="AD1361">
        <f t="shared" si="172"/>
        <v>60.496455671329741</v>
      </c>
      <c r="AE1361">
        <f t="shared" si="173"/>
        <v>0.20789672622428812</v>
      </c>
      <c r="AF1361" s="1" t="s">
        <v>24</v>
      </c>
      <c r="AG1361" s="1" t="s">
        <v>58</v>
      </c>
      <c r="AH1361">
        <f t="shared" si="176"/>
        <v>100</v>
      </c>
    </row>
    <row r="1362" spans="1:34" x14ac:dyDescent="0.45">
      <c r="A1362" t="str">
        <f>MID('Stand condition - SCT output'!$I1362,9,4)</f>
        <v>1989</v>
      </c>
      <c r="B1362">
        <f t="shared" si="174"/>
        <v>1990</v>
      </c>
      <c r="C1362" t="str">
        <f>MID('Stand condition - SCT output'!$I1362,18,4)</f>
        <v>1991</v>
      </c>
      <c r="D1362">
        <f>SUM('Stand condition - SCT output'!$B1362:$C1362)</f>
        <v>77367.833312988194</v>
      </c>
      <c r="E1362" s="1">
        <f>'Stand condition - SCT output'!$D1362</f>
        <v>4331740.6146137305</v>
      </c>
      <c r="F1362" s="1">
        <f>'Stand condition - SCT output'!$E1362</f>
        <v>60661741.654251598</v>
      </c>
      <c r="G1362" s="1">
        <f>'Stand condition - SCT output'!$F1362</f>
        <v>64580738.893580198</v>
      </c>
      <c r="H1362" s="1">
        <f>'Stand condition - SCT output'!$G1362</f>
        <v>38456.5438232421</v>
      </c>
      <c r="I1362" s="1" t="str">
        <f>'Stand condition - SCT output'!$H1362</f>
        <v>Condamine-Balonne</v>
      </c>
      <c r="J1362" s="1" t="str">
        <f>'Stand condition - SCT output'!$J1362</f>
        <v>Black Box</v>
      </c>
      <c r="K1362" s="1"/>
      <c r="L1362" t="s">
        <v>76</v>
      </c>
      <c r="M1362">
        <v>1990</v>
      </c>
      <c r="N1362" t="s">
        <v>78</v>
      </c>
      <c r="O1362">
        <v>77367.833312988194</v>
      </c>
      <c r="P1362" s="1">
        <v>4331740.6146137305</v>
      </c>
      <c r="Q1362" s="1">
        <v>60661741.654251598</v>
      </c>
      <c r="R1362" s="1">
        <v>64580738.893580198</v>
      </c>
      <c r="S1362" s="1">
        <v>38456.5438232421</v>
      </c>
      <c r="T1362" s="1" t="s">
        <v>25</v>
      </c>
      <c r="U1362" s="1" t="s">
        <v>58</v>
      </c>
      <c r="V1362">
        <f t="shared" si="175"/>
        <v>129690045.53958176</v>
      </c>
      <c r="X1362" t="s">
        <v>76</v>
      </c>
      <c r="Y1362">
        <v>1990</v>
      </c>
      <c r="Z1362" t="s">
        <v>78</v>
      </c>
      <c r="AA1362">
        <f t="shared" si="169"/>
        <v>5.9655953539915534E-2</v>
      </c>
      <c r="AB1362">
        <f t="shared" si="170"/>
        <v>3.3400717816015195</v>
      </c>
      <c r="AC1362">
        <f t="shared" si="171"/>
        <v>46.774400765968934</v>
      </c>
      <c r="AD1362">
        <f t="shared" si="172"/>
        <v>49.796218842308889</v>
      </c>
      <c r="AE1362">
        <f t="shared" si="173"/>
        <v>2.9652656580728132E-2</v>
      </c>
      <c r="AF1362" s="1" t="s">
        <v>25</v>
      </c>
      <c r="AG1362" s="1" t="s">
        <v>58</v>
      </c>
      <c r="AH1362">
        <f t="shared" si="176"/>
        <v>99.999999999999986</v>
      </c>
    </row>
    <row r="1363" spans="1:34" x14ac:dyDescent="0.45">
      <c r="A1363" t="str">
        <f>MID('Stand condition - SCT output'!$I1363,9,4)</f>
        <v>1990</v>
      </c>
      <c r="B1363">
        <f t="shared" si="174"/>
        <v>1991</v>
      </c>
      <c r="C1363" t="str">
        <f>MID('Stand condition - SCT output'!$I1363,18,4)</f>
        <v>1992</v>
      </c>
      <c r="D1363">
        <f>SUM('Stand condition - SCT output'!$B1363:$C1363)</f>
        <v>18056398.653958619</v>
      </c>
      <c r="E1363" s="1">
        <f>'Stand condition - SCT output'!$D1363</f>
        <v>151048969.52168599</v>
      </c>
      <c r="F1363" s="1">
        <f>'Stand condition - SCT output'!$E1363</f>
        <v>423603101.762366</v>
      </c>
      <c r="G1363" s="1">
        <f>'Stand condition - SCT output'!$F1363</f>
        <v>329895347.82258302</v>
      </c>
      <c r="H1363" s="1">
        <f>'Stand condition - SCT output'!$G1363</f>
        <v>13314.9767456054</v>
      </c>
      <c r="I1363" s="1" t="str">
        <f>'Stand condition - SCT output'!$H1363</f>
        <v>Murrumbidgee</v>
      </c>
      <c r="J1363" s="1" t="str">
        <f>'Stand condition - SCT output'!$J1363</f>
        <v>Black Box</v>
      </c>
      <c r="K1363" s="1"/>
      <c r="L1363" t="s">
        <v>77</v>
      </c>
      <c r="M1363">
        <v>1991</v>
      </c>
      <c r="N1363" t="s">
        <v>79</v>
      </c>
      <c r="O1363">
        <v>18056398.653958619</v>
      </c>
      <c r="P1363" s="1">
        <v>151048969.52168599</v>
      </c>
      <c r="Q1363" s="1">
        <v>423603101.762366</v>
      </c>
      <c r="R1363" s="1">
        <v>329895347.82258302</v>
      </c>
      <c r="S1363" s="1">
        <v>13314.9767456054</v>
      </c>
      <c r="T1363" s="1" t="s">
        <v>4</v>
      </c>
      <c r="U1363" s="1" t="s">
        <v>58</v>
      </c>
      <c r="V1363">
        <f t="shared" si="175"/>
        <v>922617132.73733926</v>
      </c>
      <c r="X1363" t="s">
        <v>77</v>
      </c>
      <c r="Y1363">
        <v>1991</v>
      </c>
      <c r="Z1363" t="s">
        <v>79</v>
      </c>
      <c r="AA1363">
        <f t="shared" si="169"/>
        <v>1.9570846901993431</v>
      </c>
      <c r="AB1363">
        <f t="shared" si="170"/>
        <v>16.371793256595449</v>
      </c>
      <c r="AC1363">
        <f t="shared" si="171"/>
        <v>45.913205676721589</v>
      </c>
      <c r="AD1363">
        <f t="shared" si="172"/>
        <v>35.756473201815261</v>
      </c>
      <c r="AE1363">
        <f t="shared" si="173"/>
        <v>1.4431746683589988E-3</v>
      </c>
      <c r="AF1363" s="1" t="s">
        <v>4</v>
      </c>
      <c r="AG1363" s="1" t="s">
        <v>58</v>
      </c>
      <c r="AH1363">
        <f t="shared" si="176"/>
        <v>99.999999999999986</v>
      </c>
    </row>
    <row r="1364" spans="1:34" x14ac:dyDescent="0.45">
      <c r="A1364" t="str">
        <f>MID('Stand condition - SCT output'!$I1364,9,4)</f>
        <v>1990</v>
      </c>
      <c r="B1364">
        <f t="shared" si="174"/>
        <v>1991</v>
      </c>
      <c r="C1364" t="str">
        <f>MID('Stand condition - SCT output'!$I1364,18,4)</f>
        <v>1992</v>
      </c>
      <c r="D1364">
        <f>SUM('Stand condition - SCT output'!$B1364:$C1364)</f>
        <v>304090.946355124</v>
      </c>
      <c r="E1364" s="1">
        <f>'Stand condition - SCT output'!$D1364</f>
        <v>26166019.6035996</v>
      </c>
      <c r="F1364" s="1">
        <f>'Stand condition - SCT output'!$E1364</f>
        <v>91460528.830643207</v>
      </c>
      <c r="G1364" s="1">
        <f>'Stand condition - SCT output'!$F1364</f>
        <v>118668153.01078101</v>
      </c>
      <c r="H1364" s="1">
        <f>'Stand condition - SCT output'!$G1364</f>
        <v>1998.83361816406</v>
      </c>
      <c r="I1364" s="1" t="str">
        <f>'Stand condition - SCT output'!$H1364</f>
        <v>Namoi</v>
      </c>
      <c r="J1364" s="1" t="str">
        <f>'Stand condition - SCT output'!$J1364</f>
        <v>Black Box</v>
      </c>
      <c r="K1364" s="1"/>
      <c r="L1364" t="s">
        <v>77</v>
      </c>
      <c r="M1364">
        <v>1991</v>
      </c>
      <c r="N1364" t="s">
        <v>79</v>
      </c>
      <c r="O1364">
        <v>304090.946355124</v>
      </c>
      <c r="P1364" s="1">
        <v>26166019.6035996</v>
      </c>
      <c r="Q1364" s="1">
        <v>91460528.830643207</v>
      </c>
      <c r="R1364" s="1">
        <v>118668153.01078101</v>
      </c>
      <c r="S1364" s="1">
        <v>1998.83361816406</v>
      </c>
      <c r="T1364" s="1" t="s">
        <v>7</v>
      </c>
      <c r="U1364" s="1" t="s">
        <v>58</v>
      </c>
      <c r="V1364">
        <f t="shared" si="175"/>
        <v>236600791.2249971</v>
      </c>
      <c r="X1364" t="s">
        <v>77</v>
      </c>
      <c r="Y1364">
        <v>1991</v>
      </c>
      <c r="Z1364" t="s">
        <v>79</v>
      </c>
      <c r="AA1364">
        <f t="shared" si="169"/>
        <v>0.12852490677681069</v>
      </c>
      <c r="AB1364">
        <f t="shared" si="170"/>
        <v>11.059142899787199</v>
      </c>
      <c r="AC1364">
        <f t="shared" si="171"/>
        <v>38.656053666223038</v>
      </c>
      <c r="AD1364">
        <f t="shared" si="172"/>
        <v>50.155433714476771</v>
      </c>
      <c r="AE1364">
        <f t="shared" si="173"/>
        <v>8.4481273617688607E-4</v>
      </c>
      <c r="AF1364" s="1" t="s">
        <v>7</v>
      </c>
      <c r="AG1364" s="1" t="s">
        <v>58</v>
      </c>
      <c r="AH1364">
        <f t="shared" si="176"/>
        <v>100</v>
      </c>
    </row>
    <row r="1365" spans="1:34" x14ac:dyDescent="0.45">
      <c r="A1365" t="str">
        <f>MID('Stand condition - SCT output'!$I1365,9,4)</f>
        <v>1990</v>
      </c>
      <c r="B1365">
        <f t="shared" si="174"/>
        <v>1991</v>
      </c>
      <c r="C1365" t="str">
        <f>MID('Stand condition - SCT output'!$I1365,18,4)</f>
        <v>1992</v>
      </c>
      <c r="D1365">
        <f>SUM('Stand condition - SCT output'!$B1365:$C1365)</f>
        <v>964289.54645277979</v>
      </c>
      <c r="E1365" s="1">
        <f>'Stand condition - SCT output'!$D1365</f>
        <v>27478488.248967599</v>
      </c>
      <c r="F1365" s="1">
        <f>'Stand condition - SCT output'!$E1365</f>
        <v>180505914.786134</v>
      </c>
      <c r="G1365" s="1">
        <f>'Stand condition - SCT output'!$F1365</f>
        <v>82126914.898713902</v>
      </c>
      <c r="H1365" s="1">
        <f>'Stand condition - SCT output'!$G1365</f>
        <v>0</v>
      </c>
      <c r="I1365" s="1" t="str">
        <f>'Stand condition - SCT output'!$H1365</f>
        <v>Nebine</v>
      </c>
      <c r="J1365" s="1" t="str">
        <f>'Stand condition - SCT output'!$J1365</f>
        <v>Black Box</v>
      </c>
      <c r="K1365" s="1"/>
      <c r="L1365" t="s">
        <v>77</v>
      </c>
      <c r="M1365">
        <v>1991</v>
      </c>
      <c r="N1365" t="s">
        <v>79</v>
      </c>
      <c r="O1365">
        <v>964289.54645277979</v>
      </c>
      <c r="P1365" s="1">
        <v>27478488.248967599</v>
      </c>
      <c r="Q1365" s="1">
        <v>180505914.786134</v>
      </c>
      <c r="R1365" s="1">
        <v>82126914.898713902</v>
      </c>
      <c r="S1365" s="1">
        <v>0</v>
      </c>
      <c r="T1365" s="1" t="s">
        <v>8</v>
      </c>
      <c r="U1365" s="1" t="s">
        <v>58</v>
      </c>
      <c r="V1365">
        <f t="shared" si="175"/>
        <v>291075607.4802683</v>
      </c>
      <c r="X1365" t="s">
        <v>77</v>
      </c>
      <c r="Y1365">
        <v>1991</v>
      </c>
      <c r="Z1365" t="s">
        <v>79</v>
      </c>
      <c r="AA1365">
        <f t="shared" si="169"/>
        <v>0.33128490387781734</v>
      </c>
      <c r="AB1365">
        <f t="shared" si="170"/>
        <v>9.4403266858526909</v>
      </c>
      <c r="AC1365">
        <f t="shared" si="171"/>
        <v>62.013411686642385</v>
      </c>
      <c r="AD1365">
        <f t="shared" si="172"/>
        <v>28.214976723627107</v>
      </c>
      <c r="AE1365">
        <f t="shared" si="173"/>
        <v>0</v>
      </c>
      <c r="AF1365" s="1" t="s">
        <v>8</v>
      </c>
      <c r="AG1365" s="1" t="s">
        <v>58</v>
      </c>
      <c r="AH1365">
        <f t="shared" si="176"/>
        <v>100</v>
      </c>
    </row>
    <row r="1366" spans="1:34" x14ac:dyDescent="0.45">
      <c r="A1366" t="str">
        <f>MID('Stand condition - SCT output'!$I1366,9,4)</f>
        <v>1990</v>
      </c>
      <c r="B1366">
        <f t="shared" si="174"/>
        <v>1991</v>
      </c>
      <c r="C1366" t="str">
        <f>MID('Stand condition - SCT output'!$I1366,18,4)</f>
        <v>1992</v>
      </c>
      <c r="D1366">
        <f>SUM('Stand condition - SCT output'!$B1366:$C1366)</f>
        <v>4364.4938354492097</v>
      </c>
      <c r="E1366" s="1">
        <f>'Stand condition - SCT output'!$D1366</f>
        <v>28018.9940795898</v>
      </c>
      <c r="F1366" s="1">
        <f>'Stand condition - SCT output'!$E1366</f>
        <v>148296.63122558501</v>
      </c>
      <c r="G1366" s="1">
        <f>'Stand condition - SCT output'!$F1366</f>
        <v>218465.04386776101</v>
      </c>
      <c r="H1366" s="1">
        <f>'Stand condition - SCT output'!$G1366</f>
        <v>0</v>
      </c>
      <c r="I1366" s="1" t="str">
        <f>'Stand condition - SCT output'!$H1366</f>
        <v>Ovens</v>
      </c>
      <c r="J1366" s="1" t="str">
        <f>'Stand condition - SCT output'!$J1366</f>
        <v>Black Box</v>
      </c>
      <c r="K1366" s="1"/>
      <c r="L1366" t="s">
        <v>77</v>
      </c>
      <c r="M1366">
        <v>1991</v>
      </c>
      <c r="N1366" t="s">
        <v>79</v>
      </c>
      <c r="O1366">
        <v>4364.4938354492097</v>
      </c>
      <c r="P1366" s="1">
        <v>28018.9940795898</v>
      </c>
      <c r="Q1366" s="1">
        <v>148296.63122558501</v>
      </c>
      <c r="R1366" s="1">
        <v>218465.04386776101</v>
      </c>
      <c r="S1366" s="1">
        <v>0</v>
      </c>
      <c r="T1366" s="1" t="s">
        <v>9</v>
      </c>
      <c r="U1366" s="1" t="s">
        <v>58</v>
      </c>
      <c r="V1366">
        <f t="shared" si="175"/>
        <v>399145.16300838499</v>
      </c>
      <c r="X1366" t="s">
        <v>77</v>
      </c>
      <c r="Y1366">
        <v>1991</v>
      </c>
      <c r="Z1366" t="s">
        <v>79</v>
      </c>
      <c r="AA1366">
        <f t="shared" si="169"/>
        <v>1.0934602846126744</v>
      </c>
      <c r="AB1366">
        <f t="shared" si="170"/>
        <v>7.0197503756299291</v>
      </c>
      <c r="AC1366">
        <f t="shared" si="171"/>
        <v>37.153558396615139</v>
      </c>
      <c r="AD1366">
        <f t="shared" si="172"/>
        <v>54.73323094314226</v>
      </c>
      <c r="AE1366">
        <f t="shared" si="173"/>
        <v>0</v>
      </c>
      <c r="AF1366" s="1" t="s">
        <v>9</v>
      </c>
      <c r="AG1366" s="1" t="s">
        <v>58</v>
      </c>
      <c r="AH1366">
        <f t="shared" si="176"/>
        <v>100</v>
      </c>
    </row>
    <row r="1367" spans="1:34" x14ac:dyDescent="0.45">
      <c r="A1367" t="str">
        <f>MID('Stand condition - SCT output'!$I1367,9,4)</f>
        <v>1990</v>
      </c>
      <c r="B1367">
        <f t="shared" si="174"/>
        <v>1991</v>
      </c>
      <c r="C1367" t="str">
        <f>MID('Stand condition - SCT output'!$I1367,18,4)</f>
        <v>1992</v>
      </c>
      <c r="D1367">
        <f>SUM('Stand condition - SCT output'!$B1367:$C1367)</f>
        <v>3221183.7779902359</v>
      </c>
      <c r="E1367" s="1">
        <f>'Stand condition - SCT output'!$D1367</f>
        <v>59961554.581656799</v>
      </c>
      <c r="F1367" s="1">
        <f>'Stand condition - SCT output'!$E1367</f>
        <v>195708882.13104001</v>
      </c>
      <c r="G1367" s="1">
        <f>'Stand condition - SCT output'!$F1367</f>
        <v>124058174.202594</v>
      </c>
      <c r="H1367" s="1">
        <f>'Stand condition - SCT output'!$G1367</f>
        <v>2641.3662109375</v>
      </c>
      <c r="I1367" s="1" t="str">
        <f>'Stand condition - SCT output'!$H1367</f>
        <v>Paroo</v>
      </c>
      <c r="J1367" s="1" t="str">
        <f>'Stand condition - SCT output'!$J1367</f>
        <v>Black Box</v>
      </c>
      <c r="K1367" s="1"/>
      <c r="L1367" t="s">
        <v>77</v>
      </c>
      <c r="M1367">
        <v>1991</v>
      </c>
      <c r="N1367" t="s">
        <v>79</v>
      </c>
      <c r="O1367">
        <v>3221183.7779902359</v>
      </c>
      <c r="P1367" s="1">
        <v>59961554.581656799</v>
      </c>
      <c r="Q1367" s="1">
        <v>195708882.13104001</v>
      </c>
      <c r="R1367" s="1">
        <v>124058174.202594</v>
      </c>
      <c r="S1367" s="1">
        <v>2641.3662109375</v>
      </c>
      <c r="T1367" s="1" t="s">
        <v>10</v>
      </c>
      <c r="U1367" s="1" t="s">
        <v>58</v>
      </c>
      <c r="V1367">
        <f t="shared" si="175"/>
        <v>382952436.05949199</v>
      </c>
      <c r="X1367" t="s">
        <v>77</v>
      </c>
      <c r="Y1367">
        <v>1991</v>
      </c>
      <c r="Z1367" t="s">
        <v>79</v>
      </c>
      <c r="AA1367">
        <f t="shared" si="169"/>
        <v>0.84114461083877845</v>
      </c>
      <c r="AB1367">
        <f t="shared" si="170"/>
        <v>15.65770287262038</v>
      </c>
      <c r="AC1367">
        <f t="shared" si="171"/>
        <v>51.105271491375618</v>
      </c>
      <c r="AD1367">
        <f t="shared" si="172"/>
        <v>32.39519128775602</v>
      </c>
      <c r="AE1367">
        <f t="shared" si="173"/>
        <v>6.8973740919803456E-4</v>
      </c>
      <c r="AF1367" s="1" t="s">
        <v>10</v>
      </c>
      <c r="AG1367" s="1" t="s">
        <v>58</v>
      </c>
      <c r="AH1367">
        <f t="shared" si="176"/>
        <v>100</v>
      </c>
    </row>
    <row r="1368" spans="1:34" x14ac:dyDescent="0.45">
      <c r="A1368" t="str">
        <f>MID('Stand condition - SCT output'!$I1368,9,4)</f>
        <v>1990</v>
      </c>
      <c r="B1368">
        <f t="shared" si="174"/>
        <v>1991</v>
      </c>
      <c r="C1368" t="str">
        <f>MID('Stand condition - SCT output'!$I1368,18,4)</f>
        <v>1992</v>
      </c>
      <c r="D1368">
        <f>SUM('Stand condition - SCT output'!$B1368:$C1368)</f>
        <v>6484420.4492943808</v>
      </c>
      <c r="E1368" s="1">
        <f>'Stand condition - SCT output'!$D1368</f>
        <v>23631914.969230302</v>
      </c>
      <c r="F1368" s="1">
        <f>'Stand condition - SCT output'!$E1368</f>
        <v>51453466.716894202</v>
      </c>
      <c r="G1368" s="1">
        <f>'Stand condition - SCT output'!$F1368</f>
        <v>37266659.537879601</v>
      </c>
      <c r="H1368" s="1">
        <f>'Stand condition - SCT output'!$G1368</f>
        <v>0</v>
      </c>
      <c r="I1368" s="1" t="str">
        <f>'Stand condition - SCT output'!$H1368</f>
        <v>Wimmera-Avoca</v>
      </c>
      <c r="J1368" s="1" t="str">
        <f>'Stand condition - SCT output'!$J1368</f>
        <v>Black Box</v>
      </c>
      <c r="K1368" s="1"/>
      <c r="L1368" t="s">
        <v>77</v>
      </c>
      <c r="M1368">
        <v>1991</v>
      </c>
      <c r="N1368" t="s">
        <v>79</v>
      </c>
      <c r="O1368">
        <v>6484420.4492943808</v>
      </c>
      <c r="P1368" s="1">
        <v>23631914.969230302</v>
      </c>
      <c r="Q1368" s="1">
        <v>51453466.716894202</v>
      </c>
      <c r="R1368" s="1">
        <v>37266659.537879601</v>
      </c>
      <c r="S1368" s="1">
        <v>0</v>
      </c>
      <c r="T1368" s="1" t="s">
        <v>11</v>
      </c>
      <c r="U1368" s="1" t="s">
        <v>58</v>
      </c>
      <c r="V1368">
        <f t="shared" si="175"/>
        <v>118836461.67329849</v>
      </c>
      <c r="X1368" t="s">
        <v>77</v>
      </c>
      <c r="Y1368">
        <v>1991</v>
      </c>
      <c r="Z1368" t="s">
        <v>79</v>
      </c>
      <c r="AA1368">
        <f t="shared" si="169"/>
        <v>5.4565916537646064</v>
      </c>
      <c r="AB1368">
        <f t="shared" si="170"/>
        <v>19.886080952324573</v>
      </c>
      <c r="AC1368">
        <f t="shared" si="171"/>
        <v>43.297710140805499</v>
      </c>
      <c r="AD1368">
        <f t="shared" si="172"/>
        <v>31.359617253105316</v>
      </c>
      <c r="AE1368">
        <f t="shared" si="173"/>
        <v>0</v>
      </c>
      <c r="AF1368" s="1" t="s">
        <v>11</v>
      </c>
      <c r="AG1368" s="1" t="s">
        <v>58</v>
      </c>
      <c r="AH1368">
        <f t="shared" si="176"/>
        <v>100</v>
      </c>
    </row>
    <row r="1369" spans="1:34" x14ac:dyDescent="0.45">
      <c r="A1369" t="str">
        <f>MID('Stand condition - SCT output'!$I1369,9,4)</f>
        <v>1990</v>
      </c>
      <c r="B1369">
        <f t="shared" si="174"/>
        <v>1991</v>
      </c>
      <c r="C1369" t="str">
        <f>MID('Stand condition - SCT output'!$I1369,18,4)</f>
        <v>1992</v>
      </c>
      <c r="D1369">
        <f>SUM('Stand condition - SCT output'!$B1369:$C1369)</f>
        <v>4619500.3234595191</v>
      </c>
      <c r="E1369" s="1">
        <f>'Stand condition - SCT output'!$D1369</f>
        <v>93574979.1146788</v>
      </c>
      <c r="F1369" s="1">
        <f>'Stand condition - SCT output'!$E1369</f>
        <v>471080757.07919002</v>
      </c>
      <c r="G1369" s="1">
        <f>'Stand condition - SCT output'!$F1369</f>
        <v>316308682.792952</v>
      </c>
      <c r="H1369" s="1">
        <f>'Stand condition - SCT output'!$G1369</f>
        <v>15400.3662109375</v>
      </c>
      <c r="I1369" s="1" t="str">
        <f>'Stand condition - SCT output'!$H1369</f>
        <v>Lachlan</v>
      </c>
      <c r="J1369" s="1" t="str">
        <f>'Stand condition - SCT output'!$J1369</f>
        <v>Black Box</v>
      </c>
      <c r="K1369" s="1"/>
      <c r="L1369" t="s">
        <v>77</v>
      </c>
      <c r="M1369">
        <v>1991</v>
      </c>
      <c r="N1369" t="s">
        <v>79</v>
      </c>
      <c r="O1369">
        <v>4619500.3234595191</v>
      </c>
      <c r="P1369" s="1">
        <v>93574979.1146788</v>
      </c>
      <c r="Q1369" s="1">
        <v>471080757.07919002</v>
      </c>
      <c r="R1369" s="1">
        <v>316308682.792952</v>
      </c>
      <c r="S1369" s="1">
        <v>15400.3662109375</v>
      </c>
      <c r="T1369" s="1" t="s">
        <v>12</v>
      </c>
      <c r="U1369" s="1" t="s">
        <v>58</v>
      </c>
      <c r="V1369">
        <f t="shared" si="175"/>
        <v>885599319.67649126</v>
      </c>
      <c r="X1369" t="s">
        <v>77</v>
      </c>
      <c r="Y1369">
        <v>1991</v>
      </c>
      <c r="Z1369" t="s">
        <v>79</v>
      </c>
      <c r="AA1369">
        <f t="shared" si="169"/>
        <v>0.52162419514358016</v>
      </c>
      <c r="AB1369">
        <f t="shared" si="170"/>
        <v>10.566288504925868</v>
      </c>
      <c r="AC1369">
        <f t="shared" si="171"/>
        <v>53.193441617736944</v>
      </c>
      <c r="AD1369">
        <f t="shared" si="172"/>
        <v>35.716906705449972</v>
      </c>
      <c r="AE1369">
        <f t="shared" si="173"/>
        <v>1.738976743632012E-3</v>
      </c>
      <c r="AF1369" s="1" t="s">
        <v>12</v>
      </c>
      <c r="AG1369" s="1" t="s">
        <v>58</v>
      </c>
      <c r="AH1369">
        <f t="shared" si="176"/>
        <v>100</v>
      </c>
    </row>
    <row r="1370" spans="1:34" x14ac:dyDescent="0.45">
      <c r="A1370" t="str">
        <f>MID('Stand condition - SCT output'!$I1370,9,4)</f>
        <v>1990</v>
      </c>
      <c r="B1370">
        <f t="shared" si="174"/>
        <v>1991</v>
      </c>
      <c r="C1370" t="str">
        <f>MID('Stand condition - SCT output'!$I1370,18,4)</f>
        <v>1992</v>
      </c>
      <c r="D1370">
        <f>SUM('Stand condition - SCT output'!$B1370:$C1370)</f>
        <v>361482.626098632</v>
      </c>
      <c r="E1370" s="1">
        <f>'Stand condition - SCT output'!$D1370</f>
        <v>6536929.5186568899</v>
      </c>
      <c r="F1370" s="1">
        <f>'Stand condition - SCT output'!$E1370</f>
        <v>17100617.364637598</v>
      </c>
      <c r="G1370" s="1">
        <f>'Stand condition - SCT output'!$F1370</f>
        <v>12384390.896060901</v>
      </c>
      <c r="H1370" s="1">
        <f>'Stand condition - SCT output'!$G1370</f>
        <v>2488.98876953125</v>
      </c>
      <c r="I1370" s="1" t="str">
        <f>'Stand condition - SCT output'!$H1370</f>
        <v>Loddon</v>
      </c>
      <c r="J1370" s="1" t="str">
        <f>'Stand condition - SCT output'!$J1370</f>
        <v>Black Box</v>
      </c>
      <c r="K1370" s="1"/>
      <c r="L1370" t="s">
        <v>77</v>
      </c>
      <c r="M1370">
        <v>1991</v>
      </c>
      <c r="N1370" t="s">
        <v>79</v>
      </c>
      <c r="O1370">
        <v>361482.626098632</v>
      </c>
      <c r="P1370" s="1">
        <v>6536929.5186568899</v>
      </c>
      <c r="Q1370" s="1">
        <v>17100617.364637598</v>
      </c>
      <c r="R1370" s="1">
        <v>12384390.896060901</v>
      </c>
      <c r="S1370" s="1">
        <v>2488.98876953125</v>
      </c>
      <c r="T1370" s="1" t="s">
        <v>13</v>
      </c>
      <c r="U1370" s="1" t="s">
        <v>58</v>
      </c>
      <c r="V1370">
        <f t="shared" si="175"/>
        <v>36385909.394223548</v>
      </c>
      <c r="X1370" t="s">
        <v>77</v>
      </c>
      <c r="Y1370">
        <v>1991</v>
      </c>
      <c r="Z1370" t="s">
        <v>79</v>
      </c>
      <c r="AA1370">
        <f t="shared" si="169"/>
        <v>0.99346871389730662</v>
      </c>
      <c r="AB1370">
        <f t="shared" si="170"/>
        <v>17.965552125776089</v>
      </c>
      <c r="AC1370">
        <f t="shared" si="171"/>
        <v>46.997911140163531</v>
      </c>
      <c r="AD1370">
        <f t="shared" si="172"/>
        <v>34.036227490928091</v>
      </c>
      <c r="AE1370">
        <f t="shared" si="173"/>
        <v>6.8405292349966382E-3</v>
      </c>
      <c r="AF1370" s="1" t="s">
        <v>13</v>
      </c>
      <c r="AG1370" s="1" t="s">
        <v>58</v>
      </c>
      <c r="AH1370">
        <f t="shared" si="176"/>
        <v>100.00000000000001</v>
      </c>
    </row>
    <row r="1371" spans="1:34" x14ac:dyDescent="0.45">
      <c r="A1371" t="str">
        <f>MID('Stand condition - SCT output'!$I1371,9,4)</f>
        <v>1990</v>
      </c>
      <c r="B1371">
        <f t="shared" si="174"/>
        <v>1991</v>
      </c>
      <c r="C1371" t="str">
        <f>MID('Stand condition - SCT output'!$I1371,18,4)</f>
        <v>1992</v>
      </c>
      <c r="D1371">
        <f>SUM('Stand condition - SCT output'!$B1371:$C1371)</f>
        <v>27791835.116878439</v>
      </c>
      <c r="E1371" s="1">
        <f>'Stand condition - SCT output'!$D1371</f>
        <v>165974374.174263</v>
      </c>
      <c r="F1371" s="1">
        <f>'Stand condition - SCT output'!$E1371</f>
        <v>524705137.31663603</v>
      </c>
      <c r="G1371" s="1">
        <f>'Stand condition - SCT output'!$F1371</f>
        <v>456403267.32150197</v>
      </c>
      <c r="H1371" s="1">
        <f>'Stand condition - SCT output'!$G1371</f>
        <v>10291.8818359375</v>
      </c>
      <c r="I1371" s="1" t="str">
        <f>'Stand condition - SCT output'!$H1371</f>
        <v>Lower Darling</v>
      </c>
      <c r="J1371" s="1" t="str">
        <f>'Stand condition - SCT output'!$J1371</f>
        <v>Black Box</v>
      </c>
      <c r="K1371" s="1"/>
      <c r="L1371" t="s">
        <v>77</v>
      </c>
      <c r="M1371">
        <v>1991</v>
      </c>
      <c r="N1371" t="s">
        <v>79</v>
      </c>
      <c r="O1371">
        <v>27791835.116878439</v>
      </c>
      <c r="P1371" s="1">
        <v>165974374.174263</v>
      </c>
      <c r="Q1371" s="1">
        <v>524705137.31663603</v>
      </c>
      <c r="R1371" s="1">
        <v>456403267.32150197</v>
      </c>
      <c r="S1371" s="1">
        <v>10291.8818359375</v>
      </c>
      <c r="T1371" s="1" t="s">
        <v>14</v>
      </c>
      <c r="U1371" s="1" t="s">
        <v>58</v>
      </c>
      <c r="V1371">
        <f t="shared" si="175"/>
        <v>1174884905.8111153</v>
      </c>
      <c r="X1371" t="s">
        <v>77</v>
      </c>
      <c r="Y1371">
        <v>1991</v>
      </c>
      <c r="Z1371" t="s">
        <v>79</v>
      </c>
      <c r="AA1371">
        <f t="shared" si="169"/>
        <v>2.3654942692187841</v>
      </c>
      <c r="AB1371">
        <f t="shared" si="170"/>
        <v>14.126862414636085</v>
      </c>
      <c r="AC1371">
        <f t="shared" si="171"/>
        <v>44.660130938901702</v>
      </c>
      <c r="AD1371">
        <f t="shared" si="172"/>
        <v>38.846636386600863</v>
      </c>
      <c r="AE1371">
        <f t="shared" si="173"/>
        <v>8.7599064257551308E-4</v>
      </c>
      <c r="AF1371" s="1" t="s">
        <v>14</v>
      </c>
      <c r="AG1371" s="1" t="s">
        <v>58</v>
      </c>
      <c r="AH1371">
        <f t="shared" si="176"/>
        <v>100</v>
      </c>
    </row>
    <row r="1372" spans="1:34" x14ac:dyDescent="0.45">
      <c r="A1372" t="str">
        <f>MID('Stand condition - SCT output'!$I1372,9,4)</f>
        <v>1990</v>
      </c>
      <c r="B1372">
        <f t="shared" si="174"/>
        <v>1991</v>
      </c>
      <c r="C1372" t="str">
        <f>MID('Stand condition - SCT output'!$I1372,18,4)</f>
        <v>1992</v>
      </c>
      <c r="D1372">
        <f>SUM('Stand condition - SCT output'!$B1372:$C1372)</f>
        <v>21247848.668449573</v>
      </c>
      <c r="E1372" s="1">
        <f>'Stand condition - SCT output'!$D1372</f>
        <v>419259237.13487297</v>
      </c>
      <c r="F1372" s="1">
        <f>'Stand condition - SCT output'!$E1372</f>
        <v>978008639.72855496</v>
      </c>
      <c r="G1372" s="1">
        <f>'Stand condition - SCT output'!$F1372</f>
        <v>379147389.66353101</v>
      </c>
      <c r="H1372" s="1">
        <f>'Stand condition - SCT output'!$G1372</f>
        <v>15185.610961914001</v>
      </c>
      <c r="I1372" s="1" t="str">
        <f>'Stand condition - SCT output'!$H1372</f>
        <v>Macquarie-Castlereagh</v>
      </c>
      <c r="J1372" s="1" t="str">
        <f>'Stand condition - SCT output'!$J1372</f>
        <v>Black Box</v>
      </c>
      <c r="K1372" s="1"/>
      <c r="L1372" t="s">
        <v>77</v>
      </c>
      <c r="M1372">
        <v>1991</v>
      </c>
      <c r="N1372" t="s">
        <v>79</v>
      </c>
      <c r="O1372">
        <v>21247848.668449573</v>
      </c>
      <c r="P1372" s="1">
        <v>419259237.13487297</v>
      </c>
      <c r="Q1372" s="1">
        <v>978008639.72855496</v>
      </c>
      <c r="R1372" s="1">
        <v>379147389.66353101</v>
      </c>
      <c r="S1372" s="1">
        <v>15185.610961914001</v>
      </c>
      <c r="T1372" s="1" t="s">
        <v>15</v>
      </c>
      <c r="U1372" s="1" t="s">
        <v>58</v>
      </c>
      <c r="V1372">
        <f t="shared" si="175"/>
        <v>1797678300.8063705</v>
      </c>
      <c r="X1372" t="s">
        <v>77</v>
      </c>
      <c r="Y1372">
        <v>1991</v>
      </c>
      <c r="Z1372" t="s">
        <v>79</v>
      </c>
      <c r="AA1372">
        <f t="shared" si="169"/>
        <v>1.1819605687468437</v>
      </c>
      <c r="AB1372">
        <f t="shared" si="170"/>
        <v>23.322261660877206</v>
      </c>
      <c r="AC1372">
        <f t="shared" si="171"/>
        <v>54.403985367674366</v>
      </c>
      <c r="AD1372">
        <f t="shared" si="172"/>
        <v>21.09094766808165</v>
      </c>
      <c r="AE1372">
        <f t="shared" si="173"/>
        <v>8.4473461993184824E-4</v>
      </c>
      <c r="AF1372" s="1" t="s">
        <v>15</v>
      </c>
      <c r="AG1372" s="1" t="s">
        <v>58</v>
      </c>
      <c r="AH1372">
        <f t="shared" si="176"/>
        <v>100</v>
      </c>
    </row>
    <row r="1373" spans="1:34" x14ac:dyDescent="0.45">
      <c r="A1373" t="str">
        <f>MID('Stand condition - SCT output'!$I1373,9,4)</f>
        <v>1990</v>
      </c>
      <c r="B1373">
        <f t="shared" si="174"/>
        <v>1991</v>
      </c>
      <c r="C1373" t="str">
        <f>MID('Stand condition - SCT output'!$I1373,18,4)</f>
        <v>1992</v>
      </c>
      <c r="D1373">
        <f>SUM('Stand condition - SCT output'!$B1373:$C1373)</f>
        <v>262070.02929687488</v>
      </c>
      <c r="E1373" s="1">
        <f>'Stand condition - SCT output'!$D1373</f>
        <v>3498698.5067533599</v>
      </c>
      <c r="F1373" s="1">
        <f>'Stand condition - SCT output'!$E1373</f>
        <v>12522098.912493</v>
      </c>
      <c r="G1373" s="1">
        <f>'Stand condition - SCT output'!$F1373</f>
        <v>9190874.0269229598</v>
      </c>
      <c r="H1373" s="1">
        <f>'Stand condition - SCT output'!$G1373</f>
        <v>0</v>
      </c>
      <c r="I1373" s="1" t="str">
        <f>'Stand condition - SCT output'!$H1373</f>
        <v>Moonie</v>
      </c>
      <c r="J1373" s="1" t="str">
        <f>'Stand condition - SCT output'!$J1373</f>
        <v>Black Box</v>
      </c>
      <c r="K1373" s="1"/>
      <c r="L1373" t="s">
        <v>77</v>
      </c>
      <c r="M1373">
        <v>1991</v>
      </c>
      <c r="N1373" t="s">
        <v>79</v>
      </c>
      <c r="O1373">
        <v>262070.02929687488</v>
      </c>
      <c r="P1373" s="1">
        <v>3498698.5067533599</v>
      </c>
      <c r="Q1373" s="1">
        <v>12522098.912493</v>
      </c>
      <c r="R1373" s="1">
        <v>9190874.0269229598</v>
      </c>
      <c r="S1373" s="1">
        <v>0</v>
      </c>
      <c r="T1373" s="1" t="s">
        <v>16</v>
      </c>
      <c r="U1373" s="1" t="s">
        <v>58</v>
      </c>
      <c r="V1373">
        <f t="shared" si="175"/>
        <v>25473741.475466195</v>
      </c>
      <c r="X1373" t="s">
        <v>77</v>
      </c>
      <c r="Y1373">
        <v>1991</v>
      </c>
      <c r="Z1373" t="s">
        <v>79</v>
      </c>
      <c r="AA1373">
        <f t="shared" si="169"/>
        <v>1.028784992378426</v>
      </c>
      <c r="AB1373">
        <f t="shared" si="170"/>
        <v>13.734529378509091</v>
      </c>
      <c r="AC1373">
        <f t="shared" si="171"/>
        <v>49.156889358216397</v>
      </c>
      <c r="AD1373">
        <f t="shared" si="172"/>
        <v>36.079796270896075</v>
      </c>
      <c r="AE1373">
        <f t="shared" si="173"/>
        <v>0</v>
      </c>
      <c r="AF1373" s="1" t="s">
        <v>16</v>
      </c>
      <c r="AG1373" s="1" t="s">
        <v>58</v>
      </c>
      <c r="AH1373">
        <f t="shared" si="176"/>
        <v>100</v>
      </c>
    </row>
    <row r="1374" spans="1:34" x14ac:dyDescent="0.45">
      <c r="A1374" t="str">
        <f>MID('Stand condition - SCT output'!$I1374,9,4)</f>
        <v>1990</v>
      </c>
      <c r="B1374">
        <f t="shared" si="174"/>
        <v>1991</v>
      </c>
      <c r="C1374" t="str">
        <f>MID('Stand condition - SCT output'!$I1374,18,4)</f>
        <v>1992</v>
      </c>
      <c r="D1374">
        <f>SUM('Stand condition - SCT output'!$B1374:$C1374)</f>
        <v>50043341.519847184</v>
      </c>
      <c r="E1374" s="1">
        <f>'Stand condition - SCT output'!$D1374</f>
        <v>279685370.99503201</v>
      </c>
      <c r="F1374" s="1">
        <f>'Stand condition - SCT output'!$E1374</f>
        <v>711728614.19590199</v>
      </c>
      <c r="G1374" s="1">
        <f>'Stand condition - SCT output'!$F1374</f>
        <v>904333057.82409501</v>
      </c>
      <c r="H1374" s="1">
        <f>'Stand condition - SCT output'!$G1374</f>
        <v>42914.586425781199</v>
      </c>
      <c r="I1374" s="1" t="str">
        <f>'Stand condition - SCT output'!$H1374</f>
        <v>Murray</v>
      </c>
      <c r="J1374" s="1" t="str">
        <f>'Stand condition - SCT output'!$J1374</f>
        <v>Black Box</v>
      </c>
      <c r="K1374" s="1"/>
      <c r="L1374" t="s">
        <v>77</v>
      </c>
      <c r="M1374">
        <v>1991</v>
      </c>
      <c r="N1374" t="s">
        <v>79</v>
      </c>
      <c r="O1374">
        <v>50043341.519847184</v>
      </c>
      <c r="P1374" s="1">
        <v>279685370.99503201</v>
      </c>
      <c r="Q1374" s="1">
        <v>711728614.19590199</v>
      </c>
      <c r="R1374" s="1">
        <v>904333057.82409501</v>
      </c>
      <c r="S1374" s="1">
        <v>42914.586425781199</v>
      </c>
      <c r="T1374" s="1" t="s">
        <v>17</v>
      </c>
      <c r="U1374" s="1" t="s">
        <v>58</v>
      </c>
      <c r="V1374">
        <f t="shared" si="175"/>
        <v>1945833299.1213021</v>
      </c>
      <c r="X1374" t="s">
        <v>77</v>
      </c>
      <c r="Y1374">
        <v>1991</v>
      </c>
      <c r="Z1374" t="s">
        <v>79</v>
      </c>
      <c r="AA1374">
        <f t="shared" si="169"/>
        <v>2.5718205944181198</v>
      </c>
      <c r="AB1374">
        <f t="shared" si="170"/>
        <v>14.37355250942268</v>
      </c>
      <c r="AC1374">
        <f t="shared" si="171"/>
        <v>36.577060045035914</v>
      </c>
      <c r="AD1374">
        <f t="shared" si="172"/>
        <v>46.475361390540137</v>
      </c>
      <c r="AE1374">
        <f t="shared" si="173"/>
        <v>2.2054605831424785E-3</v>
      </c>
      <c r="AF1374" s="1" t="s">
        <v>17</v>
      </c>
      <c r="AG1374" s="1" t="s">
        <v>58</v>
      </c>
      <c r="AH1374">
        <f t="shared" si="176"/>
        <v>99.999999999999986</v>
      </c>
    </row>
    <row r="1375" spans="1:34" x14ac:dyDescent="0.45">
      <c r="A1375" t="str">
        <f>MID('Stand condition - SCT output'!$I1375,9,4)</f>
        <v>1990</v>
      </c>
      <c r="B1375">
        <f t="shared" si="174"/>
        <v>1991</v>
      </c>
      <c r="C1375" t="str">
        <f>MID('Stand condition - SCT output'!$I1375,18,4)</f>
        <v>1992</v>
      </c>
      <c r="D1375">
        <f>SUM('Stand condition - SCT output'!$B1375:$C1375)</f>
        <v>454642.95338780998</v>
      </c>
      <c r="E1375" s="1">
        <f>'Stand condition - SCT output'!$D1375</f>
        <v>20153491.604380399</v>
      </c>
      <c r="F1375" s="1">
        <f>'Stand condition - SCT output'!$E1375</f>
        <v>96677422.100941896</v>
      </c>
      <c r="G1375" s="1">
        <f>'Stand condition - SCT output'!$F1375</f>
        <v>108318555.96546701</v>
      </c>
      <c r="H1375" s="1">
        <f>'Stand condition - SCT output'!$G1375</f>
        <v>13242.914550781201</v>
      </c>
      <c r="I1375" s="1" t="str">
        <f>'Stand condition - SCT output'!$H1375</f>
        <v>Barwon-Darling</v>
      </c>
      <c r="J1375" s="1" t="str">
        <f>'Stand condition - SCT output'!$J1375</f>
        <v>Black Box</v>
      </c>
      <c r="K1375" s="1"/>
      <c r="L1375" t="s">
        <v>77</v>
      </c>
      <c r="M1375">
        <v>1991</v>
      </c>
      <c r="N1375" t="s">
        <v>79</v>
      </c>
      <c r="O1375">
        <v>454642.95338780998</v>
      </c>
      <c r="P1375" s="1">
        <v>20153491.604380399</v>
      </c>
      <c r="Q1375" s="1">
        <v>96677422.100941896</v>
      </c>
      <c r="R1375" s="1">
        <v>108318555.96546701</v>
      </c>
      <c r="S1375" s="1">
        <v>13242.914550781201</v>
      </c>
      <c r="T1375" s="1" t="s">
        <v>18</v>
      </c>
      <c r="U1375" s="1" t="s">
        <v>58</v>
      </c>
      <c r="V1375">
        <f t="shared" si="175"/>
        <v>225617355.53872788</v>
      </c>
      <c r="X1375" t="s">
        <v>77</v>
      </c>
      <c r="Y1375">
        <v>1991</v>
      </c>
      <c r="Z1375" t="s">
        <v>79</v>
      </c>
      <c r="AA1375">
        <f t="shared" si="169"/>
        <v>0.2015106294913421</v>
      </c>
      <c r="AB1375">
        <f t="shared" si="170"/>
        <v>8.9325980956819588</v>
      </c>
      <c r="AC1375">
        <f t="shared" si="171"/>
        <v>42.850170754858851</v>
      </c>
      <c r="AD1375">
        <f t="shared" si="172"/>
        <v>48.009850885285196</v>
      </c>
      <c r="AE1375">
        <f t="shared" si="173"/>
        <v>5.8696346826510055E-3</v>
      </c>
      <c r="AF1375" s="1" t="s">
        <v>18</v>
      </c>
      <c r="AG1375" s="1" t="s">
        <v>58</v>
      </c>
      <c r="AH1375">
        <f t="shared" si="176"/>
        <v>100</v>
      </c>
    </row>
    <row r="1376" spans="1:34" x14ac:dyDescent="0.45">
      <c r="A1376" t="str">
        <f>MID('Stand condition - SCT output'!$I1376,9,4)</f>
        <v>1990</v>
      </c>
      <c r="B1376">
        <f t="shared" si="174"/>
        <v>1991</v>
      </c>
      <c r="C1376" t="str">
        <f>MID('Stand condition - SCT output'!$I1376,18,4)</f>
        <v>1992</v>
      </c>
      <c r="D1376">
        <f>SUM('Stand condition - SCT output'!$B1376:$C1376)</f>
        <v>371192.7191162107</v>
      </c>
      <c r="E1376" s="1">
        <f>'Stand condition - SCT output'!$D1376</f>
        <v>5181320.5598596903</v>
      </c>
      <c r="F1376" s="1">
        <f>'Stand condition - SCT output'!$E1376</f>
        <v>40889886.051373102</v>
      </c>
      <c r="G1376" s="1">
        <f>'Stand condition - SCT output'!$F1376</f>
        <v>35029207.472613104</v>
      </c>
      <c r="H1376" s="1">
        <f>'Stand condition - SCT output'!$G1376</f>
        <v>2032.91809082031</v>
      </c>
      <c r="I1376" s="1" t="str">
        <f>'Stand condition - SCT output'!$H1376</f>
        <v>Border Rivers</v>
      </c>
      <c r="J1376" s="1" t="str">
        <f>'Stand condition - SCT output'!$J1376</f>
        <v>Black Box</v>
      </c>
      <c r="K1376" s="1"/>
      <c r="L1376" t="s">
        <v>77</v>
      </c>
      <c r="M1376">
        <v>1991</v>
      </c>
      <c r="N1376" t="s">
        <v>79</v>
      </c>
      <c r="O1376">
        <v>371192.7191162107</v>
      </c>
      <c r="P1376" s="1">
        <v>5181320.5598596903</v>
      </c>
      <c r="Q1376" s="1">
        <v>40889886.051373102</v>
      </c>
      <c r="R1376" s="1">
        <v>35029207.472613104</v>
      </c>
      <c r="S1376" s="1">
        <v>2032.91809082031</v>
      </c>
      <c r="T1376" s="1" t="s">
        <v>19</v>
      </c>
      <c r="U1376" s="1" t="s">
        <v>58</v>
      </c>
      <c r="V1376">
        <f t="shared" si="175"/>
        <v>81473639.72105293</v>
      </c>
      <c r="X1376" t="s">
        <v>77</v>
      </c>
      <c r="Y1376">
        <v>1991</v>
      </c>
      <c r="Z1376" t="s">
        <v>79</v>
      </c>
      <c r="AA1376">
        <f t="shared" si="169"/>
        <v>0.45559854744072992</v>
      </c>
      <c r="AB1376">
        <f t="shared" si="170"/>
        <v>6.3595054518238587</v>
      </c>
      <c r="AC1376">
        <f t="shared" si="171"/>
        <v>50.187872042258938</v>
      </c>
      <c r="AD1376">
        <f t="shared" si="172"/>
        <v>42.994528773410742</v>
      </c>
      <c r="AE1376">
        <f t="shared" si="173"/>
        <v>2.4951850657225524E-3</v>
      </c>
      <c r="AF1376" s="1" t="s">
        <v>19</v>
      </c>
      <c r="AG1376" s="1" t="s">
        <v>58</v>
      </c>
      <c r="AH1376">
        <f t="shared" si="176"/>
        <v>100</v>
      </c>
    </row>
    <row r="1377" spans="1:34" x14ac:dyDescent="0.45">
      <c r="A1377" t="str">
        <f>MID('Stand condition - SCT output'!$I1377,9,4)</f>
        <v>1990</v>
      </c>
      <c r="B1377">
        <f t="shared" si="174"/>
        <v>1991</v>
      </c>
      <c r="C1377" t="str">
        <f>MID('Stand condition - SCT output'!$I1377,18,4)</f>
        <v>1992</v>
      </c>
      <c r="D1377">
        <f>SUM('Stand condition - SCT output'!$B1377:$C1377)</f>
        <v>3742.73413085937</v>
      </c>
      <c r="E1377" s="1">
        <f>'Stand condition - SCT output'!$D1377</f>
        <v>40521.523193359302</v>
      </c>
      <c r="F1377" s="1">
        <f>'Stand condition - SCT output'!$E1377</f>
        <v>247451.82714843701</v>
      </c>
      <c r="G1377" s="1">
        <f>'Stand condition - SCT output'!$F1377</f>
        <v>424033.99600088003</v>
      </c>
      <c r="H1377" s="1">
        <f>'Stand condition - SCT output'!$G1377</f>
        <v>624.25579833984295</v>
      </c>
      <c r="I1377" s="1" t="str">
        <f>'Stand condition - SCT output'!$H1377</f>
        <v>Campaspe</v>
      </c>
      <c r="J1377" s="1" t="str">
        <f>'Stand condition - SCT output'!$J1377</f>
        <v>Black Box</v>
      </c>
      <c r="K1377" s="1"/>
      <c r="L1377" t="s">
        <v>77</v>
      </c>
      <c r="M1377">
        <v>1991</v>
      </c>
      <c r="N1377" t="s">
        <v>79</v>
      </c>
      <c r="O1377">
        <v>3742.73413085937</v>
      </c>
      <c r="P1377" s="1">
        <v>40521.523193359302</v>
      </c>
      <c r="Q1377" s="1">
        <v>247451.82714843701</v>
      </c>
      <c r="R1377" s="1">
        <v>424033.99600088003</v>
      </c>
      <c r="S1377" s="1">
        <v>624.25579833984295</v>
      </c>
      <c r="T1377" s="1" t="s">
        <v>20</v>
      </c>
      <c r="U1377" s="1" t="s">
        <v>58</v>
      </c>
      <c r="V1377">
        <f t="shared" si="175"/>
        <v>716374.33627187554</v>
      </c>
      <c r="X1377" t="s">
        <v>77</v>
      </c>
      <c r="Y1377">
        <v>1991</v>
      </c>
      <c r="Z1377" t="s">
        <v>79</v>
      </c>
      <c r="AA1377">
        <f t="shared" si="169"/>
        <v>0.52245508267886109</v>
      </c>
      <c r="AB1377">
        <f t="shared" si="170"/>
        <v>5.6564733187176506</v>
      </c>
      <c r="AC1377">
        <f t="shared" si="171"/>
        <v>34.542251811561975</v>
      </c>
      <c r="AD1377">
        <f t="shared" si="172"/>
        <v>59.191678781741331</v>
      </c>
      <c r="AE1377">
        <f t="shared" si="173"/>
        <v>8.7141005300185384E-2</v>
      </c>
      <c r="AF1377" s="1" t="s">
        <v>20</v>
      </c>
      <c r="AG1377" s="1" t="s">
        <v>58</v>
      </c>
      <c r="AH1377">
        <f t="shared" si="176"/>
        <v>100</v>
      </c>
    </row>
    <row r="1378" spans="1:34" x14ac:dyDescent="0.45">
      <c r="A1378" t="str">
        <f>MID('Stand condition - SCT output'!$I1378,9,4)</f>
        <v>1990</v>
      </c>
      <c r="B1378">
        <f t="shared" si="174"/>
        <v>1991</v>
      </c>
      <c r="C1378" t="str">
        <f>MID('Stand condition - SCT output'!$I1378,18,4)</f>
        <v>1992</v>
      </c>
      <c r="D1378">
        <f>SUM('Stand condition - SCT output'!$B1378:$C1378)</f>
        <v>290120.86816406198</v>
      </c>
      <c r="E1378" s="1">
        <f>'Stand condition - SCT output'!$D1378</f>
        <v>1501187.1339721601</v>
      </c>
      <c r="F1378" s="1">
        <f>'Stand condition - SCT output'!$E1378</f>
        <v>7223460.7670321604</v>
      </c>
      <c r="G1378" s="1">
        <f>'Stand condition - SCT output'!$F1378</f>
        <v>13567767.0320841</v>
      </c>
      <c r="H1378" s="1">
        <f>'Stand condition - SCT output'!$G1378</f>
        <v>0</v>
      </c>
      <c r="I1378" s="1" t="str">
        <f>'Stand condition - SCT output'!$H1378</f>
        <v>Goulburn-Broken</v>
      </c>
      <c r="J1378" s="1" t="str">
        <f>'Stand condition - SCT output'!$J1378</f>
        <v>Black Box</v>
      </c>
      <c r="K1378" s="1"/>
      <c r="L1378" t="s">
        <v>77</v>
      </c>
      <c r="M1378">
        <v>1991</v>
      </c>
      <c r="N1378" t="s">
        <v>79</v>
      </c>
      <c r="O1378">
        <v>290120.86816406198</v>
      </c>
      <c r="P1378" s="1">
        <v>1501187.1339721601</v>
      </c>
      <c r="Q1378" s="1">
        <v>7223460.7670321604</v>
      </c>
      <c r="R1378" s="1">
        <v>13567767.0320841</v>
      </c>
      <c r="S1378" s="1">
        <v>0</v>
      </c>
      <c r="T1378" s="1" t="s">
        <v>21</v>
      </c>
      <c r="U1378" s="1" t="s">
        <v>58</v>
      </c>
      <c r="V1378">
        <f t="shared" si="175"/>
        <v>22582535.801252484</v>
      </c>
      <c r="X1378" t="s">
        <v>77</v>
      </c>
      <c r="Y1378">
        <v>1991</v>
      </c>
      <c r="Z1378" t="s">
        <v>79</v>
      </c>
      <c r="AA1378">
        <f t="shared" si="169"/>
        <v>1.2847134206600976</v>
      </c>
      <c r="AB1378">
        <f t="shared" si="170"/>
        <v>6.64755786145549</v>
      </c>
      <c r="AC1378">
        <f t="shared" si="171"/>
        <v>31.986933755382463</v>
      </c>
      <c r="AD1378">
        <f t="shared" si="172"/>
        <v>60.08079496250194</v>
      </c>
      <c r="AE1378">
        <f t="shared" si="173"/>
        <v>0</v>
      </c>
      <c r="AF1378" s="1" t="s">
        <v>21</v>
      </c>
      <c r="AG1378" s="1" t="s">
        <v>58</v>
      </c>
      <c r="AH1378">
        <f t="shared" si="176"/>
        <v>100</v>
      </c>
    </row>
    <row r="1379" spans="1:34" x14ac:dyDescent="0.45">
      <c r="A1379" t="str">
        <f>MID('Stand condition - SCT output'!$I1379,9,4)</f>
        <v>1990</v>
      </c>
      <c r="B1379">
        <f t="shared" si="174"/>
        <v>1991</v>
      </c>
      <c r="C1379" t="str">
        <f>MID('Stand condition - SCT output'!$I1379,18,4)</f>
        <v>1992</v>
      </c>
      <c r="D1379">
        <f>SUM('Stand condition - SCT output'!$B1379:$C1379)</f>
        <v>129845.219787597</v>
      </c>
      <c r="E1379" s="1">
        <f>'Stand condition - SCT output'!$D1379</f>
        <v>5756257.3598905597</v>
      </c>
      <c r="F1379" s="1">
        <f>'Stand condition - SCT output'!$E1379</f>
        <v>112809639.88528199</v>
      </c>
      <c r="G1379" s="1">
        <f>'Stand condition - SCT output'!$F1379</f>
        <v>96870448.691063195</v>
      </c>
      <c r="H1379" s="1">
        <f>'Stand condition - SCT output'!$G1379</f>
        <v>6727.1775512695303</v>
      </c>
      <c r="I1379" s="1" t="str">
        <f>'Stand condition - SCT output'!$H1379</f>
        <v>Gwydir</v>
      </c>
      <c r="J1379" s="1" t="str">
        <f>'Stand condition - SCT output'!$J1379</f>
        <v>Black Box</v>
      </c>
      <c r="K1379" s="1"/>
      <c r="L1379" t="s">
        <v>77</v>
      </c>
      <c r="M1379">
        <v>1991</v>
      </c>
      <c r="N1379" t="s">
        <v>79</v>
      </c>
      <c r="O1379">
        <v>129845.219787597</v>
      </c>
      <c r="P1379" s="1">
        <v>5756257.3598905597</v>
      </c>
      <c r="Q1379" s="1">
        <v>112809639.88528199</v>
      </c>
      <c r="R1379" s="1">
        <v>96870448.691063195</v>
      </c>
      <c r="S1379" s="1">
        <v>6727.1775512695303</v>
      </c>
      <c r="T1379" s="1" t="s">
        <v>22</v>
      </c>
      <c r="U1379" s="1" t="s">
        <v>58</v>
      </c>
      <c r="V1379">
        <f t="shared" si="175"/>
        <v>215572918.33357462</v>
      </c>
      <c r="X1379" t="s">
        <v>77</v>
      </c>
      <c r="Y1379">
        <v>1991</v>
      </c>
      <c r="Z1379" t="s">
        <v>79</v>
      </c>
      <c r="AA1379">
        <f t="shared" si="169"/>
        <v>6.023262142171136E-2</v>
      </c>
      <c r="AB1379">
        <f t="shared" si="170"/>
        <v>2.670213589159379</v>
      </c>
      <c r="AC1379">
        <f t="shared" si="171"/>
        <v>52.330153878940344</v>
      </c>
      <c r="AD1379">
        <f t="shared" si="172"/>
        <v>44.936279306275004</v>
      </c>
      <c r="AE1379">
        <f t="shared" si="173"/>
        <v>3.1206042035669744E-3</v>
      </c>
      <c r="AF1379" s="1" t="s">
        <v>22</v>
      </c>
      <c r="AG1379" s="1" t="s">
        <v>58</v>
      </c>
      <c r="AH1379">
        <f t="shared" si="176"/>
        <v>100.00000000000001</v>
      </c>
    </row>
    <row r="1380" spans="1:34" x14ac:dyDescent="0.45">
      <c r="A1380" t="str">
        <f>MID('Stand condition - SCT output'!$I1380,9,4)</f>
        <v>1990</v>
      </c>
      <c r="B1380">
        <f t="shared" si="174"/>
        <v>1991</v>
      </c>
      <c r="C1380" t="str">
        <f>MID('Stand condition - SCT output'!$I1380,18,4)</f>
        <v>1992</v>
      </c>
      <c r="D1380">
        <f>SUM('Stand condition - SCT output'!$B1380:$C1380)</f>
        <v>4840778.2299383339</v>
      </c>
      <c r="E1380" s="1">
        <f>'Stand condition - SCT output'!$D1380</f>
        <v>80093692.648120493</v>
      </c>
      <c r="F1380" s="1">
        <f>'Stand condition - SCT output'!$E1380</f>
        <v>488557983.73176402</v>
      </c>
      <c r="G1380" s="1">
        <f>'Stand condition - SCT output'!$F1380</f>
        <v>256989810.33206099</v>
      </c>
      <c r="H1380" s="1">
        <f>'Stand condition - SCT output'!$G1380</f>
        <v>4022.1069946288999</v>
      </c>
      <c r="I1380" s="1" t="str">
        <f>'Stand condition - SCT output'!$H1380</f>
        <v>Warrego</v>
      </c>
      <c r="J1380" s="1" t="str">
        <f>'Stand condition - SCT output'!$J1380</f>
        <v>Black Box</v>
      </c>
      <c r="K1380" s="1"/>
      <c r="L1380" t="s">
        <v>77</v>
      </c>
      <c r="M1380">
        <v>1991</v>
      </c>
      <c r="N1380" t="s">
        <v>79</v>
      </c>
      <c r="O1380">
        <v>4840778.2299383339</v>
      </c>
      <c r="P1380" s="1">
        <v>80093692.648120493</v>
      </c>
      <c r="Q1380" s="1">
        <v>488557983.73176402</v>
      </c>
      <c r="R1380" s="1">
        <v>256989810.33206099</v>
      </c>
      <c r="S1380" s="1">
        <v>4022.1069946288999</v>
      </c>
      <c r="T1380" s="1" t="s">
        <v>23</v>
      </c>
      <c r="U1380" s="1" t="s">
        <v>58</v>
      </c>
      <c r="V1380">
        <f t="shared" si="175"/>
        <v>830486287.04887843</v>
      </c>
      <c r="X1380" t="s">
        <v>77</v>
      </c>
      <c r="Y1380">
        <v>1991</v>
      </c>
      <c r="Z1380" t="s">
        <v>79</v>
      </c>
      <c r="AA1380">
        <f t="shared" si="169"/>
        <v>0.58288478755500861</v>
      </c>
      <c r="AB1380">
        <f t="shared" si="170"/>
        <v>9.6441920712179758</v>
      </c>
      <c r="AC1380">
        <f t="shared" si="171"/>
        <v>58.827941093145327</v>
      </c>
      <c r="AD1380">
        <f t="shared" si="172"/>
        <v>30.944497740627451</v>
      </c>
      <c r="AE1380">
        <f t="shared" si="173"/>
        <v>4.8430745424122559E-4</v>
      </c>
      <c r="AF1380" s="1" t="s">
        <v>23</v>
      </c>
      <c r="AG1380" s="1" t="s">
        <v>58</v>
      </c>
      <c r="AH1380">
        <f t="shared" si="176"/>
        <v>100.00000000000001</v>
      </c>
    </row>
    <row r="1381" spans="1:34" x14ac:dyDescent="0.45">
      <c r="A1381" t="str">
        <f>MID('Stand condition - SCT output'!$I1381,9,4)</f>
        <v>1990</v>
      </c>
      <c r="B1381">
        <f t="shared" si="174"/>
        <v>1991</v>
      </c>
      <c r="C1381" t="str">
        <f>MID('Stand condition - SCT output'!$I1381,18,4)</f>
        <v>1992</v>
      </c>
      <c r="D1381">
        <f>SUM('Stand condition - SCT output'!$B1381:$C1381)</f>
        <v>20921.954833984299</v>
      </c>
      <c r="E1381" s="1">
        <f>'Stand condition - SCT output'!$D1381</f>
        <v>95905.539367915102</v>
      </c>
      <c r="F1381" s="1">
        <f>'Stand condition - SCT output'!$E1381</f>
        <v>382944.71619370399</v>
      </c>
      <c r="G1381" s="1">
        <f>'Stand condition - SCT output'!$F1381</f>
        <v>714287.37487912597</v>
      </c>
      <c r="H1381" s="1">
        <f>'Stand condition - SCT output'!$G1381</f>
        <v>633.33923339843705</v>
      </c>
      <c r="I1381" s="1" t="str">
        <f>'Stand condition - SCT output'!$H1381</f>
        <v>Eastern Mt Lofty Ranges</v>
      </c>
      <c r="J1381" s="1" t="str">
        <f>'Stand condition - SCT output'!$J1381</f>
        <v>Black Box</v>
      </c>
      <c r="K1381" s="1"/>
      <c r="L1381" t="s">
        <v>77</v>
      </c>
      <c r="M1381">
        <v>1991</v>
      </c>
      <c r="N1381" t="s">
        <v>79</v>
      </c>
      <c r="O1381">
        <v>20921.954833984299</v>
      </c>
      <c r="P1381" s="1">
        <v>95905.539367915102</v>
      </c>
      <c r="Q1381" s="1">
        <v>382944.71619370399</v>
      </c>
      <c r="R1381" s="1">
        <v>714287.37487912597</v>
      </c>
      <c r="S1381" s="1">
        <v>633.33923339843705</v>
      </c>
      <c r="T1381" s="1" t="s">
        <v>24</v>
      </c>
      <c r="U1381" s="1" t="s">
        <v>58</v>
      </c>
      <c r="V1381">
        <f t="shared" si="175"/>
        <v>1214692.9245081278</v>
      </c>
      <c r="X1381" t="s">
        <v>77</v>
      </c>
      <c r="Y1381">
        <v>1991</v>
      </c>
      <c r="Z1381" t="s">
        <v>79</v>
      </c>
      <c r="AA1381">
        <f t="shared" si="169"/>
        <v>1.722406907281224</v>
      </c>
      <c r="AB1381">
        <f t="shared" si="170"/>
        <v>7.8954555042584653</v>
      </c>
      <c r="AC1381">
        <f t="shared" si="171"/>
        <v>31.526051437960906</v>
      </c>
      <c r="AD1381">
        <f t="shared" si="172"/>
        <v>58.803946286948715</v>
      </c>
      <c r="AE1381">
        <f t="shared" si="173"/>
        <v>5.2139863550691092E-2</v>
      </c>
      <c r="AF1381" s="1" t="s">
        <v>24</v>
      </c>
      <c r="AG1381" s="1" t="s">
        <v>58</v>
      </c>
      <c r="AH1381">
        <f t="shared" si="176"/>
        <v>100</v>
      </c>
    </row>
    <row r="1382" spans="1:34" x14ac:dyDescent="0.45">
      <c r="A1382" t="str">
        <f>MID('Stand condition - SCT output'!$I1382,9,4)</f>
        <v>1990</v>
      </c>
      <c r="B1382">
        <f t="shared" si="174"/>
        <v>1991</v>
      </c>
      <c r="C1382" t="str">
        <f>MID('Stand condition - SCT output'!$I1382,18,4)</f>
        <v>1992</v>
      </c>
      <c r="D1382">
        <f>SUM('Stand condition - SCT output'!$B1382:$C1382)</f>
        <v>653435.67358398356</v>
      </c>
      <c r="E1382" s="1">
        <f>'Stand condition - SCT output'!$D1382</f>
        <v>15703703.453729101</v>
      </c>
      <c r="F1382" s="1">
        <f>'Stand condition - SCT output'!$E1382</f>
        <v>65885826.243708298</v>
      </c>
      <c r="G1382" s="1">
        <f>'Stand condition - SCT output'!$F1382</f>
        <v>47428522.549236603</v>
      </c>
      <c r="H1382" s="1">
        <f>'Stand condition - SCT output'!$G1382</f>
        <v>18557.6193237304</v>
      </c>
      <c r="I1382" s="1" t="str">
        <f>'Stand condition - SCT output'!$H1382</f>
        <v>Condamine-Balonne</v>
      </c>
      <c r="J1382" s="1" t="str">
        <f>'Stand condition - SCT output'!$J1382</f>
        <v>Black Box</v>
      </c>
      <c r="K1382" s="1"/>
      <c r="L1382" t="s">
        <v>77</v>
      </c>
      <c r="M1382">
        <v>1991</v>
      </c>
      <c r="N1382" t="s">
        <v>79</v>
      </c>
      <c r="O1382">
        <v>653435.67358398356</v>
      </c>
      <c r="P1382" s="1">
        <v>15703703.453729101</v>
      </c>
      <c r="Q1382" s="1">
        <v>65885826.243708298</v>
      </c>
      <c r="R1382" s="1">
        <v>47428522.549236603</v>
      </c>
      <c r="S1382" s="1">
        <v>18557.6193237304</v>
      </c>
      <c r="T1382" s="1" t="s">
        <v>25</v>
      </c>
      <c r="U1382" s="1" t="s">
        <v>58</v>
      </c>
      <c r="V1382">
        <f t="shared" si="175"/>
        <v>129690045.53958172</v>
      </c>
      <c r="X1382" t="s">
        <v>77</v>
      </c>
      <c r="Y1382">
        <v>1991</v>
      </c>
      <c r="Z1382" t="s">
        <v>79</v>
      </c>
      <c r="AA1382">
        <f t="shared" si="169"/>
        <v>0.50384412378400578</v>
      </c>
      <c r="AB1382">
        <f t="shared" si="170"/>
        <v>12.108642100010901</v>
      </c>
      <c r="AC1382">
        <f t="shared" si="171"/>
        <v>50.802531504701939</v>
      </c>
      <c r="AD1382">
        <f t="shared" si="172"/>
        <v>36.570673062768954</v>
      </c>
      <c r="AE1382">
        <f t="shared" si="173"/>
        <v>1.4309208734194305E-2</v>
      </c>
      <c r="AF1382" s="1" t="s">
        <v>25</v>
      </c>
      <c r="AG1382" s="1" t="s">
        <v>58</v>
      </c>
      <c r="AH1382">
        <f t="shared" si="176"/>
        <v>99.999999999999986</v>
      </c>
    </row>
    <row r="1383" spans="1:34" x14ac:dyDescent="0.45">
      <c r="A1383" t="str">
        <f>MID('Stand condition - SCT output'!$I1383,9,4)</f>
        <v>1991</v>
      </c>
      <c r="B1383">
        <f t="shared" si="174"/>
        <v>1992</v>
      </c>
      <c r="C1383" t="str">
        <f>MID('Stand condition - SCT output'!$I1383,18,4)</f>
        <v>1993</v>
      </c>
      <c r="D1383">
        <f>SUM('Stand condition - SCT output'!$B1383:$C1383)</f>
        <v>49937017.247120053</v>
      </c>
      <c r="E1383" s="1">
        <f>'Stand condition - SCT output'!$D1383</f>
        <v>247900308.41405499</v>
      </c>
      <c r="F1383" s="1">
        <f>'Stand condition - SCT output'!$E1383</f>
        <v>383866459.35494202</v>
      </c>
      <c r="G1383" s="1">
        <f>'Stand condition - SCT output'!$F1383</f>
        <v>240907013.74746799</v>
      </c>
      <c r="H1383" s="1">
        <f>'Stand condition - SCT output'!$G1383</f>
        <v>6333.9737548828098</v>
      </c>
      <c r="I1383" s="1" t="str">
        <f>'Stand condition - SCT output'!$H1383</f>
        <v>Murrumbidgee</v>
      </c>
      <c r="J1383" s="1" t="str">
        <f>'Stand condition - SCT output'!$J1383</f>
        <v>Black Box</v>
      </c>
      <c r="K1383" s="1"/>
      <c r="L1383" t="s">
        <v>78</v>
      </c>
      <c r="M1383">
        <v>1992</v>
      </c>
      <c r="N1383" t="s">
        <v>80</v>
      </c>
      <c r="O1383">
        <v>49937017.247120053</v>
      </c>
      <c r="P1383" s="1">
        <v>247900308.41405499</v>
      </c>
      <c r="Q1383" s="1">
        <v>383866459.35494202</v>
      </c>
      <c r="R1383" s="1">
        <v>240907013.74746799</v>
      </c>
      <c r="S1383" s="1">
        <v>6333.9737548828098</v>
      </c>
      <c r="T1383" s="1" t="s">
        <v>4</v>
      </c>
      <c r="U1383" s="1" t="s">
        <v>58</v>
      </c>
      <c r="V1383">
        <f t="shared" si="175"/>
        <v>922617132.73733997</v>
      </c>
      <c r="X1383" t="s">
        <v>78</v>
      </c>
      <c r="Y1383">
        <v>1992</v>
      </c>
      <c r="Z1383" t="s">
        <v>80</v>
      </c>
      <c r="AA1383">
        <f t="shared" si="169"/>
        <v>5.4125395546211506</v>
      </c>
      <c r="AB1383">
        <f t="shared" si="170"/>
        <v>26.869250485144608</v>
      </c>
      <c r="AC1383">
        <f t="shared" si="171"/>
        <v>41.606257431621422</v>
      </c>
      <c r="AD1383">
        <f t="shared" si="172"/>
        <v>26.11126600616161</v>
      </c>
      <c r="AE1383">
        <f t="shared" si="173"/>
        <v>6.865224512025217E-4</v>
      </c>
      <c r="AF1383" s="1" t="s">
        <v>4</v>
      </c>
      <c r="AG1383" s="1" t="s">
        <v>58</v>
      </c>
      <c r="AH1383">
        <f t="shared" si="176"/>
        <v>100</v>
      </c>
    </row>
    <row r="1384" spans="1:34" x14ac:dyDescent="0.45">
      <c r="A1384" t="str">
        <f>MID('Stand condition - SCT output'!$I1384,9,4)</f>
        <v>1991</v>
      </c>
      <c r="B1384">
        <f t="shared" si="174"/>
        <v>1992</v>
      </c>
      <c r="C1384" t="str">
        <f>MID('Stand condition - SCT output'!$I1384,18,4)</f>
        <v>1993</v>
      </c>
      <c r="D1384">
        <f>SUM('Stand condition - SCT output'!$B1384:$C1384)</f>
        <v>366454.037178308</v>
      </c>
      <c r="E1384" s="1">
        <f>'Stand condition - SCT output'!$D1384</f>
        <v>25658270.247494601</v>
      </c>
      <c r="F1384" s="1">
        <f>'Stand condition - SCT output'!$E1384</f>
        <v>105731360.78793</v>
      </c>
      <c r="G1384" s="1">
        <f>'Stand condition - SCT output'!$F1384</f>
        <v>104844038.437062</v>
      </c>
      <c r="H1384" s="1">
        <f>'Stand condition - SCT output'!$G1384</f>
        <v>667.71533203125</v>
      </c>
      <c r="I1384" s="1" t="str">
        <f>'Stand condition - SCT output'!$H1384</f>
        <v>Namoi</v>
      </c>
      <c r="J1384" s="1" t="str">
        <f>'Stand condition - SCT output'!$J1384</f>
        <v>Black Box</v>
      </c>
      <c r="K1384" s="1"/>
      <c r="L1384" t="s">
        <v>78</v>
      </c>
      <c r="M1384">
        <v>1992</v>
      </c>
      <c r="N1384" t="s">
        <v>80</v>
      </c>
      <c r="O1384">
        <v>366454.037178308</v>
      </c>
      <c r="P1384" s="1">
        <v>25658270.247494601</v>
      </c>
      <c r="Q1384" s="1">
        <v>105731360.78793</v>
      </c>
      <c r="R1384" s="1">
        <v>104844038.437062</v>
      </c>
      <c r="S1384" s="1">
        <v>667.71533203125</v>
      </c>
      <c r="T1384" s="1" t="s">
        <v>7</v>
      </c>
      <c r="U1384" s="1" t="s">
        <v>58</v>
      </c>
      <c r="V1384">
        <f t="shared" si="175"/>
        <v>236600791.22499692</v>
      </c>
      <c r="X1384" t="s">
        <v>78</v>
      </c>
      <c r="Y1384">
        <v>1992</v>
      </c>
      <c r="Z1384" t="s">
        <v>80</v>
      </c>
      <c r="AA1384">
        <f t="shared" si="169"/>
        <v>0.15488284518449746</v>
      </c>
      <c r="AB1384">
        <f t="shared" si="170"/>
        <v>10.844541184604372</v>
      </c>
      <c r="AC1384">
        <f t="shared" si="171"/>
        <v>44.687661541834885</v>
      </c>
      <c r="AD1384">
        <f t="shared" si="172"/>
        <v>44.312632216584575</v>
      </c>
      <c r="AE1384">
        <f t="shared" si="173"/>
        <v>2.8221179167413774E-4</v>
      </c>
      <c r="AF1384" s="1" t="s">
        <v>7</v>
      </c>
      <c r="AG1384" s="1" t="s">
        <v>58</v>
      </c>
      <c r="AH1384">
        <f t="shared" si="176"/>
        <v>100</v>
      </c>
    </row>
    <row r="1385" spans="1:34" x14ac:dyDescent="0.45">
      <c r="A1385" t="str">
        <f>MID('Stand condition - SCT output'!$I1385,9,4)</f>
        <v>1991</v>
      </c>
      <c r="B1385">
        <f t="shared" si="174"/>
        <v>1992</v>
      </c>
      <c r="C1385" t="str">
        <f>MID('Stand condition - SCT output'!$I1385,18,4)</f>
        <v>1993</v>
      </c>
      <c r="D1385">
        <f>SUM('Stand condition - SCT output'!$B1385:$C1385)</f>
        <v>1894871.3122173161</v>
      </c>
      <c r="E1385" s="1">
        <f>'Stand condition - SCT output'!$D1385</f>
        <v>69747229.900775701</v>
      </c>
      <c r="F1385" s="1">
        <f>'Stand condition - SCT output'!$E1385</f>
        <v>196054462.45460799</v>
      </c>
      <c r="G1385" s="1">
        <f>'Stand condition - SCT output'!$F1385</f>
        <v>23379043.812667701</v>
      </c>
      <c r="H1385" s="1">
        <f>'Stand condition - SCT output'!$G1385</f>
        <v>0</v>
      </c>
      <c r="I1385" s="1" t="str">
        <f>'Stand condition - SCT output'!$H1385</f>
        <v>Nebine</v>
      </c>
      <c r="J1385" s="1" t="str">
        <f>'Stand condition - SCT output'!$J1385</f>
        <v>Black Box</v>
      </c>
      <c r="K1385" s="1"/>
      <c r="L1385" t="s">
        <v>78</v>
      </c>
      <c r="M1385">
        <v>1992</v>
      </c>
      <c r="N1385" t="s">
        <v>80</v>
      </c>
      <c r="O1385">
        <v>1894871.3122173161</v>
      </c>
      <c r="P1385" s="1">
        <v>69747229.900775701</v>
      </c>
      <c r="Q1385" s="1">
        <v>196054462.45460799</v>
      </c>
      <c r="R1385" s="1">
        <v>23379043.812667701</v>
      </c>
      <c r="S1385" s="1">
        <v>0</v>
      </c>
      <c r="T1385" s="1" t="s">
        <v>8</v>
      </c>
      <c r="U1385" s="1" t="s">
        <v>58</v>
      </c>
      <c r="V1385">
        <f t="shared" si="175"/>
        <v>291075607.48026872</v>
      </c>
      <c r="X1385" t="s">
        <v>78</v>
      </c>
      <c r="Y1385">
        <v>1992</v>
      </c>
      <c r="Z1385" t="s">
        <v>80</v>
      </c>
      <c r="AA1385">
        <f t="shared" si="169"/>
        <v>0.65098938678527529</v>
      </c>
      <c r="AB1385">
        <f t="shared" si="170"/>
        <v>23.961894472900376</v>
      </c>
      <c r="AC1385">
        <f t="shared" si="171"/>
        <v>67.355167322943075</v>
      </c>
      <c r="AD1385">
        <f t="shared" si="172"/>
        <v>8.0319488173712763</v>
      </c>
      <c r="AE1385">
        <f t="shared" si="173"/>
        <v>0</v>
      </c>
      <c r="AF1385" s="1" t="s">
        <v>8</v>
      </c>
      <c r="AG1385" s="1" t="s">
        <v>58</v>
      </c>
      <c r="AH1385">
        <f t="shared" si="176"/>
        <v>100</v>
      </c>
    </row>
    <row r="1386" spans="1:34" x14ac:dyDescent="0.45">
      <c r="A1386" t="str">
        <f>MID('Stand condition - SCT output'!$I1386,9,4)</f>
        <v>1991</v>
      </c>
      <c r="B1386">
        <f t="shared" si="174"/>
        <v>1992</v>
      </c>
      <c r="C1386" t="str">
        <f>MID('Stand condition - SCT output'!$I1386,18,4)</f>
        <v>1993</v>
      </c>
      <c r="D1386">
        <f>SUM('Stand condition - SCT output'!$B1386:$C1386)</f>
        <v>3123.8929443359302</v>
      </c>
      <c r="E1386" s="1">
        <f>'Stand condition - SCT output'!$D1386</f>
        <v>23671.236083984299</v>
      </c>
      <c r="F1386" s="1">
        <f>'Stand condition - SCT output'!$E1386</f>
        <v>135227.14654541001</v>
      </c>
      <c r="G1386" s="1">
        <f>'Stand condition - SCT output'!$F1386</f>
        <v>237122.887434656</v>
      </c>
      <c r="H1386" s="1">
        <f>'Stand condition - SCT output'!$G1386</f>
        <v>0</v>
      </c>
      <c r="I1386" s="1" t="str">
        <f>'Stand condition - SCT output'!$H1386</f>
        <v>Ovens</v>
      </c>
      <c r="J1386" s="1" t="str">
        <f>'Stand condition - SCT output'!$J1386</f>
        <v>Black Box</v>
      </c>
      <c r="K1386" s="1"/>
      <c r="L1386" t="s">
        <v>78</v>
      </c>
      <c r="M1386">
        <v>1992</v>
      </c>
      <c r="N1386" t="s">
        <v>80</v>
      </c>
      <c r="O1386">
        <v>3123.8929443359302</v>
      </c>
      <c r="P1386" s="1">
        <v>23671.236083984299</v>
      </c>
      <c r="Q1386" s="1">
        <v>135227.14654541001</v>
      </c>
      <c r="R1386" s="1">
        <v>237122.887434656</v>
      </c>
      <c r="S1386" s="1">
        <v>0</v>
      </c>
      <c r="T1386" s="1" t="s">
        <v>9</v>
      </c>
      <c r="U1386" s="1" t="s">
        <v>58</v>
      </c>
      <c r="V1386">
        <f t="shared" si="175"/>
        <v>399145.16300838627</v>
      </c>
      <c r="X1386" t="s">
        <v>78</v>
      </c>
      <c r="Y1386">
        <v>1992</v>
      </c>
      <c r="Z1386" t="s">
        <v>80</v>
      </c>
      <c r="AA1386">
        <f t="shared" si="169"/>
        <v>0.7826458225851769</v>
      </c>
      <c r="AB1386">
        <f t="shared" si="170"/>
        <v>5.9304830116372855</v>
      </c>
      <c r="AC1386">
        <f t="shared" si="171"/>
        <v>33.879189597637392</v>
      </c>
      <c r="AD1386">
        <f t="shared" si="172"/>
        <v>59.407681568140134</v>
      </c>
      <c r="AE1386">
        <f t="shared" si="173"/>
        <v>0</v>
      </c>
      <c r="AF1386" s="1" t="s">
        <v>9</v>
      </c>
      <c r="AG1386" s="1" t="s">
        <v>58</v>
      </c>
      <c r="AH1386">
        <f t="shared" si="176"/>
        <v>99.999999999999986</v>
      </c>
    </row>
    <row r="1387" spans="1:34" x14ac:dyDescent="0.45">
      <c r="A1387" t="str">
        <f>MID('Stand condition - SCT output'!$I1387,9,4)</f>
        <v>1991</v>
      </c>
      <c r="B1387">
        <f t="shared" si="174"/>
        <v>1992</v>
      </c>
      <c r="C1387" t="str">
        <f>MID('Stand condition - SCT output'!$I1387,18,4)</f>
        <v>1993</v>
      </c>
      <c r="D1387">
        <f>SUM('Stand condition - SCT output'!$B1387:$C1387)</f>
        <v>10119696.837682622</v>
      </c>
      <c r="E1387" s="1">
        <f>'Stand condition - SCT output'!$D1387</f>
        <v>84907794.740201294</v>
      </c>
      <c r="F1387" s="1">
        <f>'Stand condition - SCT output'!$E1387</f>
        <v>193498454.84733599</v>
      </c>
      <c r="G1387" s="1">
        <f>'Stand condition - SCT output'!$F1387</f>
        <v>94425799.658503994</v>
      </c>
      <c r="H1387" s="1">
        <f>'Stand condition - SCT output'!$G1387</f>
        <v>689.97576904296795</v>
      </c>
      <c r="I1387" s="1" t="str">
        <f>'Stand condition - SCT output'!$H1387</f>
        <v>Paroo</v>
      </c>
      <c r="J1387" s="1" t="str">
        <f>'Stand condition - SCT output'!$J1387</f>
        <v>Black Box</v>
      </c>
      <c r="K1387" s="1"/>
      <c r="L1387" t="s">
        <v>78</v>
      </c>
      <c r="M1387">
        <v>1992</v>
      </c>
      <c r="N1387" t="s">
        <v>80</v>
      </c>
      <c r="O1387">
        <v>10119696.837682622</v>
      </c>
      <c r="P1387" s="1">
        <v>84907794.740201294</v>
      </c>
      <c r="Q1387" s="1">
        <v>193498454.84733599</v>
      </c>
      <c r="R1387" s="1">
        <v>94425799.658503994</v>
      </c>
      <c r="S1387" s="1">
        <v>689.97576904296795</v>
      </c>
      <c r="T1387" s="1" t="s">
        <v>10</v>
      </c>
      <c r="U1387" s="1" t="s">
        <v>58</v>
      </c>
      <c r="V1387">
        <f t="shared" si="175"/>
        <v>382952436.05949295</v>
      </c>
      <c r="X1387" t="s">
        <v>78</v>
      </c>
      <c r="Y1387">
        <v>1992</v>
      </c>
      <c r="Z1387" t="s">
        <v>80</v>
      </c>
      <c r="AA1387">
        <f t="shared" si="169"/>
        <v>2.6425466676259743</v>
      </c>
      <c r="AB1387">
        <f t="shared" si="170"/>
        <v>22.171890486945639</v>
      </c>
      <c r="AC1387">
        <f t="shared" si="171"/>
        <v>50.528064748300849</v>
      </c>
      <c r="AD1387">
        <f t="shared" si="172"/>
        <v>24.657317924420941</v>
      </c>
      <c r="AE1387">
        <f t="shared" si="173"/>
        <v>1.8017270660103019E-4</v>
      </c>
      <c r="AF1387" s="1" t="s">
        <v>10</v>
      </c>
      <c r="AG1387" s="1" t="s">
        <v>58</v>
      </c>
      <c r="AH1387">
        <f t="shared" si="176"/>
        <v>100.00000000000001</v>
      </c>
    </row>
    <row r="1388" spans="1:34" x14ac:dyDescent="0.45">
      <c r="A1388" t="str">
        <f>MID('Stand condition - SCT output'!$I1388,9,4)</f>
        <v>1991</v>
      </c>
      <c r="B1388">
        <f t="shared" si="174"/>
        <v>1992</v>
      </c>
      <c r="C1388" t="str">
        <f>MID('Stand condition - SCT output'!$I1388,18,4)</f>
        <v>1993</v>
      </c>
      <c r="D1388">
        <f>SUM('Stand condition - SCT output'!$B1388:$C1388)</f>
        <v>2290231.1384346727</v>
      </c>
      <c r="E1388" s="1">
        <f>'Stand condition - SCT output'!$D1388</f>
        <v>17605123.107400801</v>
      </c>
      <c r="F1388" s="1">
        <f>'Stand condition - SCT output'!$E1388</f>
        <v>48800195.908529997</v>
      </c>
      <c r="G1388" s="1">
        <f>'Stand condition - SCT output'!$F1388</f>
        <v>50140911.518933102</v>
      </c>
      <c r="H1388" s="1">
        <f>'Stand condition - SCT output'!$G1388</f>
        <v>0</v>
      </c>
      <c r="I1388" s="1" t="str">
        <f>'Stand condition - SCT output'!$H1388</f>
        <v>Wimmera-Avoca</v>
      </c>
      <c r="J1388" s="1" t="str">
        <f>'Stand condition - SCT output'!$J1388</f>
        <v>Black Box</v>
      </c>
      <c r="K1388" s="1"/>
      <c r="L1388" t="s">
        <v>78</v>
      </c>
      <c r="M1388">
        <v>1992</v>
      </c>
      <c r="N1388" t="s">
        <v>80</v>
      </c>
      <c r="O1388">
        <v>2290231.1384346727</v>
      </c>
      <c r="P1388" s="1">
        <v>17605123.107400801</v>
      </c>
      <c r="Q1388" s="1">
        <v>48800195.908529997</v>
      </c>
      <c r="R1388" s="1">
        <v>50140911.518933102</v>
      </c>
      <c r="S1388" s="1">
        <v>0</v>
      </c>
      <c r="T1388" s="1" t="s">
        <v>11</v>
      </c>
      <c r="U1388" s="1" t="s">
        <v>58</v>
      </c>
      <c r="V1388">
        <f t="shared" si="175"/>
        <v>118836461.67329858</v>
      </c>
      <c r="X1388" t="s">
        <v>78</v>
      </c>
      <c r="Y1388">
        <v>1992</v>
      </c>
      <c r="Z1388" t="s">
        <v>80</v>
      </c>
      <c r="AA1388">
        <f t="shared" si="169"/>
        <v>1.9272124953794934</v>
      </c>
      <c r="AB1388">
        <f t="shared" si="170"/>
        <v>14.814580356490456</v>
      </c>
      <c r="AC1388">
        <f t="shared" si="171"/>
        <v>41.065002459169428</v>
      </c>
      <c r="AD1388">
        <f t="shared" si="172"/>
        <v>42.19320468896062</v>
      </c>
      <c r="AE1388">
        <f t="shared" si="173"/>
        <v>0</v>
      </c>
      <c r="AF1388" s="1" t="s">
        <v>11</v>
      </c>
      <c r="AG1388" s="1" t="s">
        <v>58</v>
      </c>
      <c r="AH1388">
        <f t="shared" si="176"/>
        <v>100</v>
      </c>
    </row>
    <row r="1389" spans="1:34" x14ac:dyDescent="0.45">
      <c r="A1389" t="str">
        <f>MID('Stand condition - SCT output'!$I1389,9,4)</f>
        <v>1991</v>
      </c>
      <c r="B1389">
        <f t="shared" si="174"/>
        <v>1992</v>
      </c>
      <c r="C1389" t="str">
        <f>MID('Stand condition - SCT output'!$I1389,18,4)</f>
        <v>1993</v>
      </c>
      <c r="D1389">
        <f>SUM('Stand condition - SCT output'!$B1389:$C1389)</f>
        <v>38939000.417219996</v>
      </c>
      <c r="E1389" s="1">
        <f>'Stand condition - SCT output'!$D1389</f>
        <v>247269341.31550601</v>
      </c>
      <c r="F1389" s="1">
        <f>'Stand condition - SCT output'!$E1389</f>
        <v>399082150.97753203</v>
      </c>
      <c r="G1389" s="1">
        <f>'Stand condition - SCT output'!$F1389</f>
        <v>200306256.549119</v>
      </c>
      <c r="H1389" s="1">
        <f>'Stand condition - SCT output'!$G1389</f>
        <v>2570.4171142578102</v>
      </c>
      <c r="I1389" s="1" t="str">
        <f>'Stand condition - SCT output'!$H1389</f>
        <v>Lachlan</v>
      </c>
      <c r="J1389" s="1" t="str">
        <f>'Stand condition - SCT output'!$J1389</f>
        <v>Black Box</v>
      </c>
      <c r="K1389" s="1"/>
      <c r="L1389" t="s">
        <v>78</v>
      </c>
      <c r="M1389">
        <v>1992</v>
      </c>
      <c r="N1389" t="s">
        <v>80</v>
      </c>
      <c r="O1389">
        <v>38939000.417219996</v>
      </c>
      <c r="P1389" s="1">
        <v>247269341.31550601</v>
      </c>
      <c r="Q1389" s="1">
        <v>399082150.97753203</v>
      </c>
      <c r="R1389" s="1">
        <v>200306256.549119</v>
      </c>
      <c r="S1389" s="1">
        <v>2570.4171142578102</v>
      </c>
      <c r="T1389" s="1" t="s">
        <v>12</v>
      </c>
      <c r="U1389" s="1" t="s">
        <v>58</v>
      </c>
      <c r="V1389">
        <f t="shared" si="175"/>
        <v>885599319.67649126</v>
      </c>
      <c r="X1389" t="s">
        <v>78</v>
      </c>
      <c r="Y1389">
        <v>1992</v>
      </c>
      <c r="Z1389" t="s">
        <v>80</v>
      </c>
      <c r="AA1389">
        <f t="shared" si="169"/>
        <v>4.3969094772390278</v>
      </c>
      <c r="AB1389">
        <f t="shared" si="170"/>
        <v>27.921130450487848</v>
      </c>
      <c r="AC1389">
        <f t="shared" si="171"/>
        <v>45.063511467388707</v>
      </c>
      <c r="AD1389">
        <f t="shared" si="172"/>
        <v>22.618158358826506</v>
      </c>
      <c r="AE1389">
        <f t="shared" si="173"/>
        <v>2.9024605791214716E-4</v>
      </c>
      <c r="AF1389" s="1" t="s">
        <v>12</v>
      </c>
      <c r="AG1389" s="1" t="s">
        <v>58</v>
      </c>
      <c r="AH1389">
        <f t="shared" si="176"/>
        <v>100</v>
      </c>
    </row>
    <row r="1390" spans="1:34" x14ac:dyDescent="0.45">
      <c r="A1390" t="str">
        <f>MID('Stand condition - SCT output'!$I1390,9,4)</f>
        <v>1991</v>
      </c>
      <c r="B1390">
        <f t="shared" si="174"/>
        <v>1992</v>
      </c>
      <c r="C1390" t="str">
        <f>MID('Stand condition - SCT output'!$I1390,18,4)</f>
        <v>1993</v>
      </c>
      <c r="D1390">
        <f>SUM('Stand condition - SCT output'!$B1390:$C1390)</f>
        <v>439176.48126220697</v>
      </c>
      <c r="E1390" s="1">
        <f>'Stand condition - SCT output'!$D1390</f>
        <v>6306422.5564881498</v>
      </c>
      <c r="F1390" s="1">
        <f>'Stand condition - SCT output'!$E1390</f>
        <v>15337779.178380599</v>
      </c>
      <c r="G1390" s="1">
        <f>'Stand condition - SCT output'!$F1390</f>
        <v>14301906.639091199</v>
      </c>
      <c r="H1390" s="1">
        <f>'Stand condition - SCT output'!$G1390</f>
        <v>624.53900146484295</v>
      </c>
      <c r="I1390" s="1" t="str">
        <f>'Stand condition - SCT output'!$H1390</f>
        <v>Loddon</v>
      </c>
      <c r="J1390" s="1" t="str">
        <f>'Stand condition - SCT output'!$J1390</f>
        <v>Black Box</v>
      </c>
      <c r="K1390" s="1"/>
      <c r="L1390" t="s">
        <v>78</v>
      </c>
      <c r="M1390">
        <v>1992</v>
      </c>
      <c r="N1390" t="s">
        <v>80</v>
      </c>
      <c r="O1390">
        <v>439176.48126220697</v>
      </c>
      <c r="P1390" s="1">
        <v>6306422.5564881498</v>
      </c>
      <c r="Q1390" s="1">
        <v>15337779.178380599</v>
      </c>
      <c r="R1390" s="1">
        <v>14301906.639091199</v>
      </c>
      <c r="S1390" s="1">
        <v>624.53900146484295</v>
      </c>
      <c r="T1390" s="1" t="s">
        <v>13</v>
      </c>
      <c r="U1390" s="1" t="s">
        <v>58</v>
      </c>
      <c r="V1390">
        <f t="shared" si="175"/>
        <v>36385909.394223623</v>
      </c>
      <c r="X1390" t="s">
        <v>78</v>
      </c>
      <c r="Y1390">
        <v>1992</v>
      </c>
      <c r="Z1390" t="s">
        <v>80</v>
      </c>
      <c r="AA1390">
        <f t="shared" si="169"/>
        <v>1.2069960283359791</v>
      </c>
      <c r="AB1390">
        <f t="shared" si="170"/>
        <v>17.332046007593572</v>
      </c>
      <c r="AC1390">
        <f t="shared" si="171"/>
        <v>42.153073631342359</v>
      </c>
      <c r="AD1390">
        <f t="shared" si="172"/>
        <v>39.306167901802311</v>
      </c>
      <c r="AE1390">
        <f t="shared" si="173"/>
        <v>1.7164309257692771E-3</v>
      </c>
      <c r="AF1390" s="1" t="s">
        <v>13</v>
      </c>
      <c r="AG1390" s="1" t="s">
        <v>58</v>
      </c>
      <c r="AH1390">
        <f t="shared" si="176"/>
        <v>99.999999999999986</v>
      </c>
    </row>
    <row r="1391" spans="1:34" x14ac:dyDescent="0.45">
      <c r="A1391" t="str">
        <f>MID('Stand condition - SCT output'!$I1391,9,4)</f>
        <v>1991</v>
      </c>
      <c r="B1391">
        <f t="shared" si="174"/>
        <v>1992</v>
      </c>
      <c r="C1391" t="str">
        <f>MID('Stand condition - SCT output'!$I1391,18,4)</f>
        <v>1993</v>
      </c>
      <c r="D1391">
        <f>SUM('Stand condition - SCT output'!$B1391:$C1391)</f>
        <v>70258598.283735886</v>
      </c>
      <c r="E1391" s="1">
        <f>'Stand condition - SCT output'!$D1391</f>
        <v>293264814.88363701</v>
      </c>
      <c r="F1391" s="1">
        <f>'Stand condition - SCT output'!$E1391</f>
        <v>444356301.26934397</v>
      </c>
      <c r="G1391" s="1">
        <f>'Stand condition - SCT output'!$F1391</f>
        <v>366999422.60584402</v>
      </c>
      <c r="H1391" s="1">
        <f>'Stand condition - SCT output'!$G1391</f>
        <v>5768.7685546875</v>
      </c>
      <c r="I1391" s="1" t="str">
        <f>'Stand condition - SCT output'!$H1391</f>
        <v>Lower Darling</v>
      </c>
      <c r="J1391" s="1" t="str">
        <f>'Stand condition - SCT output'!$J1391</f>
        <v>Black Box</v>
      </c>
      <c r="K1391" s="1"/>
      <c r="L1391" t="s">
        <v>78</v>
      </c>
      <c r="M1391">
        <v>1992</v>
      </c>
      <c r="N1391" t="s">
        <v>80</v>
      </c>
      <c r="O1391">
        <v>70258598.283735886</v>
      </c>
      <c r="P1391" s="1">
        <v>293264814.88363701</v>
      </c>
      <c r="Q1391" s="1">
        <v>444356301.26934397</v>
      </c>
      <c r="R1391" s="1">
        <v>366999422.60584402</v>
      </c>
      <c r="S1391" s="1">
        <v>5768.7685546875</v>
      </c>
      <c r="T1391" s="1" t="s">
        <v>14</v>
      </c>
      <c r="U1391" s="1" t="s">
        <v>58</v>
      </c>
      <c r="V1391">
        <f t="shared" si="175"/>
        <v>1174884905.8111155</v>
      </c>
      <c r="X1391" t="s">
        <v>78</v>
      </c>
      <c r="Y1391">
        <v>1992</v>
      </c>
      <c r="Z1391" t="s">
        <v>80</v>
      </c>
      <c r="AA1391">
        <f t="shared" si="169"/>
        <v>5.9800409330504465</v>
      </c>
      <c r="AB1391">
        <f t="shared" si="170"/>
        <v>24.961152657006284</v>
      </c>
      <c r="AC1391">
        <f t="shared" si="171"/>
        <v>37.821262242072116</v>
      </c>
      <c r="AD1391">
        <f t="shared" si="172"/>
        <v>31.237053160749856</v>
      </c>
      <c r="AE1391">
        <f t="shared" si="173"/>
        <v>4.9100712130647941E-4</v>
      </c>
      <c r="AF1391" s="1" t="s">
        <v>14</v>
      </c>
      <c r="AG1391" s="1" t="s">
        <v>58</v>
      </c>
      <c r="AH1391">
        <f t="shared" si="176"/>
        <v>100.00000000000001</v>
      </c>
    </row>
    <row r="1392" spans="1:34" x14ac:dyDescent="0.45">
      <c r="A1392" t="str">
        <f>MID('Stand condition - SCT output'!$I1392,9,4)</f>
        <v>1991</v>
      </c>
      <c r="B1392">
        <f t="shared" si="174"/>
        <v>1992</v>
      </c>
      <c r="C1392" t="str">
        <f>MID('Stand condition - SCT output'!$I1392,18,4)</f>
        <v>1993</v>
      </c>
      <c r="D1392">
        <f>SUM('Stand condition - SCT output'!$B1392:$C1392)</f>
        <v>28976546.07414069</v>
      </c>
      <c r="E1392" s="1">
        <f>'Stand condition - SCT output'!$D1392</f>
        <v>493537881.30324697</v>
      </c>
      <c r="F1392" s="1">
        <f>'Stand condition - SCT output'!$E1392</f>
        <v>957671428.84216201</v>
      </c>
      <c r="G1392" s="1">
        <f>'Stand condition - SCT output'!$F1392</f>
        <v>317488486.61294401</v>
      </c>
      <c r="H1392" s="1">
        <f>'Stand condition - SCT output'!$G1392</f>
        <v>3957.97387695312</v>
      </c>
      <c r="I1392" s="1" t="str">
        <f>'Stand condition - SCT output'!$H1392</f>
        <v>Macquarie-Castlereagh</v>
      </c>
      <c r="J1392" s="1" t="str">
        <f>'Stand condition - SCT output'!$J1392</f>
        <v>Black Box</v>
      </c>
      <c r="K1392" s="1"/>
      <c r="L1392" t="s">
        <v>78</v>
      </c>
      <c r="M1392">
        <v>1992</v>
      </c>
      <c r="N1392" t="s">
        <v>80</v>
      </c>
      <c r="O1392">
        <v>28976546.07414069</v>
      </c>
      <c r="P1392" s="1">
        <v>493537881.30324697</v>
      </c>
      <c r="Q1392" s="1">
        <v>957671428.84216201</v>
      </c>
      <c r="R1392" s="1">
        <v>317488486.61294401</v>
      </c>
      <c r="S1392" s="1">
        <v>3957.97387695312</v>
      </c>
      <c r="T1392" s="1" t="s">
        <v>15</v>
      </c>
      <c r="U1392" s="1" t="s">
        <v>58</v>
      </c>
      <c r="V1392">
        <f t="shared" si="175"/>
        <v>1797678300.8063707</v>
      </c>
      <c r="X1392" t="s">
        <v>78</v>
      </c>
      <c r="Y1392">
        <v>1992</v>
      </c>
      <c r="Z1392" t="s">
        <v>80</v>
      </c>
      <c r="AA1392">
        <f t="shared" si="169"/>
        <v>1.611887180322692</v>
      </c>
      <c r="AB1392">
        <f t="shared" si="170"/>
        <v>27.454182490930911</v>
      </c>
      <c r="AC1392">
        <f t="shared" si="171"/>
        <v>53.272681125014785</v>
      </c>
      <c r="AD1392">
        <f t="shared" si="172"/>
        <v>17.661029032309656</v>
      </c>
      <c r="AE1392">
        <f t="shared" si="173"/>
        <v>2.201714219489506E-4</v>
      </c>
      <c r="AF1392" s="1" t="s">
        <v>15</v>
      </c>
      <c r="AG1392" s="1" t="s">
        <v>58</v>
      </c>
      <c r="AH1392">
        <f t="shared" si="176"/>
        <v>99.999999999999986</v>
      </c>
    </row>
    <row r="1393" spans="1:34" x14ac:dyDescent="0.45">
      <c r="A1393" t="str">
        <f>MID('Stand condition - SCT output'!$I1393,9,4)</f>
        <v>1991</v>
      </c>
      <c r="B1393">
        <f t="shared" si="174"/>
        <v>1992</v>
      </c>
      <c r="C1393" t="str">
        <f>MID('Stand condition - SCT output'!$I1393,18,4)</f>
        <v>1993</v>
      </c>
      <c r="D1393">
        <f>SUM('Stand condition - SCT output'!$B1393:$C1393)</f>
        <v>447835.58526611282</v>
      </c>
      <c r="E1393" s="1">
        <f>'Stand condition - SCT output'!$D1393</f>
        <v>4092821.1601813799</v>
      </c>
      <c r="F1393" s="1">
        <f>'Stand condition - SCT output'!$E1393</f>
        <v>12816154.933685901</v>
      </c>
      <c r="G1393" s="1">
        <f>'Stand condition - SCT output'!$F1393</f>
        <v>8116929.7963328604</v>
      </c>
      <c r="H1393" s="1">
        <f>'Stand condition - SCT output'!$G1393</f>
        <v>0</v>
      </c>
      <c r="I1393" s="1" t="str">
        <f>'Stand condition - SCT output'!$H1393</f>
        <v>Moonie</v>
      </c>
      <c r="J1393" s="1" t="str">
        <f>'Stand condition - SCT output'!$J1393</f>
        <v>Black Box</v>
      </c>
      <c r="K1393" s="1"/>
      <c r="L1393" t="s">
        <v>78</v>
      </c>
      <c r="M1393">
        <v>1992</v>
      </c>
      <c r="N1393" t="s">
        <v>80</v>
      </c>
      <c r="O1393">
        <v>447835.58526611282</v>
      </c>
      <c r="P1393" s="1">
        <v>4092821.1601813799</v>
      </c>
      <c r="Q1393" s="1">
        <v>12816154.933685901</v>
      </c>
      <c r="R1393" s="1">
        <v>8116929.7963328604</v>
      </c>
      <c r="S1393" s="1">
        <v>0</v>
      </c>
      <c r="T1393" s="1" t="s">
        <v>16</v>
      </c>
      <c r="U1393" s="1" t="s">
        <v>58</v>
      </c>
      <c r="V1393">
        <f t="shared" si="175"/>
        <v>25473741.475466251</v>
      </c>
      <c r="X1393" t="s">
        <v>78</v>
      </c>
      <c r="Y1393">
        <v>1992</v>
      </c>
      <c r="Z1393" t="s">
        <v>80</v>
      </c>
      <c r="AA1393">
        <f t="shared" si="169"/>
        <v>1.7580283041555678</v>
      </c>
      <c r="AB1393">
        <f t="shared" si="170"/>
        <v>16.066823808050241</v>
      </c>
      <c r="AC1393">
        <f t="shared" si="171"/>
        <v>50.311238912545029</v>
      </c>
      <c r="AD1393">
        <f t="shared" si="172"/>
        <v>31.863908975249167</v>
      </c>
      <c r="AE1393">
        <f t="shared" si="173"/>
        <v>0</v>
      </c>
      <c r="AF1393" s="1" t="s">
        <v>16</v>
      </c>
      <c r="AG1393" s="1" t="s">
        <v>58</v>
      </c>
      <c r="AH1393">
        <f t="shared" si="176"/>
        <v>100</v>
      </c>
    </row>
    <row r="1394" spans="1:34" x14ac:dyDescent="0.45">
      <c r="A1394" t="str">
        <f>MID('Stand condition - SCT output'!$I1394,9,4)</f>
        <v>1991</v>
      </c>
      <c r="B1394">
        <f t="shared" si="174"/>
        <v>1992</v>
      </c>
      <c r="C1394" t="str">
        <f>MID('Stand condition - SCT output'!$I1394,18,4)</f>
        <v>1993</v>
      </c>
      <c r="D1394">
        <f>SUM('Stand condition - SCT output'!$B1394:$C1394)</f>
        <v>76019424.628798008</v>
      </c>
      <c r="E1394" s="1">
        <f>'Stand condition - SCT output'!$D1394</f>
        <v>333688803.87143499</v>
      </c>
      <c r="F1394" s="1">
        <f>'Stand condition - SCT output'!$E1394</f>
        <v>660744609.47840905</v>
      </c>
      <c r="G1394" s="1">
        <f>'Stand condition - SCT output'!$F1394</f>
        <v>875357692.45155799</v>
      </c>
      <c r="H1394" s="1">
        <f>'Stand condition - SCT output'!$G1394</f>
        <v>22768.691101074201</v>
      </c>
      <c r="I1394" s="1" t="str">
        <f>'Stand condition - SCT output'!$H1394</f>
        <v>Murray</v>
      </c>
      <c r="J1394" s="1" t="str">
        <f>'Stand condition - SCT output'!$J1394</f>
        <v>Black Box</v>
      </c>
      <c r="K1394" s="1"/>
      <c r="L1394" t="s">
        <v>78</v>
      </c>
      <c r="M1394">
        <v>1992</v>
      </c>
      <c r="N1394" t="s">
        <v>80</v>
      </c>
      <c r="O1394">
        <v>76019424.628798008</v>
      </c>
      <c r="P1394" s="1">
        <v>333688803.87143499</v>
      </c>
      <c r="Q1394" s="1">
        <v>660744609.47840905</v>
      </c>
      <c r="R1394" s="1">
        <v>875357692.45155799</v>
      </c>
      <c r="S1394" s="1">
        <v>22768.691101074201</v>
      </c>
      <c r="T1394" s="1" t="s">
        <v>17</v>
      </c>
      <c r="U1394" s="1" t="s">
        <v>58</v>
      </c>
      <c r="V1394">
        <f t="shared" si="175"/>
        <v>1945833299.1213012</v>
      </c>
      <c r="X1394" t="s">
        <v>78</v>
      </c>
      <c r="Y1394">
        <v>1992</v>
      </c>
      <c r="Z1394" t="s">
        <v>80</v>
      </c>
      <c r="AA1394">
        <f t="shared" si="169"/>
        <v>3.9067799211333694</v>
      </c>
      <c r="AB1394">
        <f t="shared" si="170"/>
        <v>17.148889579704594</v>
      </c>
      <c r="AC1394">
        <f t="shared" si="171"/>
        <v>33.95689701562759</v>
      </c>
      <c r="AD1394">
        <f t="shared" si="172"/>
        <v>44.986263358061137</v>
      </c>
      <c r="AE1394">
        <f t="shared" si="173"/>
        <v>1.1701254733052454E-3</v>
      </c>
      <c r="AF1394" s="1" t="s">
        <v>17</v>
      </c>
      <c r="AG1394" s="1" t="s">
        <v>58</v>
      </c>
      <c r="AH1394">
        <f t="shared" si="176"/>
        <v>100</v>
      </c>
    </row>
    <row r="1395" spans="1:34" x14ac:dyDescent="0.45">
      <c r="A1395" t="str">
        <f>MID('Stand condition - SCT output'!$I1395,9,4)</f>
        <v>1991</v>
      </c>
      <c r="B1395">
        <f t="shared" si="174"/>
        <v>1992</v>
      </c>
      <c r="C1395" t="str">
        <f>MID('Stand condition - SCT output'!$I1395,18,4)</f>
        <v>1993</v>
      </c>
      <c r="D1395">
        <f>SUM('Stand condition - SCT output'!$B1395:$C1395)</f>
        <v>824046.11071514047</v>
      </c>
      <c r="E1395" s="1">
        <f>'Stand condition - SCT output'!$D1395</f>
        <v>26364412.836384799</v>
      </c>
      <c r="F1395" s="1">
        <f>'Stand condition - SCT output'!$E1395</f>
        <v>103141478.856573</v>
      </c>
      <c r="G1395" s="1">
        <f>'Stand condition - SCT output'!$F1395</f>
        <v>95282624.805450499</v>
      </c>
      <c r="H1395" s="1">
        <f>'Stand condition - SCT output'!$G1395</f>
        <v>4792.9296037262502</v>
      </c>
      <c r="I1395" s="1" t="str">
        <f>'Stand condition - SCT output'!$H1395</f>
        <v>Barwon-Darling</v>
      </c>
      <c r="J1395" s="1" t="str">
        <f>'Stand condition - SCT output'!$J1395</f>
        <v>Black Box</v>
      </c>
      <c r="K1395" s="1"/>
      <c r="L1395" t="s">
        <v>78</v>
      </c>
      <c r="M1395">
        <v>1992</v>
      </c>
      <c r="N1395" t="s">
        <v>80</v>
      </c>
      <c r="O1395">
        <v>824046.11071514047</v>
      </c>
      <c r="P1395" s="1">
        <v>26364412.836384799</v>
      </c>
      <c r="Q1395" s="1">
        <v>103141478.856573</v>
      </c>
      <c r="R1395" s="1">
        <v>95282624.805450499</v>
      </c>
      <c r="S1395" s="1">
        <v>4792.9296037262502</v>
      </c>
      <c r="T1395" s="1" t="s">
        <v>18</v>
      </c>
      <c r="U1395" s="1" t="s">
        <v>58</v>
      </c>
      <c r="V1395">
        <f t="shared" si="175"/>
        <v>225617355.53872716</v>
      </c>
      <c r="X1395" t="s">
        <v>78</v>
      </c>
      <c r="Y1395">
        <v>1992</v>
      </c>
      <c r="Z1395" t="s">
        <v>80</v>
      </c>
      <c r="AA1395">
        <f t="shared" si="169"/>
        <v>0.36524056792860204</v>
      </c>
      <c r="AB1395">
        <f t="shared" si="170"/>
        <v>11.685454238851477</v>
      </c>
      <c r="AC1395">
        <f t="shared" si="171"/>
        <v>45.71522372926173</v>
      </c>
      <c r="AD1395">
        <f t="shared" si="172"/>
        <v>42.231957101853034</v>
      </c>
      <c r="AE1395">
        <f t="shared" si="173"/>
        <v>2.124362105158858E-3</v>
      </c>
      <c r="AF1395" s="1" t="s">
        <v>18</v>
      </c>
      <c r="AG1395" s="1" t="s">
        <v>58</v>
      </c>
      <c r="AH1395">
        <f t="shared" si="176"/>
        <v>100.00000000000001</v>
      </c>
    </row>
    <row r="1396" spans="1:34" x14ac:dyDescent="0.45">
      <c r="A1396" t="str">
        <f>MID('Stand condition - SCT output'!$I1396,9,4)</f>
        <v>1991</v>
      </c>
      <c r="B1396">
        <f t="shared" si="174"/>
        <v>1992</v>
      </c>
      <c r="C1396" t="str">
        <f>MID('Stand condition - SCT output'!$I1396,18,4)</f>
        <v>1993</v>
      </c>
      <c r="D1396">
        <f>SUM('Stand condition - SCT output'!$B1396:$C1396)</f>
        <v>1234072.315589814</v>
      </c>
      <c r="E1396" s="1">
        <f>'Stand condition - SCT output'!$D1396</f>
        <v>10476371.150617</v>
      </c>
      <c r="F1396" s="1">
        <f>'Stand condition - SCT output'!$E1396</f>
        <v>42776583.027488299</v>
      </c>
      <c r="G1396" s="1">
        <f>'Stand condition - SCT output'!$F1396</f>
        <v>26986613.227357801</v>
      </c>
      <c r="H1396" s="1">
        <f>'Stand condition - SCT output'!$G1396</f>
        <v>0</v>
      </c>
      <c r="I1396" s="1" t="str">
        <f>'Stand condition - SCT output'!$H1396</f>
        <v>Border Rivers</v>
      </c>
      <c r="J1396" s="1" t="str">
        <f>'Stand condition - SCT output'!$J1396</f>
        <v>Black Box</v>
      </c>
      <c r="K1396" s="1"/>
      <c r="L1396" t="s">
        <v>78</v>
      </c>
      <c r="M1396">
        <v>1992</v>
      </c>
      <c r="N1396" t="s">
        <v>80</v>
      </c>
      <c r="O1396">
        <v>1234072.315589814</v>
      </c>
      <c r="P1396" s="1">
        <v>10476371.150617</v>
      </c>
      <c r="Q1396" s="1">
        <v>42776583.027488299</v>
      </c>
      <c r="R1396" s="1">
        <v>26986613.227357801</v>
      </c>
      <c r="S1396" s="1">
        <v>0</v>
      </c>
      <c r="T1396" s="1" t="s">
        <v>19</v>
      </c>
      <c r="U1396" s="1" t="s">
        <v>58</v>
      </c>
      <c r="V1396">
        <f t="shared" si="175"/>
        <v>81473639.721052915</v>
      </c>
      <c r="X1396" t="s">
        <v>78</v>
      </c>
      <c r="Y1396">
        <v>1992</v>
      </c>
      <c r="Z1396" t="s">
        <v>80</v>
      </c>
      <c r="AA1396">
        <f t="shared" si="169"/>
        <v>1.5146890697592437</v>
      </c>
      <c r="AB1396">
        <f t="shared" si="170"/>
        <v>12.858602103067563</v>
      </c>
      <c r="AC1396">
        <f t="shared" si="171"/>
        <v>52.503586649553803</v>
      </c>
      <c r="AD1396">
        <f t="shared" si="172"/>
        <v>33.123122177619393</v>
      </c>
      <c r="AE1396">
        <f t="shared" si="173"/>
        <v>0</v>
      </c>
      <c r="AF1396" s="1" t="s">
        <v>19</v>
      </c>
      <c r="AG1396" s="1" t="s">
        <v>58</v>
      </c>
      <c r="AH1396">
        <f t="shared" si="176"/>
        <v>100</v>
      </c>
    </row>
    <row r="1397" spans="1:34" x14ac:dyDescent="0.45">
      <c r="A1397" t="str">
        <f>MID('Stand condition - SCT output'!$I1397,9,4)</f>
        <v>1991</v>
      </c>
      <c r="B1397">
        <f t="shared" si="174"/>
        <v>1992</v>
      </c>
      <c r="C1397" t="str">
        <f>MID('Stand condition - SCT output'!$I1397,18,4)</f>
        <v>1993</v>
      </c>
      <c r="D1397">
        <f>SUM('Stand condition - SCT output'!$B1397:$C1397)</f>
        <v>2494.6642456054601</v>
      </c>
      <c r="E1397" s="1">
        <f>'Stand condition - SCT output'!$D1397</f>
        <v>33047.4481201171</v>
      </c>
      <c r="F1397" s="1">
        <f>'Stand condition - SCT output'!$E1397</f>
        <v>234329.15753173799</v>
      </c>
      <c r="G1397" s="1">
        <f>'Stand condition - SCT output'!$F1397</f>
        <v>445880.06728994299</v>
      </c>
      <c r="H1397" s="1">
        <f>'Stand condition - SCT output'!$G1397</f>
        <v>622.99908447265602</v>
      </c>
      <c r="I1397" s="1" t="str">
        <f>'Stand condition - SCT output'!$H1397</f>
        <v>Campaspe</v>
      </c>
      <c r="J1397" s="1" t="str">
        <f>'Stand condition - SCT output'!$J1397</f>
        <v>Black Box</v>
      </c>
      <c r="K1397" s="1"/>
      <c r="L1397" t="s">
        <v>78</v>
      </c>
      <c r="M1397">
        <v>1992</v>
      </c>
      <c r="N1397" t="s">
        <v>80</v>
      </c>
      <c r="O1397">
        <v>2494.6642456054601</v>
      </c>
      <c r="P1397" s="1">
        <v>33047.4481201171</v>
      </c>
      <c r="Q1397" s="1">
        <v>234329.15753173799</v>
      </c>
      <c r="R1397" s="1">
        <v>445880.06728994299</v>
      </c>
      <c r="S1397" s="1">
        <v>622.99908447265602</v>
      </c>
      <c r="T1397" s="1" t="s">
        <v>20</v>
      </c>
      <c r="U1397" s="1" t="s">
        <v>58</v>
      </c>
      <c r="V1397">
        <f t="shared" si="175"/>
        <v>716374.33627187624</v>
      </c>
      <c r="X1397" t="s">
        <v>78</v>
      </c>
      <c r="Y1397">
        <v>1992</v>
      </c>
      <c r="Z1397" t="s">
        <v>80</v>
      </c>
      <c r="AA1397">
        <f t="shared" si="169"/>
        <v>0.34823473138193112</v>
      </c>
      <c r="AB1397">
        <f t="shared" si="170"/>
        <v>4.6131535493162934</v>
      </c>
      <c r="AC1397">
        <f t="shared" si="171"/>
        <v>32.710434428908144</v>
      </c>
      <c r="AD1397">
        <f t="shared" si="172"/>
        <v>62.241211712073941</v>
      </c>
      <c r="AE1397">
        <f t="shared" si="173"/>
        <v>8.6965578319686945E-2</v>
      </c>
      <c r="AF1397" s="1" t="s">
        <v>20</v>
      </c>
      <c r="AG1397" s="1" t="s">
        <v>58</v>
      </c>
      <c r="AH1397">
        <f t="shared" si="176"/>
        <v>100</v>
      </c>
    </row>
    <row r="1398" spans="1:34" x14ac:dyDescent="0.45">
      <c r="A1398" t="str">
        <f>MID('Stand condition - SCT output'!$I1398,9,4)</f>
        <v>1991</v>
      </c>
      <c r="B1398">
        <f t="shared" si="174"/>
        <v>1992</v>
      </c>
      <c r="C1398" t="str">
        <f>MID('Stand condition - SCT output'!$I1398,18,4)</f>
        <v>1993</v>
      </c>
      <c r="D1398">
        <f>SUM('Stand condition - SCT output'!$B1398:$C1398)</f>
        <v>302622.09039306547</v>
      </c>
      <c r="E1398" s="1">
        <f>'Stand condition - SCT output'!$D1398</f>
        <v>1440886.37445475</v>
      </c>
      <c r="F1398" s="1">
        <f>'Stand condition - SCT output'!$E1398</f>
        <v>6735399.7028669696</v>
      </c>
      <c r="G1398" s="1">
        <f>'Stand condition - SCT output'!$F1398</f>
        <v>14103627.6335377</v>
      </c>
      <c r="H1398" s="1">
        <f>'Stand condition - SCT output'!$G1398</f>
        <v>0</v>
      </c>
      <c r="I1398" s="1" t="str">
        <f>'Stand condition - SCT output'!$H1398</f>
        <v>Goulburn-Broken</v>
      </c>
      <c r="J1398" s="1" t="str">
        <f>'Stand condition - SCT output'!$J1398</f>
        <v>Black Box</v>
      </c>
      <c r="K1398" s="1"/>
      <c r="L1398" t="s">
        <v>78</v>
      </c>
      <c r="M1398">
        <v>1992</v>
      </c>
      <c r="N1398" t="s">
        <v>80</v>
      </c>
      <c r="O1398">
        <v>302622.09039306547</v>
      </c>
      <c r="P1398" s="1">
        <v>1440886.37445475</v>
      </c>
      <c r="Q1398" s="1">
        <v>6735399.7028669696</v>
      </c>
      <c r="R1398" s="1">
        <v>14103627.6335377</v>
      </c>
      <c r="S1398" s="1">
        <v>0</v>
      </c>
      <c r="T1398" s="1" t="s">
        <v>21</v>
      </c>
      <c r="U1398" s="1" t="s">
        <v>58</v>
      </c>
      <c r="V1398">
        <f t="shared" si="175"/>
        <v>22582535.801252484</v>
      </c>
      <c r="X1398" t="s">
        <v>78</v>
      </c>
      <c r="Y1398">
        <v>1992</v>
      </c>
      <c r="Z1398" t="s">
        <v>80</v>
      </c>
      <c r="AA1398">
        <f t="shared" si="169"/>
        <v>1.3400713412188248</v>
      </c>
      <c r="AB1398">
        <f t="shared" si="170"/>
        <v>6.3805339982006579</v>
      </c>
      <c r="AC1398">
        <f t="shared" si="171"/>
        <v>29.825701427620043</v>
      </c>
      <c r="AD1398">
        <f t="shared" si="172"/>
        <v>62.453693232960482</v>
      </c>
      <c r="AE1398">
        <f t="shared" si="173"/>
        <v>0</v>
      </c>
      <c r="AF1398" s="1" t="s">
        <v>21</v>
      </c>
      <c r="AG1398" s="1" t="s">
        <v>58</v>
      </c>
      <c r="AH1398">
        <f t="shared" si="176"/>
        <v>100</v>
      </c>
    </row>
    <row r="1399" spans="1:34" x14ac:dyDescent="0.45">
      <c r="A1399" t="str">
        <f>MID('Stand condition - SCT output'!$I1399,9,4)</f>
        <v>1991</v>
      </c>
      <c r="B1399">
        <f t="shared" si="174"/>
        <v>1992</v>
      </c>
      <c r="C1399" t="str">
        <f>MID('Stand condition - SCT output'!$I1399,18,4)</f>
        <v>1993</v>
      </c>
      <c r="D1399">
        <f>SUM('Stand condition - SCT output'!$B1399:$C1399)</f>
        <v>595834.26705178618</v>
      </c>
      <c r="E1399" s="1">
        <f>'Stand condition - SCT output'!$D1399</f>
        <v>9666974.7882443797</v>
      </c>
      <c r="F1399" s="1">
        <f>'Stand condition - SCT output'!$E1399</f>
        <v>108389044.13264801</v>
      </c>
      <c r="G1399" s="1">
        <f>'Stand condition - SCT output'!$F1399</f>
        <v>96919720.369201794</v>
      </c>
      <c r="H1399" s="1">
        <f>'Stand condition - SCT output'!$G1399</f>
        <v>1344.7764282226501</v>
      </c>
      <c r="I1399" s="1" t="str">
        <f>'Stand condition - SCT output'!$H1399</f>
        <v>Gwydir</v>
      </c>
      <c r="J1399" s="1" t="str">
        <f>'Stand condition - SCT output'!$J1399</f>
        <v>Black Box</v>
      </c>
      <c r="K1399" s="1"/>
      <c r="L1399" t="s">
        <v>78</v>
      </c>
      <c r="M1399">
        <v>1992</v>
      </c>
      <c r="N1399" t="s">
        <v>80</v>
      </c>
      <c r="O1399">
        <v>595834.26705178618</v>
      </c>
      <c r="P1399" s="1">
        <v>9666974.7882443797</v>
      </c>
      <c r="Q1399" s="1">
        <v>108389044.13264801</v>
      </c>
      <c r="R1399" s="1">
        <v>96919720.369201794</v>
      </c>
      <c r="S1399" s="1">
        <v>1344.7764282226501</v>
      </c>
      <c r="T1399" s="1" t="s">
        <v>22</v>
      </c>
      <c r="U1399" s="1" t="s">
        <v>58</v>
      </c>
      <c r="V1399">
        <f t="shared" si="175"/>
        <v>215572918.33357418</v>
      </c>
      <c r="X1399" t="s">
        <v>78</v>
      </c>
      <c r="Y1399">
        <v>1992</v>
      </c>
      <c r="Z1399" t="s">
        <v>80</v>
      </c>
      <c r="AA1399">
        <f t="shared" si="169"/>
        <v>0.27639569555290872</v>
      </c>
      <c r="AB1399">
        <f t="shared" si="170"/>
        <v>4.484317818291931</v>
      </c>
      <c r="AC1399">
        <f t="shared" si="171"/>
        <v>50.279527210801355</v>
      </c>
      <c r="AD1399">
        <f t="shared" si="172"/>
        <v>44.959135460248177</v>
      </c>
      <c r="AE1399">
        <f t="shared" si="173"/>
        <v>6.2381510563482001E-4</v>
      </c>
      <c r="AF1399" s="1" t="s">
        <v>22</v>
      </c>
      <c r="AG1399" s="1" t="s">
        <v>58</v>
      </c>
      <c r="AH1399">
        <f t="shared" si="176"/>
        <v>100.00000000000001</v>
      </c>
    </row>
    <row r="1400" spans="1:34" x14ac:dyDescent="0.45">
      <c r="A1400" t="str">
        <f>MID('Stand condition - SCT output'!$I1400,9,4)</f>
        <v>1991</v>
      </c>
      <c r="B1400">
        <f t="shared" si="174"/>
        <v>1992</v>
      </c>
      <c r="C1400" t="str">
        <f>MID('Stand condition - SCT output'!$I1400,18,4)</f>
        <v>1993</v>
      </c>
      <c r="D1400">
        <f>SUM('Stand condition - SCT output'!$B1400:$C1400)</f>
        <v>9219282.6930766944</v>
      </c>
      <c r="E1400" s="1">
        <f>'Stand condition - SCT output'!$D1400</f>
        <v>183333025.95726401</v>
      </c>
      <c r="F1400" s="1">
        <f>'Stand condition - SCT output'!$E1400</f>
        <v>513905616.868155</v>
      </c>
      <c r="G1400" s="1">
        <f>'Stand condition - SCT output'!$F1400</f>
        <v>124027168.067774</v>
      </c>
      <c r="H1400" s="1">
        <f>'Stand condition - SCT output'!$G1400</f>
        <v>1193.4626081878</v>
      </c>
      <c r="I1400" s="1" t="str">
        <f>'Stand condition - SCT output'!$H1400</f>
        <v>Warrego</v>
      </c>
      <c r="J1400" s="1" t="str">
        <f>'Stand condition - SCT output'!$J1400</f>
        <v>Black Box</v>
      </c>
      <c r="K1400" s="1"/>
      <c r="L1400" t="s">
        <v>78</v>
      </c>
      <c r="M1400">
        <v>1992</v>
      </c>
      <c r="N1400" t="s">
        <v>80</v>
      </c>
      <c r="O1400">
        <v>9219282.6930766944</v>
      </c>
      <c r="P1400" s="1">
        <v>183333025.95726401</v>
      </c>
      <c r="Q1400" s="1">
        <v>513905616.868155</v>
      </c>
      <c r="R1400" s="1">
        <v>124027168.067774</v>
      </c>
      <c r="S1400" s="1">
        <v>1193.4626081878</v>
      </c>
      <c r="T1400" s="1" t="s">
        <v>23</v>
      </c>
      <c r="U1400" s="1" t="s">
        <v>58</v>
      </c>
      <c r="V1400">
        <f t="shared" si="175"/>
        <v>830486287.04887784</v>
      </c>
      <c r="X1400" t="s">
        <v>78</v>
      </c>
      <c r="Y1400">
        <v>1992</v>
      </c>
      <c r="Z1400" t="s">
        <v>80</v>
      </c>
      <c r="AA1400">
        <f t="shared" si="169"/>
        <v>1.1101065528531839</v>
      </c>
      <c r="AB1400">
        <f t="shared" si="170"/>
        <v>22.075382678350479</v>
      </c>
      <c r="AC1400">
        <f t="shared" si="171"/>
        <v>61.880084582047935</v>
      </c>
      <c r="AD1400">
        <f t="shared" si="172"/>
        <v>14.93428248026863</v>
      </c>
      <c r="AE1400">
        <f t="shared" si="173"/>
        <v>1.4370647978171366E-4</v>
      </c>
      <c r="AF1400" s="1" t="s">
        <v>23</v>
      </c>
      <c r="AG1400" s="1" t="s">
        <v>58</v>
      </c>
      <c r="AH1400">
        <f t="shared" si="176"/>
        <v>100.00000000000001</v>
      </c>
    </row>
    <row r="1401" spans="1:34" x14ac:dyDescent="0.45">
      <c r="A1401" t="str">
        <f>MID('Stand condition - SCT output'!$I1401,9,4)</f>
        <v>1991</v>
      </c>
      <c r="B1401">
        <f t="shared" si="174"/>
        <v>1992</v>
      </c>
      <c r="C1401" t="str">
        <f>MID('Stand condition - SCT output'!$I1401,18,4)</f>
        <v>1993</v>
      </c>
      <c r="D1401">
        <f>SUM('Stand condition - SCT output'!$B1401:$C1401)</f>
        <v>2534.27392578125</v>
      </c>
      <c r="E1401" s="1">
        <f>'Stand condition - SCT output'!$D1401</f>
        <v>52619.197387695298</v>
      </c>
      <c r="F1401" s="1">
        <f>'Stand condition - SCT output'!$E1401</f>
        <v>325969.66944388603</v>
      </c>
      <c r="G1401" s="1">
        <f>'Stand condition - SCT output'!$F1401</f>
        <v>832936.44451736705</v>
      </c>
      <c r="H1401" s="1">
        <f>'Stand condition - SCT output'!$G1401</f>
        <v>633.33923339843705</v>
      </c>
      <c r="I1401" s="1" t="str">
        <f>'Stand condition - SCT output'!$H1401</f>
        <v>Eastern Mt Lofty Ranges</v>
      </c>
      <c r="J1401" s="1" t="str">
        <f>'Stand condition - SCT output'!$J1401</f>
        <v>Black Box</v>
      </c>
      <c r="K1401" s="1"/>
      <c r="L1401" t="s">
        <v>78</v>
      </c>
      <c r="M1401">
        <v>1992</v>
      </c>
      <c r="N1401" t="s">
        <v>80</v>
      </c>
      <c r="O1401">
        <v>2534.27392578125</v>
      </c>
      <c r="P1401" s="1">
        <v>52619.197387695298</v>
      </c>
      <c r="Q1401" s="1">
        <v>325969.66944388603</v>
      </c>
      <c r="R1401" s="1">
        <v>832936.44451736705</v>
      </c>
      <c r="S1401" s="1">
        <v>633.33923339843705</v>
      </c>
      <c r="T1401" s="1" t="s">
        <v>24</v>
      </c>
      <c r="U1401" s="1" t="s">
        <v>58</v>
      </c>
      <c r="V1401">
        <f t="shared" si="175"/>
        <v>1214692.9245081281</v>
      </c>
      <c r="X1401" t="s">
        <v>78</v>
      </c>
      <c r="Y1401">
        <v>1992</v>
      </c>
      <c r="Z1401" t="s">
        <v>80</v>
      </c>
      <c r="AA1401">
        <f t="shared" si="169"/>
        <v>0.2086349458903341</v>
      </c>
      <c r="AB1401">
        <f t="shared" si="170"/>
        <v>4.3318929686696466</v>
      </c>
      <c r="AC1401">
        <f t="shared" si="171"/>
        <v>26.835561718273993</v>
      </c>
      <c r="AD1401">
        <f t="shared" si="172"/>
        <v>68.57177050361534</v>
      </c>
      <c r="AE1401">
        <f t="shared" si="173"/>
        <v>5.2139863550691085E-2</v>
      </c>
      <c r="AF1401" s="1" t="s">
        <v>24</v>
      </c>
      <c r="AG1401" s="1" t="s">
        <v>58</v>
      </c>
      <c r="AH1401">
        <f t="shared" si="176"/>
        <v>100.00000000000001</v>
      </c>
    </row>
    <row r="1402" spans="1:34" x14ac:dyDescent="0.45">
      <c r="A1402" t="str">
        <f>MID('Stand condition - SCT output'!$I1402,9,4)</f>
        <v>1991</v>
      </c>
      <c r="B1402">
        <f t="shared" si="174"/>
        <v>1992</v>
      </c>
      <c r="C1402" t="str">
        <f>MID('Stand condition - SCT output'!$I1402,18,4)</f>
        <v>1993</v>
      </c>
      <c r="D1402">
        <f>SUM('Stand condition - SCT output'!$B1402:$C1402)</f>
        <v>1725398.7779208247</v>
      </c>
      <c r="E1402" s="1">
        <f>'Stand condition - SCT output'!$D1402</f>
        <v>27624178.0953792</v>
      </c>
      <c r="F1402" s="1">
        <f>'Stand condition - SCT output'!$E1402</f>
        <v>66625047.455245398</v>
      </c>
      <c r="G1402" s="1">
        <f>'Stand condition - SCT output'!$F1402</f>
        <v>33715421.211036302</v>
      </c>
      <c r="H1402" s="1">
        <f>'Stand condition - SCT output'!$G1402</f>
        <v>0</v>
      </c>
      <c r="I1402" s="1" t="str">
        <f>'Stand condition - SCT output'!$H1402</f>
        <v>Condamine-Balonne</v>
      </c>
      <c r="J1402" s="1" t="str">
        <f>'Stand condition - SCT output'!$J1402</f>
        <v>Black Box</v>
      </c>
      <c r="K1402" s="1"/>
      <c r="L1402" t="s">
        <v>78</v>
      </c>
      <c r="M1402">
        <v>1992</v>
      </c>
      <c r="N1402" t="s">
        <v>80</v>
      </c>
      <c r="O1402">
        <v>1725398.7779208247</v>
      </c>
      <c r="P1402" s="1">
        <v>27624178.0953792</v>
      </c>
      <c r="Q1402" s="1">
        <v>66625047.455245398</v>
      </c>
      <c r="R1402" s="1">
        <v>33715421.211036302</v>
      </c>
      <c r="S1402" s="1">
        <v>0</v>
      </c>
      <c r="T1402" s="1" t="s">
        <v>25</v>
      </c>
      <c r="U1402" s="1" t="s">
        <v>58</v>
      </c>
      <c r="V1402">
        <f t="shared" si="175"/>
        <v>129690045.53958172</v>
      </c>
      <c r="X1402" t="s">
        <v>78</v>
      </c>
      <c r="Y1402">
        <v>1992</v>
      </c>
      <c r="Z1402" t="s">
        <v>80</v>
      </c>
      <c r="AA1402">
        <f t="shared" si="169"/>
        <v>1.3304018598669001</v>
      </c>
      <c r="AB1402">
        <f t="shared" si="170"/>
        <v>21.300152976620119</v>
      </c>
      <c r="AC1402">
        <f t="shared" si="171"/>
        <v>51.372522214830497</v>
      </c>
      <c r="AD1402">
        <f t="shared" si="172"/>
        <v>25.996922948682499</v>
      </c>
      <c r="AE1402">
        <f t="shared" si="173"/>
        <v>0</v>
      </c>
      <c r="AF1402" s="1" t="s">
        <v>25</v>
      </c>
      <c r="AG1402" s="1" t="s">
        <v>58</v>
      </c>
      <c r="AH1402">
        <f t="shared" si="176"/>
        <v>100.00000000000001</v>
      </c>
    </row>
    <row r="1403" spans="1:34" x14ac:dyDescent="0.45">
      <c r="A1403" t="str">
        <f>MID('Stand condition - SCT output'!$I1403,9,4)</f>
        <v>1992</v>
      </c>
      <c r="B1403">
        <f t="shared" si="174"/>
        <v>1993</v>
      </c>
      <c r="C1403" t="str">
        <f>MID('Stand condition - SCT output'!$I1403,18,4)</f>
        <v>1994</v>
      </c>
      <c r="D1403">
        <f>SUM('Stand condition - SCT output'!$B1403:$C1403)</f>
        <v>26456433.232120018</v>
      </c>
      <c r="E1403" s="1">
        <f>'Stand condition - SCT output'!$D1403</f>
        <v>160914611.32051</v>
      </c>
      <c r="F1403" s="1">
        <f>'Stand condition - SCT output'!$E1403</f>
        <v>418510373.53503197</v>
      </c>
      <c r="G1403" s="1">
        <f>'Stand condition - SCT output'!$F1403</f>
        <v>316727482.03444397</v>
      </c>
      <c r="H1403" s="1">
        <f>'Stand condition - SCT output'!$G1403</f>
        <v>8232.615234375</v>
      </c>
      <c r="I1403" s="1" t="str">
        <f>'Stand condition - SCT output'!$H1403</f>
        <v>Murrumbidgee</v>
      </c>
      <c r="J1403" s="1" t="str">
        <f>'Stand condition - SCT output'!$J1403</f>
        <v>Black Box</v>
      </c>
      <c r="K1403" s="1"/>
      <c r="L1403" t="s">
        <v>79</v>
      </c>
      <c r="M1403">
        <v>1993</v>
      </c>
      <c r="N1403" t="s">
        <v>81</v>
      </c>
      <c r="O1403">
        <v>26456433.232120018</v>
      </c>
      <c r="P1403" s="1">
        <v>160914611.32051</v>
      </c>
      <c r="Q1403" s="1">
        <v>418510373.53503197</v>
      </c>
      <c r="R1403" s="1">
        <v>316727482.03444397</v>
      </c>
      <c r="S1403" s="1">
        <v>8232.615234375</v>
      </c>
      <c r="T1403" s="1" t="s">
        <v>4</v>
      </c>
      <c r="U1403" s="1" t="s">
        <v>58</v>
      </c>
      <c r="V1403">
        <f t="shared" si="175"/>
        <v>922617132.73734033</v>
      </c>
      <c r="X1403" t="s">
        <v>79</v>
      </c>
      <c r="Y1403">
        <v>1993</v>
      </c>
      <c r="Z1403" t="s">
        <v>81</v>
      </c>
      <c r="AA1403">
        <f t="shared" si="169"/>
        <v>2.867541940569176</v>
      </c>
      <c r="AB1403">
        <f t="shared" si="170"/>
        <v>17.441103748321652</v>
      </c>
      <c r="AC1403">
        <f t="shared" si="171"/>
        <v>45.361218503859888</v>
      </c>
      <c r="AD1403">
        <f t="shared" si="172"/>
        <v>34.329243496133195</v>
      </c>
      <c r="AE1403">
        <f t="shared" si="173"/>
        <v>8.923111160909627E-4</v>
      </c>
      <c r="AF1403" s="1" t="s">
        <v>4</v>
      </c>
      <c r="AG1403" s="1" t="s">
        <v>58</v>
      </c>
      <c r="AH1403">
        <f t="shared" si="176"/>
        <v>99.999999999999986</v>
      </c>
    </row>
    <row r="1404" spans="1:34" x14ac:dyDescent="0.45">
      <c r="A1404" t="str">
        <f>MID('Stand condition - SCT output'!$I1404,9,4)</f>
        <v>1992</v>
      </c>
      <c r="B1404">
        <f t="shared" si="174"/>
        <v>1993</v>
      </c>
      <c r="C1404" t="str">
        <f>MID('Stand condition - SCT output'!$I1404,18,4)</f>
        <v>1994</v>
      </c>
      <c r="D1404">
        <f>SUM('Stand condition - SCT output'!$B1404:$C1404)</f>
        <v>120914.844420429</v>
      </c>
      <c r="E1404" s="1">
        <f>'Stand condition - SCT output'!$D1404</f>
        <v>8514215.7536814902</v>
      </c>
      <c r="F1404" s="1">
        <f>'Stand condition - SCT output'!$E1404</f>
        <v>117376944.817468</v>
      </c>
      <c r="G1404" s="1">
        <f>'Stand condition - SCT output'!$F1404</f>
        <v>110588715.80942699</v>
      </c>
      <c r="H1404" s="1">
        <f>'Stand condition - SCT output'!$G1404</f>
        <v>0</v>
      </c>
      <c r="I1404" s="1" t="str">
        <f>'Stand condition - SCT output'!$H1404</f>
        <v>Namoi</v>
      </c>
      <c r="J1404" s="1" t="str">
        <f>'Stand condition - SCT output'!$J1404</f>
        <v>Black Box</v>
      </c>
      <c r="K1404" s="1"/>
      <c r="L1404" t="s">
        <v>79</v>
      </c>
      <c r="M1404">
        <v>1993</v>
      </c>
      <c r="N1404" t="s">
        <v>81</v>
      </c>
      <c r="O1404">
        <v>120914.844420429</v>
      </c>
      <c r="P1404" s="1">
        <v>8514215.7536814902</v>
      </c>
      <c r="Q1404" s="1">
        <v>117376944.817468</v>
      </c>
      <c r="R1404" s="1">
        <v>110588715.80942699</v>
      </c>
      <c r="S1404" s="1">
        <v>0</v>
      </c>
      <c r="T1404" s="1" t="s">
        <v>7</v>
      </c>
      <c r="U1404" s="1" t="s">
        <v>58</v>
      </c>
      <c r="V1404">
        <f t="shared" si="175"/>
        <v>236600791.22499692</v>
      </c>
      <c r="X1404" t="s">
        <v>79</v>
      </c>
      <c r="Y1404">
        <v>1993</v>
      </c>
      <c r="Z1404" t="s">
        <v>81</v>
      </c>
      <c r="AA1404">
        <f t="shared" si="169"/>
        <v>5.1105004253956324E-2</v>
      </c>
      <c r="AB1404">
        <f t="shared" si="170"/>
        <v>3.59855759974397</v>
      </c>
      <c r="AC1404">
        <f t="shared" si="171"/>
        <v>49.609700884663447</v>
      </c>
      <c r="AD1404">
        <f t="shared" si="172"/>
        <v>46.740636511338629</v>
      </c>
      <c r="AE1404">
        <f t="shared" si="173"/>
        <v>0</v>
      </c>
      <c r="AF1404" s="1" t="s">
        <v>7</v>
      </c>
      <c r="AG1404" s="1" t="s">
        <v>58</v>
      </c>
      <c r="AH1404">
        <f t="shared" si="176"/>
        <v>100</v>
      </c>
    </row>
    <row r="1405" spans="1:34" x14ac:dyDescent="0.45">
      <c r="A1405" t="str">
        <f>MID('Stand condition - SCT output'!$I1405,9,4)</f>
        <v>1992</v>
      </c>
      <c r="B1405">
        <f t="shared" si="174"/>
        <v>1993</v>
      </c>
      <c r="C1405" t="str">
        <f>MID('Stand condition - SCT output'!$I1405,18,4)</f>
        <v>1994</v>
      </c>
      <c r="D1405">
        <f>SUM('Stand condition - SCT output'!$B1405:$C1405)</f>
        <v>1459141.042846676</v>
      </c>
      <c r="E1405" s="1">
        <f>'Stand condition - SCT output'!$D1405</f>
        <v>48659092.4434563</v>
      </c>
      <c r="F1405" s="1">
        <f>'Stand condition - SCT output'!$E1405</f>
        <v>221369272.977097</v>
      </c>
      <c r="G1405" s="1">
        <f>'Stand condition - SCT output'!$F1405</f>
        <v>19588101.016868599</v>
      </c>
      <c r="H1405" s="1">
        <f>'Stand condition - SCT output'!$G1405</f>
        <v>0</v>
      </c>
      <c r="I1405" s="1" t="str">
        <f>'Stand condition - SCT output'!$H1405</f>
        <v>Nebine</v>
      </c>
      <c r="J1405" s="1" t="str">
        <f>'Stand condition - SCT output'!$J1405</f>
        <v>Black Box</v>
      </c>
      <c r="K1405" s="1"/>
      <c r="L1405" t="s">
        <v>79</v>
      </c>
      <c r="M1405">
        <v>1993</v>
      </c>
      <c r="N1405" t="s">
        <v>81</v>
      </c>
      <c r="O1405">
        <v>1459141.042846676</v>
      </c>
      <c r="P1405" s="1">
        <v>48659092.4434563</v>
      </c>
      <c r="Q1405" s="1">
        <v>221369272.977097</v>
      </c>
      <c r="R1405" s="1">
        <v>19588101.016868599</v>
      </c>
      <c r="S1405" s="1">
        <v>0</v>
      </c>
      <c r="T1405" s="1" t="s">
        <v>8</v>
      </c>
      <c r="U1405" s="1" t="s">
        <v>58</v>
      </c>
      <c r="V1405">
        <f t="shared" si="175"/>
        <v>291075607.4802686</v>
      </c>
      <c r="X1405" t="s">
        <v>79</v>
      </c>
      <c r="Y1405">
        <v>1993</v>
      </c>
      <c r="Z1405" t="s">
        <v>81</v>
      </c>
      <c r="AA1405">
        <f t="shared" si="169"/>
        <v>0.50129279312612551</v>
      </c>
      <c r="AB1405">
        <f t="shared" si="170"/>
        <v>16.716994208027135</v>
      </c>
      <c r="AC1405">
        <f t="shared" si="171"/>
        <v>76.052155277938624</v>
      </c>
      <c r="AD1405">
        <f t="shared" si="172"/>
        <v>6.7295577209081099</v>
      </c>
      <c r="AE1405">
        <f t="shared" si="173"/>
        <v>0</v>
      </c>
      <c r="AF1405" s="1" t="s">
        <v>8</v>
      </c>
      <c r="AG1405" s="1" t="s">
        <v>58</v>
      </c>
      <c r="AH1405">
        <f t="shared" si="176"/>
        <v>99.999999999999986</v>
      </c>
    </row>
    <row r="1406" spans="1:34" x14ac:dyDescent="0.45">
      <c r="A1406" t="str">
        <f>MID('Stand condition - SCT output'!$I1406,9,4)</f>
        <v>1992</v>
      </c>
      <c r="B1406">
        <f t="shared" si="174"/>
        <v>1993</v>
      </c>
      <c r="C1406" t="str">
        <f>MID('Stand condition - SCT output'!$I1406,18,4)</f>
        <v>1994</v>
      </c>
      <c r="D1406">
        <f>SUM('Stand condition - SCT output'!$B1406:$C1406)</f>
        <v>0</v>
      </c>
      <c r="E1406" s="1">
        <f>'Stand condition - SCT output'!$D1406</f>
        <v>11842.865783691401</v>
      </c>
      <c r="F1406" s="1">
        <f>'Stand condition - SCT output'!$E1406</f>
        <v>138981.87731933501</v>
      </c>
      <c r="G1406" s="1">
        <f>'Stand condition - SCT output'!$F1406</f>
        <v>247078.95103328899</v>
      </c>
      <c r="H1406" s="1">
        <f>'Stand condition - SCT output'!$G1406</f>
        <v>1241.46887207031</v>
      </c>
      <c r="I1406" s="1" t="str">
        <f>'Stand condition - SCT output'!$H1406</f>
        <v>Ovens</v>
      </c>
      <c r="J1406" s="1" t="str">
        <f>'Stand condition - SCT output'!$J1406</f>
        <v>Black Box</v>
      </c>
      <c r="K1406" s="1"/>
      <c r="L1406" t="s">
        <v>79</v>
      </c>
      <c r="M1406">
        <v>1993</v>
      </c>
      <c r="N1406" t="s">
        <v>81</v>
      </c>
      <c r="O1406">
        <v>0</v>
      </c>
      <c r="P1406" s="1">
        <v>11842.865783691401</v>
      </c>
      <c r="Q1406" s="1">
        <v>138981.87731933501</v>
      </c>
      <c r="R1406" s="1">
        <v>247078.95103328899</v>
      </c>
      <c r="S1406" s="1">
        <v>1241.46887207031</v>
      </c>
      <c r="T1406" s="1" t="s">
        <v>9</v>
      </c>
      <c r="U1406" s="1" t="s">
        <v>58</v>
      </c>
      <c r="V1406">
        <f t="shared" si="175"/>
        <v>399145.16300838569</v>
      </c>
      <c r="X1406" t="s">
        <v>79</v>
      </c>
      <c r="Y1406">
        <v>1993</v>
      </c>
      <c r="Z1406" t="s">
        <v>81</v>
      </c>
      <c r="AA1406">
        <f t="shared" si="169"/>
        <v>0</v>
      </c>
      <c r="AB1406">
        <f t="shared" si="170"/>
        <v>2.9670573218101586</v>
      </c>
      <c r="AC1406">
        <f t="shared" si="171"/>
        <v>34.819882639142776</v>
      </c>
      <c r="AD1406">
        <f t="shared" si="172"/>
        <v>61.90202811704826</v>
      </c>
      <c r="AE1406">
        <f t="shared" si="173"/>
        <v>0.31103192199882124</v>
      </c>
      <c r="AF1406" s="1" t="s">
        <v>9</v>
      </c>
      <c r="AG1406" s="1" t="s">
        <v>58</v>
      </c>
      <c r="AH1406">
        <f t="shared" si="176"/>
        <v>100.00000000000001</v>
      </c>
    </row>
    <row r="1407" spans="1:34" x14ac:dyDescent="0.45">
      <c r="A1407" t="str">
        <f>MID('Stand condition - SCT output'!$I1407,9,4)</f>
        <v>1992</v>
      </c>
      <c r="B1407">
        <f t="shared" si="174"/>
        <v>1993</v>
      </c>
      <c r="C1407" t="str">
        <f>MID('Stand condition - SCT output'!$I1407,18,4)</f>
        <v>1994</v>
      </c>
      <c r="D1407">
        <f>SUM('Stand condition - SCT output'!$B1407:$C1407)</f>
        <v>4190618.665832513</v>
      </c>
      <c r="E1407" s="1">
        <f>'Stand condition - SCT output'!$D1407</f>
        <v>42599714.067474701</v>
      </c>
      <c r="F1407" s="1">
        <f>'Stand condition - SCT output'!$E1407</f>
        <v>191614588.12611899</v>
      </c>
      <c r="G1407" s="1">
        <f>'Stand condition - SCT output'!$F1407</f>
        <v>144547515.200066</v>
      </c>
      <c r="H1407" s="1">
        <f>'Stand condition - SCT output'!$G1407</f>
        <v>0</v>
      </c>
      <c r="I1407" s="1" t="str">
        <f>'Stand condition - SCT output'!$H1407</f>
        <v>Paroo</v>
      </c>
      <c r="J1407" s="1" t="str">
        <f>'Stand condition - SCT output'!$J1407</f>
        <v>Black Box</v>
      </c>
      <c r="K1407" s="1"/>
      <c r="L1407" t="s">
        <v>79</v>
      </c>
      <c r="M1407">
        <v>1993</v>
      </c>
      <c r="N1407" t="s">
        <v>81</v>
      </c>
      <c r="O1407">
        <v>4190618.665832513</v>
      </c>
      <c r="P1407" s="1">
        <v>42599714.067474701</v>
      </c>
      <c r="Q1407" s="1">
        <v>191614588.12611899</v>
      </c>
      <c r="R1407" s="1">
        <v>144547515.200066</v>
      </c>
      <c r="S1407" s="1">
        <v>0</v>
      </c>
      <c r="T1407" s="1" t="s">
        <v>10</v>
      </c>
      <c r="U1407" s="1" t="s">
        <v>58</v>
      </c>
      <c r="V1407">
        <f t="shared" si="175"/>
        <v>382952436.05949223</v>
      </c>
      <c r="X1407" t="s">
        <v>79</v>
      </c>
      <c r="Y1407">
        <v>1993</v>
      </c>
      <c r="Z1407" t="s">
        <v>81</v>
      </c>
      <c r="AA1407">
        <f t="shared" si="169"/>
        <v>1.0942922073960888</v>
      </c>
      <c r="AB1407">
        <f t="shared" si="170"/>
        <v>11.12402221691489</v>
      </c>
      <c r="AC1407">
        <f t="shared" si="171"/>
        <v>50.036132449710124</v>
      </c>
      <c r="AD1407">
        <f t="shared" si="172"/>
        <v>37.745553125978901</v>
      </c>
      <c r="AE1407">
        <f t="shared" si="173"/>
        <v>0</v>
      </c>
      <c r="AF1407" s="1" t="s">
        <v>10</v>
      </c>
      <c r="AG1407" s="1" t="s">
        <v>58</v>
      </c>
      <c r="AH1407">
        <f t="shared" si="176"/>
        <v>100</v>
      </c>
    </row>
    <row r="1408" spans="1:34" x14ac:dyDescent="0.45">
      <c r="A1408" t="str">
        <f>MID('Stand condition - SCT output'!$I1408,9,4)</f>
        <v>1992</v>
      </c>
      <c r="B1408">
        <f t="shared" si="174"/>
        <v>1993</v>
      </c>
      <c r="C1408" t="str">
        <f>MID('Stand condition - SCT output'!$I1408,18,4)</f>
        <v>1994</v>
      </c>
      <c r="D1408">
        <f>SUM('Stand condition - SCT output'!$B1408:$C1408)</f>
        <v>2727637.2083081962</v>
      </c>
      <c r="E1408" s="1">
        <f>'Stand condition - SCT output'!$D1408</f>
        <v>14837040.012286199</v>
      </c>
      <c r="F1408" s="1">
        <f>'Stand condition - SCT output'!$E1408</f>
        <v>49187578.106672198</v>
      </c>
      <c r="G1408" s="1">
        <f>'Stand condition - SCT output'!$F1408</f>
        <v>52084206.346032001</v>
      </c>
      <c r="H1408" s="1">
        <f>'Stand condition - SCT output'!$G1408</f>
        <v>0</v>
      </c>
      <c r="I1408" s="1" t="str">
        <f>'Stand condition - SCT output'!$H1408</f>
        <v>Wimmera-Avoca</v>
      </c>
      <c r="J1408" s="1" t="str">
        <f>'Stand condition - SCT output'!$J1408</f>
        <v>Black Box</v>
      </c>
      <c r="K1408" s="1"/>
      <c r="L1408" t="s">
        <v>79</v>
      </c>
      <c r="M1408">
        <v>1993</v>
      </c>
      <c r="N1408" t="s">
        <v>81</v>
      </c>
      <c r="O1408">
        <v>2727637.2083081962</v>
      </c>
      <c r="P1408" s="1">
        <v>14837040.012286199</v>
      </c>
      <c r="Q1408" s="1">
        <v>49187578.106672198</v>
      </c>
      <c r="R1408" s="1">
        <v>52084206.346032001</v>
      </c>
      <c r="S1408" s="1">
        <v>0</v>
      </c>
      <c r="T1408" s="1" t="s">
        <v>11</v>
      </c>
      <c r="U1408" s="1" t="s">
        <v>58</v>
      </c>
      <c r="V1408">
        <f t="shared" si="175"/>
        <v>118836461.6732986</v>
      </c>
      <c r="X1408" t="s">
        <v>79</v>
      </c>
      <c r="Y1408">
        <v>1993</v>
      </c>
      <c r="Z1408" t="s">
        <v>81</v>
      </c>
      <c r="AA1408">
        <f t="shared" si="169"/>
        <v>2.2952864549324343</v>
      </c>
      <c r="AB1408">
        <f t="shared" si="170"/>
        <v>12.485258988167887</v>
      </c>
      <c r="AC1408">
        <f t="shared" si="171"/>
        <v>41.390981702145517</v>
      </c>
      <c r="AD1408">
        <f t="shared" si="172"/>
        <v>43.828472854754153</v>
      </c>
      <c r="AE1408">
        <f t="shared" si="173"/>
        <v>0</v>
      </c>
      <c r="AF1408" s="1" t="s">
        <v>11</v>
      </c>
      <c r="AG1408" s="1" t="s">
        <v>58</v>
      </c>
      <c r="AH1408">
        <f t="shared" si="176"/>
        <v>100</v>
      </c>
    </row>
    <row r="1409" spans="1:34" x14ac:dyDescent="0.45">
      <c r="A1409" t="str">
        <f>MID('Stand condition - SCT output'!$I1409,9,4)</f>
        <v>1992</v>
      </c>
      <c r="B1409">
        <f t="shared" si="174"/>
        <v>1993</v>
      </c>
      <c r="C1409" t="str">
        <f>MID('Stand condition - SCT output'!$I1409,18,4)</f>
        <v>1994</v>
      </c>
      <c r="D1409">
        <f>SUM('Stand condition - SCT output'!$B1409:$C1409)</f>
        <v>9933972.1033361033</v>
      </c>
      <c r="E1409" s="1">
        <f>'Stand condition - SCT output'!$D1409</f>
        <v>121611596.066037</v>
      </c>
      <c r="F1409" s="1">
        <f>'Stand condition - SCT output'!$E1409</f>
        <v>469582158.96621102</v>
      </c>
      <c r="G1409" s="1">
        <f>'Stand condition - SCT output'!$F1409</f>
        <v>284462603.66859198</v>
      </c>
      <c r="H1409" s="1">
        <f>'Stand condition - SCT output'!$G1409</f>
        <v>8988.8723144531195</v>
      </c>
      <c r="I1409" s="1" t="str">
        <f>'Stand condition - SCT output'!$H1409</f>
        <v>Lachlan</v>
      </c>
      <c r="J1409" s="1" t="str">
        <f>'Stand condition - SCT output'!$J1409</f>
        <v>Black Box</v>
      </c>
      <c r="K1409" s="1"/>
      <c r="L1409" t="s">
        <v>79</v>
      </c>
      <c r="M1409">
        <v>1993</v>
      </c>
      <c r="N1409" t="s">
        <v>81</v>
      </c>
      <c r="O1409">
        <v>9933972.1033361033</v>
      </c>
      <c r="P1409" s="1">
        <v>121611596.066037</v>
      </c>
      <c r="Q1409" s="1">
        <v>469582158.96621102</v>
      </c>
      <c r="R1409" s="1">
        <v>284462603.66859198</v>
      </c>
      <c r="S1409" s="1">
        <v>8988.8723144531195</v>
      </c>
      <c r="T1409" s="1" t="s">
        <v>12</v>
      </c>
      <c r="U1409" s="1" t="s">
        <v>58</v>
      </c>
      <c r="V1409">
        <f t="shared" si="175"/>
        <v>885599319.67649055</v>
      </c>
      <c r="X1409" t="s">
        <v>79</v>
      </c>
      <c r="Y1409">
        <v>1993</v>
      </c>
      <c r="Z1409" t="s">
        <v>81</v>
      </c>
      <c r="AA1409">
        <f t="shared" si="169"/>
        <v>1.1217230956054691</v>
      </c>
      <c r="AB1409">
        <f t="shared" si="170"/>
        <v>13.73212392602805</v>
      </c>
      <c r="AC1409">
        <f t="shared" si="171"/>
        <v>53.024223091967748</v>
      </c>
      <c r="AD1409">
        <f t="shared" si="172"/>
        <v>32.120914881970123</v>
      </c>
      <c r="AE1409">
        <f t="shared" si="173"/>
        <v>1.0150044286096284E-3</v>
      </c>
      <c r="AF1409" s="1" t="s">
        <v>12</v>
      </c>
      <c r="AG1409" s="1" t="s">
        <v>58</v>
      </c>
      <c r="AH1409">
        <f t="shared" si="176"/>
        <v>100</v>
      </c>
    </row>
    <row r="1410" spans="1:34" x14ac:dyDescent="0.45">
      <c r="A1410" t="str">
        <f>MID('Stand condition - SCT output'!$I1410,9,4)</f>
        <v>1992</v>
      </c>
      <c r="B1410">
        <f t="shared" si="174"/>
        <v>1993</v>
      </c>
      <c r="C1410" t="str">
        <f>MID('Stand condition - SCT output'!$I1410,18,4)</f>
        <v>1994</v>
      </c>
      <c r="D1410">
        <f>SUM('Stand condition - SCT output'!$B1410:$C1410)</f>
        <v>277074.72119140613</v>
      </c>
      <c r="E1410" s="1">
        <f>'Stand condition - SCT output'!$D1410</f>
        <v>4117808.3883930198</v>
      </c>
      <c r="F1410" s="1">
        <f>'Stand condition - SCT output'!$E1410</f>
        <v>16318410.876041099</v>
      </c>
      <c r="G1410" s="1">
        <f>'Stand condition - SCT output'!$F1410</f>
        <v>15671995.454191299</v>
      </c>
      <c r="H1410" s="1">
        <f>'Stand condition - SCT output'!$G1410</f>
        <v>619.95440673828102</v>
      </c>
      <c r="I1410" s="1" t="str">
        <f>'Stand condition - SCT output'!$H1410</f>
        <v>Loddon</v>
      </c>
      <c r="J1410" s="1" t="str">
        <f>'Stand condition - SCT output'!$J1410</f>
        <v>Black Box</v>
      </c>
      <c r="K1410" s="1"/>
      <c r="L1410" t="s">
        <v>79</v>
      </c>
      <c r="M1410">
        <v>1993</v>
      </c>
      <c r="N1410" t="s">
        <v>81</v>
      </c>
      <c r="O1410">
        <v>277074.72119140613</v>
      </c>
      <c r="P1410" s="1">
        <v>4117808.3883930198</v>
      </c>
      <c r="Q1410" s="1">
        <v>16318410.876041099</v>
      </c>
      <c r="R1410" s="1">
        <v>15671995.454191299</v>
      </c>
      <c r="S1410" s="1">
        <v>619.95440673828102</v>
      </c>
      <c r="T1410" s="1" t="s">
        <v>13</v>
      </c>
      <c r="U1410" s="1" t="s">
        <v>58</v>
      </c>
      <c r="V1410">
        <f t="shared" si="175"/>
        <v>36385909.394223563</v>
      </c>
      <c r="X1410" t="s">
        <v>79</v>
      </c>
      <c r="Y1410">
        <v>1993</v>
      </c>
      <c r="Z1410" t="s">
        <v>81</v>
      </c>
      <c r="AA1410">
        <f t="shared" si="169"/>
        <v>0.7614890648724395</v>
      </c>
      <c r="AB1410">
        <f t="shared" si="170"/>
        <v>11.317041285896078</v>
      </c>
      <c r="AC1410">
        <f t="shared" si="171"/>
        <v>44.848160037005222</v>
      </c>
      <c r="AD1410">
        <f t="shared" si="172"/>
        <v>43.071605781218437</v>
      </c>
      <c r="AE1410">
        <f t="shared" si="173"/>
        <v>1.7038310078260727E-3</v>
      </c>
      <c r="AF1410" s="1" t="s">
        <v>13</v>
      </c>
      <c r="AG1410" s="1" t="s">
        <v>58</v>
      </c>
      <c r="AH1410">
        <f t="shared" si="176"/>
        <v>100</v>
      </c>
    </row>
    <row r="1411" spans="1:34" x14ac:dyDescent="0.45">
      <c r="A1411" t="str">
        <f>MID('Stand condition - SCT output'!$I1411,9,4)</f>
        <v>1992</v>
      </c>
      <c r="B1411">
        <f t="shared" si="174"/>
        <v>1993</v>
      </c>
      <c r="C1411" t="str">
        <f>MID('Stand condition - SCT output'!$I1411,18,4)</f>
        <v>1994</v>
      </c>
      <c r="D1411">
        <f>SUM('Stand condition - SCT output'!$B1411:$C1411)</f>
        <v>27655067.413479865</v>
      </c>
      <c r="E1411" s="1">
        <f>'Stand condition - SCT output'!$D1411</f>
        <v>136179366.823183</v>
      </c>
      <c r="F1411" s="1">
        <f>'Stand condition - SCT output'!$E1411</f>
        <v>549409324.09661806</v>
      </c>
      <c r="G1411" s="1">
        <f>'Stand condition - SCT output'!$F1411</f>
        <v>461627621.79082298</v>
      </c>
      <c r="H1411" s="1">
        <f>'Stand condition - SCT output'!$G1411</f>
        <v>13525.687011718701</v>
      </c>
      <c r="I1411" s="1" t="str">
        <f>'Stand condition - SCT output'!$H1411</f>
        <v>Lower Darling</v>
      </c>
      <c r="J1411" s="1" t="str">
        <f>'Stand condition - SCT output'!$J1411</f>
        <v>Black Box</v>
      </c>
      <c r="K1411" s="1"/>
      <c r="L1411" t="s">
        <v>79</v>
      </c>
      <c r="M1411">
        <v>1993</v>
      </c>
      <c r="N1411" t="s">
        <v>81</v>
      </c>
      <c r="O1411">
        <v>27655067.413479865</v>
      </c>
      <c r="P1411" s="1">
        <v>136179366.823183</v>
      </c>
      <c r="Q1411" s="1">
        <v>549409324.09661806</v>
      </c>
      <c r="R1411" s="1">
        <v>461627621.79082298</v>
      </c>
      <c r="S1411" s="1">
        <v>13525.687011718701</v>
      </c>
      <c r="T1411" s="1" t="s">
        <v>14</v>
      </c>
      <c r="U1411" s="1" t="s">
        <v>58</v>
      </c>
      <c r="V1411">
        <f t="shared" si="175"/>
        <v>1174884905.8111157</v>
      </c>
      <c r="X1411" t="s">
        <v>79</v>
      </c>
      <c r="Y1411">
        <v>1993</v>
      </c>
      <c r="Z1411" t="s">
        <v>81</v>
      </c>
      <c r="AA1411">
        <f t="shared" ref="AA1411:AA1474" si="177">O1411/$V1411*100</f>
        <v>2.3538533244145636</v>
      </c>
      <c r="AB1411">
        <f t="shared" ref="AB1411:AB1474" si="178">P1411/$V1411*100</f>
        <v>11.590868701233985</v>
      </c>
      <c r="AC1411">
        <f t="shared" ref="AC1411:AC1474" si="179">Q1411/$V1411*100</f>
        <v>46.762820883916071</v>
      </c>
      <c r="AD1411">
        <f t="shared" ref="AD1411:AD1474" si="180">R1411/$V1411*100</f>
        <v>39.291305855370155</v>
      </c>
      <c r="AE1411">
        <f t="shared" ref="AE1411:AE1474" si="181">S1411/$V1411*100</f>
        <v>1.1512350652237591E-3</v>
      </c>
      <c r="AF1411" s="1" t="s">
        <v>14</v>
      </c>
      <c r="AG1411" s="1" t="s">
        <v>58</v>
      </c>
      <c r="AH1411">
        <f t="shared" si="176"/>
        <v>100</v>
      </c>
    </row>
    <row r="1412" spans="1:34" x14ac:dyDescent="0.45">
      <c r="A1412" t="str">
        <f>MID('Stand condition - SCT output'!$I1412,9,4)</f>
        <v>1992</v>
      </c>
      <c r="B1412">
        <f t="shared" ref="B1412:B1475" si="182">A1412+1</f>
        <v>1993</v>
      </c>
      <c r="C1412" t="str">
        <f>MID('Stand condition - SCT output'!$I1412,18,4)</f>
        <v>1994</v>
      </c>
      <c r="D1412">
        <f>SUM('Stand condition - SCT output'!$B1412:$C1412)</f>
        <v>10346858.304016076</v>
      </c>
      <c r="E1412" s="1">
        <f>'Stand condition - SCT output'!$D1412</f>
        <v>182823864.013533</v>
      </c>
      <c r="F1412" s="1">
        <f>'Stand condition - SCT output'!$E1412</f>
        <v>1061144190.4976</v>
      </c>
      <c r="G1412" s="1">
        <f>'Stand condition - SCT output'!$F1412</f>
        <v>543355470.68970799</v>
      </c>
      <c r="H1412" s="1">
        <f>'Stand condition - SCT output'!$G1412</f>
        <v>7917.3015136718705</v>
      </c>
      <c r="I1412" s="1" t="str">
        <f>'Stand condition - SCT output'!$H1412</f>
        <v>Macquarie-Castlereagh</v>
      </c>
      <c r="J1412" s="1" t="str">
        <f>'Stand condition - SCT output'!$J1412</f>
        <v>Black Box</v>
      </c>
      <c r="K1412" s="1"/>
      <c r="L1412" t="s">
        <v>79</v>
      </c>
      <c r="M1412">
        <v>1993</v>
      </c>
      <c r="N1412" t="s">
        <v>81</v>
      </c>
      <c r="O1412">
        <v>10346858.304016076</v>
      </c>
      <c r="P1412" s="1">
        <v>182823864.013533</v>
      </c>
      <c r="Q1412" s="1">
        <v>1061144190.4976</v>
      </c>
      <c r="R1412" s="1">
        <v>543355470.68970799</v>
      </c>
      <c r="S1412" s="1">
        <v>7917.3015136718705</v>
      </c>
      <c r="T1412" s="1" t="s">
        <v>15</v>
      </c>
      <c r="U1412" s="1" t="s">
        <v>58</v>
      </c>
      <c r="V1412">
        <f t="shared" ref="V1412:V1475" si="183">SUM(O1412:S1412)</f>
        <v>1797678300.8063707</v>
      </c>
      <c r="X1412" t="s">
        <v>79</v>
      </c>
      <c r="Y1412">
        <v>1993</v>
      </c>
      <c r="Z1412" t="s">
        <v>81</v>
      </c>
      <c r="AA1412">
        <f t="shared" si="177"/>
        <v>0.5755678476719035</v>
      </c>
      <c r="AB1412">
        <f t="shared" si="178"/>
        <v>10.169998933153119</v>
      </c>
      <c r="AC1412">
        <f t="shared" si="179"/>
        <v>59.028592046842341</v>
      </c>
      <c r="AD1412">
        <f t="shared" si="180"/>
        <v>30.225400754182726</v>
      </c>
      <c r="AE1412">
        <f t="shared" si="181"/>
        <v>4.4041814990593514E-4</v>
      </c>
      <c r="AF1412" s="1" t="s">
        <v>15</v>
      </c>
      <c r="AG1412" s="1" t="s">
        <v>58</v>
      </c>
      <c r="AH1412">
        <f t="shared" ref="AH1412:AH1475" si="184">SUM(AA1412:AE1412)</f>
        <v>100</v>
      </c>
    </row>
    <row r="1413" spans="1:34" x14ac:dyDescent="0.45">
      <c r="A1413" t="str">
        <f>MID('Stand condition - SCT output'!$I1413,9,4)</f>
        <v>1992</v>
      </c>
      <c r="B1413">
        <f t="shared" si="182"/>
        <v>1993</v>
      </c>
      <c r="C1413" t="str">
        <f>MID('Stand condition - SCT output'!$I1413,18,4)</f>
        <v>1994</v>
      </c>
      <c r="D1413">
        <f>SUM('Stand condition - SCT output'!$B1413:$C1413)</f>
        <v>405108.30950927699</v>
      </c>
      <c r="E1413" s="1">
        <f>'Stand condition - SCT output'!$D1413</f>
        <v>3434505.43615579</v>
      </c>
      <c r="F1413" s="1">
        <f>'Stand condition - SCT output'!$E1413</f>
        <v>12597645.855526401</v>
      </c>
      <c r="G1413" s="1">
        <f>'Stand condition - SCT output'!$F1413</f>
        <v>9036481.8742747493</v>
      </c>
      <c r="H1413" s="1">
        <f>'Stand condition - SCT output'!$G1413</f>
        <v>0</v>
      </c>
      <c r="I1413" s="1" t="str">
        <f>'Stand condition - SCT output'!$H1413</f>
        <v>Moonie</v>
      </c>
      <c r="J1413" s="1" t="str">
        <f>'Stand condition - SCT output'!$J1413</f>
        <v>Black Box</v>
      </c>
      <c r="K1413" s="1"/>
      <c r="L1413" t="s">
        <v>79</v>
      </c>
      <c r="M1413">
        <v>1993</v>
      </c>
      <c r="N1413" t="s">
        <v>81</v>
      </c>
      <c r="O1413">
        <v>405108.30950927699</v>
      </c>
      <c r="P1413" s="1">
        <v>3434505.43615579</v>
      </c>
      <c r="Q1413" s="1">
        <v>12597645.855526401</v>
      </c>
      <c r="R1413" s="1">
        <v>9036481.8742747493</v>
      </c>
      <c r="S1413" s="1">
        <v>0</v>
      </c>
      <c r="T1413" s="1" t="s">
        <v>16</v>
      </c>
      <c r="U1413" s="1" t="s">
        <v>58</v>
      </c>
      <c r="V1413">
        <f t="shared" si="183"/>
        <v>25473741.475466218</v>
      </c>
      <c r="X1413" t="s">
        <v>79</v>
      </c>
      <c r="Y1413">
        <v>1993</v>
      </c>
      <c r="Z1413" t="s">
        <v>81</v>
      </c>
      <c r="AA1413">
        <f t="shared" si="177"/>
        <v>1.5902976400205566</v>
      </c>
      <c r="AB1413">
        <f t="shared" si="178"/>
        <v>13.48253235381055</v>
      </c>
      <c r="AC1413">
        <f t="shared" si="179"/>
        <v>49.453457269554235</v>
      </c>
      <c r="AD1413">
        <f t="shared" si="180"/>
        <v>35.473712736614651</v>
      </c>
      <c r="AE1413">
        <f t="shared" si="181"/>
        <v>0</v>
      </c>
      <c r="AF1413" s="1" t="s">
        <v>16</v>
      </c>
      <c r="AG1413" s="1" t="s">
        <v>58</v>
      </c>
      <c r="AH1413">
        <f t="shared" si="184"/>
        <v>100</v>
      </c>
    </row>
    <row r="1414" spans="1:34" x14ac:dyDescent="0.45">
      <c r="A1414" t="str">
        <f>MID('Stand condition - SCT output'!$I1414,9,4)</f>
        <v>1992</v>
      </c>
      <c r="B1414">
        <f t="shared" si="182"/>
        <v>1993</v>
      </c>
      <c r="C1414" t="str">
        <f>MID('Stand condition - SCT output'!$I1414,18,4)</f>
        <v>1994</v>
      </c>
      <c r="D1414">
        <f>SUM('Stand condition - SCT output'!$B1414:$C1414)</f>
        <v>38950287.213030621</v>
      </c>
      <c r="E1414" s="1">
        <f>'Stand condition - SCT output'!$D1414</f>
        <v>203614825.84860799</v>
      </c>
      <c r="F1414" s="1">
        <f>'Stand condition - SCT output'!$E1414</f>
        <v>656486843.07347703</v>
      </c>
      <c r="G1414" s="1">
        <f>'Stand condition - SCT output'!$F1414</f>
        <v>1046751089.39542</v>
      </c>
      <c r="H1414" s="1">
        <f>'Stand condition - SCT output'!$G1414</f>
        <v>30253.5907592773</v>
      </c>
      <c r="I1414" s="1" t="str">
        <f>'Stand condition - SCT output'!$H1414</f>
        <v>Murray</v>
      </c>
      <c r="J1414" s="1" t="str">
        <f>'Stand condition - SCT output'!$J1414</f>
        <v>Black Box</v>
      </c>
      <c r="K1414" s="1"/>
      <c r="L1414" t="s">
        <v>79</v>
      </c>
      <c r="M1414">
        <v>1993</v>
      </c>
      <c r="N1414" t="s">
        <v>81</v>
      </c>
      <c r="O1414">
        <v>38950287.213030621</v>
      </c>
      <c r="P1414" s="1">
        <v>203614825.84860799</v>
      </c>
      <c r="Q1414" s="1">
        <v>656486843.07347703</v>
      </c>
      <c r="R1414" s="1">
        <v>1046751089.39542</v>
      </c>
      <c r="S1414" s="1">
        <v>30253.5907592773</v>
      </c>
      <c r="T1414" s="1" t="s">
        <v>17</v>
      </c>
      <c r="U1414" s="1" t="s">
        <v>58</v>
      </c>
      <c r="V1414">
        <f t="shared" si="183"/>
        <v>1945833299.121295</v>
      </c>
      <c r="X1414" t="s">
        <v>79</v>
      </c>
      <c r="Y1414">
        <v>1993</v>
      </c>
      <c r="Z1414" t="s">
        <v>81</v>
      </c>
      <c r="AA1414">
        <f t="shared" si="177"/>
        <v>2.0017278577059967</v>
      </c>
      <c r="AB1414">
        <f t="shared" si="178"/>
        <v>10.464145409607131</v>
      </c>
      <c r="AC1414">
        <f t="shared" si="179"/>
        <v>33.73808246420365</v>
      </c>
      <c r="AD1414">
        <f t="shared" si="180"/>
        <v>53.794489480065678</v>
      </c>
      <c r="AE1414">
        <f t="shared" si="181"/>
        <v>1.5547884175350121E-3</v>
      </c>
      <c r="AF1414" s="1" t="s">
        <v>17</v>
      </c>
      <c r="AG1414" s="1" t="s">
        <v>58</v>
      </c>
      <c r="AH1414">
        <f t="shared" si="184"/>
        <v>100</v>
      </c>
    </row>
    <row r="1415" spans="1:34" x14ac:dyDescent="0.45">
      <c r="A1415" t="str">
        <f>MID('Stand condition - SCT output'!$I1415,9,4)</f>
        <v>1992</v>
      </c>
      <c r="B1415">
        <f t="shared" si="182"/>
        <v>1993</v>
      </c>
      <c r="C1415" t="str">
        <f>MID('Stand condition - SCT output'!$I1415,18,4)</f>
        <v>1994</v>
      </c>
      <c r="D1415">
        <f>SUM('Stand condition - SCT output'!$B1415:$C1415)</f>
        <v>189840.03117173101</v>
      </c>
      <c r="E1415" s="1">
        <f>'Stand condition - SCT output'!$D1415</f>
        <v>4119483.7062758501</v>
      </c>
      <c r="F1415" s="1">
        <f>'Stand condition - SCT output'!$E1415</f>
        <v>92626154.121464893</v>
      </c>
      <c r="G1415" s="1">
        <f>'Stand condition - SCT output'!$F1415</f>
        <v>128675260.49487901</v>
      </c>
      <c r="H1415" s="1">
        <f>'Stand condition - SCT output'!$G1415</f>
        <v>6617.1849365234302</v>
      </c>
      <c r="I1415" s="1" t="str">
        <f>'Stand condition - SCT output'!$H1415</f>
        <v>Barwon-Darling</v>
      </c>
      <c r="J1415" s="1" t="str">
        <f>'Stand condition - SCT output'!$J1415</f>
        <v>Black Box</v>
      </c>
      <c r="K1415" s="1"/>
      <c r="L1415" t="s">
        <v>79</v>
      </c>
      <c r="M1415">
        <v>1993</v>
      </c>
      <c r="N1415" t="s">
        <v>81</v>
      </c>
      <c r="O1415">
        <v>189840.03117173101</v>
      </c>
      <c r="P1415" s="1">
        <v>4119483.7062758501</v>
      </c>
      <c r="Q1415" s="1">
        <v>92626154.121464893</v>
      </c>
      <c r="R1415" s="1">
        <v>128675260.49487901</v>
      </c>
      <c r="S1415" s="1">
        <v>6617.1849365234302</v>
      </c>
      <c r="T1415" s="1" t="s">
        <v>18</v>
      </c>
      <c r="U1415" s="1" t="s">
        <v>58</v>
      </c>
      <c r="V1415">
        <f t="shared" si="183"/>
        <v>225617355.538728</v>
      </c>
      <c r="X1415" t="s">
        <v>79</v>
      </c>
      <c r="Y1415">
        <v>1993</v>
      </c>
      <c r="Z1415" t="s">
        <v>81</v>
      </c>
      <c r="AA1415">
        <f t="shared" si="177"/>
        <v>8.4142476857966858E-2</v>
      </c>
      <c r="AB1415">
        <f t="shared" si="178"/>
        <v>1.8258718157738207</v>
      </c>
      <c r="AC1415">
        <f t="shared" si="179"/>
        <v>41.054534080630731</v>
      </c>
      <c r="AD1415">
        <f t="shared" si="180"/>
        <v>57.032518703017708</v>
      </c>
      <c r="AE1415">
        <f t="shared" si="181"/>
        <v>2.9329237197745486E-3</v>
      </c>
      <c r="AF1415" s="1" t="s">
        <v>18</v>
      </c>
      <c r="AG1415" s="1" t="s">
        <v>58</v>
      </c>
      <c r="AH1415">
        <f t="shared" si="184"/>
        <v>99.999999999999986</v>
      </c>
    </row>
    <row r="1416" spans="1:34" x14ac:dyDescent="0.45">
      <c r="A1416" t="str">
        <f>MID('Stand condition - SCT output'!$I1416,9,4)</f>
        <v>1992</v>
      </c>
      <c r="B1416">
        <f t="shared" si="182"/>
        <v>1993</v>
      </c>
      <c r="C1416" t="str">
        <f>MID('Stand condition - SCT output'!$I1416,18,4)</f>
        <v>1994</v>
      </c>
      <c r="D1416">
        <f>SUM('Stand condition - SCT output'!$B1416:$C1416)</f>
        <v>1223049.3554469605</v>
      </c>
      <c r="E1416" s="1">
        <f>'Stand condition - SCT output'!$D1416</f>
        <v>10106258.920418</v>
      </c>
      <c r="F1416" s="1">
        <f>'Stand condition - SCT output'!$E1416</f>
        <v>46742057.152799197</v>
      </c>
      <c r="G1416" s="1">
        <f>'Stand condition - SCT output'!$F1416</f>
        <v>23402274.292388801</v>
      </c>
      <c r="H1416" s="1">
        <f>'Stand condition - SCT output'!$G1416</f>
        <v>0</v>
      </c>
      <c r="I1416" s="1" t="str">
        <f>'Stand condition - SCT output'!$H1416</f>
        <v>Border Rivers</v>
      </c>
      <c r="J1416" s="1" t="str">
        <f>'Stand condition - SCT output'!$J1416</f>
        <v>Black Box</v>
      </c>
      <c r="K1416" s="1"/>
      <c r="L1416" t="s">
        <v>79</v>
      </c>
      <c r="M1416">
        <v>1993</v>
      </c>
      <c r="N1416" t="s">
        <v>81</v>
      </c>
      <c r="O1416">
        <v>1223049.3554469605</v>
      </c>
      <c r="P1416" s="1">
        <v>10106258.920418</v>
      </c>
      <c r="Q1416" s="1">
        <v>46742057.152799197</v>
      </c>
      <c r="R1416" s="1">
        <v>23402274.292388801</v>
      </c>
      <c r="S1416" s="1">
        <v>0</v>
      </c>
      <c r="T1416" s="1" t="s">
        <v>19</v>
      </c>
      <c r="U1416" s="1" t="s">
        <v>58</v>
      </c>
      <c r="V1416">
        <f t="shared" si="183"/>
        <v>81473639.72105296</v>
      </c>
      <c r="X1416" t="s">
        <v>79</v>
      </c>
      <c r="Y1416">
        <v>1993</v>
      </c>
      <c r="Z1416" t="s">
        <v>81</v>
      </c>
      <c r="AA1416">
        <f t="shared" si="177"/>
        <v>1.5011595893277885</v>
      </c>
      <c r="AB1416">
        <f t="shared" si="178"/>
        <v>12.404329737838534</v>
      </c>
      <c r="AC1416">
        <f t="shared" si="179"/>
        <v>57.370773311261495</v>
      </c>
      <c r="AD1416">
        <f t="shared" si="180"/>
        <v>28.723737361572176</v>
      </c>
      <c r="AE1416">
        <f t="shared" si="181"/>
        <v>0</v>
      </c>
      <c r="AF1416" s="1" t="s">
        <v>19</v>
      </c>
      <c r="AG1416" s="1" t="s">
        <v>58</v>
      </c>
      <c r="AH1416">
        <f t="shared" si="184"/>
        <v>100</v>
      </c>
    </row>
    <row r="1417" spans="1:34" x14ac:dyDescent="0.45">
      <c r="A1417" t="str">
        <f>MID('Stand condition - SCT output'!$I1417,9,4)</f>
        <v>1992</v>
      </c>
      <c r="B1417">
        <f t="shared" si="182"/>
        <v>1993</v>
      </c>
      <c r="C1417" t="str">
        <f>MID('Stand condition - SCT output'!$I1417,18,4)</f>
        <v>1994</v>
      </c>
      <c r="D1417">
        <f>SUM('Stand condition - SCT output'!$B1417:$C1417)</f>
        <v>1871.8425903320301</v>
      </c>
      <c r="E1417" s="1">
        <f>'Stand condition - SCT output'!$D1417</f>
        <v>43039.419372558499</v>
      </c>
      <c r="F1417" s="1">
        <f>'Stand condition - SCT output'!$E1417</f>
        <v>214371.343688964</v>
      </c>
      <c r="G1417" s="1">
        <f>'Stand condition - SCT output'!$F1417</f>
        <v>457091.730620021</v>
      </c>
      <c r="H1417" s="1">
        <f>'Stand condition - SCT output'!$G1417</f>
        <v>0</v>
      </c>
      <c r="I1417" s="1" t="str">
        <f>'Stand condition - SCT output'!$H1417</f>
        <v>Campaspe</v>
      </c>
      <c r="J1417" s="1" t="str">
        <f>'Stand condition - SCT output'!$J1417</f>
        <v>Black Box</v>
      </c>
      <c r="K1417" s="1"/>
      <c r="L1417" t="s">
        <v>79</v>
      </c>
      <c r="M1417">
        <v>1993</v>
      </c>
      <c r="N1417" t="s">
        <v>81</v>
      </c>
      <c r="O1417">
        <v>1871.8425903320301</v>
      </c>
      <c r="P1417" s="1">
        <v>43039.419372558499</v>
      </c>
      <c r="Q1417" s="1">
        <v>214371.343688964</v>
      </c>
      <c r="R1417" s="1">
        <v>457091.730620021</v>
      </c>
      <c r="S1417" s="1">
        <v>0</v>
      </c>
      <c r="T1417" s="1" t="s">
        <v>20</v>
      </c>
      <c r="U1417" s="1" t="s">
        <v>58</v>
      </c>
      <c r="V1417">
        <f t="shared" si="183"/>
        <v>716374.33627187554</v>
      </c>
      <c r="X1417" t="s">
        <v>79</v>
      </c>
      <c r="Y1417">
        <v>1993</v>
      </c>
      <c r="Z1417" t="s">
        <v>81</v>
      </c>
      <c r="AA1417">
        <f t="shared" si="177"/>
        <v>0.26129392072772911</v>
      </c>
      <c r="AB1417">
        <f t="shared" si="178"/>
        <v>6.007951038076321</v>
      </c>
      <c r="AC1417">
        <f t="shared" si="179"/>
        <v>29.924486798980837</v>
      </c>
      <c r="AD1417">
        <f t="shared" si="180"/>
        <v>63.806268242215111</v>
      </c>
      <c r="AE1417">
        <f t="shared" si="181"/>
        <v>0</v>
      </c>
      <c r="AF1417" s="1" t="s">
        <v>20</v>
      </c>
      <c r="AG1417" s="1" t="s">
        <v>58</v>
      </c>
      <c r="AH1417">
        <f t="shared" si="184"/>
        <v>100</v>
      </c>
    </row>
    <row r="1418" spans="1:34" x14ac:dyDescent="0.45">
      <c r="A1418" t="str">
        <f>MID('Stand condition - SCT output'!$I1418,9,4)</f>
        <v>1992</v>
      </c>
      <c r="B1418">
        <f t="shared" si="182"/>
        <v>1993</v>
      </c>
      <c r="C1418" t="str">
        <f>MID('Stand condition - SCT output'!$I1418,18,4)</f>
        <v>1994</v>
      </c>
      <c r="D1418">
        <f>SUM('Stand condition - SCT output'!$B1418:$C1418)</f>
        <v>255776.3381347651</v>
      </c>
      <c r="E1418" s="1">
        <f>'Stand condition - SCT output'!$D1418</f>
        <v>1352989.5005493099</v>
      </c>
      <c r="F1418" s="1">
        <f>'Stand condition - SCT output'!$E1418</f>
        <v>6555462.1207555402</v>
      </c>
      <c r="G1418" s="1">
        <f>'Stand condition - SCT output'!$F1418</f>
        <v>14416444.5085609</v>
      </c>
      <c r="H1418" s="1">
        <f>'Stand condition - SCT output'!$G1418</f>
        <v>1863.33325195312</v>
      </c>
      <c r="I1418" s="1" t="str">
        <f>'Stand condition - SCT output'!$H1418</f>
        <v>Goulburn-Broken</v>
      </c>
      <c r="J1418" s="1" t="str">
        <f>'Stand condition - SCT output'!$J1418</f>
        <v>Black Box</v>
      </c>
      <c r="K1418" s="1"/>
      <c r="L1418" t="s">
        <v>79</v>
      </c>
      <c r="M1418">
        <v>1993</v>
      </c>
      <c r="N1418" t="s">
        <v>81</v>
      </c>
      <c r="O1418">
        <v>255776.3381347651</v>
      </c>
      <c r="P1418" s="1">
        <v>1352989.5005493099</v>
      </c>
      <c r="Q1418" s="1">
        <v>6555462.1207555402</v>
      </c>
      <c r="R1418" s="1">
        <v>14416444.5085609</v>
      </c>
      <c r="S1418" s="1">
        <v>1863.33325195312</v>
      </c>
      <c r="T1418" s="1" t="s">
        <v>21</v>
      </c>
      <c r="U1418" s="1" t="s">
        <v>58</v>
      </c>
      <c r="V1418">
        <f t="shared" si="183"/>
        <v>22582535.801252469</v>
      </c>
      <c r="X1418" t="s">
        <v>79</v>
      </c>
      <c r="Y1418">
        <v>1993</v>
      </c>
      <c r="Z1418" t="s">
        <v>81</v>
      </c>
      <c r="AA1418">
        <f t="shared" si="177"/>
        <v>1.1326289500250866</v>
      </c>
      <c r="AB1418">
        <f t="shared" si="178"/>
        <v>5.9913090029254841</v>
      </c>
      <c r="AC1418">
        <f t="shared" si="179"/>
        <v>29.028901707274002</v>
      </c>
      <c r="AD1418">
        <f t="shared" si="180"/>
        <v>63.838909126234341</v>
      </c>
      <c r="AE1418">
        <f t="shared" si="181"/>
        <v>8.2512135410841517E-3</v>
      </c>
      <c r="AF1418" s="1" t="s">
        <v>21</v>
      </c>
      <c r="AG1418" s="1" t="s">
        <v>58</v>
      </c>
      <c r="AH1418">
        <f t="shared" si="184"/>
        <v>100</v>
      </c>
    </row>
    <row r="1419" spans="1:34" x14ac:dyDescent="0.45">
      <c r="A1419" t="str">
        <f>MID('Stand condition - SCT output'!$I1419,9,4)</f>
        <v>1992</v>
      </c>
      <c r="B1419">
        <f t="shared" si="182"/>
        <v>1993</v>
      </c>
      <c r="C1419" t="str">
        <f>MID('Stand condition - SCT output'!$I1419,18,4)</f>
        <v>1994</v>
      </c>
      <c r="D1419">
        <f>SUM('Stand condition - SCT output'!$B1419:$C1419)</f>
        <v>603824.87239655107</v>
      </c>
      <c r="E1419" s="1">
        <f>'Stand condition - SCT output'!$D1419</f>
        <v>9014868.9934240002</v>
      </c>
      <c r="F1419" s="1">
        <f>'Stand condition - SCT output'!$E1419</f>
        <v>103145171.244211</v>
      </c>
      <c r="G1419" s="1">
        <f>'Stand condition - SCT output'!$F1419</f>
        <v>102809053.223542</v>
      </c>
      <c r="H1419" s="1">
        <f>'Stand condition - SCT output'!$G1419</f>
        <v>0</v>
      </c>
      <c r="I1419" s="1" t="str">
        <f>'Stand condition - SCT output'!$H1419</f>
        <v>Gwydir</v>
      </c>
      <c r="J1419" s="1" t="str">
        <f>'Stand condition - SCT output'!$J1419</f>
        <v>Black Box</v>
      </c>
      <c r="K1419" s="1"/>
      <c r="L1419" t="s">
        <v>79</v>
      </c>
      <c r="M1419">
        <v>1993</v>
      </c>
      <c r="N1419" t="s">
        <v>81</v>
      </c>
      <c r="O1419">
        <v>603824.87239655107</v>
      </c>
      <c r="P1419" s="1">
        <v>9014868.9934240002</v>
      </c>
      <c r="Q1419" s="1">
        <v>103145171.244211</v>
      </c>
      <c r="R1419" s="1">
        <v>102809053.223542</v>
      </c>
      <c r="S1419" s="1">
        <v>0</v>
      </c>
      <c r="T1419" s="1" t="s">
        <v>22</v>
      </c>
      <c r="U1419" s="1" t="s">
        <v>58</v>
      </c>
      <c r="V1419">
        <f t="shared" si="183"/>
        <v>215572918.33357358</v>
      </c>
      <c r="X1419" t="s">
        <v>79</v>
      </c>
      <c r="Y1419">
        <v>1993</v>
      </c>
      <c r="Z1419" t="s">
        <v>81</v>
      </c>
      <c r="AA1419">
        <f t="shared" si="177"/>
        <v>0.2801023788443609</v>
      </c>
      <c r="AB1419">
        <f t="shared" si="178"/>
        <v>4.1818188773946812</v>
      </c>
      <c r="AC1419">
        <f t="shared" si="179"/>
        <v>47.846998612602192</v>
      </c>
      <c r="AD1419">
        <f t="shared" si="180"/>
        <v>47.691080131158756</v>
      </c>
      <c r="AE1419">
        <f t="shared" si="181"/>
        <v>0</v>
      </c>
      <c r="AF1419" s="1" t="s">
        <v>22</v>
      </c>
      <c r="AG1419" s="1" t="s">
        <v>58</v>
      </c>
      <c r="AH1419">
        <f t="shared" si="184"/>
        <v>100</v>
      </c>
    </row>
    <row r="1420" spans="1:34" x14ac:dyDescent="0.45">
      <c r="A1420" t="str">
        <f>MID('Stand condition - SCT output'!$I1420,9,4)</f>
        <v>1992</v>
      </c>
      <c r="B1420">
        <f t="shared" si="182"/>
        <v>1993</v>
      </c>
      <c r="C1420" t="str">
        <f>MID('Stand condition - SCT output'!$I1420,18,4)</f>
        <v>1994</v>
      </c>
      <c r="D1420">
        <f>SUM('Stand condition - SCT output'!$B1420:$C1420)</f>
        <v>6251743.5944824191</v>
      </c>
      <c r="E1420" s="1">
        <f>'Stand condition - SCT output'!$D1420</f>
        <v>80064871.412151203</v>
      </c>
      <c r="F1420" s="1">
        <f>'Stand condition - SCT output'!$E1420</f>
        <v>517883589.80885202</v>
      </c>
      <c r="G1420" s="1">
        <f>'Stand condition - SCT output'!$F1420</f>
        <v>226284061.00835699</v>
      </c>
      <c r="H1420" s="1">
        <f>'Stand condition - SCT output'!$G1420</f>
        <v>2021.2250366210901</v>
      </c>
      <c r="I1420" s="1" t="str">
        <f>'Stand condition - SCT output'!$H1420</f>
        <v>Warrego</v>
      </c>
      <c r="J1420" s="1" t="str">
        <f>'Stand condition - SCT output'!$J1420</f>
        <v>Black Box</v>
      </c>
      <c r="K1420" s="1"/>
      <c r="L1420" t="s">
        <v>79</v>
      </c>
      <c r="M1420">
        <v>1993</v>
      </c>
      <c r="N1420" t="s">
        <v>81</v>
      </c>
      <c r="O1420">
        <v>6251743.5944824191</v>
      </c>
      <c r="P1420" s="1">
        <v>80064871.412151203</v>
      </c>
      <c r="Q1420" s="1">
        <v>517883589.80885202</v>
      </c>
      <c r="R1420" s="1">
        <v>226284061.00835699</v>
      </c>
      <c r="S1420" s="1">
        <v>2021.2250366210901</v>
      </c>
      <c r="T1420" s="1" t="s">
        <v>23</v>
      </c>
      <c r="U1420" s="1" t="s">
        <v>58</v>
      </c>
      <c r="V1420">
        <f t="shared" si="183"/>
        <v>830486287.04887915</v>
      </c>
      <c r="X1420" t="s">
        <v>79</v>
      </c>
      <c r="Y1420">
        <v>1993</v>
      </c>
      <c r="Z1420" t="s">
        <v>81</v>
      </c>
      <c r="AA1420">
        <f t="shared" si="177"/>
        <v>0.7527810744109813</v>
      </c>
      <c r="AB1420">
        <f t="shared" si="178"/>
        <v>9.6407216664179423</v>
      </c>
      <c r="AC1420">
        <f t="shared" si="179"/>
        <v>62.359077793944529</v>
      </c>
      <c r="AD1420">
        <f t="shared" si="180"/>
        <v>27.247176086730352</v>
      </c>
      <c r="AE1420">
        <f t="shared" si="181"/>
        <v>2.4337849620653987E-4</v>
      </c>
      <c r="AF1420" s="1" t="s">
        <v>23</v>
      </c>
      <c r="AG1420" s="1" t="s">
        <v>58</v>
      </c>
      <c r="AH1420">
        <f t="shared" si="184"/>
        <v>100.00000000000001</v>
      </c>
    </row>
    <row r="1421" spans="1:34" x14ac:dyDescent="0.45">
      <c r="A1421" t="str">
        <f>MID('Stand condition - SCT output'!$I1421,9,4)</f>
        <v>1992</v>
      </c>
      <c r="B1421">
        <f t="shared" si="182"/>
        <v>1993</v>
      </c>
      <c r="C1421" t="str">
        <f>MID('Stand condition - SCT output'!$I1421,18,4)</f>
        <v>1994</v>
      </c>
      <c r="D1421">
        <f>SUM('Stand condition - SCT output'!$B1421:$C1421)</f>
        <v>22192.2703857421</v>
      </c>
      <c r="E1421" s="1">
        <f>'Stand condition - SCT output'!$D1421</f>
        <v>66007.625821461406</v>
      </c>
      <c r="F1421" s="1">
        <f>'Stand condition - SCT output'!$E1421</f>
        <v>355277.98128494498</v>
      </c>
      <c r="G1421" s="1">
        <f>'Stand condition - SCT output'!$F1421</f>
        <v>768689.61574156501</v>
      </c>
      <c r="H1421" s="1">
        <f>'Stand condition - SCT output'!$G1421</f>
        <v>2525.4312744140602</v>
      </c>
      <c r="I1421" s="1" t="str">
        <f>'Stand condition - SCT output'!$H1421</f>
        <v>Eastern Mt Lofty Ranges</v>
      </c>
      <c r="J1421" s="1" t="str">
        <f>'Stand condition - SCT output'!$J1421</f>
        <v>Black Box</v>
      </c>
      <c r="K1421" s="1"/>
      <c r="L1421" t="s">
        <v>79</v>
      </c>
      <c r="M1421">
        <v>1993</v>
      </c>
      <c r="N1421" t="s">
        <v>81</v>
      </c>
      <c r="O1421">
        <v>22192.2703857421</v>
      </c>
      <c r="P1421" s="1">
        <v>66007.625821461406</v>
      </c>
      <c r="Q1421" s="1">
        <v>355277.98128494498</v>
      </c>
      <c r="R1421" s="1">
        <v>768689.61574156501</v>
      </c>
      <c r="S1421" s="1">
        <v>2525.4312744140602</v>
      </c>
      <c r="T1421" s="1" t="s">
        <v>24</v>
      </c>
      <c r="U1421" s="1" t="s">
        <v>58</v>
      </c>
      <c r="V1421">
        <f t="shared" si="183"/>
        <v>1214692.9245081276</v>
      </c>
      <c r="X1421" t="s">
        <v>79</v>
      </c>
      <c r="Y1421">
        <v>1993</v>
      </c>
      <c r="Z1421" t="s">
        <v>81</v>
      </c>
      <c r="AA1421">
        <f t="shared" si="177"/>
        <v>1.8269860586146527</v>
      </c>
      <c r="AB1421">
        <f t="shared" si="178"/>
        <v>5.4340998033054522</v>
      </c>
      <c r="AC1421">
        <f t="shared" si="179"/>
        <v>29.248378262251727</v>
      </c>
      <c r="AD1421">
        <f t="shared" si="180"/>
        <v>63.282628904159857</v>
      </c>
      <c r="AE1421">
        <f t="shared" si="181"/>
        <v>0.20790697166830846</v>
      </c>
      <c r="AF1421" s="1" t="s">
        <v>24</v>
      </c>
      <c r="AG1421" s="1" t="s">
        <v>58</v>
      </c>
      <c r="AH1421">
        <f t="shared" si="184"/>
        <v>100</v>
      </c>
    </row>
    <row r="1422" spans="1:34" x14ac:dyDescent="0.45">
      <c r="A1422" t="str">
        <f>MID('Stand condition - SCT output'!$I1422,9,4)</f>
        <v>1992</v>
      </c>
      <c r="B1422">
        <f t="shared" si="182"/>
        <v>1993</v>
      </c>
      <c r="C1422" t="str">
        <f>MID('Stand condition - SCT output'!$I1422,18,4)</f>
        <v>1994</v>
      </c>
      <c r="D1422">
        <f>SUM('Stand condition - SCT output'!$B1422:$C1422)</f>
        <v>1532876.8613891578</v>
      </c>
      <c r="E1422" s="1">
        <f>'Stand condition - SCT output'!$D1422</f>
        <v>18087197.575407598</v>
      </c>
      <c r="F1422" s="1">
        <f>'Stand condition - SCT output'!$E1422</f>
        <v>67375483.984076306</v>
      </c>
      <c r="G1422" s="1">
        <f>'Stand condition - SCT output'!$F1422</f>
        <v>42694487.118708797</v>
      </c>
      <c r="H1422" s="1">
        <f>'Stand condition - SCT output'!$G1422</f>
        <v>0</v>
      </c>
      <c r="I1422" s="1" t="str">
        <f>'Stand condition - SCT output'!$H1422</f>
        <v>Condamine-Balonne</v>
      </c>
      <c r="J1422" s="1" t="str">
        <f>'Stand condition - SCT output'!$J1422</f>
        <v>Black Box</v>
      </c>
      <c r="K1422" s="1"/>
      <c r="L1422" t="s">
        <v>79</v>
      </c>
      <c r="M1422">
        <v>1993</v>
      </c>
      <c r="N1422" t="s">
        <v>81</v>
      </c>
      <c r="O1422">
        <v>1532876.8613891578</v>
      </c>
      <c r="P1422" s="1">
        <v>18087197.575407598</v>
      </c>
      <c r="Q1422" s="1">
        <v>67375483.984076306</v>
      </c>
      <c r="R1422" s="1">
        <v>42694487.118708797</v>
      </c>
      <c r="S1422" s="1">
        <v>0</v>
      </c>
      <c r="T1422" s="1" t="s">
        <v>25</v>
      </c>
      <c r="U1422" s="1" t="s">
        <v>58</v>
      </c>
      <c r="V1422">
        <f t="shared" si="183"/>
        <v>129690045.53958187</v>
      </c>
      <c r="X1422" t="s">
        <v>79</v>
      </c>
      <c r="Y1422">
        <v>1993</v>
      </c>
      <c r="Z1422" t="s">
        <v>81</v>
      </c>
      <c r="AA1422">
        <f t="shared" si="177"/>
        <v>1.181954139202857</v>
      </c>
      <c r="AB1422">
        <f t="shared" si="178"/>
        <v>13.94648101182702</v>
      </c>
      <c r="AC1422">
        <f t="shared" si="179"/>
        <v>51.95116071072168</v>
      </c>
      <c r="AD1422">
        <f t="shared" si="180"/>
        <v>32.920404138248443</v>
      </c>
      <c r="AE1422">
        <f t="shared" si="181"/>
        <v>0</v>
      </c>
      <c r="AF1422" s="1" t="s">
        <v>25</v>
      </c>
      <c r="AG1422" s="1" t="s">
        <v>58</v>
      </c>
      <c r="AH1422">
        <f t="shared" si="184"/>
        <v>100</v>
      </c>
    </row>
    <row r="1423" spans="1:34" x14ac:dyDescent="0.45">
      <c r="A1423" t="str">
        <f>MID('Stand condition - SCT output'!$I1423,9,4)</f>
        <v>1993</v>
      </c>
      <c r="B1423">
        <f t="shared" si="182"/>
        <v>1994</v>
      </c>
      <c r="C1423" t="str">
        <f>MID('Stand condition - SCT output'!$I1423,18,4)</f>
        <v>1995</v>
      </c>
      <c r="D1423">
        <f>SUM('Stand condition - SCT output'!$B1423:$C1423)</f>
        <v>64648582.872530505</v>
      </c>
      <c r="E1423" s="1">
        <f>'Stand condition - SCT output'!$D1423</f>
        <v>279667406.92333502</v>
      </c>
      <c r="F1423" s="1">
        <f>'Stand condition - SCT output'!$E1423</f>
        <v>362235292.36783201</v>
      </c>
      <c r="G1423" s="1">
        <f>'Stand condition - SCT output'!$F1423</f>
        <v>216053780.725741</v>
      </c>
      <c r="H1423" s="1">
        <f>'Stand condition - SCT output'!$G1423</f>
        <v>12069.8479003906</v>
      </c>
      <c r="I1423" s="1" t="str">
        <f>'Stand condition - SCT output'!$H1423</f>
        <v>Murrumbidgee</v>
      </c>
      <c r="J1423" s="1" t="str">
        <f>'Stand condition - SCT output'!$J1423</f>
        <v>Black Box</v>
      </c>
      <c r="K1423" s="1"/>
      <c r="L1423" t="s">
        <v>80</v>
      </c>
      <c r="M1423">
        <v>1994</v>
      </c>
      <c r="N1423" t="s">
        <v>82</v>
      </c>
      <c r="O1423">
        <v>64648582.872530505</v>
      </c>
      <c r="P1423" s="1">
        <v>279667406.92333502</v>
      </c>
      <c r="Q1423" s="1">
        <v>362235292.36783201</v>
      </c>
      <c r="R1423" s="1">
        <v>216053780.725741</v>
      </c>
      <c r="S1423" s="1">
        <v>12069.8479003906</v>
      </c>
      <c r="T1423" s="1" t="s">
        <v>4</v>
      </c>
      <c r="U1423" s="1" t="s">
        <v>58</v>
      </c>
      <c r="V1423">
        <f t="shared" si="183"/>
        <v>922617132.7373389</v>
      </c>
      <c r="X1423" t="s">
        <v>80</v>
      </c>
      <c r="Y1423">
        <v>1994</v>
      </c>
      <c r="Z1423" t="s">
        <v>82</v>
      </c>
      <c r="AA1423">
        <f t="shared" si="177"/>
        <v>7.0070867512207151</v>
      </c>
      <c r="AB1423">
        <f t="shared" si="178"/>
        <v>30.312401211711933</v>
      </c>
      <c r="AC1423">
        <f t="shared" si="179"/>
        <v>39.261713175985129</v>
      </c>
      <c r="AD1423">
        <f t="shared" si="180"/>
        <v>23.417490642594608</v>
      </c>
      <c r="AE1423">
        <f t="shared" si="181"/>
        <v>1.308218487616876E-3</v>
      </c>
      <c r="AF1423" s="1" t="s">
        <v>4</v>
      </c>
      <c r="AG1423" s="1" t="s">
        <v>58</v>
      </c>
      <c r="AH1423">
        <f t="shared" si="184"/>
        <v>100</v>
      </c>
    </row>
    <row r="1424" spans="1:34" x14ac:dyDescent="0.45">
      <c r="A1424" t="str">
        <f>MID('Stand condition - SCT output'!$I1424,9,4)</f>
        <v>1993</v>
      </c>
      <c r="B1424">
        <f t="shared" si="182"/>
        <v>1994</v>
      </c>
      <c r="C1424" t="str">
        <f>MID('Stand condition - SCT output'!$I1424,18,4)</f>
        <v>1995</v>
      </c>
      <c r="D1424">
        <f>SUM('Stand condition - SCT output'!$B1424:$C1424)</f>
        <v>570021.28178160405</v>
      </c>
      <c r="E1424" s="1">
        <f>'Stand condition - SCT output'!$D1424</f>
        <v>28665782.310117401</v>
      </c>
      <c r="F1424" s="1">
        <f>'Stand condition - SCT output'!$E1424</f>
        <v>133920700.622853</v>
      </c>
      <c r="G1424" s="1">
        <f>'Stand condition - SCT output'!$F1424</f>
        <v>73444287.010245293</v>
      </c>
      <c r="H1424" s="1">
        <f>'Stand condition - SCT output'!$G1424</f>
        <v>0</v>
      </c>
      <c r="I1424" s="1" t="str">
        <f>'Stand condition - SCT output'!$H1424</f>
        <v>Namoi</v>
      </c>
      <c r="J1424" s="1" t="str">
        <f>'Stand condition - SCT output'!$J1424</f>
        <v>Black Box</v>
      </c>
      <c r="K1424" s="1"/>
      <c r="L1424" t="s">
        <v>80</v>
      </c>
      <c r="M1424">
        <v>1994</v>
      </c>
      <c r="N1424" t="s">
        <v>82</v>
      </c>
      <c r="O1424">
        <v>570021.28178160405</v>
      </c>
      <c r="P1424" s="1">
        <v>28665782.310117401</v>
      </c>
      <c r="Q1424" s="1">
        <v>133920700.622853</v>
      </c>
      <c r="R1424" s="1">
        <v>73444287.010245293</v>
      </c>
      <c r="S1424" s="1">
        <v>0</v>
      </c>
      <c r="T1424" s="1" t="s">
        <v>7</v>
      </c>
      <c r="U1424" s="1" t="s">
        <v>58</v>
      </c>
      <c r="V1424">
        <f t="shared" si="183"/>
        <v>236600791.22499728</v>
      </c>
      <c r="X1424" t="s">
        <v>80</v>
      </c>
      <c r="Y1424">
        <v>1994</v>
      </c>
      <c r="Z1424" t="s">
        <v>82</v>
      </c>
      <c r="AA1424">
        <f t="shared" si="177"/>
        <v>0.24092112238100596</v>
      </c>
      <c r="AB1424">
        <f t="shared" si="178"/>
        <v>12.115674745507281</v>
      </c>
      <c r="AC1424">
        <f t="shared" si="179"/>
        <v>56.601966514769643</v>
      </c>
      <c r="AD1424">
        <f t="shared" si="180"/>
        <v>31.041437617342076</v>
      </c>
      <c r="AE1424">
        <f t="shared" si="181"/>
        <v>0</v>
      </c>
      <c r="AF1424" s="1" t="s">
        <v>7</v>
      </c>
      <c r="AG1424" s="1" t="s">
        <v>58</v>
      </c>
      <c r="AH1424">
        <f t="shared" si="184"/>
        <v>100</v>
      </c>
    </row>
    <row r="1425" spans="1:34" x14ac:dyDescent="0.45">
      <c r="A1425" t="str">
        <f>MID('Stand condition - SCT output'!$I1425,9,4)</f>
        <v>1993</v>
      </c>
      <c r="B1425">
        <f t="shared" si="182"/>
        <v>1994</v>
      </c>
      <c r="C1425" t="str">
        <f>MID('Stand condition - SCT output'!$I1425,18,4)</f>
        <v>1995</v>
      </c>
      <c r="D1425">
        <f>SUM('Stand condition - SCT output'!$B1425:$C1425)</f>
        <v>1151582.2344647511</v>
      </c>
      <c r="E1425" s="1">
        <f>'Stand condition - SCT output'!$D1425</f>
        <v>28462461.713748701</v>
      </c>
      <c r="F1425" s="1">
        <f>'Stand condition - SCT output'!$E1425</f>
        <v>229394325.559468</v>
      </c>
      <c r="G1425" s="1">
        <f>'Stand condition - SCT output'!$F1425</f>
        <v>32067237.972587701</v>
      </c>
      <c r="H1425" s="1">
        <f>'Stand condition - SCT output'!$G1425</f>
        <v>0</v>
      </c>
      <c r="I1425" s="1" t="str">
        <f>'Stand condition - SCT output'!$H1425</f>
        <v>Nebine</v>
      </c>
      <c r="J1425" s="1" t="str">
        <f>'Stand condition - SCT output'!$J1425</f>
        <v>Black Box</v>
      </c>
      <c r="K1425" s="1"/>
      <c r="L1425" t="s">
        <v>80</v>
      </c>
      <c r="M1425">
        <v>1994</v>
      </c>
      <c r="N1425" t="s">
        <v>82</v>
      </c>
      <c r="O1425">
        <v>1151582.2344647511</v>
      </c>
      <c r="P1425" s="1">
        <v>28462461.713748701</v>
      </c>
      <c r="Q1425" s="1">
        <v>229394325.559468</v>
      </c>
      <c r="R1425" s="1">
        <v>32067237.972587701</v>
      </c>
      <c r="S1425" s="1">
        <v>0</v>
      </c>
      <c r="T1425" s="1" t="s">
        <v>8</v>
      </c>
      <c r="U1425" s="1" t="s">
        <v>58</v>
      </c>
      <c r="V1425">
        <f t="shared" si="183"/>
        <v>291075607.48026913</v>
      </c>
      <c r="X1425" t="s">
        <v>80</v>
      </c>
      <c r="Y1425">
        <v>1994</v>
      </c>
      <c r="Z1425" t="s">
        <v>82</v>
      </c>
      <c r="AA1425">
        <f t="shared" si="177"/>
        <v>0.39562993424064652</v>
      </c>
      <c r="AB1425">
        <f t="shared" si="178"/>
        <v>9.7783740658097091</v>
      </c>
      <c r="AC1425">
        <f t="shared" si="179"/>
        <v>78.80918897507334</v>
      </c>
      <c r="AD1425">
        <f t="shared" si="180"/>
        <v>11.016807024876316</v>
      </c>
      <c r="AE1425">
        <f t="shared" si="181"/>
        <v>0</v>
      </c>
      <c r="AF1425" s="1" t="s">
        <v>8</v>
      </c>
      <c r="AG1425" s="1" t="s">
        <v>58</v>
      </c>
      <c r="AH1425">
        <f t="shared" si="184"/>
        <v>100.00000000000001</v>
      </c>
    </row>
    <row r="1426" spans="1:34" x14ac:dyDescent="0.45">
      <c r="A1426" t="str">
        <f>MID('Stand condition - SCT output'!$I1426,9,4)</f>
        <v>1993</v>
      </c>
      <c r="B1426">
        <f t="shared" si="182"/>
        <v>1994</v>
      </c>
      <c r="C1426" t="str">
        <f>MID('Stand condition - SCT output'!$I1426,18,4)</f>
        <v>1995</v>
      </c>
      <c r="D1426">
        <f>SUM('Stand condition - SCT output'!$B1426:$C1426)</f>
        <v>5617.9569702148401</v>
      </c>
      <c r="E1426" s="1">
        <f>'Stand condition - SCT output'!$D1426</f>
        <v>31168.5243530273</v>
      </c>
      <c r="F1426" s="1">
        <f>'Stand condition - SCT output'!$E1426</f>
        <v>148926.113220214</v>
      </c>
      <c r="G1426" s="1">
        <f>'Stand condition - SCT output'!$F1426</f>
        <v>210948.15598934301</v>
      </c>
      <c r="H1426" s="1">
        <f>'Stand condition - SCT output'!$G1426</f>
        <v>2484.4124755859302</v>
      </c>
      <c r="I1426" s="1" t="str">
        <f>'Stand condition - SCT output'!$H1426</f>
        <v>Ovens</v>
      </c>
      <c r="J1426" s="1" t="str">
        <f>'Stand condition - SCT output'!$J1426</f>
        <v>Black Box</v>
      </c>
      <c r="K1426" s="1"/>
      <c r="L1426" t="s">
        <v>80</v>
      </c>
      <c r="M1426">
        <v>1994</v>
      </c>
      <c r="N1426" t="s">
        <v>82</v>
      </c>
      <c r="O1426">
        <v>5617.9569702148401</v>
      </c>
      <c r="P1426" s="1">
        <v>31168.5243530273</v>
      </c>
      <c r="Q1426" s="1">
        <v>148926.113220214</v>
      </c>
      <c r="R1426" s="1">
        <v>210948.15598934301</v>
      </c>
      <c r="S1426" s="1">
        <v>2484.4124755859302</v>
      </c>
      <c r="T1426" s="1" t="s">
        <v>9</v>
      </c>
      <c r="U1426" s="1" t="s">
        <v>58</v>
      </c>
      <c r="V1426">
        <f t="shared" si="183"/>
        <v>399145.16300838511</v>
      </c>
      <c r="X1426" t="s">
        <v>80</v>
      </c>
      <c r="Y1426">
        <v>1994</v>
      </c>
      <c r="Z1426" t="s">
        <v>82</v>
      </c>
      <c r="AA1426">
        <f t="shared" si="177"/>
        <v>1.4074971942217473</v>
      </c>
      <c r="AB1426">
        <f t="shared" si="178"/>
        <v>7.8088192571614661</v>
      </c>
      <c r="AC1426">
        <f t="shared" si="179"/>
        <v>37.311265930857694</v>
      </c>
      <c r="AD1426">
        <f t="shared" si="180"/>
        <v>52.849984301303301</v>
      </c>
      <c r="AE1426">
        <f t="shared" si="181"/>
        <v>0.62243331645578248</v>
      </c>
      <c r="AF1426" s="1" t="s">
        <v>9</v>
      </c>
      <c r="AG1426" s="1" t="s">
        <v>58</v>
      </c>
      <c r="AH1426">
        <f t="shared" si="184"/>
        <v>100</v>
      </c>
    </row>
    <row r="1427" spans="1:34" x14ac:dyDescent="0.45">
      <c r="A1427" t="str">
        <f>MID('Stand condition - SCT output'!$I1427,9,4)</f>
        <v>1993</v>
      </c>
      <c r="B1427">
        <f t="shared" si="182"/>
        <v>1994</v>
      </c>
      <c r="C1427" t="str">
        <f>MID('Stand condition - SCT output'!$I1427,18,4)</f>
        <v>1995</v>
      </c>
      <c r="D1427">
        <f>SUM('Stand condition - SCT output'!$B1427:$C1427)</f>
        <v>13039884.389828874</v>
      </c>
      <c r="E1427" s="1">
        <f>'Stand condition - SCT output'!$D1427</f>
        <v>106486302.374919</v>
      </c>
      <c r="F1427" s="1">
        <f>'Stand condition - SCT output'!$E1427</f>
        <v>181463963.982214</v>
      </c>
      <c r="G1427" s="1">
        <f>'Stand condition - SCT output'!$F1427</f>
        <v>81961045.463686898</v>
      </c>
      <c r="H1427" s="1">
        <f>'Stand condition - SCT output'!$G1427</f>
        <v>1239.84884368298</v>
      </c>
      <c r="I1427" s="1" t="str">
        <f>'Stand condition - SCT output'!$H1427</f>
        <v>Paroo</v>
      </c>
      <c r="J1427" s="1" t="str">
        <f>'Stand condition - SCT output'!$J1427</f>
        <v>Black Box</v>
      </c>
      <c r="K1427" s="1"/>
      <c r="L1427" t="s">
        <v>80</v>
      </c>
      <c r="M1427">
        <v>1994</v>
      </c>
      <c r="N1427" t="s">
        <v>82</v>
      </c>
      <c r="O1427">
        <v>13039884.389828874</v>
      </c>
      <c r="P1427" s="1">
        <v>106486302.374919</v>
      </c>
      <c r="Q1427" s="1">
        <v>181463963.982214</v>
      </c>
      <c r="R1427" s="1">
        <v>81961045.463686898</v>
      </c>
      <c r="S1427" s="1">
        <v>1239.84884368298</v>
      </c>
      <c r="T1427" s="1" t="s">
        <v>10</v>
      </c>
      <c r="U1427" s="1" t="s">
        <v>58</v>
      </c>
      <c r="V1427">
        <f t="shared" si="183"/>
        <v>382952436.05949247</v>
      </c>
      <c r="X1427" t="s">
        <v>80</v>
      </c>
      <c r="Y1427">
        <v>1994</v>
      </c>
      <c r="Z1427" t="s">
        <v>82</v>
      </c>
      <c r="AA1427">
        <f t="shared" si="177"/>
        <v>3.4050924245336569</v>
      </c>
      <c r="AB1427">
        <f t="shared" si="178"/>
        <v>27.806665357881709</v>
      </c>
      <c r="AC1427">
        <f t="shared" si="179"/>
        <v>47.385509764461503</v>
      </c>
      <c r="AD1427">
        <f t="shared" si="180"/>
        <v>21.402408692591283</v>
      </c>
      <c r="AE1427">
        <f t="shared" si="181"/>
        <v>3.2376053184066101E-4</v>
      </c>
      <c r="AF1427" s="1" t="s">
        <v>10</v>
      </c>
      <c r="AG1427" s="1" t="s">
        <v>58</v>
      </c>
      <c r="AH1427">
        <f t="shared" si="184"/>
        <v>99.999999999999986</v>
      </c>
    </row>
    <row r="1428" spans="1:34" x14ac:dyDescent="0.45">
      <c r="A1428" t="str">
        <f>MID('Stand condition - SCT output'!$I1428,9,4)</f>
        <v>1993</v>
      </c>
      <c r="B1428">
        <f t="shared" si="182"/>
        <v>1994</v>
      </c>
      <c r="C1428" t="str">
        <f>MID('Stand condition - SCT output'!$I1428,18,4)</f>
        <v>1995</v>
      </c>
      <c r="D1428">
        <f>SUM('Stand condition - SCT output'!$B1428:$C1428)</f>
        <v>8310411.9625143604</v>
      </c>
      <c r="E1428" s="1">
        <f>'Stand condition - SCT output'!$D1428</f>
        <v>22697869.054942101</v>
      </c>
      <c r="F1428" s="1">
        <f>'Stand condition - SCT output'!$E1428</f>
        <v>48818261.498540401</v>
      </c>
      <c r="G1428" s="1">
        <f>'Stand condition - SCT output'!$F1428</f>
        <v>39009919.157301702</v>
      </c>
      <c r="H1428" s="1">
        <f>'Stand condition - SCT output'!$G1428</f>
        <v>0</v>
      </c>
      <c r="I1428" s="1" t="str">
        <f>'Stand condition - SCT output'!$H1428</f>
        <v>Wimmera-Avoca</v>
      </c>
      <c r="J1428" s="1" t="str">
        <f>'Stand condition - SCT output'!$J1428</f>
        <v>Black Box</v>
      </c>
      <c r="K1428" s="1"/>
      <c r="L1428" t="s">
        <v>80</v>
      </c>
      <c r="M1428">
        <v>1994</v>
      </c>
      <c r="N1428" t="s">
        <v>82</v>
      </c>
      <c r="O1428">
        <v>8310411.9625143604</v>
      </c>
      <c r="P1428" s="1">
        <v>22697869.054942101</v>
      </c>
      <c r="Q1428" s="1">
        <v>48818261.498540401</v>
      </c>
      <c r="R1428" s="1">
        <v>39009919.157301702</v>
      </c>
      <c r="S1428" s="1">
        <v>0</v>
      </c>
      <c r="T1428" s="1" t="s">
        <v>11</v>
      </c>
      <c r="U1428" s="1" t="s">
        <v>58</v>
      </c>
      <c r="V1428">
        <f t="shared" si="183"/>
        <v>118836461.67329857</v>
      </c>
      <c r="X1428" t="s">
        <v>80</v>
      </c>
      <c r="Y1428">
        <v>1994</v>
      </c>
      <c r="Z1428" t="s">
        <v>82</v>
      </c>
      <c r="AA1428">
        <f t="shared" si="177"/>
        <v>6.9931499520417244</v>
      </c>
      <c r="AB1428">
        <f t="shared" si="178"/>
        <v>19.100088251821536</v>
      </c>
      <c r="AC1428">
        <f t="shared" si="179"/>
        <v>41.080204519005306</v>
      </c>
      <c r="AD1428">
        <f t="shared" si="180"/>
        <v>32.826557277131435</v>
      </c>
      <c r="AE1428">
        <f t="shared" si="181"/>
        <v>0</v>
      </c>
      <c r="AF1428" s="1" t="s">
        <v>11</v>
      </c>
      <c r="AG1428" s="1" t="s">
        <v>58</v>
      </c>
      <c r="AH1428">
        <f t="shared" si="184"/>
        <v>100</v>
      </c>
    </row>
    <row r="1429" spans="1:34" x14ac:dyDescent="0.45">
      <c r="A1429" t="str">
        <f>MID('Stand condition - SCT output'!$I1429,9,4)</f>
        <v>1993</v>
      </c>
      <c r="B1429">
        <f t="shared" si="182"/>
        <v>1994</v>
      </c>
      <c r="C1429" t="str">
        <f>MID('Stand condition - SCT output'!$I1429,18,4)</f>
        <v>1995</v>
      </c>
      <c r="D1429">
        <f>SUM('Stand condition - SCT output'!$B1429:$C1429)</f>
        <v>33946831.611552827</v>
      </c>
      <c r="E1429" s="1">
        <f>'Stand condition - SCT output'!$D1429</f>
        <v>209546720.64242601</v>
      </c>
      <c r="F1429" s="1">
        <f>'Stand condition - SCT output'!$E1429</f>
        <v>424145916.69600302</v>
      </c>
      <c r="G1429" s="1">
        <f>'Stand condition - SCT output'!$F1429</f>
        <v>217953430.93482199</v>
      </c>
      <c r="H1429" s="1">
        <f>'Stand condition - SCT output'!$G1429</f>
        <v>6419.7916870117097</v>
      </c>
      <c r="I1429" s="1" t="str">
        <f>'Stand condition - SCT output'!$H1429</f>
        <v>Lachlan</v>
      </c>
      <c r="J1429" s="1" t="str">
        <f>'Stand condition - SCT output'!$J1429</f>
        <v>Black Box</v>
      </c>
      <c r="K1429" s="1"/>
      <c r="L1429" t="s">
        <v>80</v>
      </c>
      <c r="M1429">
        <v>1994</v>
      </c>
      <c r="N1429" t="s">
        <v>82</v>
      </c>
      <c r="O1429">
        <v>33946831.611552827</v>
      </c>
      <c r="P1429" s="1">
        <v>209546720.64242601</v>
      </c>
      <c r="Q1429" s="1">
        <v>424145916.69600302</v>
      </c>
      <c r="R1429" s="1">
        <v>217953430.93482199</v>
      </c>
      <c r="S1429" s="1">
        <v>6419.7916870117097</v>
      </c>
      <c r="T1429" s="1" t="s">
        <v>12</v>
      </c>
      <c r="U1429" s="1" t="s">
        <v>58</v>
      </c>
      <c r="V1429">
        <f t="shared" si="183"/>
        <v>885599319.6764909</v>
      </c>
      <c r="X1429" t="s">
        <v>80</v>
      </c>
      <c r="Y1429">
        <v>1994</v>
      </c>
      <c r="Z1429" t="s">
        <v>82</v>
      </c>
      <c r="AA1429">
        <f t="shared" si="177"/>
        <v>3.8332043461769585</v>
      </c>
      <c r="AB1429">
        <f t="shared" si="178"/>
        <v>23.661571998381088</v>
      </c>
      <c r="AC1429">
        <f t="shared" si="179"/>
        <v>47.893658822021607</v>
      </c>
      <c r="AD1429">
        <f t="shared" si="180"/>
        <v>24.610839924136378</v>
      </c>
      <c r="AE1429">
        <f t="shared" si="181"/>
        <v>7.2490928395889658E-4</v>
      </c>
      <c r="AF1429" s="1" t="s">
        <v>12</v>
      </c>
      <c r="AG1429" s="1" t="s">
        <v>58</v>
      </c>
      <c r="AH1429">
        <f t="shared" si="184"/>
        <v>99.999999999999986</v>
      </c>
    </row>
    <row r="1430" spans="1:34" x14ac:dyDescent="0.45">
      <c r="A1430" t="str">
        <f>MID('Stand condition - SCT output'!$I1430,9,4)</f>
        <v>1993</v>
      </c>
      <c r="B1430">
        <f t="shared" si="182"/>
        <v>1994</v>
      </c>
      <c r="C1430" t="str">
        <f>MID('Stand condition - SCT output'!$I1430,18,4)</f>
        <v>1995</v>
      </c>
      <c r="D1430">
        <f>SUM('Stand condition - SCT output'!$B1430:$C1430)</f>
        <v>1580461.3339843689</v>
      </c>
      <c r="E1430" s="1">
        <f>'Stand condition - SCT output'!$D1430</f>
        <v>6180067.3231990999</v>
      </c>
      <c r="F1430" s="1">
        <f>'Stand condition - SCT output'!$E1430</f>
        <v>15744573.7918394</v>
      </c>
      <c r="G1430" s="1">
        <f>'Stand condition - SCT output'!$F1430</f>
        <v>12879556.029490201</v>
      </c>
      <c r="H1430" s="1">
        <f>'Stand condition - SCT output'!$G1430</f>
        <v>1250.9157104492101</v>
      </c>
      <c r="I1430" s="1" t="str">
        <f>'Stand condition - SCT output'!$H1430</f>
        <v>Loddon</v>
      </c>
      <c r="J1430" s="1" t="str">
        <f>'Stand condition - SCT output'!$J1430</f>
        <v>Black Box</v>
      </c>
      <c r="K1430" s="1"/>
      <c r="L1430" t="s">
        <v>80</v>
      </c>
      <c r="M1430">
        <v>1994</v>
      </c>
      <c r="N1430" t="s">
        <v>82</v>
      </c>
      <c r="O1430">
        <v>1580461.3339843689</v>
      </c>
      <c r="P1430" s="1">
        <v>6180067.3231990999</v>
      </c>
      <c r="Q1430" s="1">
        <v>15744573.7918394</v>
      </c>
      <c r="R1430" s="1">
        <v>12879556.029490201</v>
      </c>
      <c r="S1430" s="1">
        <v>1250.9157104492101</v>
      </c>
      <c r="T1430" s="1" t="s">
        <v>13</v>
      </c>
      <c r="U1430" s="1" t="s">
        <v>58</v>
      </c>
      <c r="V1430">
        <f t="shared" si="183"/>
        <v>36385909.394223519</v>
      </c>
      <c r="X1430" t="s">
        <v>80</v>
      </c>
      <c r="Y1430">
        <v>1994</v>
      </c>
      <c r="Z1430" t="s">
        <v>82</v>
      </c>
      <c r="AA1430">
        <f t="shared" si="177"/>
        <v>4.3436081722208559</v>
      </c>
      <c r="AB1430">
        <f t="shared" si="178"/>
        <v>16.984781818261283</v>
      </c>
      <c r="AC1430">
        <f t="shared" si="179"/>
        <v>43.271074033782284</v>
      </c>
      <c r="AD1430">
        <f t="shared" si="180"/>
        <v>35.397098063281902</v>
      </c>
      <c r="AE1430">
        <f t="shared" si="181"/>
        <v>3.4379124536813156E-3</v>
      </c>
      <c r="AF1430" s="1" t="s">
        <v>13</v>
      </c>
      <c r="AG1430" s="1" t="s">
        <v>58</v>
      </c>
      <c r="AH1430">
        <f t="shared" si="184"/>
        <v>100</v>
      </c>
    </row>
    <row r="1431" spans="1:34" x14ac:dyDescent="0.45">
      <c r="A1431" t="str">
        <f>MID('Stand condition - SCT output'!$I1431,9,4)</f>
        <v>1993</v>
      </c>
      <c r="B1431">
        <f t="shared" si="182"/>
        <v>1994</v>
      </c>
      <c r="C1431" t="str">
        <f>MID('Stand condition - SCT output'!$I1431,18,4)</f>
        <v>1995</v>
      </c>
      <c r="D1431">
        <f>SUM('Stand condition - SCT output'!$B1431:$C1431)</f>
        <v>78513732.088070527</v>
      </c>
      <c r="E1431" s="1">
        <f>'Stand condition - SCT output'!$D1431</f>
        <v>361189721.88516003</v>
      </c>
      <c r="F1431" s="1">
        <f>'Stand condition - SCT output'!$E1431</f>
        <v>408730774.602301</v>
      </c>
      <c r="G1431" s="1">
        <f>'Stand condition - SCT output'!$F1431</f>
        <v>326439916.93359101</v>
      </c>
      <c r="H1431" s="1">
        <f>'Stand condition - SCT output'!$G1431</f>
        <v>10760.301992139601</v>
      </c>
      <c r="I1431" s="1" t="str">
        <f>'Stand condition - SCT output'!$H1431</f>
        <v>Lower Darling</v>
      </c>
      <c r="J1431" s="1" t="str">
        <f>'Stand condition - SCT output'!$J1431</f>
        <v>Black Box</v>
      </c>
      <c r="K1431" s="1"/>
      <c r="L1431" t="s">
        <v>80</v>
      </c>
      <c r="M1431">
        <v>1994</v>
      </c>
      <c r="N1431" t="s">
        <v>82</v>
      </c>
      <c r="O1431">
        <v>78513732.088070527</v>
      </c>
      <c r="P1431" s="1">
        <v>361189721.88516003</v>
      </c>
      <c r="Q1431" s="1">
        <v>408730774.602301</v>
      </c>
      <c r="R1431" s="1">
        <v>326439916.93359101</v>
      </c>
      <c r="S1431" s="1">
        <v>10760.301992139601</v>
      </c>
      <c r="T1431" s="1" t="s">
        <v>14</v>
      </c>
      <c r="U1431" s="1" t="s">
        <v>58</v>
      </c>
      <c r="V1431">
        <f t="shared" si="183"/>
        <v>1174884905.8111145</v>
      </c>
      <c r="X1431" t="s">
        <v>80</v>
      </c>
      <c r="Y1431">
        <v>1994</v>
      </c>
      <c r="Z1431" t="s">
        <v>82</v>
      </c>
      <c r="AA1431">
        <f t="shared" si="177"/>
        <v>6.6826743368420747</v>
      </c>
      <c r="AB1431">
        <f t="shared" si="178"/>
        <v>30.742562109588313</v>
      </c>
      <c r="AC1431">
        <f t="shared" si="179"/>
        <v>34.789005508596802</v>
      </c>
      <c r="AD1431">
        <f t="shared" si="180"/>
        <v>27.784842184879725</v>
      </c>
      <c r="AE1431">
        <f t="shared" si="181"/>
        <v>9.1586009309660215E-4</v>
      </c>
      <c r="AF1431" s="1" t="s">
        <v>14</v>
      </c>
      <c r="AG1431" s="1" t="s">
        <v>58</v>
      </c>
      <c r="AH1431">
        <f t="shared" si="184"/>
        <v>100.00000000000001</v>
      </c>
    </row>
    <row r="1432" spans="1:34" x14ac:dyDescent="0.45">
      <c r="A1432" t="str">
        <f>MID('Stand condition - SCT output'!$I1432,9,4)</f>
        <v>1993</v>
      </c>
      <c r="B1432">
        <f t="shared" si="182"/>
        <v>1994</v>
      </c>
      <c r="C1432" t="str">
        <f>MID('Stand condition - SCT output'!$I1432,18,4)</f>
        <v>1995</v>
      </c>
      <c r="D1432">
        <f>SUM('Stand condition - SCT output'!$B1432:$C1432)</f>
        <v>34161691.306069702</v>
      </c>
      <c r="E1432" s="1">
        <f>'Stand condition - SCT output'!$D1432</f>
        <v>435511296.77465397</v>
      </c>
      <c r="F1432" s="1">
        <f>'Stand condition - SCT output'!$E1432</f>
        <v>1021216538.15476</v>
      </c>
      <c r="G1432" s="1">
        <f>'Stand condition - SCT output'!$F1432</f>
        <v>306784806.05177999</v>
      </c>
      <c r="H1432" s="1">
        <f>'Stand condition - SCT output'!$G1432</f>
        <v>3968.5191040038999</v>
      </c>
      <c r="I1432" s="1" t="str">
        <f>'Stand condition - SCT output'!$H1432</f>
        <v>Macquarie-Castlereagh</v>
      </c>
      <c r="J1432" s="1" t="str">
        <f>'Stand condition - SCT output'!$J1432</f>
        <v>Black Box</v>
      </c>
      <c r="K1432" s="1"/>
      <c r="L1432" t="s">
        <v>80</v>
      </c>
      <c r="M1432">
        <v>1994</v>
      </c>
      <c r="N1432" t="s">
        <v>82</v>
      </c>
      <c r="O1432">
        <v>34161691.306069702</v>
      </c>
      <c r="P1432" s="1">
        <v>435511296.77465397</v>
      </c>
      <c r="Q1432" s="1">
        <v>1021216538.15476</v>
      </c>
      <c r="R1432" s="1">
        <v>306784806.05177999</v>
      </c>
      <c r="S1432" s="1">
        <v>3968.5191040038999</v>
      </c>
      <c r="T1432" s="1" t="s">
        <v>15</v>
      </c>
      <c r="U1432" s="1" t="s">
        <v>58</v>
      </c>
      <c r="V1432">
        <f t="shared" si="183"/>
        <v>1797678300.8063676</v>
      </c>
      <c r="X1432" t="s">
        <v>80</v>
      </c>
      <c r="Y1432">
        <v>1994</v>
      </c>
      <c r="Z1432" t="s">
        <v>82</v>
      </c>
      <c r="AA1432">
        <f t="shared" si="177"/>
        <v>1.90032283811548</v>
      </c>
      <c r="AB1432">
        <f t="shared" si="178"/>
        <v>24.226319947195265</v>
      </c>
      <c r="AC1432">
        <f t="shared" si="179"/>
        <v>56.80752433272864</v>
      </c>
      <c r="AD1432">
        <f t="shared" si="180"/>
        <v>17.065612123936102</v>
      </c>
      <c r="AE1432">
        <f t="shared" si="181"/>
        <v>2.2075802451549748E-4</v>
      </c>
      <c r="AF1432" s="1" t="s">
        <v>15</v>
      </c>
      <c r="AG1432" s="1" t="s">
        <v>58</v>
      </c>
      <c r="AH1432">
        <f t="shared" si="184"/>
        <v>100</v>
      </c>
    </row>
    <row r="1433" spans="1:34" x14ac:dyDescent="0.45">
      <c r="A1433" t="str">
        <f>MID('Stand condition - SCT output'!$I1433,9,4)</f>
        <v>1993</v>
      </c>
      <c r="B1433">
        <f t="shared" si="182"/>
        <v>1994</v>
      </c>
      <c r="C1433" t="str">
        <f>MID('Stand condition - SCT output'!$I1433,18,4)</f>
        <v>1995</v>
      </c>
      <c r="D1433">
        <f>SUM('Stand condition - SCT output'!$B1433:$C1433)</f>
        <v>379814.25909423758</v>
      </c>
      <c r="E1433" s="1">
        <f>'Stand condition - SCT output'!$D1433</f>
        <v>3766692.7768238699</v>
      </c>
      <c r="F1433" s="1">
        <f>'Stand condition - SCT output'!$E1433</f>
        <v>12342921.919218101</v>
      </c>
      <c r="G1433" s="1">
        <f>'Stand condition - SCT output'!$F1433</f>
        <v>8982952.7929129805</v>
      </c>
      <c r="H1433" s="1">
        <f>'Stand condition - SCT output'!$G1433</f>
        <v>1359.72741699218</v>
      </c>
      <c r="I1433" s="1" t="str">
        <f>'Stand condition - SCT output'!$H1433</f>
        <v>Moonie</v>
      </c>
      <c r="J1433" s="1" t="str">
        <f>'Stand condition - SCT output'!$J1433</f>
        <v>Black Box</v>
      </c>
      <c r="K1433" s="1"/>
      <c r="L1433" t="s">
        <v>80</v>
      </c>
      <c r="M1433">
        <v>1994</v>
      </c>
      <c r="N1433" t="s">
        <v>82</v>
      </c>
      <c r="O1433">
        <v>379814.25909423758</v>
      </c>
      <c r="P1433" s="1">
        <v>3766692.7768238699</v>
      </c>
      <c r="Q1433" s="1">
        <v>12342921.919218101</v>
      </c>
      <c r="R1433" s="1">
        <v>8982952.7929129805</v>
      </c>
      <c r="S1433" s="1">
        <v>1359.72741699218</v>
      </c>
      <c r="T1433" s="1" t="s">
        <v>16</v>
      </c>
      <c r="U1433" s="1" t="s">
        <v>58</v>
      </c>
      <c r="V1433">
        <f t="shared" si="183"/>
        <v>25473741.475466181</v>
      </c>
      <c r="X1433" t="s">
        <v>80</v>
      </c>
      <c r="Y1433">
        <v>1994</v>
      </c>
      <c r="Z1433" t="s">
        <v>82</v>
      </c>
      <c r="AA1433">
        <f t="shared" si="177"/>
        <v>1.491003037225755</v>
      </c>
      <c r="AB1433">
        <f t="shared" si="178"/>
        <v>14.786570635693938</v>
      </c>
      <c r="AC1433">
        <f t="shared" si="179"/>
        <v>48.453510180691744</v>
      </c>
      <c r="AD1433">
        <f t="shared" si="180"/>
        <v>35.263578385469927</v>
      </c>
      <c r="AE1433">
        <f t="shared" si="181"/>
        <v>5.337760918637479E-3</v>
      </c>
      <c r="AF1433" s="1" t="s">
        <v>16</v>
      </c>
      <c r="AG1433" s="1" t="s">
        <v>58</v>
      </c>
      <c r="AH1433">
        <f t="shared" si="184"/>
        <v>100</v>
      </c>
    </row>
    <row r="1434" spans="1:34" x14ac:dyDescent="0.45">
      <c r="A1434" t="str">
        <f>MID('Stand condition - SCT output'!$I1434,9,4)</f>
        <v>1993</v>
      </c>
      <c r="B1434">
        <f t="shared" si="182"/>
        <v>1994</v>
      </c>
      <c r="C1434" t="str">
        <f>MID('Stand condition - SCT output'!$I1434,18,4)</f>
        <v>1995</v>
      </c>
      <c r="D1434">
        <f>SUM('Stand condition - SCT output'!$B1434:$C1434)</f>
        <v>74199214.396662191</v>
      </c>
      <c r="E1434" s="1">
        <f>'Stand condition - SCT output'!$D1434</f>
        <v>309199849.95803702</v>
      </c>
      <c r="F1434" s="1">
        <f>'Stand condition - SCT output'!$E1434</f>
        <v>644565911.72378194</v>
      </c>
      <c r="G1434" s="1">
        <f>'Stand condition - SCT output'!$F1434</f>
        <v>917836629.32137597</v>
      </c>
      <c r="H1434" s="1">
        <f>'Stand condition - SCT output'!$G1434</f>
        <v>31693.721445360301</v>
      </c>
      <c r="I1434" s="1" t="str">
        <f>'Stand condition - SCT output'!$H1434</f>
        <v>Murray</v>
      </c>
      <c r="J1434" s="1" t="str">
        <f>'Stand condition - SCT output'!$J1434</f>
        <v>Black Box</v>
      </c>
      <c r="K1434" s="1"/>
      <c r="L1434" t="s">
        <v>80</v>
      </c>
      <c r="M1434">
        <v>1994</v>
      </c>
      <c r="N1434" t="s">
        <v>82</v>
      </c>
      <c r="O1434">
        <v>74199214.396662191</v>
      </c>
      <c r="P1434" s="1">
        <v>309199849.95803702</v>
      </c>
      <c r="Q1434" s="1">
        <v>644565911.72378194</v>
      </c>
      <c r="R1434" s="1">
        <v>917836629.32137597</v>
      </c>
      <c r="S1434" s="1">
        <v>31693.721445360301</v>
      </c>
      <c r="T1434" s="1" t="s">
        <v>17</v>
      </c>
      <c r="U1434" s="1" t="s">
        <v>58</v>
      </c>
      <c r="V1434">
        <f t="shared" si="183"/>
        <v>1945833299.1213024</v>
      </c>
      <c r="X1434" t="s">
        <v>80</v>
      </c>
      <c r="Y1434">
        <v>1994</v>
      </c>
      <c r="Z1434" t="s">
        <v>82</v>
      </c>
      <c r="AA1434">
        <f t="shared" si="177"/>
        <v>3.8132359246893865</v>
      </c>
      <c r="AB1434">
        <f t="shared" si="178"/>
        <v>15.890356594147361</v>
      </c>
      <c r="AC1434">
        <f t="shared" si="179"/>
        <v>33.12544358321211</v>
      </c>
      <c r="AD1434">
        <f t="shared" si="180"/>
        <v>47.169335098533452</v>
      </c>
      <c r="AE1434">
        <f t="shared" si="181"/>
        <v>1.6287994176927966E-3</v>
      </c>
      <c r="AF1434" s="1" t="s">
        <v>17</v>
      </c>
      <c r="AG1434" s="1" t="s">
        <v>58</v>
      </c>
      <c r="AH1434">
        <f t="shared" si="184"/>
        <v>100</v>
      </c>
    </row>
    <row r="1435" spans="1:34" x14ac:dyDescent="0.45">
      <c r="A1435" t="str">
        <f>MID('Stand condition - SCT output'!$I1435,9,4)</f>
        <v>1993</v>
      </c>
      <c r="B1435">
        <f t="shared" si="182"/>
        <v>1994</v>
      </c>
      <c r="C1435" t="str">
        <f>MID('Stand condition - SCT output'!$I1435,18,4)</f>
        <v>1995</v>
      </c>
      <c r="D1435">
        <f>SUM('Stand condition - SCT output'!$B1435:$C1435)</f>
        <v>624036.37089891545</v>
      </c>
      <c r="E1435" s="1">
        <f>'Stand condition - SCT output'!$D1435</f>
        <v>19974594.3876881</v>
      </c>
      <c r="F1435" s="1">
        <f>'Stand condition - SCT output'!$E1435</f>
        <v>121450377.298159</v>
      </c>
      <c r="G1435" s="1">
        <f>'Stand condition - SCT output'!$F1435</f>
        <v>83564277.912367806</v>
      </c>
      <c r="H1435" s="1">
        <f>'Stand condition - SCT output'!$G1435</f>
        <v>4069.5696133482602</v>
      </c>
      <c r="I1435" s="1" t="str">
        <f>'Stand condition - SCT output'!$H1435</f>
        <v>Barwon-Darling</v>
      </c>
      <c r="J1435" s="1" t="str">
        <f>'Stand condition - SCT output'!$J1435</f>
        <v>Black Box</v>
      </c>
      <c r="K1435" s="1"/>
      <c r="L1435" t="s">
        <v>80</v>
      </c>
      <c r="M1435">
        <v>1994</v>
      </c>
      <c r="N1435" t="s">
        <v>82</v>
      </c>
      <c r="O1435">
        <v>624036.37089891545</v>
      </c>
      <c r="P1435" s="1">
        <v>19974594.3876881</v>
      </c>
      <c r="Q1435" s="1">
        <v>121450377.298159</v>
      </c>
      <c r="R1435" s="1">
        <v>83564277.912367806</v>
      </c>
      <c r="S1435" s="1">
        <v>4069.5696133482602</v>
      </c>
      <c r="T1435" s="1" t="s">
        <v>18</v>
      </c>
      <c r="U1435" s="1" t="s">
        <v>58</v>
      </c>
      <c r="V1435">
        <f t="shared" si="183"/>
        <v>225617355.53872716</v>
      </c>
      <c r="X1435" t="s">
        <v>80</v>
      </c>
      <c r="Y1435">
        <v>1994</v>
      </c>
      <c r="Z1435" t="s">
        <v>82</v>
      </c>
      <c r="AA1435">
        <f t="shared" si="177"/>
        <v>0.27659058825897803</v>
      </c>
      <c r="AB1435">
        <f t="shared" si="178"/>
        <v>8.8533057840310807</v>
      </c>
      <c r="AC1435">
        <f t="shared" si="179"/>
        <v>53.830245908237352</v>
      </c>
      <c r="AD1435">
        <f t="shared" si="180"/>
        <v>37.038053970996046</v>
      </c>
      <c r="AE1435">
        <f t="shared" si="181"/>
        <v>1.8037484765438267E-3</v>
      </c>
      <c r="AF1435" s="1" t="s">
        <v>18</v>
      </c>
      <c r="AG1435" s="1" t="s">
        <v>58</v>
      </c>
      <c r="AH1435">
        <f t="shared" si="184"/>
        <v>100</v>
      </c>
    </row>
    <row r="1436" spans="1:34" x14ac:dyDescent="0.45">
      <c r="A1436" t="str">
        <f>MID('Stand condition - SCT output'!$I1436,9,4)</f>
        <v>1993</v>
      </c>
      <c r="B1436">
        <f t="shared" si="182"/>
        <v>1994</v>
      </c>
      <c r="C1436" t="str">
        <f>MID('Stand condition - SCT output'!$I1436,18,4)</f>
        <v>1995</v>
      </c>
      <c r="D1436">
        <f>SUM('Stand condition - SCT output'!$B1436:$C1436)</f>
        <v>1084422.9820276597</v>
      </c>
      <c r="E1436" s="1">
        <f>'Stand condition - SCT output'!$D1436</f>
        <v>11246798.0964025</v>
      </c>
      <c r="F1436" s="1">
        <f>'Stand condition - SCT output'!$E1436</f>
        <v>50562981.814036101</v>
      </c>
      <c r="G1436" s="1">
        <f>'Stand condition - SCT output'!$F1436</f>
        <v>18579436.828586701</v>
      </c>
      <c r="H1436" s="1">
        <f>'Stand condition - SCT output'!$G1436</f>
        <v>0</v>
      </c>
      <c r="I1436" s="1" t="str">
        <f>'Stand condition - SCT output'!$H1436</f>
        <v>Border Rivers</v>
      </c>
      <c r="J1436" s="1" t="str">
        <f>'Stand condition - SCT output'!$J1436</f>
        <v>Black Box</v>
      </c>
      <c r="K1436" s="1"/>
      <c r="L1436" t="s">
        <v>80</v>
      </c>
      <c r="M1436">
        <v>1994</v>
      </c>
      <c r="N1436" t="s">
        <v>82</v>
      </c>
      <c r="O1436">
        <v>1084422.9820276597</v>
      </c>
      <c r="P1436" s="1">
        <v>11246798.0964025</v>
      </c>
      <c r="Q1436" s="1">
        <v>50562981.814036101</v>
      </c>
      <c r="R1436" s="1">
        <v>18579436.828586701</v>
      </c>
      <c r="S1436" s="1">
        <v>0</v>
      </c>
      <c r="T1436" s="1" t="s">
        <v>19</v>
      </c>
      <c r="U1436" s="1" t="s">
        <v>58</v>
      </c>
      <c r="V1436">
        <f t="shared" si="183"/>
        <v>81473639.72105296</v>
      </c>
      <c r="X1436" t="s">
        <v>80</v>
      </c>
      <c r="Y1436">
        <v>1994</v>
      </c>
      <c r="Z1436" t="s">
        <v>82</v>
      </c>
      <c r="AA1436">
        <f t="shared" si="177"/>
        <v>1.3310108468708099</v>
      </c>
      <c r="AB1436">
        <f t="shared" si="178"/>
        <v>13.804217087770908</v>
      </c>
      <c r="AC1436">
        <f t="shared" si="179"/>
        <v>62.060541283232396</v>
      </c>
      <c r="AD1436">
        <f t="shared" si="180"/>
        <v>22.804230782125888</v>
      </c>
      <c r="AE1436">
        <f t="shared" si="181"/>
        <v>0</v>
      </c>
      <c r="AF1436" s="1" t="s">
        <v>19</v>
      </c>
      <c r="AG1436" s="1" t="s">
        <v>58</v>
      </c>
      <c r="AH1436">
        <f t="shared" si="184"/>
        <v>100</v>
      </c>
    </row>
    <row r="1437" spans="1:34" x14ac:dyDescent="0.45">
      <c r="A1437" t="str">
        <f>MID('Stand condition - SCT output'!$I1437,9,4)</f>
        <v>1993</v>
      </c>
      <c r="B1437">
        <f t="shared" si="182"/>
        <v>1994</v>
      </c>
      <c r="C1437" t="str">
        <f>MID('Stand condition - SCT output'!$I1437,18,4)</f>
        <v>1995</v>
      </c>
      <c r="D1437">
        <f>SUM('Stand condition - SCT output'!$B1437:$C1437)</f>
        <v>10604.4323730468</v>
      </c>
      <c r="E1437" s="1">
        <f>'Stand condition - SCT output'!$D1437</f>
        <v>80423.838439941406</v>
      </c>
      <c r="F1437" s="1">
        <f>'Stand condition - SCT output'!$E1437</f>
        <v>247433.922180175</v>
      </c>
      <c r="G1437" s="1">
        <f>'Stand condition - SCT output'!$F1437</f>
        <v>377912.143278712</v>
      </c>
      <c r="H1437" s="1">
        <f>'Stand condition - SCT output'!$G1437</f>
        <v>0</v>
      </c>
      <c r="I1437" s="1" t="str">
        <f>'Stand condition - SCT output'!$H1437</f>
        <v>Campaspe</v>
      </c>
      <c r="J1437" s="1" t="str">
        <f>'Stand condition - SCT output'!$J1437</f>
        <v>Black Box</v>
      </c>
      <c r="K1437" s="1"/>
      <c r="L1437" t="s">
        <v>80</v>
      </c>
      <c r="M1437">
        <v>1994</v>
      </c>
      <c r="N1437" t="s">
        <v>82</v>
      </c>
      <c r="O1437">
        <v>10604.4323730468</v>
      </c>
      <c r="P1437" s="1">
        <v>80423.838439941406</v>
      </c>
      <c r="Q1437" s="1">
        <v>247433.922180175</v>
      </c>
      <c r="R1437" s="1">
        <v>377912.143278712</v>
      </c>
      <c r="S1437" s="1">
        <v>0</v>
      </c>
      <c r="T1437" s="1" t="s">
        <v>20</v>
      </c>
      <c r="U1437" s="1" t="s">
        <v>58</v>
      </c>
      <c r="V1437">
        <f t="shared" si="183"/>
        <v>716374.33627187519</v>
      </c>
      <c r="X1437" t="s">
        <v>80</v>
      </c>
      <c r="Y1437">
        <v>1994</v>
      </c>
      <c r="Z1437" t="s">
        <v>82</v>
      </c>
      <c r="AA1437">
        <f t="shared" si="177"/>
        <v>1.4802920534861614</v>
      </c>
      <c r="AB1437">
        <f t="shared" si="178"/>
        <v>11.226510270940151</v>
      </c>
      <c r="AC1437">
        <f t="shared" si="179"/>
        <v>34.539752424390308</v>
      </c>
      <c r="AD1437">
        <f t="shared" si="180"/>
        <v>52.753445251183386</v>
      </c>
      <c r="AE1437">
        <f t="shared" si="181"/>
        <v>0</v>
      </c>
      <c r="AF1437" s="1" t="s">
        <v>20</v>
      </c>
      <c r="AG1437" s="1" t="s">
        <v>58</v>
      </c>
      <c r="AH1437">
        <f t="shared" si="184"/>
        <v>100</v>
      </c>
    </row>
    <row r="1438" spans="1:34" x14ac:dyDescent="0.45">
      <c r="A1438" t="str">
        <f>MID('Stand condition - SCT output'!$I1438,9,4)</f>
        <v>1993</v>
      </c>
      <c r="B1438">
        <f t="shared" si="182"/>
        <v>1994</v>
      </c>
      <c r="C1438" t="str">
        <f>MID('Stand condition - SCT output'!$I1438,18,4)</f>
        <v>1995</v>
      </c>
      <c r="D1438">
        <f>SUM('Stand condition - SCT output'!$B1438:$C1438)</f>
        <v>1023963.87322998</v>
      </c>
      <c r="E1438" s="1">
        <f>'Stand condition - SCT output'!$D1438</f>
        <v>2397257.5285055698</v>
      </c>
      <c r="F1438" s="1">
        <f>'Stand condition - SCT output'!$E1438</f>
        <v>7331344.1044076905</v>
      </c>
      <c r="G1438" s="1">
        <f>'Stand condition - SCT output'!$F1438</f>
        <v>11829348.1838421</v>
      </c>
      <c r="H1438" s="1">
        <f>'Stand condition - SCT output'!$G1438</f>
        <v>622.11126708984295</v>
      </c>
      <c r="I1438" s="1" t="str">
        <f>'Stand condition - SCT output'!$H1438</f>
        <v>Goulburn-Broken</v>
      </c>
      <c r="J1438" s="1" t="str">
        <f>'Stand condition - SCT output'!$J1438</f>
        <v>Black Box</v>
      </c>
      <c r="K1438" s="1"/>
      <c r="L1438" t="s">
        <v>80</v>
      </c>
      <c r="M1438">
        <v>1994</v>
      </c>
      <c r="N1438" t="s">
        <v>82</v>
      </c>
      <c r="O1438">
        <v>1023963.87322998</v>
      </c>
      <c r="P1438" s="1">
        <v>2397257.5285055698</v>
      </c>
      <c r="Q1438" s="1">
        <v>7331344.1044076905</v>
      </c>
      <c r="R1438" s="1">
        <v>11829348.1838421</v>
      </c>
      <c r="S1438" s="1">
        <v>622.11126708984295</v>
      </c>
      <c r="T1438" s="1" t="s">
        <v>21</v>
      </c>
      <c r="U1438" s="1" t="s">
        <v>58</v>
      </c>
      <c r="V1438">
        <f t="shared" si="183"/>
        <v>22582535.801252432</v>
      </c>
      <c r="X1438" t="s">
        <v>80</v>
      </c>
      <c r="Y1438">
        <v>1994</v>
      </c>
      <c r="Z1438" t="s">
        <v>82</v>
      </c>
      <c r="AA1438">
        <f t="shared" si="177"/>
        <v>4.5343175019928044</v>
      </c>
      <c r="AB1438">
        <f t="shared" si="178"/>
        <v>10.615537376332277</v>
      </c>
      <c r="AC1438">
        <f t="shared" si="179"/>
        <v>32.464662821440513</v>
      </c>
      <c r="AD1438">
        <f t="shared" si="180"/>
        <v>52.38272746670922</v>
      </c>
      <c r="AE1438">
        <f t="shared" si="181"/>
        <v>2.7548335251851592E-3</v>
      </c>
      <c r="AF1438" s="1" t="s">
        <v>21</v>
      </c>
      <c r="AG1438" s="1" t="s">
        <v>58</v>
      </c>
      <c r="AH1438">
        <f t="shared" si="184"/>
        <v>100</v>
      </c>
    </row>
    <row r="1439" spans="1:34" x14ac:dyDescent="0.45">
      <c r="A1439" t="str">
        <f>MID('Stand condition - SCT output'!$I1439,9,4)</f>
        <v>1993</v>
      </c>
      <c r="B1439">
        <f t="shared" si="182"/>
        <v>1994</v>
      </c>
      <c r="C1439" t="str">
        <f>MID('Stand condition - SCT output'!$I1439,18,4)</f>
        <v>1995</v>
      </c>
      <c r="D1439">
        <f>SUM('Stand condition - SCT output'!$B1439:$C1439)</f>
        <v>2124565.468398381</v>
      </c>
      <c r="E1439" s="1">
        <f>'Stand condition - SCT output'!$D1439</f>
        <v>21826247.047287799</v>
      </c>
      <c r="F1439" s="1">
        <f>'Stand condition - SCT output'!$E1439</f>
        <v>132705115.24675</v>
      </c>
      <c r="G1439" s="1">
        <f>'Stand condition - SCT output'!$F1439</f>
        <v>58916318.254182398</v>
      </c>
      <c r="H1439" s="1">
        <f>'Stand condition - SCT output'!$G1439</f>
        <v>672.31695556640602</v>
      </c>
      <c r="I1439" s="1" t="str">
        <f>'Stand condition - SCT output'!$H1439</f>
        <v>Gwydir</v>
      </c>
      <c r="J1439" s="1" t="str">
        <f>'Stand condition - SCT output'!$J1439</f>
        <v>Black Box</v>
      </c>
      <c r="K1439" s="1"/>
      <c r="L1439" t="s">
        <v>80</v>
      </c>
      <c r="M1439">
        <v>1994</v>
      </c>
      <c r="N1439" t="s">
        <v>82</v>
      </c>
      <c r="O1439">
        <v>2124565.468398381</v>
      </c>
      <c r="P1439" s="1">
        <v>21826247.047287799</v>
      </c>
      <c r="Q1439" s="1">
        <v>132705115.24675</v>
      </c>
      <c r="R1439" s="1">
        <v>58916318.254182398</v>
      </c>
      <c r="S1439" s="1">
        <v>672.31695556640602</v>
      </c>
      <c r="T1439" s="1" t="s">
        <v>22</v>
      </c>
      <c r="U1439" s="1" t="s">
        <v>58</v>
      </c>
      <c r="V1439">
        <f t="shared" si="183"/>
        <v>215572918.33357415</v>
      </c>
      <c r="X1439" t="s">
        <v>80</v>
      </c>
      <c r="Y1439">
        <v>1994</v>
      </c>
      <c r="Z1439" t="s">
        <v>82</v>
      </c>
      <c r="AA1439">
        <f t="shared" si="177"/>
        <v>0.98554377090672496</v>
      </c>
      <c r="AB1439">
        <f t="shared" si="178"/>
        <v>10.124762987860194</v>
      </c>
      <c r="AC1439">
        <f t="shared" si="179"/>
        <v>61.559270186899909</v>
      </c>
      <c r="AD1439">
        <f t="shared" si="180"/>
        <v>27.330111179835775</v>
      </c>
      <c r="AE1439">
        <f t="shared" si="181"/>
        <v>3.1187449739214149E-4</v>
      </c>
      <c r="AF1439" s="1" t="s">
        <v>22</v>
      </c>
      <c r="AG1439" s="1" t="s">
        <v>58</v>
      </c>
      <c r="AH1439">
        <f t="shared" si="184"/>
        <v>100.00000000000001</v>
      </c>
    </row>
    <row r="1440" spans="1:34" x14ac:dyDescent="0.45">
      <c r="A1440" t="str">
        <f>MID('Stand condition - SCT output'!$I1440,9,4)</f>
        <v>1993</v>
      </c>
      <c r="B1440">
        <f t="shared" si="182"/>
        <v>1994</v>
      </c>
      <c r="C1440" t="str">
        <f>MID('Stand condition - SCT output'!$I1440,18,4)</f>
        <v>1995</v>
      </c>
      <c r="D1440">
        <f>SUM('Stand condition - SCT output'!$B1440:$C1440)</f>
        <v>6369891.9425659087</v>
      </c>
      <c r="E1440" s="1">
        <f>'Stand condition - SCT output'!$D1440</f>
        <v>143696257.27575099</v>
      </c>
      <c r="F1440" s="1">
        <f>'Stand condition - SCT output'!$E1440</f>
        <v>565364587.178617</v>
      </c>
      <c r="G1440" s="1">
        <f>'Stand condition - SCT output'!$F1440</f>
        <v>115054886.703275</v>
      </c>
      <c r="H1440" s="1">
        <f>'Stand condition - SCT output'!$G1440</f>
        <v>663.94866943359295</v>
      </c>
      <c r="I1440" s="1" t="str">
        <f>'Stand condition - SCT output'!$H1440</f>
        <v>Warrego</v>
      </c>
      <c r="J1440" s="1" t="str">
        <f>'Stand condition - SCT output'!$J1440</f>
        <v>Black Box</v>
      </c>
      <c r="K1440" s="1"/>
      <c r="L1440" t="s">
        <v>80</v>
      </c>
      <c r="M1440">
        <v>1994</v>
      </c>
      <c r="N1440" t="s">
        <v>82</v>
      </c>
      <c r="O1440">
        <v>6369891.9425659087</v>
      </c>
      <c r="P1440" s="1">
        <v>143696257.27575099</v>
      </c>
      <c r="Q1440" s="1">
        <v>565364587.178617</v>
      </c>
      <c r="R1440" s="1">
        <v>115054886.703275</v>
      </c>
      <c r="S1440" s="1">
        <v>663.94866943359295</v>
      </c>
      <c r="T1440" s="1" t="s">
        <v>23</v>
      </c>
      <c r="U1440" s="1" t="s">
        <v>58</v>
      </c>
      <c r="V1440">
        <f t="shared" si="183"/>
        <v>830486287.04887831</v>
      </c>
      <c r="X1440" t="s">
        <v>80</v>
      </c>
      <c r="Y1440">
        <v>1994</v>
      </c>
      <c r="Z1440" t="s">
        <v>82</v>
      </c>
      <c r="AA1440">
        <f t="shared" si="177"/>
        <v>0.76700748006342556</v>
      </c>
      <c r="AB1440">
        <f t="shared" si="178"/>
        <v>17.302664657639767</v>
      </c>
      <c r="AC1440">
        <f t="shared" si="179"/>
        <v>68.076330217038532</v>
      </c>
      <c r="AD1440">
        <f t="shared" si="180"/>
        <v>13.85391769828265</v>
      </c>
      <c r="AE1440">
        <f t="shared" si="181"/>
        <v>7.9946975619901622E-5</v>
      </c>
      <c r="AF1440" s="1" t="s">
        <v>23</v>
      </c>
      <c r="AG1440" s="1" t="s">
        <v>58</v>
      </c>
      <c r="AH1440">
        <f t="shared" si="184"/>
        <v>99.999999999999986</v>
      </c>
    </row>
    <row r="1441" spans="1:34" x14ac:dyDescent="0.45">
      <c r="A1441" t="str">
        <f>MID('Stand condition - SCT output'!$I1441,9,4)</f>
        <v>1993</v>
      </c>
      <c r="B1441">
        <f t="shared" si="182"/>
        <v>1994</v>
      </c>
      <c r="C1441" t="str">
        <f>MID('Stand condition - SCT output'!$I1441,18,4)</f>
        <v>1995</v>
      </c>
      <c r="D1441">
        <f>SUM('Stand condition - SCT output'!$B1441:$C1441)</f>
        <v>35506.73535156242</v>
      </c>
      <c r="E1441" s="1">
        <f>'Stand condition - SCT output'!$D1441</f>
        <v>96357.092441454093</v>
      </c>
      <c r="F1441" s="1">
        <f>'Stand condition - SCT output'!$E1441</f>
        <v>401582.67584300297</v>
      </c>
      <c r="G1441" s="1">
        <f>'Stand condition - SCT output'!$F1441</f>
        <v>680613.08163870999</v>
      </c>
      <c r="H1441" s="1">
        <f>'Stand condition - SCT output'!$G1441</f>
        <v>633.33923339843705</v>
      </c>
      <c r="I1441" s="1" t="str">
        <f>'Stand condition - SCT output'!$H1441</f>
        <v>Eastern Mt Lofty Ranges</v>
      </c>
      <c r="J1441" s="1" t="str">
        <f>'Stand condition - SCT output'!$J1441</f>
        <v>Black Box</v>
      </c>
      <c r="K1441" s="1"/>
      <c r="L1441" t="s">
        <v>80</v>
      </c>
      <c r="M1441">
        <v>1994</v>
      </c>
      <c r="N1441" t="s">
        <v>82</v>
      </c>
      <c r="O1441">
        <v>35506.73535156242</v>
      </c>
      <c r="P1441" s="1">
        <v>96357.092441454093</v>
      </c>
      <c r="Q1441" s="1">
        <v>401582.67584300297</v>
      </c>
      <c r="R1441" s="1">
        <v>680613.08163870999</v>
      </c>
      <c r="S1441" s="1">
        <v>633.33923339843705</v>
      </c>
      <c r="T1441" s="1" t="s">
        <v>24</v>
      </c>
      <c r="U1441" s="1" t="s">
        <v>58</v>
      </c>
      <c r="V1441">
        <f t="shared" si="183"/>
        <v>1214692.9245081278</v>
      </c>
      <c r="X1441" t="s">
        <v>80</v>
      </c>
      <c r="Y1441">
        <v>1994</v>
      </c>
      <c r="Z1441" t="s">
        <v>82</v>
      </c>
      <c r="AA1441">
        <f t="shared" si="177"/>
        <v>2.9231038260917139</v>
      </c>
      <c r="AB1441">
        <f t="shared" si="178"/>
        <v>7.9326297615895385</v>
      </c>
      <c r="AC1441">
        <f t="shared" si="179"/>
        <v>33.060427680157765</v>
      </c>
      <c r="AD1441">
        <f t="shared" si="180"/>
        <v>56.031698868610292</v>
      </c>
      <c r="AE1441">
        <f t="shared" si="181"/>
        <v>5.2139863550691092E-2</v>
      </c>
      <c r="AF1441" s="1" t="s">
        <v>24</v>
      </c>
      <c r="AG1441" s="1" t="s">
        <v>58</v>
      </c>
      <c r="AH1441">
        <f t="shared" si="184"/>
        <v>100</v>
      </c>
    </row>
    <row r="1442" spans="1:34" x14ac:dyDescent="0.45">
      <c r="A1442" t="str">
        <f>MID('Stand condition - SCT output'!$I1442,9,4)</f>
        <v>1993</v>
      </c>
      <c r="B1442">
        <f t="shared" si="182"/>
        <v>1994</v>
      </c>
      <c r="C1442" t="str">
        <f>MID('Stand condition - SCT output'!$I1442,18,4)</f>
        <v>1995</v>
      </c>
      <c r="D1442">
        <f>SUM('Stand condition - SCT output'!$B1442:$C1442)</f>
        <v>671934.38997874467</v>
      </c>
      <c r="E1442" s="1">
        <f>'Stand condition - SCT output'!$D1442</f>
        <v>12681076.974328799</v>
      </c>
      <c r="F1442" s="1">
        <f>'Stand condition - SCT output'!$E1442</f>
        <v>72883482.774918601</v>
      </c>
      <c r="G1442" s="1">
        <f>'Stand condition - SCT output'!$F1442</f>
        <v>43437064.845607102</v>
      </c>
      <c r="H1442" s="1">
        <f>'Stand condition - SCT output'!$G1442</f>
        <v>16486.554748535102</v>
      </c>
      <c r="I1442" s="1" t="str">
        <f>'Stand condition - SCT output'!$H1442</f>
        <v>Condamine-Balonne</v>
      </c>
      <c r="J1442" s="1" t="str">
        <f>'Stand condition - SCT output'!$J1442</f>
        <v>Black Box</v>
      </c>
      <c r="K1442" s="1"/>
      <c r="L1442" t="s">
        <v>80</v>
      </c>
      <c r="M1442">
        <v>1994</v>
      </c>
      <c r="N1442" t="s">
        <v>82</v>
      </c>
      <c r="O1442">
        <v>671934.38997874467</v>
      </c>
      <c r="P1442" s="1">
        <v>12681076.974328799</v>
      </c>
      <c r="Q1442" s="1">
        <v>72883482.774918601</v>
      </c>
      <c r="R1442" s="1">
        <v>43437064.845607102</v>
      </c>
      <c r="S1442" s="1">
        <v>16486.554748535102</v>
      </c>
      <c r="T1442" s="1" t="s">
        <v>25</v>
      </c>
      <c r="U1442" s="1" t="s">
        <v>58</v>
      </c>
      <c r="V1442">
        <f t="shared" si="183"/>
        <v>129690045.53958178</v>
      </c>
      <c r="X1442" t="s">
        <v>80</v>
      </c>
      <c r="Y1442">
        <v>1994</v>
      </c>
      <c r="Z1442" t="s">
        <v>82</v>
      </c>
      <c r="AA1442">
        <f t="shared" si="177"/>
        <v>0.51810791428372838</v>
      </c>
      <c r="AB1442">
        <f t="shared" si="178"/>
        <v>9.7779879107672141</v>
      </c>
      <c r="AC1442">
        <f t="shared" si="179"/>
        <v>56.198208946325302</v>
      </c>
      <c r="AD1442">
        <f t="shared" si="180"/>
        <v>33.492982954000105</v>
      </c>
      <c r="AE1442">
        <f t="shared" si="181"/>
        <v>1.2712274623655182E-2</v>
      </c>
      <c r="AF1442" s="1" t="s">
        <v>25</v>
      </c>
      <c r="AG1442" s="1" t="s">
        <v>58</v>
      </c>
      <c r="AH1442">
        <f t="shared" si="184"/>
        <v>100</v>
      </c>
    </row>
    <row r="1443" spans="1:34" x14ac:dyDescent="0.45">
      <c r="A1443" t="str">
        <f>MID('Stand condition - SCT output'!$I1443,9,4)</f>
        <v>1994</v>
      </c>
      <c r="B1443">
        <f t="shared" si="182"/>
        <v>1995</v>
      </c>
      <c r="C1443" t="str">
        <f>MID('Stand condition - SCT output'!$I1443,18,4)</f>
        <v>1996</v>
      </c>
      <c r="D1443">
        <f>SUM('Stand condition - SCT output'!$B1443:$C1443)</f>
        <v>55478383.590297252</v>
      </c>
      <c r="E1443" s="1">
        <f>'Stand condition - SCT output'!$D1443</f>
        <v>274280071.11479402</v>
      </c>
      <c r="F1443" s="1">
        <f>'Stand condition - SCT output'!$E1443</f>
        <v>395193438.16962898</v>
      </c>
      <c r="G1443" s="1">
        <f>'Stand condition - SCT output'!$F1443</f>
        <v>197644922.77790299</v>
      </c>
      <c r="H1443" s="1">
        <f>'Stand condition - SCT output'!$G1443</f>
        <v>20317.084716796799</v>
      </c>
      <c r="I1443" s="1" t="str">
        <f>'Stand condition - SCT output'!$H1443</f>
        <v>Murrumbidgee</v>
      </c>
      <c r="J1443" s="1" t="str">
        <f>'Stand condition - SCT output'!$J1443</f>
        <v>Black Box</v>
      </c>
      <c r="K1443" s="1"/>
      <c r="L1443" t="s">
        <v>81</v>
      </c>
      <c r="M1443">
        <v>1995</v>
      </c>
      <c r="N1443" t="s">
        <v>83</v>
      </c>
      <c r="O1443">
        <v>55478383.590297252</v>
      </c>
      <c r="P1443" s="1">
        <v>274280071.11479402</v>
      </c>
      <c r="Q1443" s="1">
        <v>395193438.16962898</v>
      </c>
      <c r="R1443" s="1">
        <v>197644922.77790299</v>
      </c>
      <c r="S1443" s="1">
        <v>20317.084716796799</v>
      </c>
      <c r="T1443" s="1" t="s">
        <v>4</v>
      </c>
      <c r="U1443" s="1" t="s">
        <v>58</v>
      </c>
      <c r="V1443">
        <f t="shared" si="183"/>
        <v>922617132.73733997</v>
      </c>
      <c r="X1443" t="s">
        <v>81</v>
      </c>
      <c r="Y1443">
        <v>1995</v>
      </c>
      <c r="Z1443" t="s">
        <v>83</v>
      </c>
      <c r="AA1443">
        <f t="shared" si="177"/>
        <v>6.013153411285221</v>
      </c>
      <c r="AB1443">
        <f t="shared" si="178"/>
        <v>29.728482312161752</v>
      </c>
      <c r="AC1443">
        <f t="shared" si="179"/>
        <v>42.833958328642559</v>
      </c>
      <c r="AD1443">
        <f t="shared" si="180"/>
        <v>21.422203833512658</v>
      </c>
      <c r="AE1443">
        <f t="shared" si="181"/>
        <v>2.202114397823661E-3</v>
      </c>
      <c r="AF1443" s="1" t="s">
        <v>4</v>
      </c>
      <c r="AG1443" s="1" t="s">
        <v>58</v>
      </c>
      <c r="AH1443">
        <f t="shared" si="184"/>
        <v>100.00000000000001</v>
      </c>
    </row>
    <row r="1444" spans="1:34" x14ac:dyDescent="0.45">
      <c r="A1444" t="str">
        <f>MID('Stand condition - SCT output'!$I1444,9,4)</f>
        <v>1994</v>
      </c>
      <c r="B1444">
        <f t="shared" si="182"/>
        <v>1995</v>
      </c>
      <c r="C1444" t="str">
        <f>MID('Stand condition - SCT output'!$I1444,18,4)</f>
        <v>1996</v>
      </c>
      <c r="D1444">
        <f>SUM('Stand condition - SCT output'!$B1444:$C1444)</f>
        <v>114938.39599609299</v>
      </c>
      <c r="E1444" s="1">
        <f>'Stand condition - SCT output'!$D1444</f>
        <v>4206221.9284533896</v>
      </c>
      <c r="F1444" s="1">
        <f>'Stand condition - SCT output'!$E1444</f>
        <v>98762013.851609394</v>
      </c>
      <c r="G1444" s="1">
        <f>'Stand condition - SCT output'!$F1444</f>
        <v>133517617.048939</v>
      </c>
      <c r="H1444" s="1">
        <f>'Stand condition - SCT output'!$G1444</f>
        <v>0</v>
      </c>
      <c r="I1444" s="1" t="str">
        <f>'Stand condition - SCT output'!$H1444</f>
        <v>Namoi</v>
      </c>
      <c r="J1444" s="1" t="str">
        <f>'Stand condition - SCT output'!$J1444</f>
        <v>Black Box</v>
      </c>
      <c r="K1444" s="1"/>
      <c r="L1444" t="s">
        <v>81</v>
      </c>
      <c r="M1444">
        <v>1995</v>
      </c>
      <c r="N1444" t="s">
        <v>83</v>
      </c>
      <c r="O1444">
        <v>114938.39599609299</v>
      </c>
      <c r="P1444" s="1">
        <v>4206221.9284533896</v>
      </c>
      <c r="Q1444" s="1">
        <v>98762013.851609394</v>
      </c>
      <c r="R1444" s="1">
        <v>133517617.048939</v>
      </c>
      <c r="S1444" s="1">
        <v>0</v>
      </c>
      <c r="T1444" s="1" t="s">
        <v>7</v>
      </c>
      <c r="U1444" s="1" t="s">
        <v>58</v>
      </c>
      <c r="V1444">
        <f t="shared" si="183"/>
        <v>236600791.22499788</v>
      </c>
      <c r="X1444" t="s">
        <v>81</v>
      </c>
      <c r="Y1444">
        <v>1995</v>
      </c>
      <c r="Z1444" t="s">
        <v>83</v>
      </c>
      <c r="AA1444">
        <f t="shared" si="177"/>
        <v>4.857904126228859E-2</v>
      </c>
      <c r="AB1444">
        <f t="shared" si="178"/>
        <v>1.777771708486571</v>
      </c>
      <c r="AC1444">
        <f t="shared" si="179"/>
        <v>41.742047158959281</v>
      </c>
      <c r="AD1444">
        <f t="shared" si="180"/>
        <v>56.431602091291865</v>
      </c>
      <c r="AE1444">
        <f t="shared" si="181"/>
        <v>0</v>
      </c>
      <c r="AF1444" s="1" t="s">
        <v>7</v>
      </c>
      <c r="AG1444" s="1" t="s">
        <v>58</v>
      </c>
      <c r="AH1444">
        <f t="shared" si="184"/>
        <v>100</v>
      </c>
    </row>
    <row r="1445" spans="1:34" x14ac:dyDescent="0.45">
      <c r="A1445" t="str">
        <f>MID('Stand condition - SCT output'!$I1445,9,4)</f>
        <v>1994</v>
      </c>
      <c r="B1445">
        <f t="shared" si="182"/>
        <v>1995</v>
      </c>
      <c r="C1445" t="str">
        <f>MID('Stand condition - SCT output'!$I1445,18,4)</f>
        <v>1996</v>
      </c>
      <c r="D1445">
        <f>SUM('Stand condition - SCT output'!$B1445:$C1445)</f>
        <v>870479.16217040981</v>
      </c>
      <c r="E1445" s="1">
        <f>'Stand condition - SCT output'!$D1445</f>
        <v>14005273.5307712</v>
      </c>
      <c r="F1445" s="1">
        <f>'Stand condition - SCT output'!$E1445</f>
        <v>180144314.239335</v>
      </c>
      <c r="G1445" s="1">
        <f>'Stand condition - SCT output'!$F1445</f>
        <v>96055540.547992006</v>
      </c>
      <c r="H1445" s="1">
        <f>'Stand condition - SCT output'!$G1445</f>
        <v>0</v>
      </c>
      <c r="I1445" s="1" t="str">
        <f>'Stand condition - SCT output'!$H1445</f>
        <v>Nebine</v>
      </c>
      <c r="J1445" s="1" t="str">
        <f>'Stand condition - SCT output'!$J1445</f>
        <v>Black Box</v>
      </c>
      <c r="K1445" s="1"/>
      <c r="L1445" t="s">
        <v>81</v>
      </c>
      <c r="M1445">
        <v>1995</v>
      </c>
      <c r="N1445" t="s">
        <v>83</v>
      </c>
      <c r="O1445">
        <v>870479.16217040981</v>
      </c>
      <c r="P1445" s="1">
        <v>14005273.5307712</v>
      </c>
      <c r="Q1445" s="1">
        <v>180144314.239335</v>
      </c>
      <c r="R1445" s="1">
        <v>96055540.547992006</v>
      </c>
      <c r="S1445" s="1">
        <v>0</v>
      </c>
      <c r="T1445" s="1" t="s">
        <v>8</v>
      </c>
      <c r="U1445" s="1" t="s">
        <v>58</v>
      </c>
      <c r="V1445">
        <f t="shared" si="183"/>
        <v>291075607.4802686</v>
      </c>
      <c r="X1445" t="s">
        <v>81</v>
      </c>
      <c r="Y1445">
        <v>1995</v>
      </c>
      <c r="Z1445" t="s">
        <v>83</v>
      </c>
      <c r="AA1445">
        <f t="shared" si="177"/>
        <v>0.29905603210994508</v>
      </c>
      <c r="AB1445">
        <f t="shared" si="178"/>
        <v>4.8115586366063283</v>
      </c>
      <c r="AC1445">
        <f t="shared" si="179"/>
        <v>61.889182607493687</v>
      </c>
      <c r="AD1445">
        <f t="shared" si="180"/>
        <v>33.000202723790039</v>
      </c>
      <c r="AE1445">
        <f t="shared" si="181"/>
        <v>0</v>
      </c>
      <c r="AF1445" s="1" t="s">
        <v>8</v>
      </c>
      <c r="AG1445" s="1" t="s">
        <v>58</v>
      </c>
      <c r="AH1445">
        <f t="shared" si="184"/>
        <v>100</v>
      </c>
    </row>
    <row r="1446" spans="1:34" x14ac:dyDescent="0.45">
      <c r="A1446" t="str">
        <f>MID('Stand condition - SCT output'!$I1446,9,4)</f>
        <v>1994</v>
      </c>
      <c r="B1446">
        <f t="shared" si="182"/>
        <v>1995</v>
      </c>
      <c r="C1446" t="str">
        <f>MID('Stand condition - SCT output'!$I1446,18,4)</f>
        <v>1996</v>
      </c>
      <c r="D1446">
        <f>SUM('Stand condition - SCT output'!$B1446:$C1446)</f>
        <v>3746.0235595703102</v>
      </c>
      <c r="E1446" s="1">
        <f>'Stand condition - SCT output'!$D1446</f>
        <v>32393.438964843699</v>
      </c>
      <c r="F1446" s="1">
        <f>'Stand condition - SCT output'!$E1446</f>
        <v>137710.790588378</v>
      </c>
      <c r="G1446" s="1">
        <f>'Stand condition - SCT output'!$F1446</f>
        <v>224674.64280574999</v>
      </c>
      <c r="H1446" s="1">
        <f>'Stand condition - SCT output'!$G1446</f>
        <v>620.26708984375</v>
      </c>
      <c r="I1446" s="1" t="str">
        <f>'Stand condition - SCT output'!$H1446</f>
        <v>Ovens</v>
      </c>
      <c r="J1446" s="1" t="str">
        <f>'Stand condition - SCT output'!$J1446</f>
        <v>Black Box</v>
      </c>
      <c r="K1446" s="1"/>
      <c r="L1446" t="s">
        <v>81</v>
      </c>
      <c r="M1446">
        <v>1995</v>
      </c>
      <c r="N1446" t="s">
        <v>83</v>
      </c>
      <c r="O1446">
        <v>3746.0235595703102</v>
      </c>
      <c r="P1446" s="1">
        <v>32393.438964843699</v>
      </c>
      <c r="Q1446" s="1">
        <v>137710.790588378</v>
      </c>
      <c r="R1446" s="1">
        <v>224674.64280574999</v>
      </c>
      <c r="S1446" s="1">
        <v>620.26708984375</v>
      </c>
      <c r="T1446" s="1" t="s">
        <v>9</v>
      </c>
      <c r="U1446" s="1" t="s">
        <v>58</v>
      </c>
      <c r="V1446">
        <f t="shared" si="183"/>
        <v>399145.16300838575</v>
      </c>
      <c r="X1446" t="s">
        <v>81</v>
      </c>
      <c r="Y1446">
        <v>1995</v>
      </c>
      <c r="Z1446" t="s">
        <v>83</v>
      </c>
      <c r="AA1446">
        <f t="shared" si="177"/>
        <v>0.93851157592297041</v>
      </c>
      <c r="AB1446">
        <f t="shared" si="178"/>
        <v>8.1157037506585379</v>
      </c>
      <c r="AC1446">
        <f t="shared" si="179"/>
        <v>34.501430394506571</v>
      </c>
      <c r="AD1446">
        <f t="shared" si="180"/>
        <v>56.288955404685623</v>
      </c>
      <c r="AE1446">
        <f t="shared" si="181"/>
        <v>0.15539887422629711</v>
      </c>
      <c r="AF1446" s="1" t="s">
        <v>9</v>
      </c>
      <c r="AG1446" s="1" t="s">
        <v>58</v>
      </c>
      <c r="AH1446">
        <f t="shared" si="184"/>
        <v>99.999999999999986</v>
      </c>
    </row>
    <row r="1447" spans="1:34" x14ac:dyDescent="0.45">
      <c r="A1447" t="str">
        <f>MID('Stand condition - SCT output'!$I1447,9,4)</f>
        <v>1994</v>
      </c>
      <c r="B1447">
        <f t="shared" si="182"/>
        <v>1995</v>
      </c>
      <c r="C1447" t="str">
        <f>MID('Stand condition - SCT output'!$I1447,18,4)</f>
        <v>1996</v>
      </c>
      <c r="D1447">
        <f>SUM('Stand condition - SCT output'!$B1447:$C1447)</f>
        <v>7292780.3643772509</v>
      </c>
      <c r="E1447" s="1">
        <f>'Stand condition - SCT output'!$D1447</f>
        <v>79750112.543199494</v>
      </c>
      <c r="F1447" s="1">
        <f>'Stand condition - SCT output'!$E1447</f>
        <v>200395709.96396399</v>
      </c>
      <c r="G1447" s="1">
        <f>'Stand condition - SCT output'!$F1447</f>
        <v>95512897.327505305</v>
      </c>
      <c r="H1447" s="1">
        <f>'Stand condition - SCT output'!$G1447</f>
        <v>935.86044730392098</v>
      </c>
      <c r="I1447" s="1" t="str">
        <f>'Stand condition - SCT output'!$H1447</f>
        <v>Paroo</v>
      </c>
      <c r="J1447" s="1" t="str">
        <f>'Stand condition - SCT output'!$J1447</f>
        <v>Black Box</v>
      </c>
      <c r="K1447" s="1"/>
      <c r="L1447" t="s">
        <v>81</v>
      </c>
      <c r="M1447">
        <v>1995</v>
      </c>
      <c r="N1447" t="s">
        <v>83</v>
      </c>
      <c r="O1447">
        <v>7292780.3643772509</v>
      </c>
      <c r="P1447" s="1">
        <v>79750112.543199494</v>
      </c>
      <c r="Q1447" s="1">
        <v>200395709.96396399</v>
      </c>
      <c r="R1447" s="1">
        <v>95512897.327505305</v>
      </c>
      <c r="S1447" s="1">
        <v>935.86044730392098</v>
      </c>
      <c r="T1447" s="1" t="s">
        <v>10</v>
      </c>
      <c r="U1447" s="1" t="s">
        <v>58</v>
      </c>
      <c r="V1447">
        <f t="shared" si="183"/>
        <v>382952436.0594933</v>
      </c>
      <c r="X1447" t="s">
        <v>81</v>
      </c>
      <c r="Y1447">
        <v>1995</v>
      </c>
      <c r="Z1447" t="s">
        <v>83</v>
      </c>
      <c r="AA1447">
        <f t="shared" si="177"/>
        <v>1.904356697510154</v>
      </c>
      <c r="AB1447">
        <f t="shared" si="178"/>
        <v>20.825069913071388</v>
      </c>
      <c r="AC1447">
        <f t="shared" si="179"/>
        <v>52.329138319629763</v>
      </c>
      <c r="AD1447">
        <f t="shared" si="180"/>
        <v>24.941190689453393</v>
      </c>
      <c r="AE1447">
        <f t="shared" si="181"/>
        <v>2.4438033530580047E-4</v>
      </c>
      <c r="AF1447" s="1" t="s">
        <v>10</v>
      </c>
      <c r="AG1447" s="1" t="s">
        <v>58</v>
      </c>
      <c r="AH1447">
        <f t="shared" si="184"/>
        <v>100</v>
      </c>
    </row>
    <row r="1448" spans="1:34" x14ac:dyDescent="0.45">
      <c r="A1448" t="str">
        <f>MID('Stand condition - SCT output'!$I1448,9,4)</f>
        <v>1994</v>
      </c>
      <c r="B1448">
        <f t="shared" si="182"/>
        <v>1995</v>
      </c>
      <c r="C1448" t="str">
        <f>MID('Stand condition - SCT output'!$I1448,18,4)</f>
        <v>1996</v>
      </c>
      <c r="D1448">
        <f>SUM('Stand condition - SCT output'!$B1448:$C1448)</f>
        <v>9023545.7176944502</v>
      </c>
      <c r="E1448" s="1">
        <f>'Stand condition - SCT output'!$D1448</f>
        <v>25410513.154475901</v>
      </c>
      <c r="F1448" s="1">
        <f>'Stand condition - SCT output'!$E1448</f>
        <v>52354839.978668801</v>
      </c>
      <c r="G1448" s="1">
        <f>'Stand condition - SCT output'!$F1448</f>
        <v>32047562.8224595</v>
      </c>
      <c r="H1448" s="1">
        <f>'Stand condition - SCT output'!$G1448</f>
        <v>0</v>
      </c>
      <c r="I1448" s="1" t="str">
        <f>'Stand condition - SCT output'!$H1448</f>
        <v>Wimmera-Avoca</v>
      </c>
      <c r="J1448" s="1" t="str">
        <f>'Stand condition - SCT output'!$J1448</f>
        <v>Black Box</v>
      </c>
      <c r="K1448" s="1"/>
      <c r="L1448" t="s">
        <v>81</v>
      </c>
      <c r="M1448">
        <v>1995</v>
      </c>
      <c r="N1448" t="s">
        <v>83</v>
      </c>
      <c r="O1448">
        <v>9023545.7176944502</v>
      </c>
      <c r="P1448" s="1">
        <v>25410513.154475901</v>
      </c>
      <c r="Q1448" s="1">
        <v>52354839.978668801</v>
      </c>
      <c r="R1448" s="1">
        <v>32047562.8224595</v>
      </c>
      <c r="S1448" s="1">
        <v>0</v>
      </c>
      <c r="T1448" s="1" t="s">
        <v>11</v>
      </c>
      <c r="U1448" s="1" t="s">
        <v>58</v>
      </c>
      <c r="V1448">
        <f t="shared" si="183"/>
        <v>118836461.67329866</v>
      </c>
      <c r="X1448" t="s">
        <v>81</v>
      </c>
      <c r="Y1448">
        <v>1995</v>
      </c>
      <c r="Z1448" t="s">
        <v>83</v>
      </c>
      <c r="AA1448">
        <f t="shared" si="177"/>
        <v>7.5932467111833821</v>
      </c>
      <c r="AB1448">
        <f t="shared" si="178"/>
        <v>21.382758117061464</v>
      </c>
      <c r="AC1448">
        <f t="shared" si="179"/>
        <v>44.056209046850476</v>
      </c>
      <c r="AD1448">
        <f t="shared" si="180"/>
        <v>26.967786124904681</v>
      </c>
      <c r="AE1448">
        <f t="shared" si="181"/>
        <v>0</v>
      </c>
      <c r="AF1448" s="1" t="s">
        <v>11</v>
      </c>
      <c r="AG1448" s="1" t="s">
        <v>58</v>
      </c>
      <c r="AH1448">
        <f t="shared" si="184"/>
        <v>100</v>
      </c>
    </row>
    <row r="1449" spans="1:34" x14ac:dyDescent="0.45">
      <c r="A1449" t="str">
        <f>MID('Stand condition - SCT output'!$I1449,9,4)</f>
        <v>1994</v>
      </c>
      <c r="B1449">
        <f t="shared" si="182"/>
        <v>1995</v>
      </c>
      <c r="C1449" t="str">
        <f>MID('Stand condition - SCT output'!$I1449,18,4)</f>
        <v>1996</v>
      </c>
      <c r="D1449">
        <f>SUM('Stand condition - SCT output'!$B1449:$C1449)</f>
        <v>52402841.767410025</v>
      </c>
      <c r="E1449" s="1">
        <f>'Stand condition - SCT output'!$D1449</f>
        <v>300186173.18084598</v>
      </c>
      <c r="F1449" s="1">
        <f>'Stand condition - SCT output'!$E1449</f>
        <v>388186854.70259702</v>
      </c>
      <c r="G1449" s="1">
        <f>'Stand condition - SCT output'!$F1449</f>
        <v>144816397.604617</v>
      </c>
      <c r="H1449" s="1">
        <f>'Stand condition - SCT output'!$G1449</f>
        <v>7052.4210205078098</v>
      </c>
      <c r="I1449" s="1" t="str">
        <f>'Stand condition - SCT output'!$H1449</f>
        <v>Lachlan</v>
      </c>
      <c r="J1449" s="1" t="str">
        <f>'Stand condition - SCT output'!$J1449</f>
        <v>Black Box</v>
      </c>
      <c r="K1449" s="1"/>
      <c r="L1449" t="s">
        <v>81</v>
      </c>
      <c r="M1449">
        <v>1995</v>
      </c>
      <c r="N1449" t="s">
        <v>83</v>
      </c>
      <c r="O1449">
        <v>52402841.767410025</v>
      </c>
      <c r="P1449" s="1">
        <v>300186173.18084598</v>
      </c>
      <c r="Q1449" s="1">
        <v>388186854.70259702</v>
      </c>
      <c r="R1449" s="1">
        <v>144816397.604617</v>
      </c>
      <c r="S1449" s="1">
        <v>7052.4210205078098</v>
      </c>
      <c r="T1449" s="1" t="s">
        <v>12</v>
      </c>
      <c r="U1449" s="1" t="s">
        <v>58</v>
      </c>
      <c r="V1449">
        <f t="shared" si="183"/>
        <v>885599319.67649055</v>
      </c>
      <c r="X1449" t="s">
        <v>81</v>
      </c>
      <c r="Y1449">
        <v>1995</v>
      </c>
      <c r="Z1449" t="s">
        <v>83</v>
      </c>
      <c r="AA1449">
        <f t="shared" si="177"/>
        <v>5.9172179340147624</v>
      </c>
      <c r="AB1449">
        <f t="shared" si="178"/>
        <v>33.896387058032516</v>
      </c>
      <c r="AC1449">
        <f t="shared" si="179"/>
        <v>43.833237681844842</v>
      </c>
      <c r="AD1449">
        <f t="shared" si="180"/>
        <v>16.352360981659114</v>
      </c>
      <c r="AE1449">
        <f t="shared" si="181"/>
        <v>7.9634444876087529E-4</v>
      </c>
      <c r="AF1449" s="1" t="s">
        <v>12</v>
      </c>
      <c r="AG1449" s="1" t="s">
        <v>58</v>
      </c>
      <c r="AH1449">
        <f t="shared" si="184"/>
        <v>100</v>
      </c>
    </row>
    <row r="1450" spans="1:34" x14ac:dyDescent="0.45">
      <c r="A1450" t="str">
        <f>MID('Stand condition - SCT output'!$I1450,9,4)</f>
        <v>1994</v>
      </c>
      <c r="B1450">
        <f t="shared" si="182"/>
        <v>1995</v>
      </c>
      <c r="C1450" t="str">
        <f>MID('Stand condition - SCT output'!$I1450,18,4)</f>
        <v>1996</v>
      </c>
      <c r="D1450">
        <f>SUM('Stand condition - SCT output'!$B1450:$C1450)</f>
        <v>1152824.3098754862</v>
      </c>
      <c r="E1450" s="1">
        <f>'Stand condition - SCT output'!$D1450</f>
        <v>6367173.5174239799</v>
      </c>
      <c r="F1450" s="1">
        <f>'Stand condition - SCT output'!$E1450</f>
        <v>18271431.859087002</v>
      </c>
      <c r="G1450" s="1">
        <f>'Stand condition - SCT output'!$F1450</f>
        <v>10594479.707837099</v>
      </c>
      <c r="H1450" s="1">
        <f>'Stand condition - SCT output'!$G1450</f>
        <v>0</v>
      </c>
      <c r="I1450" s="1" t="str">
        <f>'Stand condition - SCT output'!$H1450</f>
        <v>Loddon</v>
      </c>
      <c r="J1450" s="1" t="str">
        <f>'Stand condition - SCT output'!$J1450</f>
        <v>Black Box</v>
      </c>
      <c r="K1450" s="1"/>
      <c r="L1450" t="s">
        <v>81</v>
      </c>
      <c r="M1450">
        <v>1995</v>
      </c>
      <c r="N1450" t="s">
        <v>83</v>
      </c>
      <c r="O1450">
        <v>1152824.3098754862</v>
      </c>
      <c r="P1450" s="1">
        <v>6367173.5174239799</v>
      </c>
      <c r="Q1450" s="1">
        <v>18271431.859087002</v>
      </c>
      <c r="R1450" s="1">
        <v>10594479.707837099</v>
      </c>
      <c r="S1450" s="1">
        <v>0</v>
      </c>
      <c r="T1450" s="1" t="s">
        <v>13</v>
      </c>
      <c r="U1450" s="1" t="s">
        <v>58</v>
      </c>
      <c r="V1450">
        <f t="shared" si="183"/>
        <v>36385909.394223563</v>
      </c>
      <c r="X1450" t="s">
        <v>81</v>
      </c>
      <c r="Y1450">
        <v>1995</v>
      </c>
      <c r="Z1450" t="s">
        <v>83</v>
      </c>
      <c r="AA1450">
        <f t="shared" si="177"/>
        <v>3.1683262259167351</v>
      </c>
      <c r="AB1450">
        <f t="shared" si="178"/>
        <v>17.499008884012664</v>
      </c>
      <c r="AC1450">
        <f t="shared" si="179"/>
        <v>50.215680089577965</v>
      </c>
      <c r="AD1450">
        <f t="shared" si="180"/>
        <v>29.116984800492641</v>
      </c>
      <c r="AE1450">
        <f t="shared" si="181"/>
        <v>0</v>
      </c>
      <c r="AF1450" s="1" t="s">
        <v>13</v>
      </c>
      <c r="AG1450" s="1" t="s">
        <v>58</v>
      </c>
      <c r="AH1450">
        <f t="shared" si="184"/>
        <v>100.00000000000001</v>
      </c>
    </row>
    <row r="1451" spans="1:34" x14ac:dyDescent="0.45">
      <c r="A1451" t="str">
        <f>MID('Stand condition - SCT output'!$I1451,9,4)</f>
        <v>1994</v>
      </c>
      <c r="B1451">
        <f t="shared" si="182"/>
        <v>1995</v>
      </c>
      <c r="C1451" t="str">
        <f>MID('Stand condition - SCT output'!$I1451,18,4)</f>
        <v>1996</v>
      </c>
      <c r="D1451">
        <f>SUM('Stand condition - SCT output'!$B1451:$C1451)</f>
        <v>98859921.527033299</v>
      </c>
      <c r="E1451" s="1">
        <f>'Stand condition - SCT output'!$D1451</f>
        <v>389186855.94336098</v>
      </c>
      <c r="F1451" s="1">
        <f>'Stand condition - SCT output'!$E1451</f>
        <v>390627883.18549502</v>
      </c>
      <c r="G1451" s="1">
        <f>'Stand condition - SCT output'!$F1451</f>
        <v>296195895.132532</v>
      </c>
      <c r="H1451" s="1">
        <f>'Stand condition - SCT output'!$G1451</f>
        <v>14350.022694307199</v>
      </c>
      <c r="I1451" s="1" t="str">
        <f>'Stand condition - SCT output'!$H1451</f>
        <v>Lower Darling</v>
      </c>
      <c r="J1451" s="1" t="str">
        <f>'Stand condition - SCT output'!$J1451</f>
        <v>Black Box</v>
      </c>
      <c r="K1451" s="1"/>
      <c r="L1451" t="s">
        <v>81</v>
      </c>
      <c r="M1451">
        <v>1995</v>
      </c>
      <c r="N1451" t="s">
        <v>83</v>
      </c>
      <c r="O1451">
        <v>98859921.527033299</v>
      </c>
      <c r="P1451" s="1">
        <v>389186855.94336098</v>
      </c>
      <c r="Q1451" s="1">
        <v>390627883.18549502</v>
      </c>
      <c r="R1451" s="1">
        <v>296195895.132532</v>
      </c>
      <c r="S1451" s="1">
        <v>14350.022694307199</v>
      </c>
      <c r="T1451" s="1" t="s">
        <v>14</v>
      </c>
      <c r="U1451" s="1" t="s">
        <v>58</v>
      </c>
      <c r="V1451">
        <f t="shared" si="183"/>
        <v>1174884905.8111155</v>
      </c>
      <c r="X1451" t="s">
        <v>81</v>
      </c>
      <c r="Y1451">
        <v>1995</v>
      </c>
      <c r="Z1451" t="s">
        <v>83</v>
      </c>
      <c r="AA1451">
        <f t="shared" si="177"/>
        <v>8.4144345576371595</v>
      </c>
      <c r="AB1451">
        <f t="shared" si="178"/>
        <v>33.125530340750672</v>
      </c>
      <c r="AC1451">
        <f t="shared" si="179"/>
        <v>33.248182971234435</v>
      </c>
      <c r="AD1451">
        <f t="shared" si="180"/>
        <v>25.210630732211563</v>
      </c>
      <c r="AE1451">
        <f t="shared" si="181"/>
        <v>1.2213981661803929E-3</v>
      </c>
      <c r="AF1451" s="1" t="s">
        <v>14</v>
      </c>
      <c r="AG1451" s="1" t="s">
        <v>58</v>
      </c>
      <c r="AH1451">
        <f t="shared" si="184"/>
        <v>100.00000000000001</v>
      </c>
    </row>
    <row r="1452" spans="1:34" x14ac:dyDescent="0.45">
      <c r="A1452" t="str">
        <f>MID('Stand condition - SCT output'!$I1452,9,4)</f>
        <v>1994</v>
      </c>
      <c r="B1452">
        <f t="shared" si="182"/>
        <v>1995</v>
      </c>
      <c r="C1452" t="str">
        <f>MID('Stand condition - SCT output'!$I1452,18,4)</f>
        <v>1996</v>
      </c>
      <c r="D1452">
        <f>SUM('Stand condition - SCT output'!$B1452:$C1452)</f>
        <v>13576862.22210687</v>
      </c>
      <c r="E1452" s="1">
        <f>'Stand condition - SCT output'!$D1452</f>
        <v>197913183.54585901</v>
      </c>
      <c r="F1452" s="1">
        <f>'Stand condition - SCT output'!$E1452</f>
        <v>971114882.72706103</v>
      </c>
      <c r="G1452" s="1">
        <f>'Stand condition - SCT output'!$F1452</f>
        <v>615070069.04229999</v>
      </c>
      <c r="H1452" s="1">
        <f>'Stand condition - SCT output'!$G1452</f>
        <v>3303.26904296875</v>
      </c>
      <c r="I1452" s="1" t="str">
        <f>'Stand condition - SCT output'!$H1452</f>
        <v>Macquarie-Castlereagh</v>
      </c>
      <c r="J1452" s="1" t="str">
        <f>'Stand condition - SCT output'!$J1452</f>
        <v>Black Box</v>
      </c>
      <c r="K1452" s="1"/>
      <c r="L1452" t="s">
        <v>81</v>
      </c>
      <c r="M1452">
        <v>1995</v>
      </c>
      <c r="N1452" t="s">
        <v>83</v>
      </c>
      <c r="O1452">
        <v>13576862.22210687</v>
      </c>
      <c r="P1452" s="1">
        <v>197913183.54585901</v>
      </c>
      <c r="Q1452" s="1">
        <v>971114882.72706103</v>
      </c>
      <c r="R1452" s="1">
        <v>615070069.04229999</v>
      </c>
      <c r="S1452" s="1">
        <v>3303.26904296875</v>
      </c>
      <c r="T1452" s="1" t="s">
        <v>15</v>
      </c>
      <c r="U1452" s="1" t="s">
        <v>58</v>
      </c>
      <c r="V1452">
        <f t="shared" si="183"/>
        <v>1797678300.8063698</v>
      </c>
      <c r="X1452" t="s">
        <v>81</v>
      </c>
      <c r="Y1452">
        <v>1995</v>
      </c>
      <c r="Z1452" t="s">
        <v>83</v>
      </c>
      <c r="AA1452">
        <f t="shared" si="177"/>
        <v>0.75524426233641517</v>
      </c>
      <c r="AB1452">
        <f t="shared" si="178"/>
        <v>11.009377120315838</v>
      </c>
      <c r="AC1452">
        <f t="shared" si="179"/>
        <v>54.020504241023325</v>
      </c>
      <c r="AD1452">
        <f t="shared" si="180"/>
        <v>34.214690624368274</v>
      </c>
      <c r="AE1452">
        <f t="shared" si="181"/>
        <v>1.8375195614738353E-4</v>
      </c>
      <c r="AF1452" s="1" t="s">
        <v>15</v>
      </c>
      <c r="AG1452" s="1" t="s">
        <v>58</v>
      </c>
      <c r="AH1452">
        <f t="shared" si="184"/>
        <v>100</v>
      </c>
    </row>
    <row r="1453" spans="1:34" x14ac:dyDescent="0.45">
      <c r="A1453" t="str">
        <f>MID('Stand condition - SCT output'!$I1453,9,4)</f>
        <v>1994</v>
      </c>
      <c r="B1453">
        <f t="shared" si="182"/>
        <v>1995</v>
      </c>
      <c r="C1453" t="str">
        <f>MID('Stand condition - SCT output'!$I1453,18,4)</f>
        <v>1996</v>
      </c>
      <c r="D1453">
        <f>SUM('Stand condition - SCT output'!$B1453:$C1453)</f>
        <v>287268.42999267578</v>
      </c>
      <c r="E1453" s="1">
        <f>'Stand condition - SCT output'!$D1453</f>
        <v>3115870.4154766002</v>
      </c>
      <c r="F1453" s="1">
        <f>'Stand condition - SCT output'!$E1453</f>
        <v>11715992.632319899</v>
      </c>
      <c r="G1453" s="1">
        <f>'Stand condition - SCT output'!$F1453</f>
        <v>10352570.4003259</v>
      </c>
      <c r="H1453" s="1">
        <f>'Stand condition - SCT output'!$G1453</f>
        <v>2039.5973510742101</v>
      </c>
      <c r="I1453" s="1" t="str">
        <f>'Stand condition - SCT output'!$H1453</f>
        <v>Moonie</v>
      </c>
      <c r="J1453" s="1" t="str">
        <f>'Stand condition - SCT output'!$J1453</f>
        <v>Black Box</v>
      </c>
      <c r="K1453" s="1"/>
      <c r="L1453" t="s">
        <v>81</v>
      </c>
      <c r="M1453">
        <v>1995</v>
      </c>
      <c r="N1453" t="s">
        <v>83</v>
      </c>
      <c r="O1453">
        <v>287268.42999267578</v>
      </c>
      <c r="P1453" s="1">
        <v>3115870.4154766002</v>
      </c>
      <c r="Q1453" s="1">
        <v>11715992.632319899</v>
      </c>
      <c r="R1453" s="1">
        <v>10352570.4003259</v>
      </c>
      <c r="S1453" s="1">
        <v>2039.5973510742101</v>
      </c>
      <c r="T1453" s="1" t="s">
        <v>16</v>
      </c>
      <c r="U1453" s="1" t="s">
        <v>58</v>
      </c>
      <c r="V1453">
        <f t="shared" si="183"/>
        <v>25473741.475466147</v>
      </c>
      <c r="X1453" t="s">
        <v>81</v>
      </c>
      <c r="Y1453">
        <v>1995</v>
      </c>
      <c r="Z1453" t="s">
        <v>83</v>
      </c>
      <c r="AA1453">
        <f t="shared" si="177"/>
        <v>1.1277041115822937</v>
      </c>
      <c r="AB1453">
        <f t="shared" si="178"/>
        <v>12.231695208485593</v>
      </c>
      <c r="AC1453">
        <f t="shared" si="179"/>
        <v>45.992429669601592</v>
      </c>
      <c r="AD1453">
        <f t="shared" si="180"/>
        <v>40.640164344513337</v>
      </c>
      <c r="AE1453">
        <f t="shared" si="181"/>
        <v>8.0066658171849374E-3</v>
      </c>
      <c r="AF1453" s="1" t="s">
        <v>16</v>
      </c>
      <c r="AG1453" s="1" t="s">
        <v>58</v>
      </c>
      <c r="AH1453">
        <f t="shared" si="184"/>
        <v>100</v>
      </c>
    </row>
    <row r="1454" spans="1:34" x14ac:dyDescent="0.45">
      <c r="A1454" t="str">
        <f>MID('Stand condition - SCT output'!$I1454,9,4)</f>
        <v>1994</v>
      </c>
      <c r="B1454">
        <f t="shared" si="182"/>
        <v>1995</v>
      </c>
      <c r="C1454" t="str">
        <f>MID('Stand condition - SCT output'!$I1454,18,4)</f>
        <v>1996</v>
      </c>
      <c r="D1454">
        <f>SUM('Stand condition - SCT output'!$B1454:$C1454)</f>
        <v>109811056.9551734</v>
      </c>
      <c r="E1454" s="1">
        <f>'Stand condition - SCT output'!$D1454</f>
        <v>404466625.90232998</v>
      </c>
      <c r="F1454" s="1">
        <f>'Stand condition - SCT output'!$E1454</f>
        <v>719692052.817716</v>
      </c>
      <c r="G1454" s="1">
        <f>'Stand condition - SCT output'!$F1454</f>
        <v>711810633.49759197</v>
      </c>
      <c r="H1454" s="1">
        <f>'Stand condition - SCT output'!$G1454</f>
        <v>52929.948489918403</v>
      </c>
      <c r="I1454" s="1" t="str">
        <f>'Stand condition - SCT output'!$H1454</f>
        <v>Murray</v>
      </c>
      <c r="J1454" s="1" t="str">
        <f>'Stand condition - SCT output'!$J1454</f>
        <v>Black Box</v>
      </c>
      <c r="K1454" s="1"/>
      <c r="L1454" t="s">
        <v>81</v>
      </c>
      <c r="M1454">
        <v>1995</v>
      </c>
      <c r="N1454" t="s">
        <v>83</v>
      </c>
      <c r="O1454">
        <v>109811056.9551734</v>
      </c>
      <c r="P1454" s="1">
        <v>404466625.90232998</v>
      </c>
      <c r="Q1454" s="1">
        <v>719692052.817716</v>
      </c>
      <c r="R1454" s="1">
        <v>711810633.49759197</v>
      </c>
      <c r="S1454" s="1">
        <v>52929.948489918403</v>
      </c>
      <c r="T1454" s="1" t="s">
        <v>17</v>
      </c>
      <c r="U1454" s="1" t="s">
        <v>58</v>
      </c>
      <c r="V1454">
        <f t="shared" si="183"/>
        <v>1945833299.1213014</v>
      </c>
      <c r="X1454" t="s">
        <v>81</v>
      </c>
      <c r="Y1454">
        <v>1995</v>
      </c>
      <c r="Z1454" t="s">
        <v>83</v>
      </c>
      <c r="AA1454">
        <f t="shared" si="177"/>
        <v>5.643394889210799</v>
      </c>
      <c r="AB1454">
        <f t="shared" si="178"/>
        <v>20.786293773725571</v>
      </c>
      <c r="AC1454">
        <f t="shared" si="179"/>
        <v>36.986315998534621</v>
      </c>
      <c r="AD1454">
        <f t="shared" si="180"/>
        <v>36.581275169822156</v>
      </c>
      <c r="AE1454">
        <f t="shared" si="181"/>
        <v>2.7201687068373476E-3</v>
      </c>
      <c r="AF1454" s="1" t="s">
        <v>17</v>
      </c>
      <c r="AG1454" s="1" t="s">
        <v>58</v>
      </c>
      <c r="AH1454">
        <f t="shared" si="184"/>
        <v>100</v>
      </c>
    </row>
    <row r="1455" spans="1:34" x14ac:dyDescent="0.45">
      <c r="A1455" t="str">
        <f>MID('Stand condition - SCT output'!$I1455,9,4)</f>
        <v>1994</v>
      </c>
      <c r="B1455">
        <f t="shared" si="182"/>
        <v>1995</v>
      </c>
      <c r="C1455" t="str">
        <f>MID('Stand condition - SCT output'!$I1455,18,4)</f>
        <v>1996</v>
      </c>
      <c r="D1455">
        <f>SUM('Stand condition - SCT output'!$B1455:$C1455)</f>
        <v>488549.34072289546</v>
      </c>
      <c r="E1455" s="1">
        <f>'Stand condition - SCT output'!$D1455</f>
        <v>10868589.9273609</v>
      </c>
      <c r="F1455" s="1">
        <f>'Stand condition - SCT output'!$E1455</f>
        <v>102040453.40574799</v>
      </c>
      <c r="G1455" s="1">
        <f>'Stand condition - SCT output'!$F1455</f>
        <v>112217347.94505</v>
      </c>
      <c r="H1455" s="1">
        <f>'Stand condition - SCT output'!$G1455</f>
        <v>2414.9198450425001</v>
      </c>
      <c r="I1455" s="1" t="str">
        <f>'Stand condition - SCT output'!$H1455</f>
        <v>Barwon-Darling</v>
      </c>
      <c r="J1455" s="1" t="str">
        <f>'Stand condition - SCT output'!$J1455</f>
        <v>Black Box</v>
      </c>
      <c r="K1455" s="1"/>
      <c r="L1455" t="s">
        <v>81</v>
      </c>
      <c r="M1455">
        <v>1995</v>
      </c>
      <c r="N1455" t="s">
        <v>83</v>
      </c>
      <c r="O1455">
        <v>488549.34072289546</v>
      </c>
      <c r="P1455" s="1">
        <v>10868589.9273609</v>
      </c>
      <c r="Q1455" s="1">
        <v>102040453.40574799</v>
      </c>
      <c r="R1455" s="1">
        <v>112217347.94505</v>
      </c>
      <c r="S1455" s="1">
        <v>2414.9198450425001</v>
      </c>
      <c r="T1455" s="1" t="s">
        <v>18</v>
      </c>
      <c r="U1455" s="1" t="s">
        <v>58</v>
      </c>
      <c r="V1455">
        <f t="shared" si="183"/>
        <v>225617355.53872684</v>
      </c>
      <c r="X1455" t="s">
        <v>81</v>
      </c>
      <c r="Y1455">
        <v>1995</v>
      </c>
      <c r="Z1455" t="s">
        <v>83</v>
      </c>
      <c r="AA1455">
        <f t="shared" si="177"/>
        <v>0.21653890036798912</v>
      </c>
      <c r="AB1455">
        <f t="shared" si="178"/>
        <v>4.8172667840242127</v>
      </c>
      <c r="AC1455">
        <f t="shared" si="179"/>
        <v>45.227218075531837</v>
      </c>
      <c r="AD1455">
        <f t="shared" si="180"/>
        <v>49.737905879225714</v>
      </c>
      <c r="AE1455">
        <f t="shared" si="181"/>
        <v>1.0703608502440687E-3</v>
      </c>
      <c r="AF1455" s="1" t="s">
        <v>18</v>
      </c>
      <c r="AG1455" s="1" t="s">
        <v>58</v>
      </c>
      <c r="AH1455">
        <f t="shared" si="184"/>
        <v>100</v>
      </c>
    </row>
    <row r="1456" spans="1:34" x14ac:dyDescent="0.45">
      <c r="A1456" t="str">
        <f>MID('Stand condition - SCT output'!$I1456,9,4)</f>
        <v>1994</v>
      </c>
      <c r="B1456">
        <f t="shared" si="182"/>
        <v>1995</v>
      </c>
      <c r="C1456" t="str">
        <f>MID('Stand condition - SCT output'!$I1456,18,4)</f>
        <v>1996</v>
      </c>
      <c r="D1456">
        <f>SUM('Stand condition - SCT output'!$B1456:$C1456)</f>
        <v>437328.96437270148</v>
      </c>
      <c r="E1456" s="1">
        <f>'Stand condition - SCT output'!$D1456</f>
        <v>6407531.7764782403</v>
      </c>
      <c r="F1456" s="1">
        <f>'Stand condition - SCT output'!$E1456</f>
        <v>39932719.313475803</v>
      </c>
      <c r="G1456" s="1">
        <f>'Stand condition - SCT output'!$F1456</f>
        <v>34696059.666726202</v>
      </c>
      <c r="H1456" s="1">
        <f>'Stand condition - SCT output'!$G1456</f>
        <v>0</v>
      </c>
      <c r="I1456" s="1" t="str">
        <f>'Stand condition - SCT output'!$H1456</f>
        <v>Border Rivers</v>
      </c>
      <c r="J1456" s="1" t="str">
        <f>'Stand condition - SCT output'!$J1456</f>
        <v>Black Box</v>
      </c>
      <c r="K1456" s="1"/>
      <c r="L1456" t="s">
        <v>81</v>
      </c>
      <c r="M1456">
        <v>1995</v>
      </c>
      <c r="N1456" t="s">
        <v>83</v>
      </c>
      <c r="O1456">
        <v>437328.96437270148</v>
      </c>
      <c r="P1456" s="1">
        <v>6407531.7764782403</v>
      </c>
      <c r="Q1456" s="1">
        <v>39932719.313475803</v>
      </c>
      <c r="R1456" s="1">
        <v>34696059.666726202</v>
      </c>
      <c r="S1456" s="1">
        <v>0</v>
      </c>
      <c r="T1456" s="1" t="s">
        <v>19</v>
      </c>
      <c r="U1456" s="1" t="s">
        <v>58</v>
      </c>
      <c r="V1456">
        <f t="shared" si="183"/>
        <v>81473639.721052945</v>
      </c>
      <c r="X1456" t="s">
        <v>81</v>
      </c>
      <c r="Y1456">
        <v>1995</v>
      </c>
      <c r="Z1456" t="s">
        <v>83</v>
      </c>
      <c r="AA1456">
        <f t="shared" si="177"/>
        <v>0.5367735697951086</v>
      </c>
      <c r="AB1456">
        <f t="shared" si="178"/>
        <v>7.8645458806261255</v>
      </c>
      <c r="AC1456">
        <f t="shared" si="179"/>
        <v>49.01305434517996</v>
      </c>
      <c r="AD1456">
        <f t="shared" si="180"/>
        <v>42.585626204398814</v>
      </c>
      <c r="AE1456">
        <f t="shared" si="181"/>
        <v>0</v>
      </c>
      <c r="AF1456" s="1" t="s">
        <v>19</v>
      </c>
      <c r="AG1456" s="1" t="s">
        <v>58</v>
      </c>
      <c r="AH1456">
        <f t="shared" si="184"/>
        <v>100</v>
      </c>
    </row>
    <row r="1457" spans="1:34" x14ac:dyDescent="0.45">
      <c r="A1457" t="str">
        <f>MID('Stand condition - SCT output'!$I1457,9,4)</f>
        <v>1994</v>
      </c>
      <c r="B1457">
        <f t="shared" si="182"/>
        <v>1995</v>
      </c>
      <c r="C1457" t="str">
        <f>MID('Stand condition - SCT output'!$I1457,18,4)</f>
        <v>1996</v>
      </c>
      <c r="D1457">
        <f>SUM('Stand condition - SCT output'!$B1457:$C1457)</f>
        <v>9358.3806762695294</v>
      </c>
      <c r="E1457" s="1">
        <f>'Stand condition - SCT output'!$D1457</f>
        <v>79810.807739257798</v>
      </c>
      <c r="F1457" s="1">
        <f>'Stand condition - SCT output'!$E1457</f>
        <v>284825.06677246001</v>
      </c>
      <c r="G1457" s="1">
        <f>'Stand condition - SCT output'!$F1457</f>
        <v>342380.08108388801</v>
      </c>
      <c r="H1457" s="1">
        <f>'Stand condition - SCT output'!$G1457</f>
        <v>0</v>
      </c>
      <c r="I1457" s="1" t="str">
        <f>'Stand condition - SCT output'!$H1457</f>
        <v>Campaspe</v>
      </c>
      <c r="J1457" s="1" t="str">
        <f>'Stand condition - SCT output'!$J1457</f>
        <v>Black Box</v>
      </c>
      <c r="K1457" s="1"/>
      <c r="L1457" t="s">
        <v>81</v>
      </c>
      <c r="M1457">
        <v>1995</v>
      </c>
      <c r="N1457" t="s">
        <v>83</v>
      </c>
      <c r="O1457">
        <v>9358.3806762695294</v>
      </c>
      <c r="P1457" s="1">
        <v>79810.807739257798</v>
      </c>
      <c r="Q1457" s="1">
        <v>284825.06677246001</v>
      </c>
      <c r="R1457" s="1">
        <v>342380.08108388801</v>
      </c>
      <c r="S1457" s="1">
        <v>0</v>
      </c>
      <c r="T1457" s="1" t="s">
        <v>20</v>
      </c>
      <c r="U1457" s="1" t="s">
        <v>58</v>
      </c>
      <c r="V1457">
        <f t="shared" si="183"/>
        <v>716374.33627187531</v>
      </c>
      <c r="X1457" t="s">
        <v>81</v>
      </c>
      <c r="Y1457">
        <v>1995</v>
      </c>
      <c r="Z1457" t="s">
        <v>83</v>
      </c>
      <c r="AA1457">
        <f t="shared" si="177"/>
        <v>1.3063534247991091</v>
      </c>
      <c r="AB1457">
        <f t="shared" si="178"/>
        <v>11.140936197492193</v>
      </c>
      <c r="AC1457">
        <f t="shared" si="179"/>
        <v>39.759250485540065</v>
      </c>
      <c r="AD1457">
        <f t="shared" si="180"/>
        <v>47.793459892168642</v>
      </c>
      <c r="AE1457">
        <f t="shared" si="181"/>
        <v>0</v>
      </c>
      <c r="AF1457" s="1" t="s">
        <v>20</v>
      </c>
      <c r="AG1457" s="1" t="s">
        <v>58</v>
      </c>
      <c r="AH1457">
        <f t="shared" si="184"/>
        <v>100</v>
      </c>
    </row>
    <row r="1458" spans="1:34" x14ac:dyDescent="0.45">
      <c r="A1458" t="str">
        <f>MID('Stand condition - SCT output'!$I1458,9,4)</f>
        <v>1994</v>
      </c>
      <c r="B1458">
        <f t="shared" si="182"/>
        <v>1995</v>
      </c>
      <c r="C1458" t="str">
        <f>MID('Stand condition - SCT output'!$I1458,18,4)</f>
        <v>1996</v>
      </c>
      <c r="D1458">
        <f>SUM('Stand condition - SCT output'!$B1458:$C1458)</f>
        <v>793577.46093749953</v>
      </c>
      <c r="E1458" s="1">
        <f>'Stand condition - SCT output'!$D1458</f>
        <v>2257659.10557622</v>
      </c>
      <c r="F1458" s="1">
        <f>'Stand condition - SCT output'!$E1458</f>
        <v>8729234.3457129393</v>
      </c>
      <c r="G1458" s="1">
        <f>'Stand condition - SCT output'!$F1458</f>
        <v>10798335.956408599</v>
      </c>
      <c r="H1458" s="1">
        <f>'Stand condition - SCT output'!$G1458</f>
        <v>3728.9326171875</v>
      </c>
      <c r="I1458" s="1" t="str">
        <f>'Stand condition - SCT output'!$H1458</f>
        <v>Goulburn-Broken</v>
      </c>
      <c r="J1458" s="1" t="str">
        <f>'Stand condition - SCT output'!$J1458</f>
        <v>Black Box</v>
      </c>
      <c r="K1458" s="1"/>
      <c r="L1458" t="s">
        <v>81</v>
      </c>
      <c r="M1458">
        <v>1995</v>
      </c>
      <c r="N1458" t="s">
        <v>83</v>
      </c>
      <c r="O1458">
        <v>793577.46093749953</v>
      </c>
      <c r="P1458" s="1">
        <v>2257659.10557622</v>
      </c>
      <c r="Q1458" s="1">
        <v>8729234.3457129393</v>
      </c>
      <c r="R1458" s="1">
        <v>10798335.956408599</v>
      </c>
      <c r="S1458" s="1">
        <v>3728.9326171875</v>
      </c>
      <c r="T1458" s="1" t="s">
        <v>21</v>
      </c>
      <c r="U1458" s="1" t="s">
        <v>58</v>
      </c>
      <c r="V1458">
        <f t="shared" si="183"/>
        <v>22582535.801252447</v>
      </c>
      <c r="X1458" t="s">
        <v>81</v>
      </c>
      <c r="Y1458">
        <v>1995</v>
      </c>
      <c r="Z1458" t="s">
        <v>83</v>
      </c>
      <c r="AA1458">
        <f t="shared" si="177"/>
        <v>3.5141202384078007</v>
      </c>
      <c r="AB1458">
        <f t="shared" si="178"/>
        <v>9.9973675474080643</v>
      </c>
      <c r="AC1458">
        <f t="shared" si="179"/>
        <v>38.654801314336048</v>
      </c>
      <c r="AD1458">
        <f t="shared" si="180"/>
        <v>47.817198437961579</v>
      </c>
      <c r="AE1458">
        <f t="shared" si="181"/>
        <v>1.6512461886502093E-2</v>
      </c>
      <c r="AF1458" s="1" t="s">
        <v>21</v>
      </c>
      <c r="AG1458" s="1" t="s">
        <v>58</v>
      </c>
      <c r="AH1458">
        <f t="shared" si="184"/>
        <v>100</v>
      </c>
    </row>
    <row r="1459" spans="1:34" x14ac:dyDescent="0.45">
      <c r="A1459" t="str">
        <f>MID('Stand condition - SCT output'!$I1459,9,4)</f>
        <v>1994</v>
      </c>
      <c r="B1459">
        <f t="shared" si="182"/>
        <v>1995</v>
      </c>
      <c r="C1459" t="str">
        <f>MID('Stand condition - SCT output'!$I1459,18,4)</f>
        <v>1996</v>
      </c>
      <c r="D1459">
        <f>SUM('Stand condition - SCT output'!$B1459:$C1459)</f>
        <v>647663.84379380161</v>
      </c>
      <c r="E1459" s="1">
        <f>'Stand condition - SCT output'!$D1459</f>
        <v>9800902.4123056401</v>
      </c>
      <c r="F1459" s="1">
        <f>'Stand condition - SCT output'!$E1459</f>
        <v>108347536.30244</v>
      </c>
      <c r="G1459" s="1">
        <f>'Stand condition - SCT output'!$F1459</f>
        <v>96776143.315562502</v>
      </c>
      <c r="H1459" s="1">
        <f>'Stand condition - SCT output'!$G1459</f>
        <v>672.45947265625</v>
      </c>
      <c r="I1459" s="1" t="str">
        <f>'Stand condition - SCT output'!$H1459</f>
        <v>Gwydir</v>
      </c>
      <c r="J1459" s="1" t="str">
        <f>'Stand condition - SCT output'!$J1459</f>
        <v>Black Box</v>
      </c>
      <c r="K1459" s="1"/>
      <c r="L1459" t="s">
        <v>81</v>
      </c>
      <c r="M1459">
        <v>1995</v>
      </c>
      <c r="N1459" t="s">
        <v>83</v>
      </c>
      <c r="O1459">
        <v>647663.84379380161</v>
      </c>
      <c r="P1459" s="1">
        <v>9800902.4123056401</v>
      </c>
      <c r="Q1459" s="1">
        <v>108347536.30244</v>
      </c>
      <c r="R1459" s="1">
        <v>96776143.315562502</v>
      </c>
      <c r="S1459" s="1">
        <v>672.45947265625</v>
      </c>
      <c r="T1459" s="1" t="s">
        <v>22</v>
      </c>
      <c r="U1459" s="1" t="s">
        <v>58</v>
      </c>
      <c r="V1459">
        <f t="shared" si="183"/>
        <v>215572918.33357459</v>
      </c>
      <c r="X1459" t="s">
        <v>81</v>
      </c>
      <c r="Y1459">
        <v>1995</v>
      </c>
      <c r="Z1459" t="s">
        <v>83</v>
      </c>
      <c r="AA1459">
        <f t="shared" si="177"/>
        <v>0.30043840794121246</v>
      </c>
      <c r="AB1459">
        <f t="shared" si="178"/>
        <v>4.5464441860641598</v>
      </c>
      <c r="AC1459">
        <f t="shared" si="179"/>
        <v>50.260272551853888</v>
      </c>
      <c r="AD1459">
        <f t="shared" si="180"/>
        <v>44.892532913532499</v>
      </c>
      <c r="AE1459">
        <f t="shared" si="181"/>
        <v>3.1194060824268069E-4</v>
      </c>
      <c r="AF1459" s="1" t="s">
        <v>22</v>
      </c>
      <c r="AG1459" s="1" t="s">
        <v>58</v>
      </c>
      <c r="AH1459">
        <f t="shared" si="184"/>
        <v>100</v>
      </c>
    </row>
    <row r="1460" spans="1:34" x14ac:dyDescent="0.45">
      <c r="A1460" t="str">
        <f>MID('Stand condition - SCT output'!$I1460,9,4)</f>
        <v>1994</v>
      </c>
      <c r="B1460">
        <f t="shared" si="182"/>
        <v>1995</v>
      </c>
      <c r="C1460" t="str">
        <f>MID('Stand condition - SCT output'!$I1460,18,4)</f>
        <v>1996</v>
      </c>
      <c r="D1460">
        <f>SUM('Stand condition - SCT output'!$B1460:$C1460)</f>
        <v>5299677.523461435</v>
      </c>
      <c r="E1460" s="1">
        <f>'Stand condition - SCT output'!$D1460</f>
        <v>80976390.951677099</v>
      </c>
      <c r="F1460" s="1">
        <f>'Stand condition - SCT output'!$E1460</f>
        <v>537027440.653988</v>
      </c>
      <c r="G1460" s="1">
        <f>'Stand condition - SCT output'!$F1460</f>
        <v>207180758.85676399</v>
      </c>
      <c r="H1460" s="1">
        <f>'Stand condition - SCT output'!$G1460</f>
        <v>2019.06298828125</v>
      </c>
      <c r="I1460" s="1" t="str">
        <f>'Stand condition - SCT output'!$H1460</f>
        <v>Warrego</v>
      </c>
      <c r="J1460" s="1" t="str">
        <f>'Stand condition - SCT output'!$J1460</f>
        <v>Black Box</v>
      </c>
      <c r="K1460" s="1"/>
      <c r="L1460" t="s">
        <v>81</v>
      </c>
      <c r="M1460">
        <v>1995</v>
      </c>
      <c r="N1460" t="s">
        <v>83</v>
      </c>
      <c r="O1460">
        <v>5299677.523461435</v>
      </c>
      <c r="P1460" s="1">
        <v>80976390.951677099</v>
      </c>
      <c r="Q1460" s="1">
        <v>537027440.653988</v>
      </c>
      <c r="R1460" s="1">
        <v>207180758.85676399</v>
      </c>
      <c r="S1460" s="1">
        <v>2019.06298828125</v>
      </c>
      <c r="T1460" s="1" t="s">
        <v>23</v>
      </c>
      <c r="U1460" s="1" t="s">
        <v>58</v>
      </c>
      <c r="V1460">
        <f t="shared" si="183"/>
        <v>830486287.04887879</v>
      </c>
      <c r="X1460" t="s">
        <v>81</v>
      </c>
      <c r="Y1460">
        <v>1995</v>
      </c>
      <c r="Z1460" t="s">
        <v>83</v>
      </c>
      <c r="AA1460">
        <f t="shared" si="177"/>
        <v>0.6381414848273731</v>
      </c>
      <c r="AB1460">
        <f t="shared" si="178"/>
        <v>9.750478992184874</v>
      </c>
      <c r="AC1460">
        <f t="shared" si="179"/>
        <v>64.664215295150427</v>
      </c>
      <c r="AD1460">
        <f t="shared" si="180"/>
        <v>24.946921109676339</v>
      </c>
      <c r="AE1460">
        <f t="shared" si="181"/>
        <v>2.431181609820388E-4</v>
      </c>
      <c r="AF1460" s="1" t="s">
        <v>23</v>
      </c>
      <c r="AG1460" s="1" t="s">
        <v>58</v>
      </c>
      <c r="AH1460">
        <f t="shared" si="184"/>
        <v>100</v>
      </c>
    </row>
    <row r="1461" spans="1:34" x14ac:dyDescent="0.45">
      <c r="A1461" t="str">
        <f>MID('Stand condition - SCT output'!$I1461,9,4)</f>
        <v>1994</v>
      </c>
      <c r="B1461">
        <f t="shared" si="182"/>
        <v>1995</v>
      </c>
      <c r="C1461" t="str">
        <f>MID('Stand condition - SCT output'!$I1461,18,4)</f>
        <v>1996</v>
      </c>
      <c r="D1461">
        <f>SUM('Stand condition - SCT output'!$B1461:$C1461)</f>
        <v>18392.424194335843</v>
      </c>
      <c r="E1461" s="1">
        <f>'Stand condition - SCT output'!$D1461</f>
        <v>76052.274798703598</v>
      </c>
      <c r="F1461" s="1">
        <f>'Stand condition - SCT output'!$E1461</f>
        <v>398696.06633276801</v>
      </c>
      <c r="G1461" s="1">
        <f>'Stand condition - SCT output'!$F1461</f>
        <v>720288.41986347199</v>
      </c>
      <c r="H1461" s="1">
        <f>'Stand condition - SCT output'!$G1461</f>
        <v>1263.7393188476501</v>
      </c>
      <c r="I1461" s="1" t="str">
        <f>'Stand condition - SCT output'!$H1461</f>
        <v>Eastern Mt Lofty Ranges</v>
      </c>
      <c r="J1461" s="1" t="str">
        <f>'Stand condition - SCT output'!$J1461</f>
        <v>Black Box</v>
      </c>
      <c r="K1461" s="1"/>
      <c r="L1461" t="s">
        <v>81</v>
      </c>
      <c r="M1461">
        <v>1995</v>
      </c>
      <c r="N1461" t="s">
        <v>83</v>
      </c>
      <c r="O1461">
        <v>18392.424194335843</v>
      </c>
      <c r="P1461" s="1">
        <v>76052.274798703598</v>
      </c>
      <c r="Q1461" s="1">
        <v>398696.06633276801</v>
      </c>
      <c r="R1461" s="1">
        <v>720288.41986347199</v>
      </c>
      <c r="S1461" s="1">
        <v>1263.7393188476501</v>
      </c>
      <c r="T1461" s="1" t="s">
        <v>24</v>
      </c>
      <c r="U1461" s="1" t="s">
        <v>58</v>
      </c>
      <c r="V1461">
        <f t="shared" si="183"/>
        <v>1214692.9245081272</v>
      </c>
      <c r="X1461" t="s">
        <v>81</v>
      </c>
      <c r="Y1461">
        <v>1995</v>
      </c>
      <c r="Z1461" t="s">
        <v>83</v>
      </c>
      <c r="AA1461">
        <f t="shared" si="177"/>
        <v>1.5141624540032286</v>
      </c>
      <c r="AB1461">
        <f t="shared" si="178"/>
        <v>6.2610288793358944</v>
      </c>
      <c r="AC1461">
        <f t="shared" si="179"/>
        <v>32.822786589805354</v>
      </c>
      <c r="AD1461">
        <f t="shared" si="180"/>
        <v>59.297984316088993</v>
      </c>
      <c r="AE1461">
        <f t="shared" si="181"/>
        <v>0.10403776076652324</v>
      </c>
      <c r="AF1461" s="1" t="s">
        <v>24</v>
      </c>
      <c r="AG1461" s="1" t="s">
        <v>58</v>
      </c>
      <c r="AH1461">
        <f t="shared" si="184"/>
        <v>99.999999999999986</v>
      </c>
    </row>
    <row r="1462" spans="1:34" x14ac:dyDescent="0.45">
      <c r="A1462" t="str">
        <f>MID('Stand condition - SCT output'!$I1462,9,4)</f>
        <v>1994</v>
      </c>
      <c r="B1462">
        <f t="shared" si="182"/>
        <v>1995</v>
      </c>
      <c r="C1462" t="str">
        <f>MID('Stand condition - SCT output'!$I1462,18,4)</f>
        <v>1996</v>
      </c>
      <c r="D1462">
        <f>SUM('Stand condition - SCT output'!$B1462:$C1462)</f>
        <v>581701.66204833949</v>
      </c>
      <c r="E1462" s="1">
        <f>'Stand condition - SCT output'!$D1462</f>
        <v>8431890.6721749101</v>
      </c>
      <c r="F1462" s="1">
        <f>'Stand condition - SCT output'!$E1462</f>
        <v>61086849.041453101</v>
      </c>
      <c r="G1462" s="1">
        <f>'Stand condition - SCT output'!$F1462</f>
        <v>59578611.6044572</v>
      </c>
      <c r="H1462" s="1">
        <f>'Stand condition - SCT output'!$G1462</f>
        <v>10992.5594482421</v>
      </c>
      <c r="I1462" s="1" t="str">
        <f>'Stand condition - SCT output'!$H1462</f>
        <v>Condamine-Balonne</v>
      </c>
      <c r="J1462" s="1" t="str">
        <f>'Stand condition - SCT output'!$J1462</f>
        <v>Black Box</v>
      </c>
      <c r="K1462" s="1"/>
      <c r="L1462" t="s">
        <v>81</v>
      </c>
      <c r="M1462">
        <v>1995</v>
      </c>
      <c r="N1462" t="s">
        <v>83</v>
      </c>
      <c r="O1462">
        <v>581701.66204833949</v>
      </c>
      <c r="P1462" s="1">
        <v>8431890.6721749101</v>
      </c>
      <c r="Q1462" s="1">
        <v>61086849.041453101</v>
      </c>
      <c r="R1462" s="1">
        <v>59578611.6044572</v>
      </c>
      <c r="S1462" s="1">
        <v>10992.5594482421</v>
      </c>
      <c r="T1462" s="1" t="s">
        <v>25</v>
      </c>
      <c r="U1462" s="1" t="s">
        <v>58</v>
      </c>
      <c r="V1462">
        <f t="shared" si="183"/>
        <v>129690045.53958179</v>
      </c>
      <c r="X1462" t="s">
        <v>81</v>
      </c>
      <c r="Y1462">
        <v>1995</v>
      </c>
      <c r="Z1462" t="s">
        <v>83</v>
      </c>
      <c r="AA1462">
        <f t="shared" si="177"/>
        <v>0.44853223670956488</v>
      </c>
      <c r="AB1462">
        <f t="shared" si="178"/>
        <v>6.5015712170456998</v>
      </c>
      <c r="AC1462">
        <f t="shared" si="179"/>
        <v>47.102187980039851</v>
      </c>
      <c r="AD1462">
        <f t="shared" si="180"/>
        <v>45.939232542156546</v>
      </c>
      <c r="AE1462">
        <f t="shared" si="181"/>
        <v>8.4760240483431233E-3</v>
      </c>
      <c r="AF1462" s="1" t="s">
        <v>25</v>
      </c>
      <c r="AG1462" s="1" t="s">
        <v>58</v>
      </c>
      <c r="AH1462">
        <f t="shared" si="184"/>
        <v>100.00000000000001</v>
      </c>
    </row>
    <row r="1463" spans="1:34" x14ac:dyDescent="0.45">
      <c r="A1463" t="str">
        <f>MID('Stand condition - SCT output'!$I1463,9,4)</f>
        <v>1995</v>
      </c>
      <c r="B1463">
        <f t="shared" si="182"/>
        <v>1996</v>
      </c>
      <c r="C1463" t="str">
        <f>MID('Stand condition - SCT output'!$I1463,18,4)</f>
        <v>1997</v>
      </c>
      <c r="D1463">
        <f>SUM('Stand condition - SCT output'!$B1463:$C1463)</f>
        <v>71297584.933714598</v>
      </c>
      <c r="E1463" s="1">
        <f>'Stand condition - SCT output'!$D1463</f>
        <v>219582535.82904199</v>
      </c>
      <c r="F1463" s="1">
        <f>'Stand condition - SCT output'!$E1463</f>
        <v>377331736.71251798</v>
      </c>
      <c r="G1463" s="1">
        <f>'Stand condition - SCT output'!$F1463</f>
        <v>254362203.03489101</v>
      </c>
      <c r="H1463" s="1">
        <f>'Stand condition - SCT output'!$G1463</f>
        <v>43072.227172851497</v>
      </c>
      <c r="I1463" s="1" t="str">
        <f>'Stand condition - SCT output'!$H1463</f>
        <v>Murrumbidgee</v>
      </c>
      <c r="J1463" s="1" t="str">
        <f>'Stand condition - SCT output'!$J1463</f>
        <v>Black Box</v>
      </c>
      <c r="K1463" s="1"/>
      <c r="L1463" t="s">
        <v>82</v>
      </c>
      <c r="M1463">
        <v>1996</v>
      </c>
      <c r="N1463" t="s">
        <v>84</v>
      </c>
      <c r="O1463">
        <v>71297584.933714598</v>
      </c>
      <c r="P1463" s="1">
        <v>219582535.82904199</v>
      </c>
      <c r="Q1463" s="1">
        <v>377331736.71251798</v>
      </c>
      <c r="R1463" s="1">
        <v>254362203.03489101</v>
      </c>
      <c r="S1463" s="1">
        <v>43072.227172851497</v>
      </c>
      <c r="T1463" s="1" t="s">
        <v>4</v>
      </c>
      <c r="U1463" s="1" t="s">
        <v>58</v>
      </c>
      <c r="V1463">
        <f t="shared" si="183"/>
        <v>922617132.73733842</v>
      </c>
      <c r="X1463" t="s">
        <v>82</v>
      </c>
      <c r="Y1463">
        <v>1996</v>
      </c>
      <c r="Z1463" t="s">
        <v>84</v>
      </c>
      <c r="AA1463">
        <f t="shared" si="177"/>
        <v>7.7277542768125072</v>
      </c>
      <c r="AB1463">
        <f t="shared" si="178"/>
        <v>23.799962957283967</v>
      </c>
      <c r="AC1463">
        <f t="shared" si="179"/>
        <v>40.897976346158018</v>
      </c>
      <c r="AD1463">
        <f t="shared" si="180"/>
        <v>27.569637936401282</v>
      </c>
      <c r="AE1463">
        <f t="shared" si="181"/>
        <v>4.6684833442296163E-3</v>
      </c>
      <c r="AF1463" s="1" t="s">
        <v>4</v>
      </c>
      <c r="AG1463" s="1" t="s">
        <v>58</v>
      </c>
      <c r="AH1463">
        <f t="shared" si="184"/>
        <v>100</v>
      </c>
    </row>
    <row r="1464" spans="1:34" x14ac:dyDescent="0.45">
      <c r="A1464" t="str">
        <f>MID('Stand condition - SCT output'!$I1464,9,4)</f>
        <v>1995</v>
      </c>
      <c r="B1464">
        <f t="shared" si="182"/>
        <v>1996</v>
      </c>
      <c r="C1464" t="str">
        <f>MID('Stand condition - SCT output'!$I1464,18,4)</f>
        <v>1997</v>
      </c>
      <c r="D1464">
        <f>SUM('Stand condition - SCT output'!$B1464:$C1464)</f>
        <v>35389.175964355403</v>
      </c>
      <c r="E1464" s="1">
        <f>'Stand condition - SCT output'!$D1464</f>
        <v>2314176.0056714802</v>
      </c>
      <c r="F1464" s="1">
        <f>'Stand condition - SCT output'!$E1464</f>
        <v>72112312.207181498</v>
      </c>
      <c r="G1464" s="1">
        <f>'Stand condition - SCT output'!$F1464</f>
        <v>162138246.44073299</v>
      </c>
      <c r="H1464" s="1">
        <f>'Stand condition - SCT output'!$G1464</f>
        <v>667.39544677734295</v>
      </c>
      <c r="I1464" s="1" t="str">
        <f>'Stand condition - SCT output'!$H1464</f>
        <v>Namoi</v>
      </c>
      <c r="J1464" s="1" t="str">
        <f>'Stand condition - SCT output'!$J1464</f>
        <v>Black Box</v>
      </c>
      <c r="K1464" s="1"/>
      <c r="L1464" t="s">
        <v>82</v>
      </c>
      <c r="M1464">
        <v>1996</v>
      </c>
      <c r="N1464" t="s">
        <v>84</v>
      </c>
      <c r="O1464">
        <v>35389.175964355403</v>
      </c>
      <c r="P1464" s="1">
        <v>2314176.0056714802</v>
      </c>
      <c r="Q1464" s="1">
        <v>72112312.207181498</v>
      </c>
      <c r="R1464" s="1">
        <v>162138246.44073299</v>
      </c>
      <c r="S1464" s="1">
        <v>667.39544677734295</v>
      </c>
      <c r="T1464" s="1" t="s">
        <v>7</v>
      </c>
      <c r="U1464" s="1" t="s">
        <v>58</v>
      </c>
      <c r="V1464">
        <f t="shared" si="183"/>
        <v>236600791.2249971</v>
      </c>
      <c r="X1464" t="s">
        <v>82</v>
      </c>
      <c r="Y1464">
        <v>1996</v>
      </c>
      <c r="Z1464" t="s">
        <v>84</v>
      </c>
      <c r="AA1464">
        <f t="shared" si="177"/>
        <v>1.4957336271416703E-2</v>
      </c>
      <c r="AB1464">
        <f t="shared" si="178"/>
        <v>0.97809309668402555</v>
      </c>
      <c r="AC1464">
        <f t="shared" si="179"/>
        <v>30.478474663512774</v>
      </c>
      <c r="AD1464">
        <f t="shared" si="180"/>
        <v>68.528192826940526</v>
      </c>
      <c r="AE1464">
        <f t="shared" si="181"/>
        <v>2.8207659125817494E-4</v>
      </c>
      <c r="AF1464" s="1" t="s">
        <v>7</v>
      </c>
      <c r="AG1464" s="1" t="s">
        <v>58</v>
      </c>
      <c r="AH1464">
        <f t="shared" si="184"/>
        <v>100</v>
      </c>
    </row>
    <row r="1465" spans="1:34" x14ac:dyDescent="0.45">
      <c r="A1465" t="str">
        <f>MID('Stand condition - SCT output'!$I1465,9,4)</f>
        <v>1995</v>
      </c>
      <c r="B1465">
        <f t="shared" si="182"/>
        <v>1996</v>
      </c>
      <c r="C1465" t="str">
        <f>MID('Stand condition - SCT output'!$I1465,18,4)</f>
        <v>1997</v>
      </c>
      <c r="D1465">
        <f>SUM('Stand condition - SCT output'!$B1465:$C1465)</f>
        <v>1226621.1656719041</v>
      </c>
      <c r="E1465" s="1">
        <f>'Stand condition - SCT output'!$D1465</f>
        <v>43899241.016958602</v>
      </c>
      <c r="F1465" s="1">
        <f>'Stand condition - SCT output'!$E1465</f>
        <v>216999582.189264</v>
      </c>
      <c r="G1465" s="1">
        <f>'Stand condition - SCT output'!$F1465</f>
        <v>28950163.108374499</v>
      </c>
      <c r="H1465" s="1">
        <f>'Stand condition - SCT output'!$G1465</f>
        <v>0</v>
      </c>
      <c r="I1465" s="1" t="str">
        <f>'Stand condition - SCT output'!$H1465</f>
        <v>Nebine</v>
      </c>
      <c r="J1465" s="1" t="str">
        <f>'Stand condition - SCT output'!$J1465</f>
        <v>Black Box</v>
      </c>
      <c r="K1465" s="1"/>
      <c r="L1465" t="s">
        <v>82</v>
      </c>
      <c r="M1465">
        <v>1996</v>
      </c>
      <c r="N1465" t="s">
        <v>84</v>
      </c>
      <c r="O1465">
        <v>1226621.1656719041</v>
      </c>
      <c r="P1465" s="1">
        <v>43899241.016958602</v>
      </c>
      <c r="Q1465" s="1">
        <v>216999582.189264</v>
      </c>
      <c r="R1465" s="1">
        <v>28950163.108374499</v>
      </c>
      <c r="S1465" s="1">
        <v>0</v>
      </c>
      <c r="T1465" s="1" t="s">
        <v>8</v>
      </c>
      <c r="U1465" s="1" t="s">
        <v>58</v>
      </c>
      <c r="V1465">
        <f t="shared" si="183"/>
        <v>291075607.48026901</v>
      </c>
      <c r="X1465" t="s">
        <v>82</v>
      </c>
      <c r="Y1465">
        <v>1996</v>
      </c>
      <c r="Z1465" t="s">
        <v>84</v>
      </c>
      <c r="AA1465">
        <f t="shared" si="177"/>
        <v>0.42140981042358644</v>
      </c>
      <c r="AB1465">
        <f t="shared" si="178"/>
        <v>15.081731305820387</v>
      </c>
      <c r="AC1465">
        <f t="shared" si="179"/>
        <v>74.550933370111977</v>
      </c>
      <c r="AD1465">
        <f t="shared" si="180"/>
        <v>9.9459255136440543</v>
      </c>
      <c r="AE1465">
        <f t="shared" si="181"/>
        <v>0</v>
      </c>
      <c r="AF1465" s="1" t="s">
        <v>8</v>
      </c>
      <c r="AG1465" s="1" t="s">
        <v>58</v>
      </c>
      <c r="AH1465">
        <f t="shared" si="184"/>
        <v>100</v>
      </c>
    </row>
    <row r="1466" spans="1:34" x14ac:dyDescent="0.45">
      <c r="A1466" t="str">
        <f>MID('Stand condition - SCT output'!$I1466,9,4)</f>
        <v>1995</v>
      </c>
      <c r="B1466">
        <f t="shared" si="182"/>
        <v>1996</v>
      </c>
      <c r="C1466" t="str">
        <f>MID('Stand condition - SCT output'!$I1466,18,4)</f>
        <v>1997</v>
      </c>
      <c r="D1466">
        <f>SUM('Stand condition - SCT output'!$B1466:$C1466)</f>
        <v>0</v>
      </c>
      <c r="E1466" s="1">
        <f>'Stand condition - SCT output'!$D1466</f>
        <v>16206.0029907226</v>
      </c>
      <c r="F1466" s="1">
        <f>'Stand condition - SCT output'!$E1466</f>
        <v>128998.862854003</v>
      </c>
      <c r="G1466" s="1">
        <f>'Stand condition - SCT output'!$F1466</f>
        <v>249642.573608398</v>
      </c>
      <c r="H1466" s="1">
        <f>'Stand condition - SCT output'!$G1466</f>
        <v>4297.7235552619404</v>
      </c>
      <c r="I1466" s="1" t="str">
        <f>'Stand condition - SCT output'!$H1466</f>
        <v>Ovens</v>
      </c>
      <c r="J1466" s="1" t="str">
        <f>'Stand condition - SCT output'!$J1466</f>
        <v>Black Box</v>
      </c>
      <c r="K1466" s="1"/>
      <c r="L1466" t="s">
        <v>82</v>
      </c>
      <c r="M1466">
        <v>1996</v>
      </c>
      <c r="N1466" t="s">
        <v>84</v>
      </c>
      <c r="O1466">
        <v>0</v>
      </c>
      <c r="P1466" s="1">
        <v>16206.0029907226</v>
      </c>
      <c r="Q1466" s="1">
        <v>128998.862854003</v>
      </c>
      <c r="R1466" s="1">
        <v>249642.573608398</v>
      </c>
      <c r="S1466" s="1">
        <v>4297.7235552619404</v>
      </c>
      <c r="T1466" s="1" t="s">
        <v>9</v>
      </c>
      <c r="U1466" s="1" t="s">
        <v>58</v>
      </c>
      <c r="V1466">
        <f t="shared" si="183"/>
        <v>399145.16300838557</v>
      </c>
      <c r="X1466" t="s">
        <v>82</v>
      </c>
      <c r="Y1466">
        <v>1996</v>
      </c>
      <c r="Z1466" t="s">
        <v>84</v>
      </c>
      <c r="AA1466">
        <f t="shared" si="177"/>
        <v>0</v>
      </c>
      <c r="AB1466">
        <f t="shared" si="178"/>
        <v>4.0601777229559284</v>
      </c>
      <c r="AC1466">
        <f t="shared" si="179"/>
        <v>32.318783943598206</v>
      </c>
      <c r="AD1466">
        <f t="shared" si="180"/>
        <v>62.54430636884689</v>
      </c>
      <c r="AE1466">
        <f t="shared" si="181"/>
        <v>1.0767319645989673</v>
      </c>
      <c r="AF1466" s="1" t="s">
        <v>9</v>
      </c>
      <c r="AG1466" s="1" t="s">
        <v>58</v>
      </c>
      <c r="AH1466">
        <f t="shared" si="184"/>
        <v>99.999999999999986</v>
      </c>
    </row>
    <row r="1467" spans="1:34" x14ac:dyDescent="0.45">
      <c r="A1467" t="str">
        <f>MID('Stand condition - SCT output'!$I1467,9,4)</f>
        <v>1995</v>
      </c>
      <c r="B1467">
        <f t="shared" si="182"/>
        <v>1996</v>
      </c>
      <c r="C1467" t="str">
        <f>MID('Stand condition - SCT output'!$I1467,18,4)</f>
        <v>1997</v>
      </c>
      <c r="D1467">
        <f>SUM('Stand condition - SCT output'!$B1467:$C1467)</f>
        <v>12398751.577978015</v>
      </c>
      <c r="E1467" s="1">
        <f>'Stand condition - SCT output'!$D1467</f>
        <v>81230827.650232106</v>
      </c>
      <c r="F1467" s="1">
        <f>'Stand condition - SCT output'!$E1467</f>
        <v>178833399.334039</v>
      </c>
      <c r="G1467" s="1">
        <f>'Stand condition - SCT output'!$F1467</f>
        <v>110487200.664933</v>
      </c>
      <c r="H1467" s="1">
        <f>'Stand condition - SCT output'!$G1467</f>
        <v>2256.8323100968901</v>
      </c>
      <c r="I1467" s="1" t="str">
        <f>'Stand condition - SCT output'!$H1467</f>
        <v>Paroo</v>
      </c>
      <c r="J1467" s="1" t="str">
        <f>'Stand condition - SCT output'!$J1467</f>
        <v>Black Box</v>
      </c>
      <c r="K1467" s="1"/>
      <c r="L1467" t="s">
        <v>82</v>
      </c>
      <c r="M1467">
        <v>1996</v>
      </c>
      <c r="N1467" t="s">
        <v>84</v>
      </c>
      <c r="O1467">
        <v>12398751.577978015</v>
      </c>
      <c r="P1467" s="1">
        <v>81230827.650232106</v>
      </c>
      <c r="Q1467" s="1">
        <v>178833399.334039</v>
      </c>
      <c r="R1467" s="1">
        <v>110487200.664933</v>
      </c>
      <c r="S1467" s="1">
        <v>2256.8323100968901</v>
      </c>
      <c r="T1467" s="1" t="s">
        <v>10</v>
      </c>
      <c r="U1467" s="1" t="s">
        <v>58</v>
      </c>
      <c r="V1467">
        <f t="shared" si="183"/>
        <v>382952436.05949223</v>
      </c>
      <c r="X1467" t="s">
        <v>82</v>
      </c>
      <c r="Y1467">
        <v>1996</v>
      </c>
      <c r="Z1467" t="s">
        <v>84</v>
      </c>
      <c r="AA1467">
        <f t="shared" si="177"/>
        <v>3.2376740322006596</v>
      </c>
      <c r="AB1467">
        <f t="shared" si="178"/>
        <v>21.211727619774894</v>
      </c>
      <c r="AC1467">
        <f t="shared" si="179"/>
        <v>46.698592956921928</v>
      </c>
      <c r="AD1467">
        <f t="shared" si="180"/>
        <v>28.851416066659684</v>
      </c>
      <c r="AE1467">
        <f t="shared" si="181"/>
        <v>5.8932444282618112E-4</v>
      </c>
      <c r="AF1467" s="1" t="s">
        <v>10</v>
      </c>
      <c r="AG1467" s="1" t="s">
        <v>58</v>
      </c>
      <c r="AH1467">
        <f t="shared" si="184"/>
        <v>99.999999999999986</v>
      </c>
    </row>
    <row r="1468" spans="1:34" x14ac:dyDescent="0.45">
      <c r="A1468" t="str">
        <f>MID('Stand condition - SCT output'!$I1468,9,4)</f>
        <v>1995</v>
      </c>
      <c r="B1468">
        <f t="shared" si="182"/>
        <v>1996</v>
      </c>
      <c r="C1468" t="str">
        <f>MID('Stand condition - SCT output'!$I1468,18,4)</f>
        <v>1997</v>
      </c>
      <c r="D1468">
        <f>SUM('Stand condition - SCT output'!$B1468:$C1468)</f>
        <v>3752664.1632455811</v>
      </c>
      <c r="E1468" s="1">
        <f>'Stand condition - SCT output'!$D1468</f>
        <v>19075797.7009914</v>
      </c>
      <c r="F1468" s="1">
        <f>'Stand condition - SCT output'!$E1468</f>
        <v>49416704.0663995</v>
      </c>
      <c r="G1468" s="1">
        <f>'Stand condition - SCT output'!$F1468</f>
        <v>46591295.742662102</v>
      </c>
      <c r="H1468" s="1">
        <f>'Stand condition - SCT output'!$G1468</f>
        <v>0</v>
      </c>
      <c r="I1468" s="1" t="str">
        <f>'Stand condition - SCT output'!$H1468</f>
        <v>Wimmera-Avoca</v>
      </c>
      <c r="J1468" s="1" t="str">
        <f>'Stand condition - SCT output'!$J1468</f>
        <v>Black Box</v>
      </c>
      <c r="K1468" s="1"/>
      <c r="L1468" t="s">
        <v>82</v>
      </c>
      <c r="M1468">
        <v>1996</v>
      </c>
      <c r="N1468" t="s">
        <v>84</v>
      </c>
      <c r="O1468">
        <v>3752664.1632455811</v>
      </c>
      <c r="P1468" s="1">
        <v>19075797.7009914</v>
      </c>
      <c r="Q1468" s="1">
        <v>49416704.0663995</v>
      </c>
      <c r="R1468" s="1">
        <v>46591295.742662102</v>
      </c>
      <c r="S1468" s="1">
        <v>0</v>
      </c>
      <c r="T1468" s="1" t="s">
        <v>11</v>
      </c>
      <c r="U1468" s="1" t="s">
        <v>58</v>
      </c>
      <c r="V1468">
        <f t="shared" si="183"/>
        <v>118836461.67329858</v>
      </c>
      <c r="X1468" t="s">
        <v>82</v>
      </c>
      <c r="Y1468">
        <v>1996</v>
      </c>
      <c r="Z1468" t="s">
        <v>84</v>
      </c>
      <c r="AA1468">
        <f t="shared" si="177"/>
        <v>3.1578390255023634</v>
      </c>
      <c r="AB1468">
        <f t="shared" si="178"/>
        <v>16.052142105538262</v>
      </c>
      <c r="AC1468">
        <f t="shared" si="179"/>
        <v>41.583789495730969</v>
      </c>
      <c r="AD1468">
        <f t="shared" si="180"/>
        <v>39.206229373228403</v>
      </c>
      <c r="AE1468">
        <f t="shared" si="181"/>
        <v>0</v>
      </c>
      <c r="AF1468" s="1" t="s">
        <v>11</v>
      </c>
      <c r="AG1468" s="1" t="s">
        <v>58</v>
      </c>
      <c r="AH1468">
        <f t="shared" si="184"/>
        <v>100</v>
      </c>
    </row>
    <row r="1469" spans="1:34" x14ac:dyDescent="0.45">
      <c r="A1469" t="str">
        <f>MID('Stand condition - SCT output'!$I1469,9,4)</f>
        <v>1995</v>
      </c>
      <c r="B1469">
        <f t="shared" si="182"/>
        <v>1996</v>
      </c>
      <c r="C1469" t="str">
        <f>MID('Stand condition - SCT output'!$I1469,18,4)</f>
        <v>1997</v>
      </c>
      <c r="D1469">
        <f>SUM('Stand condition - SCT output'!$B1469:$C1469)</f>
        <v>70840589.436928868</v>
      </c>
      <c r="E1469" s="1">
        <f>'Stand condition - SCT output'!$D1469</f>
        <v>323421891.33221698</v>
      </c>
      <c r="F1469" s="1">
        <f>'Stand condition - SCT output'!$E1469</f>
        <v>357603784.55847597</v>
      </c>
      <c r="G1469" s="1">
        <f>'Stand condition - SCT output'!$F1469</f>
        <v>133727903.915764</v>
      </c>
      <c r="H1469" s="1">
        <f>'Stand condition - SCT output'!$G1469</f>
        <v>5150.43310546875</v>
      </c>
      <c r="I1469" s="1" t="str">
        <f>'Stand condition - SCT output'!$H1469</f>
        <v>Lachlan</v>
      </c>
      <c r="J1469" s="1" t="str">
        <f>'Stand condition - SCT output'!$J1469</f>
        <v>Black Box</v>
      </c>
      <c r="K1469" s="1"/>
      <c r="L1469" t="s">
        <v>82</v>
      </c>
      <c r="M1469">
        <v>1996</v>
      </c>
      <c r="N1469" t="s">
        <v>84</v>
      </c>
      <c r="O1469">
        <v>70840589.436928868</v>
      </c>
      <c r="P1469" s="1">
        <v>323421891.33221698</v>
      </c>
      <c r="Q1469" s="1">
        <v>357603784.55847597</v>
      </c>
      <c r="R1469" s="1">
        <v>133727903.915764</v>
      </c>
      <c r="S1469" s="1">
        <v>5150.43310546875</v>
      </c>
      <c r="T1469" s="1" t="s">
        <v>12</v>
      </c>
      <c r="U1469" s="1" t="s">
        <v>58</v>
      </c>
      <c r="V1469">
        <f t="shared" si="183"/>
        <v>885599319.67649126</v>
      </c>
      <c r="X1469" t="s">
        <v>82</v>
      </c>
      <c r="Y1469">
        <v>1996</v>
      </c>
      <c r="Z1469" t="s">
        <v>84</v>
      </c>
      <c r="AA1469">
        <f t="shared" si="177"/>
        <v>7.999169360564423</v>
      </c>
      <c r="AB1469">
        <f t="shared" si="178"/>
        <v>36.52011515211673</v>
      </c>
      <c r="AC1469">
        <f t="shared" si="179"/>
        <v>40.379862158104224</v>
      </c>
      <c r="AD1469">
        <f t="shared" si="180"/>
        <v>15.100271753213937</v>
      </c>
      <c r="AE1469">
        <f t="shared" si="181"/>
        <v>5.8157600068507276E-4</v>
      </c>
      <c r="AF1469" s="1" t="s">
        <v>12</v>
      </c>
      <c r="AG1469" s="1" t="s">
        <v>58</v>
      </c>
      <c r="AH1469">
        <f t="shared" si="184"/>
        <v>99.999999999999986</v>
      </c>
    </row>
    <row r="1470" spans="1:34" x14ac:dyDescent="0.45">
      <c r="A1470" t="str">
        <f>MID('Stand condition - SCT output'!$I1470,9,4)</f>
        <v>1995</v>
      </c>
      <c r="B1470">
        <f t="shared" si="182"/>
        <v>1996</v>
      </c>
      <c r="C1470" t="str">
        <f>MID('Stand condition - SCT output'!$I1470,18,4)</f>
        <v>1997</v>
      </c>
      <c r="D1470">
        <f>SUM('Stand condition - SCT output'!$B1470:$C1470)</f>
        <v>178218.20458984299</v>
      </c>
      <c r="E1470" s="1">
        <f>'Stand condition - SCT output'!$D1470</f>
        <v>4958198.4576755799</v>
      </c>
      <c r="F1470" s="1">
        <f>'Stand condition - SCT output'!$E1470</f>
        <v>16145827.3832414</v>
      </c>
      <c r="G1470" s="1">
        <f>'Stand condition - SCT output'!$F1470</f>
        <v>15098675.7492295</v>
      </c>
      <c r="H1470" s="1">
        <f>'Stand condition - SCT output'!$G1470</f>
        <v>4989.5994873046802</v>
      </c>
      <c r="I1470" s="1" t="str">
        <f>'Stand condition - SCT output'!$H1470</f>
        <v>Loddon</v>
      </c>
      <c r="J1470" s="1" t="str">
        <f>'Stand condition - SCT output'!$J1470</f>
        <v>Black Box</v>
      </c>
      <c r="K1470" s="1"/>
      <c r="L1470" t="s">
        <v>82</v>
      </c>
      <c r="M1470">
        <v>1996</v>
      </c>
      <c r="N1470" t="s">
        <v>84</v>
      </c>
      <c r="O1470">
        <v>178218.20458984299</v>
      </c>
      <c r="P1470" s="1">
        <v>4958198.4576755799</v>
      </c>
      <c r="Q1470" s="1">
        <v>16145827.3832414</v>
      </c>
      <c r="R1470" s="1">
        <v>15098675.7492295</v>
      </c>
      <c r="S1470" s="1">
        <v>4989.5994873046802</v>
      </c>
      <c r="T1470" s="1" t="s">
        <v>13</v>
      </c>
      <c r="U1470" s="1" t="s">
        <v>58</v>
      </c>
      <c r="V1470">
        <f t="shared" si="183"/>
        <v>36385909.39422363</v>
      </c>
      <c r="X1470" t="s">
        <v>82</v>
      </c>
      <c r="Y1470">
        <v>1996</v>
      </c>
      <c r="Z1470" t="s">
        <v>84</v>
      </c>
      <c r="AA1470">
        <f t="shared" si="177"/>
        <v>0.48980005600227117</v>
      </c>
      <c r="AB1470">
        <f t="shared" si="178"/>
        <v>13.626699291629382</v>
      </c>
      <c r="AC1470">
        <f t="shared" si="179"/>
        <v>44.373845953138655</v>
      </c>
      <c r="AD1470">
        <f t="shared" si="180"/>
        <v>41.495941699966025</v>
      </c>
      <c r="AE1470">
        <f t="shared" si="181"/>
        <v>1.3712999263656699E-2</v>
      </c>
      <c r="AF1470" s="1" t="s">
        <v>13</v>
      </c>
      <c r="AG1470" s="1" t="s">
        <v>58</v>
      </c>
      <c r="AH1470">
        <f t="shared" si="184"/>
        <v>99.999999999999986</v>
      </c>
    </row>
    <row r="1471" spans="1:34" x14ac:dyDescent="0.45">
      <c r="A1471" t="str">
        <f>MID('Stand condition - SCT output'!$I1471,9,4)</f>
        <v>1995</v>
      </c>
      <c r="B1471">
        <f t="shared" si="182"/>
        <v>1996</v>
      </c>
      <c r="C1471" t="str">
        <f>MID('Stand condition - SCT output'!$I1471,18,4)</f>
        <v>1997</v>
      </c>
      <c r="D1471">
        <f>SUM('Stand condition - SCT output'!$B1471:$C1471)</f>
        <v>77090387.298352525</v>
      </c>
      <c r="E1471" s="1">
        <f>'Stand condition - SCT output'!$D1471</f>
        <v>297092226.11501998</v>
      </c>
      <c r="F1471" s="1">
        <f>'Stand condition - SCT output'!$E1471</f>
        <v>452103054.44286197</v>
      </c>
      <c r="G1471" s="1">
        <f>'Stand condition - SCT output'!$F1471</f>
        <v>348584462.14586002</v>
      </c>
      <c r="H1471" s="1">
        <f>'Stand condition - SCT output'!$G1471</f>
        <v>14775.809020995999</v>
      </c>
      <c r="I1471" s="1" t="str">
        <f>'Stand condition - SCT output'!$H1471</f>
        <v>Lower Darling</v>
      </c>
      <c r="J1471" s="1" t="str">
        <f>'Stand condition - SCT output'!$J1471</f>
        <v>Black Box</v>
      </c>
      <c r="K1471" s="1"/>
      <c r="L1471" t="s">
        <v>82</v>
      </c>
      <c r="M1471">
        <v>1996</v>
      </c>
      <c r="N1471" t="s">
        <v>84</v>
      </c>
      <c r="O1471">
        <v>77090387.298352525</v>
      </c>
      <c r="P1471" s="1">
        <v>297092226.11501998</v>
      </c>
      <c r="Q1471" s="1">
        <v>452103054.44286197</v>
      </c>
      <c r="R1471" s="1">
        <v>348584462.14586002</v>
      </c>
      <c r="S1471" s="1">
        <v>14775.809020995999</v>
      </c>
      <c r="T1471" s="1" t="s">
        <v>14</v>
      </c>
      <c r="U1471" s="1" t="s">
        <v>58</v>
      </c>
      <c r="V1471">
        <f t="shared" si="183"/>
        <v>1174884905.8111155</v>
      </c>
      <c r="X1471" t="s">
        <v>82</v>
      </c>
      <c r="Y1471">
        <v>1996</v>
      </c>
      <c r="Z1471" t="s">
        <v>84</v>
      </c>
      <c r="AA1471">
        <f t="shared" si="177"/>
        <v>6.5615267433477635</v>
      </c>
      <c r="AB1471">
        <f t="shared" si="178"/>
        <v>25.286921692973308</v>
      </c>
      <c r="AC1471">
        <f t="shared" si="179"/>
        <v>38.480624970727632</v>
      </c>
      <c r="AD1471">
        <f t="shared" si="180"/>
        <v>29.669668954101059</v>
      </c>
      <c r="AE1471">
        <f t="shared" si="181"/>
        <v>1.2576388502323209E-3</v>
      </c>
      <c r="AF1471" s="1" t="s">
        <v>14</v>
      </c>
      <c r="AG1471" s="1" t="s">
        <v>58</v>
      </c>
      <c r="AH1471">
        <f t="shared" si="184"/>
        <v>99.999999999999986</v>
      </c>
    </row>
    <row r="1472" spans="1:34" x14ac:dyDescent="0.45">
      <c r="A1472" t="str">
        <f>MID('Stand condition - SCT output'!$I1472,9,4)</f>
        <v>1995</v>
      </c>
      <c r="B1472">
        <f t="shared" si="182"/>
        <v>1996</v>
      </c>
      <c r="C1472" t="str">
        <f>MID('Stand condition - SCT output'!$I1472,18,4)</f>
        <v>1997</v>
      </c>
      <c r="D1472">
        <f>SUM('Stand condition - SCT output'!$B1472:$C1472)</f>
        <v>4574074.3408813439</v>
      </c>
      <c r="E1472" s="1">
        <f>'Stand condition - SCT output'!$D1472</f>
        <v>180116915.71583301</v>
      </c>
      <c r="F1472" s="1">
        <f>'Stand condition - SCT output'!$E1472</f>
        <v>1050891154.84767</v>
      </c>
      <c r="G1472" s="1">
        <f>'Stand condition - SCT output'!$F1472</f>
        <v>562065088.53833103</v>
      </c>
      <c r="H1472" s="1">
        <f>'Stand condition - SCT output'!$G1472</f>
        <v>31067.363647460901</v>
      </c>
      <c r="I1472" s="1" t="str">
        <f>'Stand condition - SCT output'!$H1472</f>
        <v>Macquarie-Castlereagh</v>
      </c>
      <c r="J1472" s="1" t="str">
        <f>'Stand condition - SCT output'!$J1472</f>
        <v>Black Box</v>
      </c>
      <c r="K1472" s="1"/>
      <c r="L1472" t="s">
        <v>82</v>
      </c>
      <c r="M1472">
        <v>1996</v>
      </c>
      <c r="N1472" t="s">
        <v>84</v>
      </c>
      <c r="O1472">
        <v>4574074.3408813439</v>
      </c>
      <c r="P1472" s="1">
        <v>180116915.71583301</v>
      </c>
      <c r="Q1472" s="1">
        <v>1050891154.84767</v>
      </c>
      <c r="R1472" s="1">
        <v>562065088.53833103</v>
      </c>
      <c r="S1472" s="1">
        <v>31067.363647460901</v>
      </c>
      <c r="T1472" s="1" t="s">
        <v>15</v>
      </c>
      <c r="U1472" s="1" t="s">
        <v>58</v>
      </c>
      <c r="V1472">
        <f t="shared" si="183"/>
        <v>1797678300.8063629</v>
      </c>
      <c r="X1472" t="s">
        <v>82</v>
      </c>
      <c r="Y1472">
        <v>1996</v>
      </c>
      <c r="Z1472" t="s">
        <v>84</v>
      </c>
      <c r="AA1472">
        <f t="shared" si="177"/>
        <v>0.25444343066440789</v>
      </c>
      <c r="AB1472">
        <f t="shared" si="178"/>
        <v>10.019418693268987</v>
      </c>
      <c r="AC1472">
        <f t="shared" si="179"/>
        <v>58.45824330061081</v>
      </c>
      <c r="AD1472">
        <f t="shared" si="180"/>
        <v>31.266166381727601</v>
      </c>
      <c r="AE1472">
        <f t="shared" si="181"/>
        <v>1.7281937281840353E-3</v>
      </c>
      <c r="AF1472" s="1" t="s">
        <v>15</v>
      </c>
      <c r="AG1472" s="1" t="s">
        <v>58</v>
      </c>
      <c r="AH1472">
        <f t="shared" si="184"/>
        <v>99.999999999999986</v>
      </c>
    </row>
    <row r="1473" spans="1:34" x14ac:dyDescent="0.45">
      <c r="A1473" t="str">
        <f>MID('Stand condition - SCT output'!$I1473,9,4)</f>
        <v>1995</v>
      </c>
      <c r="B1473">
        <f t="shared" si="182"/>
        <v>1996</v>
      </c>
      <c r="C1473" t="str">
        <f>MID('Stand condition - SCT output'!$I1473,18,4)</f>
        <v>1997</v>
      </c>
      <c r="D1473">
        <f>SUM('Stand condition - SCT output'!$B1473:$C1473)</f>
        <v>104349.93774414</v>
      </c>
      <c r="E1473" s="1">
        <f>'Stand condition - SCT output'!$D1473</f>
        <v>1976868.39840686</v>
      </c>
      <c r="F1473" s="1">
        <f>'Stand condition - SCT output'!$E1473</f>
        <v>9221405.6283729691</v>
      </c>
      <c r="G1473" s="1">
        <f>'Stand condition - SCT output'!$F1473</f>
        <v>14160889.775651701</v>
      </c>
      <c r="H1473" s="1">
        <f>'Stand condition - SCT output'!$G1473</f>
        <v>10227.7352905273</v>
      </c>
      <c r="I1473" s="1" t="str">
        <f>'Stand condition - SCT output'!$H1473</f>
        <v>Moonie</v>
      </c>
      <c r="J1473" s="1" t="str">
        <f>'Stand condition - SCT output'!$J1473</f>
        <v>Black Box</v>
      </c>
      <c r="K1473" s="1"/>
      <c r="L1473" t="s">
        <v>82</v>
      </c>
      <c r="M1473">
        <v>1996</v>
      </c>
      <c r="N1473" t="s">
        <v>84</v>
      </c>
      <c r="O1473">
        <v>104349.93774414</v>
      </c>
      <c r="P1473" s="1">
        <v>1976868.39840686</v>
      </c>
      <c r="Q1473" s="1">
        <v>9221405.6283729691</v>
      </c>
      <c r="R1473" s="1">
        <v>14160889.775651701</v>
      </c>
      <c r="S1473" s="1">
        <v>10227.7352905273</v>
      </c>
      <c r="T1473" s="1" t="s">
        <v>16</v>
      </c>
      <c r="U1473" s="1" t="s">
        <v>58</v>
      </c>
      <c r="V1473">
        <f t="shared" si="183"/>
        <v>25473741.475466199</v>
      </c>
      <c r="X1473" t="s">
        <v>82</v>
      </c>
      <c r="Y1473">
        <v>1996</v>
      </c>
      <c r="Z1473" t="s">
        <v>84</v>
      </c>
      <c r="AA1473">
        <f t="shared" si="177"/>
        <v>0.4096372644930843</v>
      </c>
      <c r="AB1473">
        <f t="shared" si="178"/>
        <v>7.760416349953088</v>
      </c>
      <c r="AC1473">
        <f t="shared" si="179"/>
        <v>36.199651461698785</v>
      </c>
      <c r="AD1473">
        <f t="shared" si="180"/>
        <v>55.590144813591969</v>
      </c>
      <c r="AE1473">
        <f t="shared" si="181"/>
        <v>4.0150110263063032E-2</v>
      </c>
      <c r="AF1473" s="1" t="s">
        <v>16</v>
      </c>
      <c r="AG1473" s="1" t="s">
        <v>58</v>
      </c>
      <c r="AH1473">
        <f t="shared" si="184"/>
        <v>99.999999999999972</v>
      </c>
    </row>
    <row r="1474" spans="1:34" x14ac:dyDescent="0.45">
      <c r="A1474" t="str">
        <f>MID('Stand condition - SCT output'!$I1474,9,4)</f>
        <v>1995</v>
      </c>
      <c r="B1474">
        <f t="shared" si="182"/>
        <v>1996</v>
      </c>
      <c r="C1474" t="str">
        <f>MID('Stand condition - SCT output'!$I1474,18,4)</f>
        <v>1997</v>
      </c>
      <c r="D1474">
        <f>SUM('Stand condition - SCT output'!$B1474:$C1474)</f>
        <v>91058618.85815233</v>
      </c>
      <c r="E1474" s="1">
        <f>'Stand condition - SCT output'!$D1474</f>
        <v>298459595.12322903</v>
      </c>
      <c r="F1474" s="1">
        <f>'Stand condition - SCT output'!$E1474</f>
        <v>666717719.99266601</v>
      </c>
      <c r="G1474" s="1">
        <f>'Stand condition - SCT output'!$F1474</f>
        <v>889524224.30678403</v>
      </c>
      <c r="H1474" s="1">
        <f>'Stand condition - SCT output'!$G1474</f>
        <v>73140.840470616895</v>
      </c>
      <c r="I1474" s="1" t="str">
        <f>'Stand condition - SCT output'!$H1474</f>
        <v>Murray</v>
      </c>
      <c r="J1474" s="1" t="str">
        <f>'Stand condition - SCT output'!$J1474</f>
        <v>Black Box</v>
      </c>
      <c r="K1474" s="1"/>
      <c r="L1474" t="s">
        <v>82</v>
      </c>
      <c r="M1474">
        <v>1996</v>
      </c>
      <c r="N1474" t="s">
        <v>84</v>
      </c>
      <c r="O1474">
        <v>91058618.85815233</v>
      </c>
      <c r="P1474" s="1">
        <v>298459595.12322903</v>
      </c>
      <c r="Q1474" s="1">
        <v>666717719.99266601</v>
      </c>
      <c r="R1474" s="1">
        <v>889524224.30678403</v>
      </c>
      <c r="S1474" s="1">
        <v>73140.840470616895</v>
      </c>
      <c r="T1474" s="1" t="s">
        <v>17</v>
      </c>
      <c r="U1474" s="1" t="s">
        <v>58</v>
      </c>
      <c r="V1474">
        <f t="shared" si="183"/>
        <v>1945833299.1213019</v>
      </c>
      <c r="X1474" t="s">
        <v>82</v>
      </c>
      <c r="Y1474">
        <v>1996</v>
      </c>
      <c r="Z1474" t="s">
        <v>84</v>
      </c>
      <c r="AA1474">
        <f t="shared" si="177"/>
        <v>4.6796721435116009</v>
      </c>
      <c r="AB1474">
        <f t="shared" si="178"/>
        <v>15.338394879870091</v>
      </c>
      <c r="AC1474">
        <f t="shared" si="179"/>
        <v>34.263866297988734</v>
      </c>
      <c r="AD1474">
        <f t="shared" si="180"/>
        <v>45.714307834513612</v>
      </c>
      <c r="AE1474">
        <f t="shared" si="181"/>
        <v>3.7588441159705607E-3</v>
      </c>
      <c r="AF1474" s="1" t="s">
        <v>17</v>
      </c>
      <c r="AG1474" s="1" t="s">
        <v>58</v>
      </c>
      <c r="AH1474">
        <f t="shared" si="184"/>
        <v>100</v>
      </c>
    </row>
    <row r="1475" spans="1:34" x14ac:dyDescent="0.45">
      <c r="A1475" t="str">
        <f>MID('Stand condition - SCT output'!$I1475,9,4)</f>
        <v>1995</v>
      </c>
      <c r="B1475">
        <f t="shared" si="182"/>
        <v>1996</v>
      </c>
      <c r="C1475" t="str">
        <f>MID('Stand condition - SCT output'!$I1475,18,4)</f>
        <v>1997</v>
      </c>
      <c r="D1475">
        <f>SUM('Stand condition - SCT output'!$B1475:$C1475)</f>
        <v>314795.83580058947</v>
      </c>
      <c r="E1475" s="1">
        <f>'Stand condition - SCT output'!$D1475</f>
        <v>7704318.9618738499</v>
      </c>
      <c r="F1475" s="1">
        <f>'Stand condition - SCT output'!$E1475</f>
        <v>90614745.418735102</v>
      </c>
      <c r="G1475" s="1">
        <f>'Stand condition - SCT output'!$F1475</f>
        <v>126949657.157428</v>
      </c>
      <c r="H1475" s="1">
        <f>'Stand condition - SCT output'!$G1475</f>
        <v>33838.164890423897</v>
      </c>
      <c r="I1475" s="1" t="str">
        <f>'Stand condition - SCT output'!$H1475</f>
        <v>Barwon-Darling</v>
      </c>
      <c r="J1475" s="1" t="str">
        <f>'Stand condition - SCT output'!$J1475</f>
        <v>Black Box</v>
      </c>
      <c r="K1475" s="1"/>
      <c r="L1475" t="s">
        <v>82</v>
      </c>
      <c r="M1475">
        <v>1996</v>
      </c>
      <c r="N1475" t="s">
        <v>84</v>
      </c>
      <c r="O1475">
        <v>314795.83580058947</v>
      </c>
      <c r="P1475" s="1">
        <v>7704318.9618738499</v>
      </c>
      <c r="Q1475" s="1">
        <v>90614745.418735102</v>
      </c>
      <c r="R1475" s="1">
        <v>126949657.157428</v>
      </c>
      <c r="S1475" s="1">
        <v>33838.164890423897</v>
      </c>
      <c r="T1475" s="1" t="s">
        <v>18</v>
      </c>
      <c r="U1475" s="1" t="s">
        <v>58</v>
      </c>
      <c r="V1475">
        <f t="shared" si="183"/>
        <v>225617355.53872797</v>
      </c>
      <c r="X1475" t="s">
        <v>82</v>
      </c>
      <c r="Y1475">
        <v>1996</v>
      </c>
      <c r="Z1475" t="s">
        <v>84</v>
      </c>
      <c r="AA1475">
        <f t="shared" ref="AA1475:AA1538" si="185">O1475/$V1475*100</f>
        <v>0.13952642741021476</v>
      </c>
      <c r="AB1475">
        <f t="shared" ref="AB1475:AB1538" si="186">P1475/$V1475*100</f>
        <v>3.4147723004187851</v>
      </c>
      <c r="AC1475">
        <f t="shared" ref="AC1475:AC1538" si="187">Q1475/$V1475*100</f>
        <v>40.163020793487128</v>
      </c>
      <c r="AD1475">
        <f t="shared" ref="AD1475:AD1538" si="188">R1475/$V1475*100</f>
        <v>56.267682445926312</v>
      </c>
      <c r="AE1475">
        <f t="shared" ref="AE1475:AE1538" si="189">S1475/$V1475*100</f>
        <v>1.4998032757553291E-2</v>
      </c>
      <c r="AF1475" s="1" t="s">
        <v>18</v>
      </c>
      <c r="AG1475" s="1" t="s">
        <v>58</v>
      </c>
      <c r="AH1475">
        <f t="shared" si="184"/>
        <v>99.999999999999986</v>
      </c>
    </row>
    <row r="1476" spans="1:34" x14ac:dyDescent="0.45">
      <c r="A1476" t="str">
        <f>MID('Stand condition - SCT output'!$I1476,9,4)</f>
        <v>1995</v>
      </c>
      <c r="B1476">
        <f t="shared" ref="B1476:B1539" si="190">A1476+1</f>
        <v>1996</v>
      </c>
      <c r="C1476" t="str">
        <f>MID('Stand condition - SCT output'!$I1476,18,4)</f>
        <v>1997</v>
      </c>
      <c r="D1476">
        <f>SUM('Stand condition - SCT output'!$B1476:$C1476)</f>
        <v>109031.078430175</v>
      </c>
      <c r="E1476" s="1">
        <f>'Stand condition - SCT output'!$D1476</f>
        <v>3257095.4300534702</v>
      </c>
      <c r="F1476" s="1">
        <f>'Stand condition - SCT output'!$E1476</f>
        <v>29788123.106407002</v>
      </c>
      <c r="G1476" s="1">
        <f>'Stand condition - SCT output'!$F1476</f>
        <v>48312600.993552499</v>
      </c>
      <c r="H1476" s="1">
        <f>'Stand condition - SCT output'!$G1476</f>
        <v>6789.1126098632803</v>
      </c>
      <c r="I1476" s="1" t="str">
        <f>'Stand condition - SCT output'!$H1476</f>
        <v>Border Rivers</v>
      </c>
      <c r="J1476" s="1" t="str">
        <f>'Stand condition - SCT output'!$J1476</f>
        <v>Black Box</v>
      </c>
      <c r="K1476" s="1"/>
      <c r="L1476" t="s">
        <v>82</v>
      </c>
      <c r="M1476">
        <v>1996</v>
      </c>
      <c r="N1476" t="s">
        <v>84</v>
      </c>
      <c r="O1476">
        <v>109031.078430175</v>
      </c>
      <c r="P1476" s="1">
        <v>3257095.4300534702</v>
      </c>
      <c r="Q1476" s="1">
        <v>29788123.106407002</v>
      </c>
      <c r="R1476" s="1">
        <v>48312600.993552499</v>
      </c>
      <c r="S1476" s="1">
        <v>6789.1126098632803</v>
      </c>
      <c r="T1476" s="1" t="s">
        <v>19</v>
      </c>
      <c r="U1476" s="1" t="s">
        <v>58</v>
      </c>
      <c r="V1476">
        <f t="shared" ref="V1476:V1539" si="191">SUM(O1476:S1476)</f>
        <v>81473639.721053004</v>
      </c>
      <c r="X1476" t="s">
        <v>82</v>
      </c>
      <c r="Y1476">
        <v>1996</v>
      </c>
      <c r="Z1476" t="s">
        <v>84</v>
      </c>
      <c r="AA1476">
        <f t="shared" si="185"/>
        <v>0.1338237481515154</v>
      </c>
      <c r="AB1476">
        <f t="shared" si="186"/>
        <v>3.9977291320297161</v>
      </c>
      <c r="AC1476">
        <f t="shared" si="187"/>
        <v>36.561669772449939</v>
      </c>
      <c r="AD1476">
        <f t="shared" si="188"/>
        <v>59.298444452664356</v>
      </c>
      <c r="AE1476">
        <f t="shared" si="189"/>
        <v>8.3328947044806652E-3</v>
      </c>
      <c r="AF1476" s="1" t="s">
        <v>19</v>
      </c>
      <c r="AG1476" s="1" t="s">
        <v>58</v>
      </c>
      <c r="AH1476">
        <f t="shared" ref="AH1476:AH1539" si="192">SUM(AA1476:AE1476)</f>
        <v>100.00000000000001</v>
      </c>
    </row>
    <row r="1477" spans="1:34" x14ac:dyDescent="0.45">
      <c r="A1477" t="str">
        <f>MID('Stand condition - SCT output'!$I1477,9,4)</f>
        <v>1995</v>
      </c>
      <c r="B1477">
        <f t="shared" si="190"/>
        <v>1996</v>
      </c>
      <c r="C1477" t="str">
        <f>MID('Stand condition - SCT output'!$I1477,18,4)</f>
        <v>1997</v>
      </c>
      <c r="D1477">
        <f>SUM('Stand condition - SCT output'!$B1477:$C1477)</f>
        <v>5616.7064819335901</v>
      </c>
      <c r="E1477" s="1">
        <f>'Stand condition - SCT output'!$D1477</f>
        <v>51130.586181640603</v>
      </c>
      <c r="F1477" s="1">
        <f>'Stand condition - SCT output'!$E1477</f>
        <v>235602.647216796</v>
      </c>
      <c r="G1477" s="1">
        <f>'Stand condition - SCT output'!$F1477</f>
        <v>422777.14150869299</v>
      </c>
      <c r="H1477" s="1">
        <f>'Stand condition - SCT output'!$G1477</f>
        <v>1247.2548828125</v>
      </c>
      <c r="I1477" s="1" t="str">
        <f>'Stand condition - SCT output'!$H1477</f>
        <v>Campaspe</v>
      </c>
      <c r="J1477" s="1" t="str">
        <f>'Stand condition - SCT output'!$J1477</f>
        <v>Black Box</v>
      </c>
      <c r="K1477" s="1"/>
      <c r="L1477" t="s">
        <v>82</v>
      </c>
      <c r="M1477">
        <v>1996</v>
      </c>
      <c r="N1477" t="s">
        <v>84</v>
      </c>
      <c r="O1477">
        <v>5616.7064819335901</v>
      </c>
      <c r="P1477" s="1">
        <v>51130.586181640603</v>
      </c>
      <c r="Q1477" s="1">
        <v>235602.647216796</v>
      </c>
      <c r="R1477" s="1">
        <v>422777.14150869299</v>
      </c>
      <c r="S1477" s="1">
        <v>1247.2548828125</v>
      </c>
      <c r="T1477" s="1" t="s">
        <v>20</v>
      </c>
      <c r="U1477" s="1" t="s">
        <v>58</v>
      </c>
      <c r="V1477">
        <f t="shared" si="191"/>
        <v>716374.33627187565</v>
      </c>
      <c r="X1477" t="s">
        <v>82</v>
      </c>
      <c r="Y1477">
        <v>1996</v>
      </c>
      <c r="Z1477" t="s">
        <v>84</v>
      </c>
      <c r="AA1477">
        <f t="shared" si="185"/>
        <v>0.78404630059248237</v>
      </c>
      <c r="AB1477">
        <f t="shared" si="186"/>
        <v>7.13741176822891</v>
      </c>
      <c r="AC1477">
        <f t="shared" si="187"/>
        <v>32.888203176415992</v>
      </c>
      <c r="AD1477">
        <f t="shared" si="188"/>
        <v>59.016232171142747</v>
      </c>
      <c r="AE1477">
        <f t="shared" si="189"/>
        <v>0.17410658361987252</v>
      </c>
      <c r="AF1477" s="1" t="s">
        <v>20</v>
      </c>
      <c r="AG1477" s="1" t="s">
        <v>58</v>
      </c>
      <c r="AH1477">
        <f t="shared" si="192"/>
        <v>100</v>
      </c>
    </row>
    <row r="1478" spans="1:34" x14ac:dyDescent="0.45">
      <c r="A1478" t="str">
        <f>MID('Stand condition - SCT output'!$I1478,9,4)</f>
        <v>1995</v>
      </c>
      <c r="B1478">
        <f t="shared" si="190"/>
        <v>1996</v>
      </c>
      <c r="C1478" t="str">
        <f>MID('Stand condition - SCT output'!$I1478,18,4)</f>
        <v>1997</v>
      </c>
      <c r="D1478">
        <f>SUM('Stand condition - SCT output'!$B1478:$C1478)</f>
        <v>250096.31115722583</v>
      </c>
      <c r="E1478" s="1">
        <f>'Stand condition - SCT output'!$D1478</f>
        <v>1624274.74768497</v>
      </c>
      <c r="F1478" s="1">
        <f>'Stand condition - SCT output'!$E1478</f>
        <v>7283333.4532327</v>
      </c>
      <c r="G1478" s="1">
        <f>'Stand condition - SCT output'!$F1478</f>
        <v>13416117.4376761</v>
      </c>
      <c r="H1478" s="1">
        <f>'Stand condition - SCT output'!$G1478</f>
        <v>8713.8515014648401</v>
      </c>
      <c r="I1478" s="1" t="str">
        <f>'Stand condition - SCT output'!$H1478</f>
        <v>Goulburn-Broken</v>
      </c>
      <c r="J1478" s="1" t="str">
        <f>'Stand condition - SCT output'!$J1478</f>
        <v>Black Box</v>
      </c>
      <c r="K1478" s="1"/>
      <c r="L1478" t="s">
        <v>82</v>
      </c>
      <c r="M1478">
        <v>1996</v>
      </c>
      <c r="N1478" t="s">
        <v>84</v>
      </c>
      <c r="O1478">
        <v>250096.31115722583</v>
      </c>
      <c r="P1478" s="1">
        <v>1624274.74768497</v>
      </c>
      <c r="Q1478" s="1">
        <v>7283333.4532327</v>
      </c>
      <c r="R1478" s="1">
        <v>13416117.4376761</v>
      </c>
      <c r="S1478" s="1">
        <v>8713.8515014648401</v>
      </c>
      <c r="T1478" s="1" t="s">
        <v>21</v>
      </c>
      <c r="U1478" s="1" t="s">
        <v>58</v>
      </c>
      <c r="V1478">
        <f t="shared" si="191"/>
        <v>22582535.801252462</v>
      </c>
      <c r="X1478" t="s">
        <v>82</v>
      </c>
      <c r="Y1478">
        <v>1996</v>
      </c>
      <c r="Z1478" t="s">
        <v>84</v>
      </c>
      <c r="AA1478">
        <f t="shared" si="185"/>
        <v>1.1074766507991325</v>
      </c>
      <c r="AB1478">
        <f t="shared" si="186"/>
        <v>7.1926145140657107</v>
      </c>
      <c r="AC1478">
        <f t="shared" si="187"/>
        <v>32.252062024091884</v>
      </c>
      <c r="AD1478">
        <f t="shared" si="188"/>
        <v>59.409260128050022</v>
      </c>
      <c r="AE1478">
        <f t="shared" si="189"/>
        <v>3.8586682993242756E-2</v>
      </c>
      <c r="AF1478" s="1" t="s">
        <v>21</v>
      </c>
      <c r="AG1478" s="1" t="s">
        <v>58</v>
      </c>
      <c r="AH1478">
        <f t="shared" si="192"/>
        <v>100</v>
      </c>
    </row>
    <row r="1479" spans="1:34" x14ac:dyDescent="0.45">
      <c r="A1479" t="str">
        <f>MID('Stand condition - SCT output'!$I1479,9,4)</f>
        <v>1995</v>
      </c>
      <c r="B1479">
        <f t="shared" si="190"/>
        <v>1996</v>
      </c>
      <c r="C1479" t="str">
        <f>MID('Stand condition - SCT output'!$I1479,18,4)</f>
        <v>1997</v>
      </c>
      <c r="D1479">
        <f>SUM('Stand condition - SCT output'!$B1479:$C1479)</f>
        <v>121074.86621093701</v>
      </c>
      <c r="E1479" s="1">
        <f>'Stand condition - SCT output'!$D1479</f>
        <v>2476599.23745907</v>
      </c>
      <c r="F1479" s="1">
        <f>'Stand condition - SCT output'!$E1479</f>
        <v>55826371.258360296</v>
      </c>
      <c r="G1479" s="1">
        <f>'Stand condition - SCT output'!$F1479</f>
        <v>157146856.76371899</v>
      </c>
      <c r="H1479" s="1">
        <f>'Stand condition - SCT output'!$G1479</f>
        <v>2016.2078247070301</v>
      </c>
      <c r="I1479" s="1" t="str">
        <f>'Stand condition - SCT output'!$H1479</f>
        <v>Gwydir</v>
      </c>
      <c r="J1479" s="1" t="str">
        <f>'Stand condition - SCT output'!$J1479</f>
        <v>Black Box</v>
      </c>
      <c r="K1479" s="1"/>
      <c r="L1479" t="s">
        <v>82</v>
      </c>
      <c r="M1479">
        <v>1996</v>
      </c>
      <c r="N1479" t="s">
        <v>84</v>
      </c>
      <c r="O1479">
        <v>121074.86621093701</v>
      </c>
      <c r="P1479" s="1">
        <v>2476599.23745907</v>
      </c>
      <c r="Q1479" s="1">
        <v>55826371.258360296</v>
      </c>
      <c r="R1479" s="1">
        <v>157146856.76371899</v>
      </c>
      <c r="S1479" s="1">
        <v>2016.2078247070301</v>
      </c>
      <c r="T1479" s="1" t="s">
        <v>22</v>
      </c>
      <c r="U1479" s="1" t="s">
        <v>58</v>
      </c>
      <c r="V1479">
        <f t="shared" si="191"/>
        <v>215572918.333574</v>
      </c>
      <c r="X1479" t="s">
        <v>82</v>
      </c>
      <c r="Y1479">
        <v>1996</v>
      </c>
      <c r="Z1479" t="s">
        <v>84</v>
      </c>
      <c r="AA1479">
        <f t="shared" si="185"/>
        <v>5.6164228395139938E-2</v>
      </c>
      <c r="AB1479">
        <f t="shared" si="186"/>
        <v>1.1488452522718189</v>
      </c>
      <c r="AC1479">
        <f t="shared" si="187"/>
        <v>25.896746070847122</v>
      </c>
      <c r="AD1479">
        <f t="shared" si="188"/>
        <v>72.897309169676177</v>
      </c>
      <c r="AE1479">
        <f t="shared" si="189"/>
        <v>9.3527880973767914E-4</v>
      </c>
      <c r="AF1479" s="1" t="s">
        <v>22</v>
      </c>
      <c r="AG1479" s="1" t="s">
        <v>58</v>
      </c>
      <c r="AH1479">
        <f t="shared" si="192"/>
        <v>99.999999999999986</v>
      </c>
    </row>
    <row r="1480" spans="1:34" x14ac:dyDescent="0.45">
      <c r="A1480" t="str">
        <f>MID('Stand condition - SCT output'!$I1480,9,4)</f>
        <v>1995</v>
      </c>
      <c r="B1480">
        <f t="shared" si="190"/>
        <v>1996</v>
      </c>
      <c r="C1480" t="str">
        <f>MID('Stand condition - SCT output'!$I1480,18,4)</f>
        <v>1997</v>
      </c>
      <c r="D1480">
        <f>SUM('Stand condition - SCT output'!$B1480:$C1480)</f>
        <v>7730906.3765270673</v>
      </c>
      <c r="E1480" s="1">
        <f>'Stand condition - SCT output'!$D1480</f>
        <v>157860897.19071001</v>
      </c>
      <c r="F1480" s="1">
        <f>'Stand condition - SCT output'!$E1480</f>
        <v>542444198.36072397</v>
      </c>
      <c r="G1480" s="1">
        <f>'Stand condition - SCT output'!$F1480</f>
        <v>122444902.922359</v>
      </c>
      <c r="H1480" s="1">
        <f>'Stand condition - SCT output'!$G1480</f>
        <v>5382.1985581341896</v>
      </c>
      <c r="I1480" s="1" t="str">
        <f>'Stand condition - SCT output'!$H1480</f>
        <v>Warrego</v>
      </c>
      <c r="J1480" s="1" t="str">
        <f>'Stand condition - SCT output'!$J1480</f>
        <v>Black Box</v>
      </c>
      <c r="K1480" s="1"/>
      <c r="L1480" t="s">
        <v>82</v>
      </c>
      <c r="M1480">
        <v>1996</v>
      </c>
      <c r="N1480" t="s">
        <v>84</v>
      </c>
      <c r="O1480">
        <v>7730906.3765270673</v>
      </c>
      <c r="P1480" s="1">
        <v>157860897.19071001</v>
      </c>
      <c r="Q1480" s="1">
        <v>542444198.36072397</v>
      </c>
      <c r="R1480" s="1">
        <v>122444902.922359</v>
      </c>
      <c r="S1480" s="1">
        <v>5382.1985581341896</v>
      </c>
      <c r="T1480" s="1" t="s">
        <v>23</v>
      </c>
      <c r="U1480" s="1" t="s">
        <v>58</v>
      </c>
      <c r="V1480">
        <f t="shared" si="191"/>
        <v>830486287.04887819</v>
      </c>
      <c r="X1480" t="s">
        <v>82</v>
      </c>
      <c r="Y1480">
        <v>1996</v>
      </c>
      <c r="Z1480" t="s">
        <v>84</v>
      </c>
      <c r="AA1480">
        <f t="shared" si="185"/>
        <v>0.93088910642928724</v>
      </c>
      <c r="AB1480">
        <f t="shared" si="186"/>
        <v>19.008248498800214</v>
      </c>
      <c r="AC1480">
        <f t="shared" si="187"/>
        <v>65.316454566431446</v>
      </c>
      <c r="AD1480">
        <f t="shared" si="188"/>
        <v>14.743759750382551</v>
      </c>
      <c r="AE1480">
        <f t="shared" si="189"/>
        <v>6.4807795650181769E-4</v>
      </c>
      <c r="AF1480" s="1" t="s">
        <v>23</v>
      </c>
      <c r="AG1480" s="1" t="s">
        <v>58</v>
      </c>
      <c r="AH1480">
        <f t="shared" si="192"/>
        <v>100</v>
      </c>
    </row>
    <row r="1481" spans="1:34" x14ac:dyDescent="0.45">
      <c r="A1481" t="str">
        <f>MID('Stand condition - SCT output'!$I1481,9,4)</f>
        <v>1995</v>
      </c>
      <c r="B1481">
        <f t="shared" si="190"/>
        <v>1996</v>
      </c>
      <c r="C1481" t="str">
        <f>MID('Stand condition - SCT output'!$I1481,18,4)</f>
        <v>1997</v>
      </c>
      <c r="D1481">
        <f>SUM('Stand condition - SCT output'!$B1481:$C1481)</f>
        <v>8239.5902099609302</v>
      </c>
      <c r="E1481" s="1">
        <f>'Stand condition - SCT output'!$D1481</f>
        <v>58633.085180663998</v>
      </c>
      <c r="F1481" s="1">
        <f>'Stand condition - SCT output'!$E1481</f>
        <v>382657.53415263997</v>
      </c>
      <c r="G1481" s="1">
        <f>'Stand condition - SCT output'!$F1481</f>
        <v>762005.75561427698</v>
      </c>
      <c r="H1481" s="1">
        <f>'Stand condition - SCT output'!$G1481</f>
        <v>3156.9593505859302</v>
      </c>
      <c r="I1481" s="1" t="str">
        <f>'Stand condition - SCT output'!$H1481</f>
        <v>Eastern Mt Lofty Ranges</v>
      </c>
      <c r="J1481" s="1" t="str">
        <f>'Stand condition - SCT output'!$J1481</f>
        <v>Black Box</v>
      </c>
      <c r="K1481" s="1"/>
      <c r="L1481" t="s">
        <v>82</v>
      </c>
      <c r="M1481">
        <v>1996</v>
      </c>
      <c r="N1481" t="s">
        <v>84</v>
      </c>
      <c r="O1481">
        <v>8239.5902099609302</v>
      </c>
      <c r="P1481" s="1">
        <v>58633.085180663998</v>
      </c>
      <c r="Q1481" s="1">
        <v>382657.53415263997</v>
      </c>
      <c r="R1481" s="1">
        <v>762005.75561427698</v>
      </c>
      <c r="S1481" s="1">
        <v>3156.9593505859302</v>
      </c>
      <c r="T1481" s="1" t="s">
        <v>24</v>
      </c>
      <c r="U1481" s="1" t="s">
        <v>58</v>
      </c>
      <c r="V1481">
        <f t="shared" si="191"/>
        <v>1214692.9245081278</v>
      </c>
      <c r="X1481" t="s">
        <v>82</v>
      </c>
      <c r="Y1481">
        <v>1996</v>
      </c>
      <c r="Z1481" t="s">
        <v>84</v>
      </c>
      <c r="AA1481">
        <f t="shared" si="185"/>
        <v>0.67832701119070338</v>
      </c>
      <c r="AB1481">
        <f t="shared" si="186"/>
        <v>4.8269882863116713</v>
      </c>
      <c r="AC1481">
        <f t="shared" si="187"/>
        <v>31.502409080681154</v>
      </c>
      <c r="AD1481">
        <f t="shared" si="188"/>
        <v>62.732377890720002</v>
      </c>
      <c r="AE1481">
        <f t="shared" si="189"/>
        <v>0.2598977310964658</v>
      </c>
      <c r="AF1481" s="1" t="s">
        <v>24</v>
      </c>
      <c r="AG1481" s="1" t="s">
        <v>58</v>
      </c>
      <c r="AH1481">
        <f t="shared" si="192"/>
        <v>100</v>
      </c>
    </row>
    <row r="1482" spans="1:34" x14ac:dyDescent="0.45">
      <c r="A1482" t="str">
        <f>MID('Stand condition - SCT output'!$I1482,9,4)</f>
        <v>1995</v>
      </c>
      <c r="B1482">
        <f t="shared" si="190"/>
        <v>1996</v>
      </c>
      <c r="C1482" t="str">
        <f>MID('Stand condition - SCT output'!$I1482,18,4)</f>
        <v>1997</v>
      </c>
      <c r="D1482">
        <f>SUM('Stand condition - SCT output'!$B1482:$C1482)</f>
        <v>234078.56011962809</v>
      </c>
      <c r="E1482" s="1">
        <f>'Stand condition - SCT output'!$D1482</f>
        <v>8292727.3920177901</v>
      </c>
      <c r="F1482" s="1">
        <f>'Stand condition - SCT output'!$E1482</f>
        <v>68737939.181395993</v>
      </c>
      <c r="G1482" s="1">
        <f>'Stand condition - SCT output'!$F1482</f>
        <v>52389598.092999101</v>
      </c>
      <c r="H1482" s="1">
        <f>'Stand condition - SCT output'!$G1482</f>
        <v>35702.313049316399</v>
      </c>
      <c r="I1482" s="1" t="str">
        <f>'Stand condition - SCT output'!$H1482</f>
        <v>Condamine-Balonne</v>
      </c>
      <c r="J1482" s="1" t="str">
        <f>'Stand condition - SCT output'!$J1482</f>
        <v>Black Box</v>
      </c>
      <c r="K1482" s="1"/>
      <c r="L1482" t="s">
        <v>82</v>
      </c>
      <c r="M1482">
        <v>1996</v>
      </c>
      <c r="N1482" t="s">
        <v>84</v>
      </c>
      <c r="O1482">
        <v>234078.56011962809</v>
      </c>
      <c r="P1482" s="1">
        <v>8292727.3920177901</v>
      </c>
      <c r="Q1482" s="1">
        <v>68737939.181395993</v>
      </c>
      <c r="R1482" s="1">
        <v>52389598.092999101</v>
      </c>
      <c r="S1482" s="1">
        <v>35702.313049316399</v>
      </c>
      <c r="T1482" s="1" t="s">
        <v>25</v>
      </c>
      <c r="U1482" s="1" t="s">
        <v>58</v>
      </c>
      <c r="V1482">
        <f t="shared" si="191"/>
        <v>129690045.53958184</v>
      </c>
      <c r="X1482" t="s">
        <v>82</v>
      </c>
      <c r="Y1482">
        <v>1996</v>
      </c>
      <c r="Z1482" t="s">
        <v>84</v>
      </c>
      <c r="AA1482">
        <f t="shared" si="185"/>
        <v>0.1804907686983474</v>
      </c>
      <c r="AB1482">
        <f t="shared" si="186"/>
        <v>6.3942666975830633</v>
      </c>
      <c r="AC1482">
        <f t="shared" si="187"/>
        <v>53.0017079533039</v>
      </c>
      <c r="AD1482">
        <f t="shared" si="188"/>
        <v>40.396005626360598</v>
      </c>
      <c r="AE1482">
        <f t="shared" si="189"/>
        <v>2.7528954054087316E-2</v>
      </c>
      <c r="AF1482" s="1" t="s">
        <v>25</v>
      </c>
      <c r="AG1482" s="1" t="s">
        <v>58</v>
      </c>
      <c r="AH1482">
        <f t="shared" si="192"/>
        <v>100</v>
      </c>
    </row>
    <row r="1483" spans="1:34" x14ac:dyDescent="0.45">
      <c r="A1483" t="str">
        <f>MID('Stand condition - SCT output'!$I1483,9,4)</f>
        <v>1996</v>
      </c>
      <c r="B1483">
        <f t="shared" si="190"/>
        <v>1997</v>
      </c>
      <c r="C1483" t="str">
        <f>MID('Stand condition - SCT output'!$I1483,18,4)</f>
        <v>1998</v>
      </c>
      <c r="D1483">
        <f>SUM('Stand condition - SCT output'!$B1483:$C1483)</f>
        <v>76753946.043976396</v>
      </c>
      <c r="E1483" s="1">
        <f>'Stand condition - SCT output'!$D1483</f>
        <v>293373542.054874</v>
      </c>
      <c r="F1483" s="1">
        <f>'Stand condition - SCT output'!$E1483</f>
        <v>362244161.71638</v>
      </c>
      <c r="G1483" s="1">
        <f>'Stand condition - SCT output'!$F1483</f>
        <v>190229634.73460999</v>
      </c>
      <c r="H1483" s="1">
        <f>'Stand condition - SCT output'!$G1483</f>
        <v>15848.1875</v>
      </c>
      <c r="I1483" s="1" t="str">
        <f>'Stand condition - SCT output'!$H1483</f>
        <v>Murrumbidgee</v>
      </c>
      <c r="J1483" s="1" t="str">
        <f>'Stand condition - SCT output'!$J1483</f>
        <v>Black Box</v>
      </c>
      <c r="K1483" s="1"/>
      <c r="L1483" t="s">
        <v>83</v>
      </c>
      <c r="M1483">
        <v>1997</v>
      </c>
      <c r="N1483" t="s">
        <v>85</v>
      </c>
      <c r="O1483">
        <v>76753946.043976396</v>
      </c>
      <c r="P1483" s="1">
        <v>293373542.054874</v>
      </c>
      <c r="Q1483" s="1">
        <v>362244161.71638</v>
      </c>
      <c r="R1483" s="1">
        <v>190229634.73460999</v>
      </c>
      <c r="S1483" s="1">
        <v>15848.1875</v>
      </c>
      <c r="T1483" s="1" t="s">
        <v>4</v>
      </c>
      <c r="U1483" s="1" t="s">
        <v>58</v>
      </c>
      <c r="V1483">
        <f t="shared" si="191"/>
        <v>922617132.73734033</v>
      </c>
      <c r="X1483" t="s">
        <v>83</v>
      </c>
      <c r="Y1483">
        <v>1997</v>
      </c>
      <c r="Z1483" t="s">
        <v>85</v>
      </c>
      <c r="AA1483">
        <f t="shared" si="185"/>
        <v>8.3191546439477904</v>
      </c>
      <c r="AB1483">
        <f t="shared" si="186"/>
        <v>31.797972489894622</v>
      </c>
      <c r="AC1483">
        <f t="shared" si="187"/>
        <v>39.26267450091968</v>
      </c>
      <c r="AD1483">
        <f t="shared" si="188"/>
        <v>20.618480622640512</v>
      </c>
      <c r="AE1483">
        <f t="shared" si="189"/>
        <v>1.7177425974065255E-3</v>
      </c>
      <c r="AF1483" s="1" t="s">
        <v>4</v>
      </c>
      <c r="AG1483" s="1" t="s">
        <v>58</v>
      </c>
      <c r="AH1483">
        <f t="shared" si="192"/>
        <v>100</v>
      </c>
    </row>
    <row r="1484" spans="1:34" x14ac:dyDescent="0.45">
      <c r="A1484" t="str">
        <f>MID('Stand condition - SCT output'!$I1484,9,4)</f>
        <v>1996</v>
      </c>
      <c r="B1484">
        <f t="shared" si="190"/>
        <v>1997</v>
      </c>
      <c r="C1484" t="str">
        <f>MID('Stand condition - SCT output'!$I1484,18,4)</f>
        <v>1998</v>
      </c>
      <c r="D1484">
        <f>SUM('Stand condition - SCT output'!$B1484:$C1484)</f>
        <v>529046.35720430198</v>
      </c>
      <c r="E1484" s="1">
        <f>'Stand condition - SCT output'!$D1484</f>
        <v>18726082.943874702</v>
      </c>
      <c r="F1484" s="1">
        <f>'Stand condition - SCT output'!$E1484</f>
        <v>129371992.07513499</v>
      </c>
      <c r="G1484" s="1">
        <f>'Stand condition - SCT output'!$F1484</f>
        <v>87973004.235197395</v>
      </c>
      <c r="H1484" s="1">
        <f>'Stand condition - SCT output'!$G1484</f>
        <v>665.61358642578102</v>
      </c>
      <c r="I1484" s="1" t="str">
        <f>'Stand condition - SCT output'!$H1484</f>
        <v>Namoi</v>
      </c>
      <c r="J1484" s="1" t="str">
        <f>'Stand condition - SCT output'!$J1484</f>
        <v>Black Box</v>
      </c>
      <c r="K1484" s="1"/>
      <c r="L1484" t="s">
        <v>83</v>
      </c>
      <c r="M1484">
        <v>1997</v>
      </c>
      <c r="N1484" t="s">
        <v>85</v>
      </c>
      <c r="O1484">
        <v>529046.35720430198</v>
      </c>
      <c r="P1484" s="1">
        <v>18726082.943874702</v>
      </c>
      <c r="Q1484" s="1">
        <v>129371992.07513499</v>
      </c>
      <c r="R1484" s="1">
        <v>87973004.235197395</v>
      </c>
      <c r="S1484" s="1">
        <v>665.61358642578102</v>
      </c>
      <c r="T1484" s="1" t="s">
        <v>7</v>
      </c>
      <c r="U1484" s="1" t="s">
        <v>58</v>
      </c>
      <c r="V1484">
        <f t="shared" si="191"/>
        <v>236600791.22499782</v>
      </c>
      <c r="X1484" t="s">
        <v>83</v>
      </c>
      <c r="Y1484">
        <v>1997</v>
      </c>
      <c r="Z1484" t="s">
        <v>85</v>
      </c>
      <c r="AA1484">
        <f t="shared" si="185"/>
        <v>0.22360295350880724</v>
      </c>
      <c r="AB1484">
        <f t="shared" si="186"/>
        <v>7.9146324265952899</v>
      </c>
      <c r="AC1484">
        <f t="shared" si="187"/>
        <v>54.679441858716118</v>
      </c>
      <c r="AD1484">
        <f t="shared" si="188"/>
        <v>37.182041437696888</v>
      </c>
      <c r="AE1484">
        <f t="shared" si="189"/>
        <v>2.8132348289267099E-4</v>
      </c>
      <c r="AF1484" s="1" t="s">
        <v>7</v>
      </c>
      <c r="AG1484" s="1" t="s">
        <v>58</v>
      </c>
      <c r="AH1484">
        <f t="shared" si="192"/>
        <v>100</v>
      </c>
    </row>
    <row r="1485" spans="1:34" x14ac:dyDescent="0.45">
      <c r="A1485" t="str">
        <f>MID('Stand condition - SCT output'!$I1485,9,4)</f>
        <v>1996</v>
      </c>
      <c r="B1485">
        <f t="shared" si="190"/>
        <v>1997</v>
      </c>
      <c r="C1485" t="str">
        <f>MID('Stand condition - SCT output'!$I1485,18,4)</f>
        <v>1998</v>
      </c>
      <c r="D1485">
        <f>SUM('Stand condition - SCT output'!$B1485:$C1485)</f>
        <v>1539878.819091789</v>
      </c>
      <c r="E1485" s="1">
        <f>'Stand condition - SCT output'!$D1485</f>
        <v>60249232.695794299</v>
      </c>
      <c r="F1485" s="1">
        <f>'Stand condition - SCT output'!$E1485</f>
        <v>210825500.930756</v>
      </c>
      <c r="G1485" s="1">
        <f>'Stand condition - SCT output'!$F1485</f>
        <v>18460995.034627002</v>
      </c>
      <c r="H1485" s="1">
        <f>'Stand condition - SCT output'!$G1485</f>
        <v>0</v>
      </c>
      <c r="I1485" s="1" t="str">
        <f>'Stand condition - SCT output'!$H1485</f>
        <v>Nebine</v>
      </c>
      <c r="J1485" s="1" t="str">
        <f>'Stand condition - SCT output'!$J1485</f>
        <v>Black Box</v>
      </c>
      <c r="K1485" s="1"/>
      <c r="L1485" t="s">
        <v>83</v>
      </c>
      <c r="M1485">
        <v>1997</v>
      </c>
      <c r="N1485" t="s">
        <v>85</v>
      </c>
      <c r="O1485">
        <v>1539878.819091789</v>
      </c>
      <c r="P1485" s="1">
        <v>60249232.695794299</v>
      </c>
      <c r="Q1485" s="1">
        <v>210825500.930756</v>
      </c>
      <c r="R1485" s="1">
        <v>18460995.034627002</v>
      </c>
      <c r="S1485" s="1">
        <v>0</v>
      </c>
      <c r="T1485" s="1" t="s">
        <v>8</v>
      </c>
      <c r="U1485" s="1" t="s">
        <v>58</v>
      </c>
      <c r="V1485">
        <f t="shared" si="191"/>
        <v>291075607.48026913</v>
      </c>
      <c r="X1485" t="s">
        <v>83</v>
      </c>
      <c r="Y1485">
        <v>1997</v>
      </c>
      <c r="Z1485" t="s">
        <v>85</v>
      </c>
      <c r="AA1485">
        <f t="shared" si="185"/>
        <v>0.52903052661194605</v>
      </c>
      <c r="AB1485">
        <f t="shared" si="186"/>
        <v>20.69882571657206</v>
      </c>
      <c r="AC1485">
        <f t="shared" si="187"/>
        <v>72.429807071706293</v>
      </c>
      <c r="AD1485">
        <f t="shared" si="188"/>
        <v>6.3423366851096921</v>
      </c>
      <c r="AE1485">
        <f t="shared" si="189"/>
        <v>0</v>
      </c>
      <c r="AF1485" s="1" t="s">
        <v>8</v>
      </c>
      <c r="AG1485" s="1" t="s">
        <v>58</v>
      </c>
      <c r="AH1485">
        <f t="shared" si="192"/>
        <v>99.999999999999986</v>
      </c>
    </row>
    <row r="1486" spans="1:34" x14ac:dyDescent="0.45">
      <c r="A1486" t="str">
        <f>MID('Stand condition - SCT output'!$I1486,9,4)</f>
        <v>1996</v>
      </c>
      <c r="B1486">
        <f t="shared" si="190"/>
        <v>1997</v>
      </c>
      <c r="C1486" t="str">
        <f>MID('Stand condition - SCT output'!$I1486,18,4)</f>
        <v>1998</v>
      </c>
      <c r="D1486">
        <f>SUM('Stand condition - SCT output'!$B1486:$C1486)</f>
        <v>4370.8239746093705</v>
      </c>
      <c r="E1486" s="1">
        <f>'Stand condition - SCT output'!$D1486</f>
        <v>27404.356750488201</v>
      </c>
      <c r="F1486" s="1">
        <f>'Stand condition - SCT output'!$E1486</f>
        <v>148329.04614257801</v>
      </c>
      <c r="G1486" s="1">
        <f>'Stand condition - SCT output'!$F1486</f>
        <v>219040.93614071101</v>
      </c>
      <c r="H1486" s="1">
        <f>'Stand condition - SCT output'!$G1486</f>
        <v>0</v>
      </c>
      <c r="I1486" s="1" t="str">
        <f>'Stand condition - SCT output'!$H1486</f>
        <v>Ovens</v>
      </c>
      <c r="J1486" s="1" t="str">
        <f>'Stand condition - SCT output'!$J1486</f>
        <v>Black Box</v>
      </c>
      <c r="K1486" s="1"/>
      <c r="L1486" t="s">
        <v>83</v>
      </c>
      <c r="M1486">
        <v>1997</v>
      </c>
      <c r="N1486" t="s">
        <v>85</v>
      </c>
      <c r="O1486">
        <v>4370.8239746093705</v>
      </c>
      <c r="P1486" s="1">
        <v>27404.356750488201</v>
      </c>
      <c r="Q1486" s="1">
        <v>148329.04614257801</v>
      </c>
      <c r="R1486" s="1">
        <v>219040.93614071101</v>
      </c>
      <c r="S1486" s="1">
        <v>0</v>
      </c>
      <c r="T1486" s="1" t="s">
        <v>9</v>
      </c>
      <c r="U1486" s="1" t="s">
        <v>58</v>
      </c>
      <c r="V1486">
        <f t="shared" si="191"/>
        <v>399145.16300838662</v>
      </c>
      <c r="X1486" t="s">
        <v>83</v>
      </c>
      <c r="Y1486">
        <v>1997</v>
      </c>
      <c r="Z1486" t="s">
        <v>85</v>
      </c>
      <c r="AA1486">
        <f t="shared" si="185"/>
        <v>1.0950462086690835</v>
      </c>
      <c r="AB1486">
        <f t="shared" si="186"/>
        <v>6.8657619558607541</v>
      </c>
      <c r="AC1486">
        <f t="shared" si="187"/>
        <v>37.161679481372396</v>
      </c>
      <c r="AD1486">
        <f t="shared" si="188"/>
        <v>54.87751235409776</v>
      </c>
      <c r="AE1486">
        <f t="shared" si="189"/>
        <v>0</v>
      </c>
      <c r="AF1486" s="1" t="s">
        <v>9</v>
      </c>
      <c r="AG1486" s="1" t="s">
        <v>58</v>
      </c>
      <c r="AH1486">
        <f t="shared" si="192"/>
        <v>100</v>
      </c>
    </row>
    <row r="1487" spans="1:34" x14ac:dyDescent="0.45">
      <c r="A1487" t="str">
        <f>MID('Stand condition - SCT output'!$I1487,9,4)</f>
        <v>1996</v>
      </c>
      <c r="B1487">
        <f t="shared" si="190"/>
        <v>1997</v>
      </c>
      <c r="C1487" t="str">
        <f>MID('Stand condition - SCT output'!$I1487,18,4)</f>
        <v>1998</v>
      </c>
      <c r="D1487">
        <f>SUM('Stand condition - SCT output'!$B1487:$C1487)</f>
        <v>3603216.4218749972</v>
      </c>
      <c r="E1487" s="1">
        <f>'Stand condition - SCT output'!$D1487</f>
        <v>63241474.831704699</v>
      </c>
      <c r="F1487" s="1">
        <f>'Stand condition - SCT output'!$E1487</f>
        <v>199154483.93977201</v>
      </c>
      <c r="G1487" s="1">
        <f>'Stand condition - SCT output'!$F1487</f>
        <v>116949626.20375501</v>
      </c>
      <c r="H1487" s="1">
        <f>'Stand condition - SCT output'!$G1487</f>
        <v>3634.6623855890002</v>
      </c>
      <c r="I1487" s="1" t="str">
        <f>'Stand condition - SCT output'!$H1487</f>
        <v>Paroo</v>
      </c>
      <c r="J1487" s="1" t="str">
        <f>'Stand condition - SCT output'!$J1487</f>
        <v>Black Box</v>
      </c>
      <c r="K1487" s="1"/>
      <c r="L1487" t="s">
        <v>83</v>
      </c>
      <c r="M1487">
        <v>1997</v>
      </c>
      <c r="N1487" t="s">
        <v>85</v>
      </c>
      <c r="O1487">
        <v>3603216.4218749972</v>
      </c>
      <c r="P1487" s="1">
        <v>63241474.831704699</v>
      </c>
      <c r="Q1487" s="1">
        <v>199154483.93977201</v>
      </c>
      <c r="R1487" s="1">
        <v>116949626.20375501</v>
      </c>
      <c r="S1487" s="1">
        <v>3634.6623855890002</v>
      </c>
      <c r="T1487" s="1" t="s">
        <v>10</v>
      </c>
      <c r="U1487" s="1" t="s">
        <v>58</v>
      </c>
      <c r="V1487">
        <f t="shared" si="191"/>
        <v>382952436.05949229</v>
      </c>
      <c r="X1487" t="s">
        <v>83</v>
      </c>
      <c r="Y1487">
        <v>1997</v>
      </c>
      <c r="Z1487" t="s">
        <v>85</v>
      </c>
      <c r="AA1487">
        <f t="shared" si="185"/>
        <v>0.94090442639597982</v>
      </c>
      <c r="AB1487">
        <f t="shared" si="186"/>
        <v>16.514185281714731</v>
      </c>
      <c r="AC1487">
        <f t="shared" si="187"/>
        <v>52.005018165972196</v>
      </c>
      <c r="AD1487">
        <f t="shared" si="188"/>
        <v>30.538943010036551</v>
      </c>
      <c r="AE1487">
        <f t="shared" si="189"/>
        <v>9.4911588054876601E-4</v>
      </c>
      <c r="AF1487" s="1" t="s">
        <v>10</v>
      </c>
      <c r="AG1487" s="1" t="s">
        <v>58</v>
      </c>
      <c r="AH1487">
        <f t="shared" si="192"/>
        <v>100</v>
      </c>
    </row>
    <row r="1488" spans="1:34" x14ac:dyDescent="0.45">
      <c r="A1488" t="str">
        <f>MID('Stand condition - SCT output'!$I1488,9,4)</f>
        <v>1996</v>
      </c>
      <c r="B1488">
        <f t="shared" si="190"/>
        <v>1997</v>
      </c>
      <c r="C1488" t="str">
        <f>MID('Stand condition - SCT output'!$I1488,18,4)</f>
        <v>1998</v>
      </c>
      <c r="D1488">
        <f>SUM('Stand condition - SCT output'!$B1488:$C1488)</f>
        <v>6686765.7583321268</v>
      </c>
      <c r="E1488" s="1">
        <f>'Stand condition - SCT output'!$D1488</f>
        <v>22478236.639577501</v>
      </c>
      <c r="F1488" s="1">
        <f>'Stand condition - SCT output'!$E1488</f>
        <v>47420341.360034399</v>
      </c>
      <c r="G1488" s="1">
        <f>'Stand condition - SCT output'!$F1488</f>
        <v>42251117.915354498</v>
      </c>
      <c r="H1488" s="1">
        <f>'Stand condition - SCT output'!$G1488</f>
        <v>0</v>
      </c>
      <c r="I1488" s="1" t="str">
        <f>'Stand condition - SCT output'!$H1488</f>
        <v>Wimmera-Avoca</v>
      </c>
      <c r="J1488" s="1" t="str">
        <f>'Stand condition - SCT output'!$J1488</f>
        <v>Black Box</v>
      </c>
      <c r="K1488" s="1"/>
      <c r="L1488" t="s">
        <v>83</v>
      </c>
      <c r="M1488">
        <v>1997</v>
      </c>
      <c r="N1488" t="s">
        <v>85</v>
      </c>
      <c r="O1488">
        <v>6686765.7583321268</v>
      </c>
      <c r="P1488" s="1">
        <v>22478236.639577501</v>
      </c>
      <c r="Q1488" s="1">
        <v>47420341.360034399</v>
      </c>
      <c r="R1488" s="1">
        <v>42251117.915354498</v>
      </c>
      <c r="S1488" s="1">
        <v>0</v>
      </c>
      <c r="T1488" s="1" t="s">
        <v>11</v>
      </c>
      <c r="U1488" s="1" t="s">
        <v>58</v>
      </c>
      <c r="V1488">
        <f t="shared" si="191"/>
        <v>118836461.67329851</v>
      </c>
      <c r="X1488" t="s">
        <v>83</v>
      </c>
      <c r="Y1488">
        <v>1997</v>
      </c>
      <c r="Z1488" t="s">
        <v>85</v>
      </c>
      <c r="AA1488">
        <f t="shared" si="185"/>
        <v>5.6268637286720757</v>
      </c>
      <c r="AB1488">
        <f t="shared" si="186"/>
        <v>18.915269205316772</v>
      </c>
      <c r="AC1488">
        <f t="shared" si="187"/>
        <v>39.903865103625286</v>
      </c>
      <c r="AD1488">
        <f t="shared" si="188"/>
        <v>35.554001962385883</v>
      </c>
      <c r="AE1488">
        <f t="shared" si="189"/>
        <v>0</v>
      </c>
      <c r="AF1488" s="1" t="s">
        <v>11</v>
      </c>
      <c r="AG1488" s="1" t="s">
        <v>58</v>
      </c>
      <c r="AH1488">
        <f t="shared" si="192"/>
        <v>100.00000000000001</v>
      </c>
    </row>
    <row r="1489" spans="1:34" x14ac:dyDescent="0.45">
      <c r="A1489" t="str">
        <f>MID('Stand condition - SCT output'!$I1489,9,4)</f>
        <v>1996</v>
      </c>
      <c r="B1489">
        <f t="shared" si="190"/>
        <v>1997</v>
      </c>
      <c r="C1489" t="str">
        <f>MID('Stand condition - SCT output'!$I1489,18,4)</f>
        <v>1998</v>
      </c>
      <c r="D1489">
        <f>SUM('Stand condition - SCT output'!$B1489:$C1489)</f>
        <v>75611780.517129079</v>
      </c>
      <c r="E1489" s="1">
        <f>'Stand condition - SCT output'!$D1489</f>
        <v>376651226.13036501</v>
      </c>
      <c r="F1489" s="1">
        <f>'Stand condition - SCT output'!$E1489</f>
        <v>315757248.42874599</v>
      </c>
      <c r="G1489" s="1">
        <f>'Stand condition - SCT output'!$F1489</f>
        <v>117571332.351411</v>
      </c>
      <c r="H1489" s="1">
        <f>'Stand condition - SCT output'!$G1489</f>
        <v>7732.2488403320303</v>
      </c>
      <c r="I1489" s="1" t="str">
        <f>'Stand condition - SCT output'!$H1489</f>
        <v>Lachlan</v>
      </c>
      <c r="J1489" s="1" t="str">
        <f>'Stand condition - SCT output'!$J1489</f>
        <v>Black Box</v>
      </c>
      <c r="K1489" s="1"/>
      <c r="L1489" t="s">
        <v>83</v>
      </c>
      <c r="M1489">
        <v>1997</v>
      </c>
      <c r="N1489" t="s">
        <v>85</v>
      </c>
      <c r="O1489">
        <v>75611780.517129079</v>
      </c>
      <c r="P1489" s="1">
        <v>376651226.13036501</v>
      </c>
      <c r="Q1489" s="1">
        <v>315757248.42874599</v>
      </c>
      <c r="R1489" s="1">
        <v>117571332.351411</v>
      </c>
      <c r="S1489" s="1">
        <v>7732.2488403320303</v>
      </c>
      <c r="T1489" s="1" t="s">
        <v>12</v>
      </c>
      <c r="U1489" s="1" t="s">
        <v>58</v>
      </c>
      <c r="V1489">
        <f t="shared" si="191"/>
        <v>885599319.67649138</v>
      </c>
      <c r="X1489" t="s">
        <v>83</v>
      </c>
      <c r="Y1489">
        <v>1997</v>
      </c>
      <c r="Z1489" t="s">
        <v>85</v>
      </c>
      <c r="AA1489">
        <f t="shared" si="185"/>
        <v>8.5379221547674611</v>
      </c>
      <c r="AB1489">
        <f t="shared" si="186"/>
        <v>42.53065892913687</v>
      </c>
      <c r="AC1489">
        <f t="shared" si="187"/>
        <v>35.654639904657088</v>
      </c>
      <c r="AD1489">
        <f t="shared" si="188"/>
        <v>13.275905902271887</v>
      </c>
      <c r="AE1489">
        <f t="shared" si="189"/>
        <v>8.7310916670042316E-4</v>
      </c>
      <c r="AF1489" s="1" t="s">
        <v>12</v>
      </c>
      <c r="AG1489" s="1" t="s">
        <v>58</v>
      </c>
      <c r="AH1489">
        <f t="shared" si="192"/>
        <v>100.00000000000001</v>
      </c>
    </row>
    <row r="1490" spans="1:34" x14ac:dyDescent="0.45">
      <c r="A1490" t="str">
        <f>MID('Stand condition - SCT output'!$I1490,9,4)</f>
        <v>1996</v>
      </c>
      <c r="B1490">
        <f t="shared" si="190"/>
        <v>1997</v>
      </c>
      <c r="C1490" t="str">
        <f>MID('Stand condition - SCT output'!$I1490,18,4)</f>
        <v>1998</v>
      </c>
      <c r="D1490">
        <f>SUM('Stand condition - SCT output'!$B1490:$C1490)</f>
        <v>1121831.089903346</v>
      </c>
      <c r="E1490" s="1">
        <f>'Stand condition - SCT output'!$D1490</f>
        <v>6998021.0048193801</v>
      </c>
      <c r="F1490" s="1">
        <f>'Stand condition - SCT output'!$E1490</f>
        <v>16408147.8158533</v>
      </c>
      <c r="G1490" s="1">
        <f>'Stand condition - SCT output'!$F1490</f>
        <v>11857284.9446461</v>
      </c>
      <c r="H1490" s="1">
        <f>'Stand condition - SCT output'!$G1490</f>
        <v>624.53900146484295</v>
      </c>
      <c r="I1490" s="1" t="str">
        <f>'Stand condition - SCT output'!$H1490</f>
        <v>Loddon</v>
      </c>
      <c r="J1490" s="1" t="str">
        <f>'Stand condition - SCT output'!$J1490</f>
        <v>Black Box</v>
      </c>
      <c r="K1490" s="1"/>
      <c r="L1490" t="s">
        <v>83</v>
      </c>
      <c r="M1490">
        <v>1997</v>
      </c>
      <c r="N1490" t="s">
        <v>85</v>
      </c>
      <c r="O1490">
        <v>1121831.089903346</v>
      </c>
      <c r="P1490" s="1">
        <v>6998021.0048193801</v>
      </c>
      <c r="Q1490" s="1">
        <v>16408147.8158533</v>
      </c>
      <c r="R1490" s="1">
        <v>11857284.9446461</v>
      </c>
      <c r="S1490" s="1">
        <v>624.53900146484295</v>
      </c>
      <c r="T1490" s="1" t="s">
        <v>13</v>
      </c>
      <c r="U1490" s="1" t="s">
        <v>58</v>
      </c>
      <c r="V1490">
        <f t="shared" si="191"/>
        <v>36385909.394223593</v>
      </c>
      <c r="X1490" t="s">
        <v>83</v>
      </c>
      <c r="Y1490">
        <v>1997</v>
      </c>
      <c r="Z1490" t="s">
        <v>85</v>
      </c>
      <c r="AA1490">
        <f t="shared" si="185"/>
        <v>3.0831470439527919</v>
      </c>
      <c r="AB1490">
        <f t="shared" si="186"/>
        <v>19.232777526594795</v>
      </c>
      <c r="AC1490">
        <f t="shared" si="187"/>
        <v>45.094785561297961</v>
      </c>
      <c r="AD1490">
        <f t="shared" si="188"/>
        <v>32.58757343722867</v>
      </c>
      <c r="AE1490">
        <f t="shared" si="189"/>
        <v>1.7164309257692784E-3</v>
      </c>
      <c r="AF1490" s="1" t="s">
        <v>13</v>
      </c>
      <c r="AG1490" s="1" t="s">
        <v>58</v>
      </c>
      <c r="AH1490">
        <f t="shared" si="192"/>
        <v>99.999999999999986</v>
      </c>
    </row>
    <row r="1491" spans="1:34" x14ac:dyDescent="0.45">
      <c r="A1491" t="str">
        <f>MID('Stand condition - SCT output'!$I1491,9,4)</f>
        <v>1996</v>
      </c>
      <c r="B1491">
        <f t="shared" si="190"/>
        <v>1997</v>
      </c>
      <c r="C1491" t="str">
        <f>MID('Stand condition - SCT output'!$I1491,18,4)</f>
        <v>1998</v>
      </c>
      <c r="D1491">
        <f>SUM('Stand condition - SCT output'!$B1491:$C1491)</f>
        <v>113003823.58850852</v>
      </c>
      <c r="E1491" s="1">
        <f>'Stand condition - SCT output'!$D1491</f>
        <v>400628039.573448</v>
      </c>
      <c r="F1491" s="1">
        <f>'Stand condition - SCT output'!$E1491</f>
        <v>351255634.75687498</v>
      </c>
      <c r="G1491" s="1">
        <f>'Stand condition - SCT output'!$F1491</f>
        <v>309988328.68984997</v>
      </c>
      <c r="H1491" s="1">
        <f>'Stand condition - SCT output'!$G1491</f>
        <v>9079.2024320714609</v>
      </c>
      <c r="I1491" s="1" t="str">
        <f>'Stand condition - SCT output'!$H1491</f>
        <v>Lower Darling</v>
      </c>
      <c r="J1491" s="1" t="str">
        <f>'Stand condition - SCT output'!$J1491</f>
        <v>Black Box</v>
      </c>
      <c r="K1491" s="1"/>
      <c r="L1491" t="s">
        <v>83</v>
      </c>
      <c r="M1491">
        <v>1997</v>
      </c>
      <c r="N1491" t="s">
        <v>85</v>
      </c>
      <c r="O1491">
        <v>113003823.58850852</v>
      </c>
      <c r="P1491" s="1">
        <v>400628039.573448</v>
      </c>
      <c r="Q1491" s="1">
        <v>351255634.75687498</v>
      </c>
      <c r="R1491" s="1">
        <v>309988328.68984997</v>
      </c>
      <c r="S1491" s="1">
        <v>9079.2024320714609</v>
      </c>
      <c r="T1491" s="1" t="s">
        <v>14</v>
      </c>
      <c r="U1491" s="1" t="s">
        <v>58</v>
      </c>
      <c r="V1491">
        <f t="shared" si="191"/>
        <v>1174884905.8111138</v>
      </c>
      <c r="X1491" t="s">
        <v>83</v>
      </c>
      <c r="Y1491">
        <v>1997</v>
      </c>
      <c r="Z1491" t="s">
        <v>85</v>
      </c>
      <c r="AA1491">
        <f t="shared" si="185"/>
        <v>9.6182888238310671</v>
      </c>
      <c r="AB1491">
        <f t="shared" si="186"/>
        <v>34.099343483935854</v>
      </c>
      <c r="AC1491">
        <f t="shared" si="187"/>
        <v>29.897025063435983</v>
      </c>
      <c r="AD1491">
        <f t="shared" si="188"/>
        <v>26.384569855022615</v>
      </c>
      <c r="AE1491">
        <f t="shared" si="189"/>
        <v>7.7277377444928414E-4</v>
      </c>
      <c r="AF1491" s="1" t="s">
        <v>14</v>
      </c>
      <c r="AG1491" s="1" t="s">
        <v>58</v>
      </c>
      <c r="AH1491">
        <f t="shared" si="192"/>
        <v>99.999999999999957</v>
      </c>
    </row>
    <row r="1492" spans="1:34" x14ac:dyDescent="0.45">
      <c r="A1492" t="str">
        <f>MID('Stand condition - SCT output'!$I1492,9,4)</f>
        <v>1996</v>
      </c>
      <c r="B1492">
        <f t="shared" si="190"/>
        <v>1997</v>
      </c>
      <c r="C1492" t="str">
        <f>MID('Stand condition - SCT output'!$I1492,18,4)</f>
        <v>1998</v>
      </c>
      <c r="D1492">
        <f>SUM('Stand condition - SCT output'!$B1492:$C1492)</f>
        <v>23433339.169273704</v>
      </c>
      <c r="E1492" s="1">
        <f>'Stand condition - SCT output'!$D1492</f>
        <v>389323054.67957401</v>
      </c>
      <c r="F1492" s="1">
        <f>'Stand condition - SCT output'!$E1492</f>
        <v>1095092663.2557099</v>
      </c>
      <c r="G1492" s="1">
        <f>'Stand condition - SCT output'!$F1492</f>
        <v>289817341.322411</v>
      </c>
      <c r="H1492" s="1">
        <f>'Stand condition - SCT output'!$G1492</f>
        <v>11902.379394531201</v>
      </c>
      <c r="I1492" s="1" t="str">
        <f>'Stand condition - SCT output'!$H1492</f>
        <v>Macquarie-Castlereagh</v>
      </c>
      <c r="J1492" s="1" t="str">
        <f>'Stand condition - SCT output'!$J1492</f>
        <v>Black Box</v>
      </c>
      <c r="K1492" s="1"/>
      <c r="L1492" t="s">
        <v>83</v>
      </c>
      <c r="M1492">
        <v>1997</v>
      </c>
      <c r="N1492" t="s">
        <v>85</v>
      </c>
      <c r="O1492">
        <v>23433339.169273704</v>
      </c>
      <c r="P1492" s="1">
        <v>389323054.67957401</v>
      </c>
      <c r="Q1492" s="1">
        <v>1095092663.2557099</v>
      </c>
      <c r="R1492" s="1">
        <v>289817341.322411</v>
      </c>
      <c r="S1492" s="1">
        <v>11902.379394531201</v>
      </c>
      <c r="T1492" s="1" t="s">
        <v>15</v>
      </c>
      <c r="U1492" s="1" t="s">
        <v>58</v>
      </c>
      <c r="V1492">
        <f t="shared" si="191"/>
        <v>1797678300.8063631</v>
      </c>
      <c r="X1492" t="s">
        <v>83</v>
      </c>
      <c r="Y1492">
        <v>1997</v>
      </c>
      <c r="Z1492" t="s">
        <v>85</v>
      </c>
      <c r="AA1492">
        <f t="shared" si="185"/>
        <v>1.303533516467462</v>
      </c>
      <c r="AB1492">
        <f t="shared" si="186"/>
        <v>21.656992494426841</v>
      </c>
      <c r="AC1492">
        <f t="shared" si="187"/>
        <v>60.917054111655979</v>
      </c>
      <c r="AD1492">
        <f t="shared" si="188"/>
        <v>16.121757780155164</v>
      </c>
      <c r="AE1492">
        <f t="shared" si="189"/>
        <v>6.6209729456000513E-4</v>
      </c>
      <c r="AF1492" s="1" t="s">
        <v>15</v>
      </c>
      <c r="AG1492" s="1" t="s">
        <v>58</v>
      </c>
      <c r="AH1492">
        <f t="shared" si="192"/>
        <v>100.00000000000001</v>
      </c>
    </row>
    <row r="1493" spans="1:34" x14ac:dyDescent="0.45">
      <c r="A1493" t="str">
        <f>MID('Stand condition - SCT output'!$I1493,9,4)</f>
        <v>1996</v>
      </c>
      <c r="B1493">
        <f t="shared" si="190"/>
        <v>1997</v>
      </c>
      <c r="C1493" t="str">
        <f>MID('Stand condition - SCT output'!$I1493,18,4)</f>
        <v>1998</v>
      </c>
      <c r="D1493">
        <f>SUM('Stand condition - SCT output'!$B1493:$C1493)</f>
        <v>236376.07263183501</v>
      </c>
      <c r="E1493" s="1">
        <f>'Stand condition - SCT output'!$D1493</f>
        <v>2674900.9569395701</v>
      </c>
      <c r="F1493" s="1">
        <f>'Stand condition - SCT output'!$E1493</f>
        <v>11701010.2274033</v>
      </c>
      <c r="G1493" s="1">
        <f>'Stand condition - SCT output'!$F1493</f>
        <v>10856001.3083962</v>
      </c>
      <c r="H1493" s="1">
        <f>'Stand condition - SCT output'!$G1493</f>
        <v>5452.9100952148401</v>
      </c>
      <c r="I1493" s="1" t="str">
        <f>'Stand condition - SCT output'!$H1493</f>
        <v>Moonie</v>
      </c>
      <c r="J1493" s="1" t="str">
        <f>'Stand condition - SCT output'!$J1493</f>
        <v>Black Box</v>
      </c>
      <c r="K1493" s="1"/>
      <c r="L1493" t="s">
        <v>83</v>
      </c>
      <c r="M1493">
        <v>1997</v>
      </c>
      <c r="N1493" t="s">
        <v>85</v>
      </c>
      <c r="O1493">
        <v>236376.07263183501</v>
      </c>
      <c r="P1493" s="1">
        <v>2674900.9569395701</v>
      </c>
      <c r="Q1493" s="1">
        <v>11701010.2274033</v>
      </c>
      <c r="R1493" s="1">
        <v>10856001.3083962</v>
      </c>
      <c r="S1493" s="1">
        <v>5452.9100952148401</v>
      </c>
      <c r="T1493" s="1" t="s">
        <v>16</v>
      </c>
      <c r="U1493" s="1" t="s">
        <v>58</v>
      </c>
      <c r="V1493">
        <f t="shared" si="191"/>
        <v>25473741.475466117</v>
      </c>
      <c r="X1493" t="s">
        <v>83</v>
      </c>
      <c r="Y1493">
        <v>1997</v>
      </c>
      <c r="Z1493" t="s">
        <v>85</v>
      </c>
      <c r="AA1493">
        <f t="shared" si="185"/>
        <v>0.92792051320568647</v>
      </c>
      <c r="AB1493">
        <f t="shared" si="186"/>
        <v>10.500620647013239</v>
      </c>
      <c r="AC1493">
        <f t="shared" si="187"/>
        <v>45.933614575905935</v>
      </c>
      <c r="AD1493">
        <f t="shared" si="188"/>
        <v>42.616438259969257</v>
      </c>
      <c r="AE1493">
        <f t="shared" si="189"/>
        <v>2.1406003905890949E-2</v>
      </c>
      <c r="AF1493" s="1" t="s">
        <v>16</v>
      </c>
      <c r="AG1493" s="1" t="s">
        <v>58</v>
      </c>
      <c r="AH1493">
        <f t="shared" si="192"/>
        <v>100.00000000000001</v>
      </c>
    </row>
    <row r="1494" spans="1:34" x14ac:dyDescent="0.45">
      <c r="A1494" t="str">
        <f>MID('Stand condition - SCT output'!$I1494,9,4)</f>
        <v>1996</v>
      </c>
      <c r="B1494">
        <f t="shared" si="190"/>
        <v>1997</v>
      </c>
      <c r="C1494" t="str">
        <f>MID('Stand condition - SCT output'!$I1494,18,4)</f>
        <v>1998</v>
      </c>
      <c r="D1494">
        <f>SUM('Stand condition - SCT output'!$B1494:$C1494)</f>
        <v>121520336.98678565</v>
      </c>
      <c r="E1494" s="1">
        <f>'Stand condition - SCT output'!$D1494</f>
        <v>369361491.96948099</v>
      </c>
      <c r="F1494" s="1">
        <f>'Stand condition - SCT output'!$E1494</f>
        <v>654691507.91389799</v>
      </c>
      <c r="G1494" s="1">
        <f>'Stand condition - SCT output'!$F1494</f>
        <v>800214624.76789904</v>
      </c>
      <c r="H1494" s="1">
        <f>'Stand condition - SCT output'!$G1494</f>
        <v>45337.483236873799</v>
      </c>
      <c r="I1494" s="1" t="str">
        <f>'Stand condition - SCT output'!$H1494</f>
        <v>Murray</v>
      </c>
      <c r="J1494" s="1" t="str">
        <f>'Stand condition - SCT output'!$J1494</f>
        <v>Black Box</v>
      </c>
      <c r="K1494" s="1"/>
      <c r="L1494" t="s">
        <v>83</v>
      </c>
      <c r="M1494">
        <v>1997</v>
      </c>
      <c r="N1494" t="s">
        <v>85</v>
      </c>
      <c r="O1494">
        <v>121520336.98678565</v>
      </c>
      <c r="P1494" s="1">
        <v>369361491.96948099</v>
      </c>
      <c r="Q1494" s="1">
        <v>654691507.91389799</v>
      </c>
      <c r="R1494" s="1">
        <v>800214624.76789904</v>
      </c>
      <c r="S1494" s="1">
        <v>45337.483236873799</v>
      </c>
      <c r="T1494" s="1" t="s">
        <v>17</v>
      </c>
      <c r="U1494" s="1" t="s">
        <v>58</v>
      </c>
      <c r="V1494">
        <f t="shared" si="191"/>
        <v>1945833299.1213005</v>
      </c>
      <c r="X1494" t="s">
        <v>83</v>
      </c>
      <c r="Y1494">
        <v>1997</v>
      </c>
      <c r="Z1494" t="s">
        <v>85</v>
      </c>
      <c r="AA1494">
        <f t="shared" si="185"/>
        <v>6.2451566144778079</v>
      </c>
      <c r="AB1494">
        <f t="shared" si="186"/>
        <v>18.982175509910189</v>
      </c>
      <c r="AC1494">
        <f t="shared" si="187"/>
        <v>33.645816844101887</v>
      </c>
      <c r="AD1494">
        <f t="shared" si="188"/>
        <v>41.124521053743919</v>
      </c>
      <c r="AE1494">
        <f t="shared" si="189"/>
        <v>2.3299777662016217E-3</v>
      </c>
      <c r="AF1494" s="1" t="s">
        <v>17</v>
      </c>
      <c r="AG1494" s="1" t="s">
        <v>58</v>
      </c>
      <c r="AH1494">
        <f t="shared" si="192"/>
        <v>100</v>
      </c>
    </row>
    <row r="1495" spans="1:34" x14ac:dyDescent="0.45">
      <c r="A1495" t="str">
        <f>MID('Stand condition - SCT output'!$I1495,9,4)</f>
        <v>1996</v>
      </c>
      <c r="B1495">
        <f t="shared" si="190"/>
        <v>1997</v>
      </c>
      <c r="C1495" t="str">
        <f>MID('Stand condition - SCT output'!$I1495,18,4)</f>
        <v>1998</v>
      </c>
      <c r="D1495">
        <f>SUM('Stand condition - SCT output'!$B1495:$C1495)</f>
        <v>873470.45736107847</v>
      </c>
      <c r="E1495" s="1">
        <f>'Stand condition - SCT output'!$D1495</f>
        <v>19033481.316607699</v>
      </c>
      <c r="F1495" s="1">
        <f>'Stand condition - SCT output'!$E1495</f>
        <v>107849721.883837</v>
      </c>
      <c r="G1495" s="1">
        <f>'Stand condition - SCT output'!$F1495</f>
        <v>97841689.033706203</v>
      </c>
      <c r="H1495" s="1">
        <f>'Stand condition - SCT output'!$G1495</f>
        <v>18992.8472158394</v>
      </c>
      <c r="I1495" s="1" t="str">
        <f>'Stand condition - SCT output'!$H1495</f>
        <v>Barwon-Darling</v>
      </c>
      <c r="J1495" s="1" t="str">
        <f>'Stand condition - SCT output'!$J1495</f>
        <v>Black Box</v>
      </c>
      <c r="K1495" s="1"/>
      <c r="L1495" t="s">
        <v>83</v>
      </c>
      <c r="M1495">
        <v>1997</v>
      </c>
      <c r="N1495" t="s">
        <v>85</v>
      </c>
      <c r="O1495">
        <v>873470.45736107847</v>
      </c>
      <c r="P1495" s="1">
        <v>19033481.316607699</v>
      </c>
      <c r="Q1495" s="1">
        <v>107849721.883837</v>
      </c>
      <c r="R1495" s="1">
        <v>97841689.033706203</v>
      </c>
      <c r="S1495" s="1">
        <v>18992.8472158394</v>
      </c>
      <c r="T1495" s="1" t="s">
        <v>18</v>
      </c>
      <c r="U1495" s="1" t="s">
        <v>58</v>
      </c>
      <c r="V1495">
        <f t="shared" si="191"/>
        <v>225617355.53872782</v>
      </c>
      <c r="X1495" t="s">
        <v>83</v>
      </c>
      <c r="Y1495">
        <v>1997</v>
      </c>
      <c r="Z1495" t="s">
        <v>85</v>
      </c>
      <c r="AA1495">
        <f t="shared" si="185"/>
        <v>0.38714683774012454</v>
      </c>
      <c r="AB1495">
        <f t="shared" si="186"/>
        <v>8.4361778246889134</v>
      </c>
      <c r="AC1495">
        <f t="shared" si="187"/>
        <v>47.802050345955905</v>
      </c>
      <c r="AD1495">
        <f t="shared" si="188"/>
        <v>43.366206823974331</v>
      </c>
      <c r="AE1495">
        <f t="shared" si="189"/>
        <v>8.4181676407333074E-3</v>
      </c>
      <c r="AF1495" s="1" t="s">
        <v>18</v>
      </c>
      <c r="AG1495" s="1" t="s">
        <v>58</v>
      </c>
      <c r="AH1495">
        <f t="shared" si="192"/>
        <v>100</v>
      </c>
    </row>
    <row r="1496" spans="1:34" x14ac:dyDescent="0.45">
      <c r="A1496" t="str">
        <f>MID('Stand condition - SCT output'!$I1496,9,4)</f>
        <v>1996</v>
      </c>
      <c r="B1496">
        <f t="shared" si="190"/>
        <v>1997</v>
      </c>
      <c r="C1496" t="str">
        <f>MID('Stand condition - SCT output'!$I1496,18,4)</f>
        <v>1998</v>
      </c>
      <c r="D1496">
        <f>SUM('Stand condition - SCT output'!$B1496:$C1496)</f>
        <v>556462.44052877906</v>
      </c>
      <c r="E1496" s="1">
        <f>'Stand condition - SCT output'!$D1496</f>
        <v>5343375.1567255901</v>
      </c>
      <c r="F1496" s="1">
        <f>'Stand condition - SCT output'!$E1496</f>
        <v>32337983.819389299</v>
      </c>
      <c r="G1496" s="1">
        <f>'Stand condition - SCT output'!$F1496</f>
        <v>43227672.390835099</v>
      </c>
      <c r="H1496" s="1">
        <f>'Stand condition - SCT output'!$G1496</f>
        <v>8145.91357421875</v>
      </c>
      <c r="I1496" s="1" t="str">
        <f>'Stand condition - SCT output'!$H1496</f>
        <v>Border Rivers</v>
      </c>
      <c r="J1496" s="1" t="str">
        <f>'Stand condition - SCT output'!$J1496</f>
        <v>Black Box</v>
      </c>
      <c r="K1496" s="1"/>
      <c r="L1496" t="s">
        <v>83</v>
      </c>
      <c r="M1496">
        <v>1997</v>
      </c>
      <c r="N1496" t="s">
        <v>85</v>
      </c>
      <c r="O1496">
        <v>556462.44052877906</v>
      </c>
      <c r="P1496" s="1">
        <v>5343375.1567255901</v>
      </c>
      <c r="Q1496" s="1">
        <v>32337983.819389299</v>
      </c>
      <c r="R1496" s="1">
        <v>43227672.390835099</v>
      </c>
      <c r="S1496" s="1">
        <v>8145.91357421875</v>
      </c>
      <c r="T1496" s="1" t="s">
        <v>19</v>
      </c>
      <c r="U1496" s="1" t="s">
        <v>58</v>
      </c>
      <c r="V1496">
        <f t="shared" si="191"/>
        <v>81473639.721052974</v>
      </c>
      <c r="X1496" t="s">
        <v>83</v>
      </c>
      <c r="Y1496">
        <v>1997</v>
      </c>
      <c r="Z1496" t="s">
        <v>85</v>
      </c>
      <c r="AA1496">
        <f t="shared" si="185"/>
        <v>0.6829969084896399</v>
      </c>
      <c r="AB1496">
        <f t="shared" si="186"/>
        <v>6.5584097813968771</v>
      </c>
      <c r="AC1496">
        <f t="shared" si="187"/>
        <v>39.691345483161335</v>
      </c>
      <c r="AD1496">
        <f t="shared" si="188"/>
        <v>53.057249607157253</v>
      </c>
      <c r="AE1496">
        <f t="shared" si="189"/>
        <v>9.9982197949035866E-3</v>
      </c>
      <c r="AF1496" s="1" t="s">
        <v>19</v>
      </c>
      <c r="AG1496" s="1" t="s">
        <v>58</v>
      </c>
      <c r="AH1496">
        <f t="shared" si="192"/>
        <v>100.00000000000001</v>
      </c>
    </row>
    <row r="1497" spans="1:34" x14ac:dyDescent="0.45">
      <c r="A1497" t="str">
        <f>MID('Stand condition - SCT output'!$I1497,9,4)</f>
        <v>1996</v>
      </c>
      <c r="B1497">
        <f t="shared" si="190"/>
        <v>1997</v>
      </c>
      <c r="C1497" t="str">
        <f>MID('Stand condition - SCT output'!$I1497,18,4)</f>
        <v>1998</v>
      </c>
      <c r="D1497">
        <f>SUM('Stand condition - SCT output'!$B1497:$C1497)</f>
        <v>9980.5246582031195</v>
      </c>
      <c r="E1497" s="1">
        <f>'Stand condition - SCT output'!$D1497</f>
        <v>77945.373596191406</v>
      </c>
      <c r="F1497" s="1">
        <f>'Stand condition - SCT output'!$E1497</f>
        <v>239332.786743164</v>
      </c>
      <c r="G1497" s="1">
        <f>'Stand condition - SCT output'!$F1497</f>
        <v>389115.65127431799</v>
      </c>
      <c r="H1497" s="1">
        <f>'Stand condition - SCT output'!$G1497</f>
        <v>0</v>
      </c>
      <c r="I1497" s="1" t="str">
        <f>'Stand condition - SCT output'!$H1497</f>
        <v>Campaspe</v>
      </c>
      <c r="J1497" s="1" t="str">
        <f>'Stand condition - SCT output'!$J1497</f>
        <v>Black Box</v>
      </c>
      <c r="K1497" s="1"/>
      <c r="L1497" t="s">
        <v>83</v>
      </c>
      <c r="M1497">
        <v>1997</v>
      </c>
      <c r="N1497" t="s">
        <v>85</v>
      </c>
      <c r="O1497">
        <v>9980.5246582031195</v>
      </c>
      <c r="P1497" s="1">
        <v>77945.373596191406</v>
      </c>
      <c r="Q1497" s="1">
        <v>239332.786743164</v>
      </c>
      <c r="R1497" s="1">
        <v>389115.65127431799</v>
      </c>
      <c r="S1497" s="1">
        <v>0</v>
      </c>
      <c r="T1497" s="1" t="s">
        <v>20</v>
      </c>
      <c r="U1497" s="1" t="s">
        <v>58</v>
      </c>
      <c r="V1497">
        <f t="shared" si="191"/>
        <v>716374.33627187647</v>
      </c>
      <c r="X1497" t="s">
        <v>83</v>
      </c>
      <c r="Y1497">
        <v>1997</v>
      </c>
      <c r="Z1497" t="s">
        <v>85</v>
      </c>
      <c r="AA1497">
        <f t="shared" si="185"/>
        <v>1.3931996377959772</v>
      </c>
      <c r="AB1497">
        <f t="shared" si="186"/>
        <v>10.880536843604876</v>
      </c>
      <c r="AC1497">
        <f t="shared" si="187"/>
        <v>33.408900155286005</v>
      </c>
      <c r="AD1497">
        <f t="shared" si="188"/>
        <v>54.317363363313156</v>
      </c>
      <c r="AE1497">
        <f t="shared" si="189"/>
        <v>0</v>
      </c>
      <c r="AF1497" s="1" t="s">
        <v>20</v>
      </c>
      <c r="AG1497" s="1" t="s">
        <v>58</v>
      </c>
      <c r="AH1497">
        <f t="shared" si="192"/>
        <v>100.00000000000001</v>
      </c>
    </row>
    <row r="1498" spans="1:34" x14ac:dyDescent="0.45">
      <c r="A1498" t="str">
        <f>MID('Stand condition - SCT output'!$I1498,9,4)</f>
        <v>1996</v>
      </c>
      <c r="B1498">
        <f t="shared" si="190"/>
        <v>1997</v>
      </c>
      <c r="C1498" t="str">
        <f>MID('Stand condition - SCT output'!$I1498,18,4)</f>
        <v>1998</v>
      </c>
      <c r="D1498">
        <f>SUM('Stand condition - SCT output'!$B1498:$C1498)</f>
        <v>661563.51873779274</v>
      </c>
      <c r="E1498" s="1">
        <f>'Stand condition - SCT output'!$D1498</f>
        <v>2015236.3890220399</v>
      </c>
      <c r="F1498" s="1">
        <f>'Stand condition - SCT output'!$E1498</f>
        <v>7775774.0671336399</v>
      </c>
      <c r="G1498" s="1">
        <f>'Stand condition - SCT output'!$F1498</f>
        <v>12125596.128482999</v>
      </c>
      <c r="H1498" s="1">
        <f>'Stand condition - SCT output'!$G1498</f>
        <v>4365.6978759765598</v>
      </c>
      <c r="I1498" s="1" t="str">
        <f>'Stand condition - SCT output'!$H1498</f>
        <v>Goulburn-Broken</v>
      </c>
      <c r="J1498" s="1" t="str">
        <f>'Stand condition - SCT output'!$J1498</f>
        <v>Black Box</v>
      </c>
      <c r="K1498" s="1"/>
      <c r="L1498" t="s">
        <v>83</v>
      </c>
      <c r="M1498">
        <v>1997</v>
      </c>
      <c r="N1498" t="s">
        <v>85</v>
      </c>
      <c r="O1498">
        <v>661563.51873779274</v>
      </c>
      <c r="P1498" s="1">
        <v>2015236.3890220399</v>
      </c>
      <c r="Q1498" s="1">
        <v>7775774.0671336399</v>
      </c>
      <c r="R1498" s="1">
        <v>12125596.128482999</v>
      </c>
      <c r="S1498" s="1">
        <v>4365.6978759765598</v>
      </c>
      <c r="T1498" s="1" t="s">
        <v>21</v>
      </c>
      <c r="U1498" s="1" t="s">
        <v>58</v>
      </c>
      <c r="V1498">
        <f t="shared" si="191"/>
        <v>22582535.801252447</v>
      </c>
      <c r="X1498" t="s">
        <v>83</v>
      </c>
      <c r="Y1498">
        <v>1997</v>
      </c>
      <c r="Z1498" t="s">
        <v>85</v>
      </c>
      <c r="AA1498">
        <f t="shared" si="185"/>
        <v>2.92953601207665</v>
      </c>
      <c r="AB1498">
        <f t="shared" si="186"/>
        <v>8.9238711133152417</v>
      </c>
      <c r="AC1498">
        <f t="shared" si="187"/>
        <v>34.432687876896395</v>
      </c>
      <c r="AD1498">
        <f t="shared" si="188"/>
        <v>53.694572811484278</v>
      </c>
      <c r="AE1498">
        <f t="shared" si="189"/>
        <v>1.9332186227440561E-2</v>
      </c>
      <c r="AF1498" s="1" t="s">
        <v>21</v>
      </c>
      <c r="AG1498" s="1" t="s">
        <v>58</v>
      </c>
      <c r="AH1498">
        <f t="shared" si="192"/>
        <v>100</v>
      </c>
    </row>
    <row r="1499" spans="1:34" x14ac:dyDescent="0.45">
      <c r="A1499" t="str">
        <f>MID('Stand condition - SCT output'!$I1499,9,4)</f>
        <v>1996</v>
      </c>
      <c r="B1499">
        <f t="shared" si="190"/>
        <v>1997</v>
      </c>
      <c r="C1499" t="str">
        <f>MID('Stand condition - SCT output'!$I1499,18,4)</f>
        <v>1998</v>
      </c>
      <c r="D1499">
        <f>SUM('Stand condition - SCT output'!$B1499:$C1499)</f>
        <v>276883.50227936299</v>
      </c>
      <c r="E1499" s="1">
        <f>'Stand condition - SCT output'!$D1499</f>
        <v>7214559.9247534601</v>
      </c>
      <c r="F1499" s="1">
        <f>'Stand condition - SCT output'!$E1499</f>
        <v>107580013.78643</v>
      </c>
      <c r="G1499" s="1">
        <f>'Stand condition - SCT output'!$F1499</f>
        <v>100500113.90532801</v>
      </c>
      <c r="H1499" s="1">
        <f>'Stand condition - SCT output'!$G1499</f>
        <v>1347.2147827148401</v>
      </c>
      <c r="I1499" s="1" t="str">
        <f>'Stand condition - SCT output'!$H1499</f>
        <v>Gwydir</v>
      </c>
      <c r="J1499" s="1" t="str">
        <f>'Stand condition - SCT output'!$J1499</f>
        <v>Black Box</v>
      </c>
      <c r="K1499" s="1"/>
      <c r="L1499" t="s">
        <v>83</v>
      </c>
      <c r="M1499">
        <v>1997</v>
      </c>
      <c r="N1499" t="s">
        <v>85</v>
      </c>
      <c r="O1499">
        <v>276883.50227936299</v>
      </c>
      <c r="P1499" s="1">
        <v>7214559.9247534601</v>
      </c>
      <c r="Q1499" s="1">
        <v>107580013.78643</v>
      </c>
      <c r="R1499" s="1">
        <v>100500113.90532801</v>
      </c>
      <c r="S1499" s="1">
        <v>1347.2147827148401</v>
      </c>
      <c r="T1499" s="1" t="s">
        <v>22</v>
      </c>
      <c r="U1499" s="1" t="s">
        <v>58</v>
      </c>
      <c r="V1499">
        <f t="shared" si="191"/>
        <v>215572918.33357355</v>
      </c>
      <c r="X1499" t="s">
        <v>83</v>
      </c>
      <c r="Y1499">
        <v>1997</v>
      </c>
      <c r="Z1499" t="s">
        <v>85</v>
      </c>
      <c r="AA1499">
        <f t="shared" si="185"/>
        <v>0.12844076353362652</v>
      </c>
      <c r="AB1499">
        <f t="shared" si="186"/>
        <v>3.3466912173029932</v>
      </c>
      <c r="AC1499">
        <f t="shared" si="187"/>
        <v>49.904234083783514</v>
      </c>
      <c r="AD1499">
        <f t="shared" si="188"/>
        <v>46.620008989169961</v>
      </c>
      <c r="AE1499">
        <f t="shared" si="189"/>
        <v>6.2494620990851215E-4</v>
      </c>
      <c r="AF1499" s="1" t="s">
        <v>22</v>
      </c>
      <c r="AG1499" s="1" t="s">
        <v>58</v>
      </c>
      <c r="AH1499">
        <f t="shared" si="192"/>
        <v>100</v>
      </c>
    </row>
    <row r="1500" spans="1:34" x14ac:dyDescent="0.45">
      <c r="A1500" t="str">
        <f>MID('Stand condition - SCT output'!$I1500,9,4)</f>
        <v>1996</v>
      </c>
      <c r="B1500">
        <f t="shared" si="190"/>
        <v>1997</v>
      </c>
      <c r="C1500" t="str">
        <f>MID('Stand condition - SCT output'!$I1500,18,4)</f>
        <v>1998</v>
      </c>
      <c r="D1500">
        <f>SUM('Stand condition - SCT output'!$B1500:$C1500)</f>
        <v>4378501.8757960824</v>
      </c>
      <c r="E1500" s="1">
        <f>'Stand condition - SCT output'!$D1500</f>
        <v>133578870.410246</v>
      </c>
      <c r="F1500" s="1">
        <f>'Stand condition - SCT output'!$E1500</f>
        <v>560134443.29200697</v>
      </c>
      <c r="G1500" s="1">
        <f>'Stand condition - SCT output'!$F1500</f>
        <v>132383001.20343401</v>
      </c>
      <c r="H1500" s="1">
        <f>'Stand condition - SCT output'!$G1500</f>
        <v>11470.2673950195</v>
      </c>
      <c r="I1500" s="1" t="str">
        <f>'Stand condition - SCT output'!$H1500</f>
        <v>Warrego</v>
      </c>
      <c r="J1500" s="1" t="str">
        <f>'Stand condition - SCT output'!$J1500</f>
        <v>Black Box</v>
      </c>
      <c r="K1500" s="1"/>
      <c r="L1500" t="s">
        <v>83</v>
      </c>
      <c r="M1500">
        <v>1997</v>
      </c>
      <c r="N1500" t="s">
        <v>85</v>
      </c>
      <c r="O1500">
        <v>4378501.8757960824</v>
      </c>
      <c r="P1500" s="1">
        <v>133578870.410246</v>
      </c>
      <c r="Q1500" s="1">
        <v>560134443.29200697</v>
      </c>
      <c r="R1500" s="1">
        <v>132383001.20343401</v>
      </c>
      <c r="S1500" s="1">
        <v>11470.2673950195</v>
      </c>
      <c r="T1500" s="1" t="s">
        <v>23</v>
      </c>
      <c r="U1500" s="1" t="s">
        <v>58</v>
      </c>
      <c r="V1500">
        <f t="shared" si="191"/>
        <v>830486287.04887807</v>
      </c>
      <c r="X1500" t="s">
        <v>83</v>
      </c>
      <c r="Y1500">
        <v>1997</v>
      </c>
      <c r="Z1500" t="s">
        <v>85</v>
      </c>
      <c r="AA1500">
        <f t="shared" si="185"/>
        <v>0.52722145375272</v>
      </c>
      <c r="AB1500">
        <f t="shared" si="186"/>
        <v>16.084416141886791</v>
      </c>
      <c r="AC1500">
        <f t="shared" si="187"/>
        <v>67.446561373389713</v>
      </c>
      <c r="AD1500">
        <f t="shared" si="188"/>
        <v>15.940419880243326</v>
      </c>
      <c r="AE1500">
        <f t="shared" si="189"/>
        <v>1.3811507274586006E-3</v>
      </c>
      <c r="AF1500" s="1" t="s">
        <v>23</v>
      </c>
      <c r="AG1500" s="1" t="s">
        <v>58</v>
      </c>
      <c r="AH1500">
        <f t="shared" si="192"/>
        <v>100</v>
      </c>
    </row>
    <row r="1501" spans="1:34" x14ac:dyDescent="0.45">
      <c r="A1501" t="str">
        <f>MID('Stand condition - SCT output'!$I1501,9,4)</f>
        <v>1996</v>
      </c>
      <c r="B1501">
        <f t="shared" si="190"/>
        <v>1997</v>
      </c>
      <c r="C1501" t="str">
        <f>MID('Stand condition - SCT output'!$I1501,18,4)</f>
        <v>1998</v>
      </c>
      <c r="D1501">
        <f>SUM('Stand condition - SCT output'!$B1501:$C1501)</f>
        <v>19119.7973912856</v>
      </c>
      <c r="E1501" s="1">
        <f>'Stand condition - SCT output'!$D1501</f>
        <v>81475.704602529499</v>
      </c>
      <c r="F1501" s="1">
        <f>'Stand condition - SCT output'!$E1501</f>
        <v>378147.45730124001</v>
      </c>
      <c r="G1501" s="1">
        <f>'Stand condition - SCT output'!$F1501</f>
        <v>733424.88202215405</v>
      </c>
      <c r="H1501" s="1">
        <f>'Stand condition - SCT output'!$G1501</f>
        <v>2525.0831909179601</v>
      </c>
      <c r="I1501" s="1" t="str">
        <f>'Stand condition - SCT output'!$H1501</f>
        <v>Eastern Mt Lofty Ranges</v>
      </c>
      <c r="J1501" s="1" t="str">
        <f>'Stand condition - SCT output'!$J1501</f>
        <v>Black Box</v>
      </c>
      <c r="K1501" s="1"/>
      <c r="L1501" t="s">
        <v>83</v>
      </c>
      <c r="M1501">
        <v>1997</v>
      </c>
      <c r="N1501" t="s">
        <v>85</v>
      </c>
      <c r="O1501">
        <v>19119.7973912856</v>
      </c>
      <c r="P1501" s="1">
        <v>81475.704602529499</v>
      </c>
      <c r="Q1501" s="1">
        <v>378147.45730124001</v>
      </c>
      <c r="R1501" s="1">
        <v>733424.88202215405</v>
      </c>
      <c r="S1501" s="1">
        <v>2525.0831909179601</v>
      </c>
      <c r="T1501" s="1" t="s">
        <v>24</v>
      </c>
      <c r="U1501" s="1" t="s">
        <v>58</v>
      </c>
      <c r="V1501">
        <f t="shared" si="191"/>
        <v>1214692.9245081272</v>
      </c>
      <c r="X1501" t="s">
        <v>83</v>
      </c>
      <c r="Y1501">
        <v>1997</v>
      </c>
      <c r="Z1501" t="s">
        <v>85</v>
      </c>
      <c r="AA1501">
        <f t="shared" si="185"/>
        <v>1.574043694955076</v>
      </c>
      <c r="AB1501">
        <f t="shared" si="186"/>
        <v>6.7075145461575767</v>
      </c>
      <c r="AC1501">
        <f t="shared" si="187"/>
        <v>31.13111550018829</v>
      </c>
      <c r="AD1501">
        <f t="shared" si="188"/>
        <v>60.37944794312061</v>
      </c>
      <c r="AE1501">
        <f t="shared" si="189"/>
        <v>0.20787831557843783</v>
      </c>
      <c r="AF1501" s="1" t="s">
        <v>24</v>
      </c>
      <c r="AG1501" s="1" t="s">
        <v>58</v>
      </c>
      <c r="AH1501">
        <f t="shared" si="192"/>
        <v>99.999999999999986</v>
      </c>
    </row>
    <row r="1502" spans="1:34" x14ac:dyDescent="0.45">
      <c r="A1502" t="str">
        <f>MID('Stand condition - SCT output'!$I1502,9,4)</f>
        <v>1996</v>
      </c>
      <c r="B1502">
        <f t="shared" si="190"/>
        <v>1997</v>
      </c>
      <c r="C1502" t="str">
        <f>MID('Stand condition - SCT output'!$I1502,18,4)</f>
        <v>1998</v>
      </c>
      <c r="D1502">
        <f>SUM('Stand condition - SCT output'!$B1502:$C1502)</f>
        <v>731491.01755442901</v>
      </c>
      <c r="E1502" s="1">
        <f>'Stand condition - SCT output'!$D1502</f>
        <v>21067931.9107862</v>
      </c>
      <c r="F1502" s="1">
        <f>'Stand condition - SCT output'!$E1502</f>
        <v>73298589.784222007</v>
      </c>
      <c r="G1502" s="1">
        <f>'Stand condition - SCT output'!$F1502</f>
        <v>34565246.650749601</v>
      </c>
      <c r="H1502" s="1">
        <f>'Stand condition - SCT output'!$G1502</f>
        <v>26786.176269531199</v>
      </c>
      <c r="I1502" s="1" t="str">
        <f>'Stand condition - SCT output'!$H1502</f>
        <v>Condamine-Balonne</v>
      </c>
      <c r="J1502" s="1" t="str">
        <f>'Stand condition - SCT output'!$J1502</f>
        <v>Black Box</v>
      </c>
      <c r="K1502" s="1"/>
      <c r="L1502" t="s">
        <v>83</v>
      </c>
      <c r="M1502">
        <v>1997</v>
      </c>
      <c r="N1502" t="s">
        <v>85</v>
      </c>
      <c r="O1502">
        <v>731491.01755442901</v>
      </c>
      <c r="P1502" s="1">
        <v>21067931.9107862</v>
      </c>
      <c r="Q1502" s="1">
        <v>73298589.784222007</v>
      </c>
      <c r="R1502" s="1">
        <v>34565246.650749601</v>
      </c>
      <c r="S1502" s="1">
        <v>26786.176269531199</v>
      </c>
      <c r="T1502" s="1" t="s">
        <v>25</v>
      </c>
      <c r="U1502" s="1" t="s">
        <v>58</v>
      </c>
      <c r="V1502">
        <f t="shared" si="191"/>
        <v>129690045.53958178</v>
      </c>
      <c r="X1502" t="s">
        <v>83</v>
      </c>
      <c r="Y1502">
        <v>1997</v>
      </c>
      <c r="Z1502" t="s">
        <v>85</v>
      </c>
      <c r="AA1502">
        <f t="shared" si="185"/>
        <v>0.564030195618349</v>
      </c>
      <c r="AB1502">
        <f t="shared" si="186"/>
        <v>16.244833458984491</v>
      </c>
      <c r="AC1502">
        <f t="shared" si="187"/>
        <v>56.518285176984584</v>
      </c>
      <c r="AD1502">
        <f t="shared" si="188"/>
        <v>26.652197172835589</v>
      </c>
      <c r="AE1502">
        <f t="shared" si="189"/>
        <v>2.065399557698203E-2</v>
      </c>
      <c r="AF1502" s="1" t="s">
        <v>25</v>
      </c>
      <c r="AG1502" s="1" t="s">
        <v>58</v>
      </c>
      <c r="AH1502">
        <f t="shared" si="192"/>
        <v>99.999999999999986</v>
      </c>
    </row>
    <row r="1503" spans="1:34" x14ac:dyDescent="0.45">
      <c r="A1503" t="str">
        <f>MID('Stand condition - SCT output'!$I1503,9,4)</f>
        <v>1997</v>
      </c>
      <c r="B1503">
        <f t="shared" si="190"/>
        <v>1998</v>
      </c>
      <c r="C1503" t="str">
        <f>MID('Stand condition - SCT output'!$I1503,18,4)</f>
        <v>1999</v>
      </c>
      <c r="D1503">
        <f>SUM('Stand condition - SCT output'!$B1503:$C1503)</f>
        <v>124711724.7225707</v>
      </c>
      <c r="E1503" s="1">
        <f>'Stand condition - SCT output'!$D1503</f>
        <v>323683538.25438601</v>
      </c>
      <c r="F1503" s="1">
        <f>'Stand condition - SCT output'!$E1503</f>
        <v>331683128.44094598</v>
      </c>
      <c r="G1503" s="1">
        <f>'Stand condition - SCT output'!$F1503</f>
        <v>142531130.72446501</v>
      </c>
      <c r="H1503" s="1">
        <f>'Stand condition - SCT output'!$G1503</f>
        <v>7610.5949707031205</v>
      </c>
      <c r="I1503" s="1" t="str">
        <f>'Stand condition - SCT output'!$H1503</f>
        <v>Murrumbidgee</v>
      </c>
      <c r="J1503" s="1" t="str">
        <f>'Stand condition - SCT output'!$J1503</f>
        <v>Black Box</v>
      </c>
      <c r="K1503" s="1"/>
      <c r="L1503" t="s">
        <v>84</v>
      </c>
      <c r="M1503">
        <v>1998</v>
      </c>
      <c r="N1503" t="s">
        <v>86</v>
      </c>
      <c r="O1503">
        <v>124711724.7225707</v>
      </c>
      <c r="P1503" s="1">
        <v>323683538.25438601</v>
      </c>
      <c r="Q1503" s="1">
        <v>331683128.44094598</v>
      </c>
      <c r="R1503" s="1">
        <v>142531130.72446501</v>
      </c>
      <c r="S1503" s="1">
        <v>7610.5949707031205</v>
      </c>
      <c r="T1503" s="1" t="s">
        <v>4</v>
      </c>
      <c r="U1503" s="1" t="s">
        <v>58</v>
      </c>
      <c r="V1503">
        <f t="shared" si="191"/>
        <v>922617132.73733842</v>
      </c>
      <c r="X1503" t="s">
        <v>84</v>
      </c>
      <c r="Y1503">
        <v>1998</v>
      </c>
      <c r="Z1503" t="s">
        <v>86</v>
      </c>
      <c r="AA1503">
        <f t="shared" si="185"/>
        <v>13.51716983106091</v>
      </c>
      <c r="AB1503">
        <f t="shared" si="186"/>
        <v>35.083191799619016</v>
      </c>
      <c r="AC1503">
        <f t="shared" si="187"/>
        <v>35.950245954881204</v>
      </c>
      <c r="AD1503">
        <f t="shared" si="188"/>
        <v>15.448567522433216</v>
      </c>
      <c r="AE1503">
        <f t="shared" si="189"/>
        <v>8.2489200564951951E-4</v>
      </c>
      <c r="AF1503" s="1" t="s">
        <v>4</v>
      </c>
      <c r="AG1503" s="1" t="s">
        <v>58</v>
      </c>
      <c r="AH1503">
        <f t="shared" si="192"/>
        <v>100</v>
      </c>
    </row>
    <row r="1504" spans="1:34" x14ac:dyDescent="0.45">
      <c r="A1504" t="str">
        <f>MID('Stand condition - SCT output'!$I1504,9,4)</f>
        <v>1997</v>
      </c>
      <c r="B1504">
        <f t="shared" si="190"/>
        <v>1998</v>
      </c>
      <c r="C1504" t="str">
        <f>MID('Stand condition - SCT output'!$I1504,18,4)</f>
        <v>1999</v>
      </c>
      <c r="D1504">
        <f>SUM('Stand condition - SCT output'!$B1504:$C1504)</f>
        <v>86480.548436781901</v>
      </c>
      <c r="E1504" s="1">
        <f>'Stand condition - SCT output'!$D1504</f>
        <v>4282810.4991237205</v>
      </c>
      <c r="F1504" s="1">
        <f>'Stand condition - SCT output'!$E1504</f>
        <v>89983069.268081397</v>
      </c>
      <c r="G1504" s="1">
        <f>'Stand condition - SCT output'!$F1504</f>
        <v>142247097.781914</v>
      </c>
      <c r="H1504" s="1">
        <f>'Stand condition - SCT output'!$G1504</f>
        <v>1333.12744140625</v>
      </c>
      <c r="I1504" s="1" t="str">
        <f>'Stand condition - SCT output'!$H1504</f>
        <v>Namoi</v>
      </c>
      <c r="J1504" s="1" t="str">
        <f>'Stand condition - SCT output'!$J1504</f>
        <v>Black Box</v>
      </c>
      <c r="K1504" s="1"/>
      <c r="L1504" t="s">
        <v>84</v>
      </c>
      <c r="M1504">
        <v>1998</v>
      </c>
      <c r="N1504" t="s">
        <v>86</v>
      </c>
      <c r="O1504">
        <v>86480.548436781901</v>
      </c>
      <c r="P1504" s="1">
        <v>4282810.4991237205</v>
      </c>
      <c r="Q1504" s="1">
        <v>89983069.268081397</v>
      </c>
      <c r="R1504" s="1">
        <v>142247097.781914</v>
      </c>
      <c r="S1504" s="1">
        <v>1333.12744140625</v>
      </c>
      <c r="T1504" s="1" t="s">
        <v>7</v>
      </c>
      <c r="U1504" s="1" t="s">
        <v>58</v>
      </c>
      <c r="V1504">
        <f t="shared" si="191"/>
        <v>236600791.22499728</v>
      </c>
      <c r="X1504" t="s">
        <v>84</v>
      </c>
      <c r="Y1504">
        <v>1998</v>
      </c>
      <c r="Z1504" t="s">
        <v>86</v>
      </c>
      <c r="AA1504">
        <f t="shared" si="185"/>
        <v>3.65512507329456E-2</v>
      </c>
      <c r="AB1504">
        <f t="shared" si="186"/>
        <v>1.8101420865710249</v>
      </c>
      <c r="AC1504">
        <f t="shared" si="187"/>
        <v>38.03160116337537</v>
      </c>
      <c r="AD1504">
        <f t="shared" si="188"/>
        <v>60.121142049200948</v>
      </c>
      <c r="AE1504">
        <f t="shared" si="189"/>
        <v>5.6345011971599987E-4</v>
      </c>
      <c r="AF1504" s="1" t="s">
        <v>7</v>
      </c>
      <c r="AG1504" s="1" t="s">
        <v>58</v>
      </c>
      <c r="AH1504">
        <f t="shared" si="192"/>
        <v>100</v>
      </c>
    </row>
    <row r="1505" spans="1:34" x14ac:dyDescent="0.45">
      <c r="A1505" t="str">
        <f>MID('Stand condition - SCT output'!$I1505,9,4)</f>
        <v>1997</v>
      </c>
      <c r="B1505">
        <f t="shared" si="190"/>
        <v>1998</v>
      </c>
      <c r="C1505" t="str">
        <f>MID('Stand condition - SCT output'!$I1505,18,4)</f>
        <v>1999</v>
      </c>
      <c r="D1505">
        <f>SUM('Stand condition - SCT output'!$B1505:$C1505)</f>
        <v>1189395.4754638665</v>
      </c>
      <c r="E1505" s="1">
        <f>'Stand condition - SCT output'!$D1505</f>
        <v>42633637.316311903</v>
      </c>
      <c r="F1505" s="1">
        <f>'Stand condition - SCT output'!$E1505</f>
        <v>226518840.65406099</v>
      </c>
      <c r="G1505" s="1">
        <f>'Stand condition - SCT output'!$F1505</f>
        <v>20733734.0344317</v>
      </c>
      <c r="H1505" s="1">
        <f>'Stand condition - SCT output'!$G1505</f>
        <v>0</v>
      </c>
      <c r="I1505" s="1" t="str">
        <f>'Stand condition - SCT output'!$H1505</f>
        <v>Nebine</v>
      </c>
      <c r="J1505" s="1" t="str">
        <f>'Stand condition - SCT output'!$J1505</f>
        <v>Black Box</v>
      </c>
      <c r="K1505" s="1"/>
      <c r="L1505" t="s">
        <v>84</v>
      </c>
      <c r="M1505">
        <v>1998</v>
      </c>
      <c r="N1505" t="s">
        <v>86</v>
      </c>
      <c r="O1505">
        <v>1189395.4754638665</v>
      </c>
      <c r="P1505" s="1">
        <v>42633637.316311903</v>
      </c>
      <c r="Q1505" s="1">
        <v>226518840.65406099</v>
      </c>
      <c r="R1505" s="1">
        <v>20733734.0344317</v>
      </c>
      <c r="S1505" s="1">
        <v>0</v>
      </c>
      <c r="T1505" s="1" t="s">
        <v>8</v>
      </c>
      <c r="U1505" s="1" t="s">
        <v>58</v>
      </c>
      <c r="V1505">
        <f t="shared" si="191"/>
        <v>291075607.48026848</v>
      </c>
      <c r="X1505" t="s">
        <v>84</v>
      </c>
      <c r="Y1505">
        <v>1998</v>
      </c>
      <c r="Z1505" t="s">
        <v>86</v>
      </c>
      <c r="AA1505">
        <f t="shared" si="185"/>
        <v>0.40862079985334865</v>
      </c>
      <c r="AB1505">
        <f t="shared" si="186"/>
        <v>14.646928914921862</v>
      </c>
      <c r="AC1505">
        <f t="shared" si="187"/>
        <v>77.821306503471376</v>
      </c>
      <c r="AD1505">
        <f t="shared" si="188"/>
        <v>7.1231437817534076</v>
      </c>
      <c r="AE1505">
        <f t="shared" si="189"/>
        <v>0</v>
      </c>
      <c r="AF1505" s="1" t="s">
        <v>8</v>
      </c>
      <c r="AG1505" s="1" t="s">
        <v>58</v>
      </c>
      <c r="AH1505">
        <f t="shared" si="192"/>
        <v>100</v>
      </c>
    </row>
    <row r="1506" spans="1:34" x14ac:dyDescent="0.45">
      <c r="A1506" t="str">
        <f>MID('Stand condition - SCT output'!$I1506,9,4)</f>
        <v>1997</v>
      </c>
      <c r="B1506">
        <f t="shared" si="190"/>
        <v>1998</v>
      </c>
      <c r="C1506" t="str">
        <f>MID('Stand condition - SCT output'!$I1506,18,4)</f>
        <v>1999</v>
      </c>
      <c r="D1506">
        <f>SUM('Stand condition - SCT output'!$B1506:$C1506)</f>
        <v>4994.3231811523401</v>
      </c>
      <c r="E1506" s="1">
        <f>'Stand condition - SCT output'!$D1506</f>
        <v>50503.325317382798</v>
      </c>
      <c r="F1506" s="1">
        <f>'Stand condition - SCT output'!$E1506</f>
        <v>145794.33911132801</v>
      </c>
      <c r="G1506" s="1">
        <f>'Stand condition - SCT output'!$F1506</f>
        <v>197853.17539852299</v>
      </c>
      <c r="H1506" s="1">
        <f>'Stand condition - SCT output'!$G1506</f>
        <v>0</v>
      </c>
      <c r="I1506" s="1" t="str">
        <f>'Stand condition - SCT output'!$H1506</f>
        <v>Ovens</v>
      </c>
      <c r="J1506" s="1" t="str">
        <f>'Stand condition - SCT output'!$J1506</f>
        <v>Black Box</v>
      </c>
      <c r="K1506" s="1"/>
      <c r="L1506" t="s">
        <v>84</v>
      </c>
      <c r="M1506">
        <v>1998</v>
      </c>
      <c r="N1506" t="s">
        <v>86</v>
      </c>
      <c r="O1506">
        <v>4994.3231811523401</v>
      </c>
      <c r="P1506" s="1">
        <v>50503.325317382798</v>
      </c>
      <c r="Q1506" s="1">
        <v>145794.33911132801</v>
      </c>
      <c r="R1506" s="1">
        <v>197853.17539852299</v>
      </c>
      <c r="S1506" s="1">
        <v>0</v>
      </c>
      <c r="T1506" s="1" t="s">
        <v>9</v>
      </c>
      <c r="U1506" s="1" t="s">
        <v>58</v>
      </c>
      <c r="V1506">
        <f t="shared" si="191"/>
        <v>399145.16300838615</v>
      </c>
      <c r="X1506" t="s">
        <v>84</v>
      </c>
      <c r="Y1506">
        <v>1998</v>
      </c>
      <c r="Z1506" t="s">
        <v>86</v>
      </c>
      <c r="AA1506">
        <f t="shared" si="185"/>
        <v>1.2512548426015644</v>
      </c>
      <c r="AB1506">
        <f t="shared" si="186"/>
        <v>12.652871686264605</v>
      </c>
      <c r="AC1506">
        <f t="shared" si="187"/>
        <v>36.526645597422622</v>
      </c>
      <c r="AD1506">
        <f t="shared" si="188"/>
        <v>49.569227873711206</v>
      </c>
      <c r="AE1506">
        <f t="shared" si="189"/>
        <v>0</v>
      </c>
      <c r="AF1506" s="1" t="s">
        <v>9</v>
      </c>
      <c r="AG1506" s="1" t="s">
        <v>58</v>
      </c>
      <c r="AH1506">
        <f t="shared" si="192"/>
        <v>100</v>
      </c>
    </row>
    <row r="1507" spans="1:34" x14ac:dyDescent="0.45">
      <c r="A1507" t="str">
        <f>MID('Stand condition - SCT output'!$I1507,9,4)</f>
        <v>1997</v>
      </c>
      <c r="B1507">
        <f t="shared" si="190"/>
        <v>1998</v>
      </c>
      <c r="C1507" t="str">
        <f>MID('Stand condition - SCT output'!$I1507,18,4)</f>
        <v>1999</v>
      </c>
      <c r="D1507">
        <f>SUM('Stand condition - SCT output'!$B1507:$C1507)</f>
        <v>4118717.9548950172</v>
      </c>
      <c r="E1507" s="1">
        <f>'Stand condition - SCT output'!$D1507</f>
        <v>46958298.495770097</v>
      </c>
      <c r="F1507" s="1">
        <f>'Stand condition - SCT output'!$E1507</f>
        <v>192503188.809457</v>
      </c>
      <c r="G1507" s="1">
        <f>'Stand condition - SCT output'!$F1507</f>
        <v>139368779.624383</v>
      </c>
      <c r="H1507" s="1">
        <f>'Stand condition - SCT output'!$G1507</f>
        <v>3451.1749877929601</v>
      </c>
      <c r="I1507" s="1" t="str">
        <f>'Stand condition - SCT output'!$H1507</f>
        <v>Paroo</v>
      </c>
      <c r="J1507" s="1" t="str">
        <f>'Stand condition - SCT output'!$J1507</f>
        <v>Black Box</v>
      </c>
      <c r="K1507" s="1"/>
      <c r="L1507" t="s">
        <v>84</v>
      </c>
      <c r="M1507">
        <v>1998</v>
      </c>
      <c r="N1507" t="s">
        <v>86</v>
      </c>
      <c r="O1507">
        <v>4118717.9548950172</v>
      </c>
      <c r="P1507" s="1">
        <v>46958298.495770097</v>
      </c>
      <c r="Q1507" s="1">
        <v>192503188.809457</v>
      </c>
      <c r="R1507" s="1">
        <v>139368779.624383</v>
      </c>
      <c r="S1507" s="1">
        <v>3451.1749877929601</v>
      </c>
      <c r="T1507" s="1" t="s">
        <v>10</v>
      </c>
      <c r="U1507" s="1" t="s">
        <v>58</v>
      </c>
      <c r="V1507">
        <f t="shared" si="191"/>
        <v>382952436.05949295</v>
      </c>
      <c r="X1507" t="s">
        <v>84</v>
      </c>
      <c r="Y1507">
        <v>1998</v>
      </c>
      <c r="Z1507" t="s">
        <v>86</v>
      </c>
      <c r="AA1507">
        <f t="shared" si="185"/>
        <v>1.0755168441480187</v>
      </c>
      <c r="AB1507">
        <f t="shared" si="186"/>
        <v>12.262175161741226</v>
      </c>
      <c r="AC1507">
        <f t="shared" si="187"/>
        <v>50.268171888466853</v>
      </c>
      <c r="AD1507">
        <f t="shared" si="188"/>
        <v>36.393234903650438</v>
      </c>
      <c r="AE1507">
        <f t="shared" si="189"/>
        <v>9.0120199346553024E-4</v>
      </c>
      <c r="AF1507" s="1" t="s">
        <v>10</v>
      </c>
      <c r="AG1507" s="1" t="s">
        <v>58</v>
      </c>
      <c r="AH1507">
        <f t="shared" si="192"/>
        <v>100.00000000000001</v>
      </c>
    </row>
    <row r="1508" spans="1:34" x14ac:dyDescent="0.45">
      <c r="A1508" t="str">
        <f>MID('Stand condition - SCT output'!$I1508,9,4)</f>
        <v>1997</v>
      </c>
      <c r="B1508">
        <f t="shared" si="190"/>
        <v>1998</v>
      </c>
      <c r="C1508" t="str">
        <f>MID('Stand condition - SCT output'!$I1508,18,4)</f>
        <v>1999</v>
      </c>
      <c r="D1508">
        <f>SUM('Stand condition - SCT output'!$B1508:$C1508)</f>
        <v>16175159.506996041</v>
      </c>
      <c r="E1508" s="1">
        <f>'Stand condition - SCT output'!$D1508</f>
        <v>29444827.021135598</v>
      </c>
      <c r="F1508" s="1">
        <f>'Stand condition - SCT output'!$E1508</f>
        <v>50058477.358633198</v>
      </c>
      <c r="G1508" s="1">
        <f>'Stand condition - SCT output'!$F1508</f>
        <v>23157997.786533698</v>
      </c>
      <c r="H1508" s="1">
        <f>'Stand condition - SCT output'!$G1508</f>
        <v>0</v>
      </c>
      <c r="I1508" s="1" t="str">
        <f>'Stand condition - SCT output'!$H1508</f>
        <v>Wimmera-Avoca</v>
      </c>
      <c r="J1508" s="1" t="str">
        <f>'Stand condition - SCT output'!$J1508</f>
        <v>Black Box</v>
      </c>
      <c r="K1508" s="1"/>
      <c r="L1508" t="s">
        <v>84</v>
      </c>
      <c r="M1508">
        <v>1998</v>
      </c>
      <c r="N1508" t="s">
        <v>86</v>
      </c>
      <c r="O1508">
        <v>16175159.506996041</v>
      </c>
      <c r="P1508" s="1">
        <v>29444827.021135598</v>
      </c>
      <c r="Q1508" s="1">
        <v>50058477.358633198</v>
      </c>
      <c r="R1508" s="1">
        <v>23157997.786533698</v>
      </c>
      <c r="S1508" s="1">
        <v>0</v>
      </c>
      <c r="T1508" s="1" t="s">
        <v>11</v>
      </c>
      <c r="U1508" s="1" t="s">
        <v>58</v>
      </c>
      <c r="V1508">
        <f t="shared" si="191"/>
        <v>118836461.67329854</v>
      </c>
      <c r="X1508" t="s">
        <v>84</v>
      </c>
      <c r="Y1508">
        <v>1998</v>
      </c>
      <c r="Z1508" t="s">
        <v>86</v>
      </c>
      <c r="AA1508">
        <f t="shared" si="185"/>
        <v>13.611276605882361</v>
      </c>
      <c r="AB1508">
        <f t="shared" si="186"/>
        <v>24.777603276412243</v>
      </c>
      <c r="AC1508">
        <f t="shared" si="187"/>
        <v>42.123836955237181</v>
      </c>
      <c r="AD1508">
        <f t="shared" si="188"/>
        <v>19.487283162468213</v>
      </c>
      <c r="AE1508">
        <f t="shared" si="189"/>
        <v>0</v>
      </c>
      <c r="AF1508" s="1" t="s">
        <v>11</v>
      </c>
      <c r="AG1508" s="1" t="s">
        <v>58</v>
      </c>
      <c r="AH1508">
        <f t="shared" si="192"/>
        <v>100</v>
      </c>
    </row>
    <row r="1509" spans="1:34" x14ac:dyDescent="0.45">
      <c r="A1509" t="str">
        <f>MID('Stand condition - SCT output'!$I1509,9,4)</f>
        <v>1997</v>
      </c>
      <c r="B1509">
        <f t="shared" si="190"/>
        <v>1998</v>
      </c>
      <c r="C1509" t="str">
        <f>MID('Stand condition - SCT output'!$I1509,18,4)</f>
        <v>1999</v>
      </c>
      <c r="D1509">
        <f>SUM('Stand condition - SCT output'!$B1509:$C1509)</f>
        <v>59705780.897746183</v>
      </c>
      <c r="E1509" s="1">
        <f>'Stand condition - SCT output'!$D1509</f>
        <v>328853743.462053</v>
      </c>
      <c r="F1509" s="1">
        <f>'Stand condition - SCT output'!$E1509</f>
        <v>369662404.81873602</v>
      </c>
      <c r="G1509" s="1">
        <f>'Stand condition - SCT output'!$F1509</f>
        <v>127370280.308991</v>
      </c>
      <c r="H1509" s="1">
        <f>'Stand condition - SCT output'!$G1509</f>
        <v>7110.18896484375</v>
      </c>
      <c r="I1509" s="1" t="str">
        <f>'Stand condition - SCT output'!$H1509</f>
        <v>Lachlan</v>
      </c>
      <c r="J1509" s="1" t="str">
        <f>'Stand condition - SCT output'!$J1509</f>
        <v>Black Box</v>
      </c>
      <c r="K1509" s="1"/>
      <c r="L1509" t="s">
        <v>84</v>
      </c>
      <c r="M1509">
        <v>1998</v>
      </c>
      <c r="N1509" t="s">
        <v>86</v>
      </c>
      <c r="O1509">
        <v>59705780.897746183</v>
      </c>
      <c r="P1509" s="1">
        <v>328853743.462053</v>
      </c>
      <c r="Q1509" s="1">
        <v>369662404.81873602</v>
      </c>
      <c r="R1509" s="1">
        <v>127370280.308991</v>
      </c>
      <c r="S1509" s="1">
        <v>7110.18896484375</v>
      </c>
      <c r="T1509" s="1" t="s">
        <v>12</v>
      </c>
      <c r="U1509" s="1" t="s">
        <v>58</v>
      </c>
      <c r="V1509">
        <f t="shared" si="191"/>
        <v>885599319.67649102</v>
      </c>
      <c r="X1509" t="s">
        <v>84</v>
      </c>
      <c r="Y1509">
        <v>1998</v>
      </c>
      <c r="Z1509" t="s">
        <v>86</v>
      </c>
      <c r="AA1509">
        <f t="shared" si="185"/>
        <v>6.7418503572876141</v>
      </c>
      <c r="AB1509">
        <f t="shared" si="186"/>
        <v>37.133468393153592</v>
      </c>
      <c r="AC1509">
        <f t="shared" si="187"/>
        <v>41.741496024835875</v>
      </c>
      <c r="AD1509">
        <f t="shared" si="188"/>
        <v>14.382382357240214</v>
      </c>
      <c r="AE1509">
        <f t="shared" si="189"/>
        <v>8.0286748271680009E-4</v>
      </c>
      <c r="AF1509" s="1" t="s">
        <v>12</v>
      </c>
      <c r="AG1509" s="1" t="s">
        <v>58</v>
      </c>
      <c r="AH1509">
        <f t="shared" si="192"/>
        <v>100.00000000000001</v>
      </c>
    </row>
    <row r="1510" spans="1:34" x14ac:dyDescent="0.45">
      <c r="A1510" t="str">
        <f>MID('Stand condition - SCT output'!$I1510,9,4)</f>
        <v>1997</v>
      </c>
      <c r="B1510">
        <f t="shared" si="190"/>
        <v>1998</v>
      </c>
      <c r="C1510" t="str">
        <f>MID('Stand condition - SCT output'!$I1510,18,4)</f>
        <v>1999</v>
      </c>
      <c r="D1510">
        <f>SUM('Stand condition - SCT output'!$B1510:$C1510)</f>
        <v>5279927.9124461366</v>
      </c>
      <c r="E1510" s="1">
        <f>'Stand condition - SCT output'!$D1510</f>
        <v>10512443.5948886</v>
      </c>
      <c r="F1510" s="1">
        <f>'Stand condition - SCT output'!$E1510</f>
        <v>14563989.078573501</v>
      </c>
      <c r="G1510" s="1">
        <f>'Stand condition - SCT output'!$F1510</f>
        <v>6028923.70571528</v>
      </c>
      <c r="H1510" s="1">
        <f>'Stand condition - SCT output'!$G1510</f>
        <v>625.10260009765602</v>
      </c>
      <c r="I1510" s="1" t="str">
        <f>'Stand condition - SCT output'!$H1510</f>
        <v>Loddon</v>
      </c>
      <c r="J1510" s="1" t="str">
        <f>'Stand condition - SCT output'!$J1510</f>
        <v>Black Box</v>
      </c>
      <c r="K1510" s="1"/>
      <c r="L1510" t="s">
        <v>84</v>
      </c>
      <c r="M1510">
        <v>1998</v>
      </c>
      <c r="N1510" t="s">
        <v>86</v>
      </c>
      <c r="O1510">
        <v>5279927.9124461366</v>
      </c>
      <c r="P1510" s="1">
        <v>10512443.5948886</v>
      </c>
      <c r="Q1510" s="1">
        <v>14563989.078573501</v>
      </c>
      <c r="R1510" s="1">
        <v>6028923.70571528</v>
      </c>
      <c r="S1510" s="1">
        <v>625.10260009765602</v>
      </c>
      <c r="T1510" s="1" t="s">
        <v>13</v>
      </c>
      <c r="U1510" s="1" t="s">
        <v>58</v>
      </c>
      <c r="V1510">
        <f t="shared" si="191"/>
        <v>36385909.394223616</v>
      </c>
      <c r="X1510" t="s">
        <v>84</v>
      </c>
      <c r="Y1510">
        <v>1998</v>
      </c>
      <c r="Z1510" t="s">
        <v>86</v>
      </c>
      <c r="AA1510">
        <f t="shared" si="185"/>
        <v>14.510913703545755</v>
      </c>
      <c r="AB1510">
        <f t="shared" si="186"/>
        <v>28.891523586758243</v>
      </c>
      <c r="AC1510">
        <f t="shared" si="187"/>
        <v>40.026453429484938</v>
      </c>
      <c r="AD1510">
        <f t="shared" si="188"/>
        <v>16.569391300337795</v>
      </c>
      <c r="AE1510">
        <f t="shared" si="189"/>
        <v>1.7179798732662515E-3</v>
      </c>
      <c r="AF1510" s="1" t="s">
        <v>13</v>
      </c>
      <c r="AG1510" s="1" t="s">
        <v>58</v>
      </c>
      <c r="AH1510">
        <f t="shared" si="192"/>
        <v>100</v>
      </c>
    </row>
    <row r="1511" spans="1:34" x14ac:dyDescent="0.45">
      <c r="A1511" t="str">
        <f>MID('Stand condition - SCT output'!$I1511,9,4)</f>
        <v>1997</v>
      </c>
      <c r="B1511">
        <f t="shared" si="190"/>
        <v>1998</v>
      </c>
      <c r="C1511" t="str">
        <f>MID('Stand condition - SCT output'!$I1511,18,4)</f>
        <v>1999</v>
      </c>
      <c r="D1511">
        <f>SUM('Stand condition - SCT output'!$B1511:$C1511)</f>
        <v>123988617.87589076</v>
      </c>
      <c r="E1511" s="1">
        <f>'Stand condition - SCT output'!$D1511</f>
        <v>381847250.95810097</v>
      </c>
      <c r="F1511" s="1">
        <f>'Stand condition - SCT output'!$E1511</f>
        <v>390169049.34938401</v>
      </c>
      <c r="G1511" s="1">
        <f>'Stand condition - SCT output'!$F1511</f>
        <v>278871647.89708799</v>
      </c>
      <c r="H1511" s="1">
        <f>'Stand condition - SCT output'!$G1511</f>
        <v>8339.7306518554597</v>
      </c>
      <c r="I1511" s="1" t="str">
        <f>'Stand condition - SCT output'!$H1511</f>
        <v>Lower Darling</v>
      </c>
      <c r="J1511" s="1" t="str">
        <f>'Stand condition - SCT output'!$J1511</f>
        <v>Black Box</v>
      </c>
      <c r="K1511" s="1"/>
      <c r="L1511" t="s">
        <v>84</v>
      </c>
      <c r="M1511">
        <v>1998</v>
      </c>
      <c r="N1511" t="s">
        <v>86</v>
      </c>
      <c r="O1511">
        <v>123988617.87589076</v>
      </c>
      <c r="P1511" s="1">
        <v>381847250.95810097</v>
      </c>
      <c r="Q1511" s="1">
        <v>390169049.34938401</v>
      </c>
      <c r="R1511" s="1">
        <v>278871647.89708799</v>
      </c>
      <c r="S1511" s="1">
        <v>8339.7306518554597</v>
      </c>
      <c r="T1511" s="1" t="s">
        <v>14</v>
      </c>
      <c r="U1511" s="1" t="s">
        <v>58</v>
      </c>
      <c r="V1511">
        <f t="shared" si="191"/>
        <v>1174884905.8111157</v>
      </c>
      <c r="X1511" t="s">
        <v>84</v>
      </c>
      <c r="Y1511">
        <v>1998</v>
      </c>
      <c r="Z1511" t="s">
        <v>86</v>
      </c>
      <c r="AA1511">
        <f t="shared" si="185"/>
        <v>10.553256515819449</v>
      </c>
      <c r="AB1511">
        <f t="shared" si="186"/>
        <v>32.500821916209887</v>
      </c>
      <c r="AC1511">
        <f t="shared" si="187"/>
        <v>33.209129457665433</v>
      </c>
      <c r="AD1511">
        <f t="shared" si="188"/>
        <v>23.736082276464423</v>
      </c>
      <c r="AE1511">
        <f t="shared" si="189"/>
        <v>7.0983384079633619E-4</v>
      </c>
      <c r="AF1511" s="1" t="s">
        <v>14</v>
      </c>
      <c r="AG1511" s="1" t="s">
        <v>58</v>
      </c>
      <c r="AH1511">
        <f t="shared" si="192"/>
        <v>100</v>
      </c>
    </row>
    <row r="1512" spans="1:34" x14ac:dyDescent="0.45">
      <c r="A1512" t="str">
        <f>MID('Stand condition - SCT output'!$I1512,9,4)</f>
        <v>1997</v>
      </c>
      <c r="B1512">
        <f t="shared" si="190"/>
        <v>1998</v>
      </c>
      <c r="C1512" t="str">
        <f>MID('Stand condition - SCT output'!$I1512,18,4)</f>
        <v>1999</v>
      </c>
      <c r="D1512">
        <f>SUM('Stand condition - SCT output'!$B1512:$C1512)</f>
        <v>13095589.464762555</v>
      </c>
      <c r="E1512" s="1">
        <f>'Stand condition - SCT output'!$D1512</f>
        <v>271710816.27155399</v>
      </c>
      <c r="F1512" s="1">
        <f>'Stand condition - SCT output'!$E1512</f>
        <v>1147469444.42116</v>
      </c>
      <c r="G1512" s="1">
        <f>'Stand condition - SCT output'!$F1512</f>
        <v>365396513.59841502</v>
      </c>
      <c r="H1512" s="1">
        <f>'Stand condition - SCT output'!$G1512</f>
        <v>5937.0504760742097</v>
      </c>
      <c r="I1512" s="1" t="str">
        <f>'Stand condition - SCT output'!$H1512</f>
        <v>Macquarie-Castlereagh</v>
      </c>
      <c r="J1512" s="1" t="str">
        <f>'Stand condition - SCT output'!$J1512</f>
        <v>Black Box</v>
      </c>
      <c r="K1512" s="1"/>
      <c r="L1512" t="s">
        <v>84</v>
      </c>
      <c r="M1512">
        <v>1998</v>
      </c>
      <c r="N1512" t="s">
        <v>86</v>
      </c>
      <c r="O1512">
        <v>13095589.464762555</v>
      </c>
      <c r="P1512" s="1">
        <v>271710816.27155399</v>
      </c>
      <c r="Q1512" s="1">
        <v>1147469444.42116</v>
      </c>
      <c r="R1512" s="1">
        <v>365396513.59841502</v>
      </c>
      <c r="S1512" s="1">
        <v>5937.0504760742097</v>
      </c>
      <c r="T1512" s="1" t="s">
        <v>15</v>
      </c>
      <c r="U1512" s="1" t="s">
        <v>58</v>
      </c>
      <c r="V1512">
        <f t="shared" si="191"/>
        <v>1797678300.8063674</v>
      </c>
      <c r="X1512" t="s">
        <v>84</v>
      </c>
      <c r="Y1512">
        <v>1998</v>
      </c>
      <c r="Z1512" t="s">
        <v>86</v>
      </c>
      <c r="AA1512">
        <f t="shared" si="185"/>
        <v>0.7284723556427416</v>
      </c>
      <c r="AB1512">
        <f t="shared" si="186"/>
        <v>15.114540579906608</v>
      </c>
      <c r="AC1512">
        <f t="shared" si="187"/>
        <v>63.830633317788312</v>
      </c>
      <c r="AD1512">
        <f t="shared" si="188"/>
        <v>20.326023484541842</v>
      </c>
      <c r="AE1512">
        <f t="shared" si="189"/>
        <v>3.3026212050348962E-4</v>
      </c>
      <c r="AF1512" s="1" t="s">
        <v>15</v>
      </c>
      <c r="AG1512" s="1" t="s">
        <v>58</v>
      </c>
      <c r="AH1512">
        <f t="shared" si="192"/>
        <v>100.00000000000001</v>
      </c>
    </row>
    <row r="1513" spans="1:34" x14ac:dyDescent="0.45">
      <c r="A1513" t="str">
        <f>MID('Stand condition - SCT output'!$I1513,9,4)</f>
        <v>1997</v>
      </c>
      <c r="B1513">
        <f t="shared" si="190"/>
        <v>1998</v>
      </c>
      <c r="C1513" t="str">
        <f>MID('Stand condition - SCT output'!$I1513,18,4)</f>
        <v>1999</v>
      </c>
      <c r="D1513">
        <f>SUM('Stand condition - SCT output'!$B1513:$C1513)</f>
        <v>177467.24926757801</v>
      </c>
      <c r="E1513" s="1">
        <f>'Stand condition - SCT output'!$D1513</f>
        <v>2319192.8911728798</v>
      </c>
      <c r="F1513" s="1">
        <f>'Stand condition - SCT output'!$E1513</f>
        <v>10642666.394246399</v>
      </c>
      <c r="G1513" s="1">
        <f>'Stand condition - SCT output'!$F1513</f>
        <v>12331692.6478716</v>
      </c>
      <c r="H1513" s="1">
        <f>'Stand condition - SCT output'!$G1513</f>
        <v>2722.2929077148401</v>
      </c>
      <c r="I1513" s="1" t="str">
        <f>'Stand condition - SCT output'!$H1513</f>
        <v>Moonie</v>
      </c>
      <c r="J1513" s="1" t="str">
        <f>'Stand condition - SCT output'!$J1513</f>
        <v>Black Box</v>
      </c>
      <c r="K1513" s="1"/>
      <c r="L1513" t="s">
        <v>84</v>
      </c>
      <c r="M1513">
        <v>1998</v>
      </c>
      <c r="N1513" t="s">
        <v>86</v>
      </c>
      <c r="O1513">
        <v>177467.24926757801</v>
      </c>
      <c r="P1513" s="1">
        <v>2319192.8911728798</v>
      </c>
      <c r="Q1513" s="1">
        <v>10642666.394246399</v>
      </c>
      <c r="R1513" s="1">
        <v>12331692.6478716</v>
      </c>
      <c r="S1513" s="1">
        <v>2722.2929077148401</v>
      </c>
      <c r="T1513" s="1" t="s">
        <v>16</v>
      </c>
      <c r="U1513" s="1" t="s">
        <v>58</v>
      </c>
      <c r="V1513">
        <f t="shared" si="191"/>
        <v>25473741.475466173</v>
      </c>
      <c r="X1513" t="s">
        <v>84</v>
      </c>
      <c r="Y1513">
        <v>1998</v>
      </c>
      <c r="Z1513" t="s">
        <v>86</v>
      </c>
      <c r="AA1513">
        <f t="shared" si="185"/>
        <v>0.69666738762539915</v>
      </c>
      <c r="AB1513">
        <f t="shared" si="186"/>
        <v>9.1042491477213918</v>
      </c>
      <c r="AC1513">
        <f t="shared" si="187"/>
        <v>41.778968372181922</v>
      </c>
      <c r="AD1513">
        <f t="shared" si="188"/>
        <v>48.409428429460533</v>
      </c>
      <c r="AE1513">
        <f t="shared" si="189"/>
        <v>1.0686663010758305E-2</v>
      </c>
      <c r="AF1513" s="1" t="s">
        <v>16</v>
      </c>
      <c r="AG1513" s="1" t="s">
        <v>58</v>
      </c>
      <c r="AH1513">
        <f t="shared" si="192"/>
        <v>100.00000000000001</v>
      </c>
    </row>
    <row r="1514" spans="1:34" x14ac:dyDescent="0.45">
      <c r="A1514" t="str">
        <f>MID('Stand condition - SCT output'!$I1514,9,4)</f>
        <v>1997</v>
      </c>
      <c r="B1514">
        <f t="shared" si="190"/>
        <v>1998</v>
      </c>
      <c r="C1514" t="str">
        <f>MID('Stand condition - SCT output'!$I1514,18,4)</f>
        <v>1999</v>
      </c>
      <c r="D1514">
        <f>SUM('Stand condition - SCT output'!$B1514:$C1514)</f>
        <v>184508864.96493438</v>
      </c>
      <c r="E1514" s="1">
        <f>'Stand condition - SCT output'!$D1514</f>
        <v>494057532.86970598</v>
      </c>
      <c r="F1514" s="1">
        <f>'Stand condition - SCT output'!$E1514</f>
        <v>711620591.82737005</v>
      </c>
      <c r="G1514" s="1">
        <f>'Stand condition - SCT output'!$F1514</f>
        <v>555626687.36017001</v>
      </c>
      <c r="H1514" s="1">
        <f>'Stand condition - SCT output'!$G1514</f>
        <v>19622.099121093699</v>
      </c>
      <c r="I1514" s="1" t="str">
        <f>'Stand condition - SCT output'!$H1514</f>
        <v>Murray</v>
      </c>
      <c r="J1514" s="1" t="str">
        <f>'Stand condition - SCT output'!$J1514</f>
        <v>Black Box</v>
      </c>
      <c r="K1514" s="1"/>
      <c r="L1514" t="s">
        <v>84</v>
      </c>
      <c r="M1514">
        <v>1998</v>
      </c>
      <c r="N1514" t="s">
        <v>86</v>
      </c>
      <c r="O1514">
        <v>184508864.96493438</v>
      </c>
      <c r="P1514" s="1">
        <v>494057532.86970598</v>
      </c>
      <c r="Q1514" s="1">
        <v>711620591.82737005</v>
      </c>
      <c r="R1514" s="1">
        <v>555626687.36017001</v>
      </c>
      <c r="S1514" s="1">
        <v>19622.099121093699</v>
      </c>
      <c r="T1514" s="1" t="s">
        <v>17</v>
      </c>
      <c r="U1514" s="1" t="s">
        <v>58</v>
      </c>
      <c r="V1514">
        <f t="shared" si="191"/>
        <v>1945833299.1213017</v>
      </c>
      <c r="X1514" t="s">
        <v>84</v>
      </c>
      <c r="Y1514">
        <v>1998</v>
      </c>
      <c r="Z1514" t="s">
        <v>86</v>
      </c>
      <c r="AA1514">
        <f t="shared" si="185"/>
        <v>9.4822544689853334</v>
      </c>
      <c r="AB1514">
        <f t="shared" si="186"/>
        <v>25.390537467562723</v>
      </c>
      <c r="AC1514">
        <f t="shared" si="187"/>
        <v>36.571508574178644</v>
      </c>
      <c r="AD1514">
        <f t="shared" si="188"/>
        <v>28.554691073026639</v>
      </c>
      <c r="AE1514">
        <f t="shared" si="189"/>
        <v>1.0084162466514801E-3</v>
      </c>
      <c r="AF1514" s="1" t="s">
        <v>17</v>
      </c>
      <c r="AG1514" s="1" t="s">
        <v>58</v>
      </c>
      <c r="AH1514">
        <f t="shared" si="192"/>
        <v>99.999999999999986</v>
      </c>
    </row>
    <row r="1515" spans="1:34" x14ac:dyDescent="0.45">
      <c r="A1515" t="str">
        <f>MID('Stand condition - SCT output'!$I1515,9,4)</f>
        <v>1997</v>
      </c>
      <c r="B1515">
        <f t="shared" si="190"/>
        <v>1998</v>
      </c>
      <c r="C1515" t="str">
        <f>MID('Stand condition - SCT output'!$I1515,18,4)</f>
        <v>1999</v>
      </c>
      <c r="D1515">
        <f>SUM('Stand condition - SCT output'!$B1515:$C1515)</f>
        <v>213281.75324060701</v>
      </c>
      <c r="E1515" s="1">
        <f>'Stand condition - SCT output'!$D1515</f>
        <v>6789078.1003700402</v>
      </c>
      <c r="F1515" s="1">
        <f>'Stand condition - SCT output'!$E1515</f>
        <v>97238380.9977898</v>
      </c>
      <c r="G1515" s="1">
        <f>'Stand condition - SCT output'!$F1515</f>
        <v>121374624.117869</v>
      </c>
      <c r="H1515" s="1">
        <f>'Stand condition - SCT output'!$G1515</f>
        <v>1990.56945800781</v>
      </c>
      <c r="I1515" s="1" t="str">
        <f>'Stand condition - SCT output'!$H1515</f>
        <v>Barwon-Darling</v>
      </c>
      <c r="J1515" s="1" t="str">
        <f>'Stand condition - SCT output'!$J1515</f>
        <v>Black Box</v>
      </c>
      <c r="K1515" s="1"/>
      <c r="L1515" t="s">
        <v>84</v>
      </c>
      <c r="M1515">
        <v>1998</v>
      </c>
      <c r="N1515" t="s">
        <v>86</v>
      </c>
      <c r="O1515">
        <v>213281.75324060701</v>
      </c>
      <c r="P1515" s="1">
        <v>6789078.1003700402</v>
      </c>
      <c r="Q1515" s="1">
        <v>97238380.9977898</v>
      </c>
      <c r="R1515" s="1">
        <v>121374624.117869</v>
      </c>
      <c r="S1515" s="1">
        <v>1990.56945800781</v>
      </c>
      <c r="T1515" s="1" t="s">
        <v>18</v>
      </c>
      <c r="U1515" s="1" t="s">
        <v>58</v>
      </c>
      <c r="V1515">
        <f t="shared" si="191"/>
        <v>225617355.53872746</v>
      </c>
      <c r="X1515" t="s">
        <v>84</v>
      </c>
      <c r="Y1515">
        <v>1998</v>
      </c>
      <c r="Z1515" t="s">
        <v>86</v>
      </c>
      <c r="AA1515">
        <f t="shared" si="185"/>
        <v>9.4532511796946828E-2</v>
      </c>
      <c r="AB1515">
        <f t="shared" si="186"/>
        <v>3.0091116368947457</v>
      </c>
      <c r="AC1515">
        <f t="shared" si="187"/>
        <v>43.098803620672136</v>
      </c>
      <c r="AD1515">
        <f t="shared" si="188"/>
        <v>53.796669953892319</v>
      </c>
      <c r="AE1515">
        <f t="shared" si="189"/>
        <v>8.8227674385010974E-4</v>
      </c>
      <c r="AF1515" s="1" t="s">
        <v>18</v>
      </c>
      <c r="AG1515" s="1" t="s">
        <v>58</v>
      </c>
      <c r="AH1515">
        <f t="shared" si="192"/>
        <v>100</v>
      </c>
    </row>
    <row r="1516" spans="1:34" x14ac:dyDescent="0.45">
      <c r="A1516" t="str">
        <f>MID('Stand condition - SCT output'!$I1516,9,4)</f>
        <v>1997</v>
      </c>
      <c r="B1516">
        <f t="shared" si="190"/>
        <v>1998</v>
      </c>
      <c r="C1516" t="str">
        <f>MID('Stand condition - SCT output'!$I1516,18,4)</f>
        <v>1999</v>
      </c>
      <c r="D1516">
        <f>SUM('Stand condition - SCT output'!$B1516:$C1516)</f>
        <v>1224650.6313419095</v>
      </c>
      <c r="E1516" s="1">
        <f>'Stand condition - SCT output'!$D1516</f>
        <v>8848808.0591428205</v>
      </c>
      <c r="F1516" s="1">
        <f>'Stand condition - SCT output'!$E1516</f>
        <v>43462602.787538499</v>
      </c>
      <c r="G1516" s="1">
        <f>'Stand condition - SCT output'!$F1516</f>
        <v>27936219.553759702</v>
      </c>
      <c r="H1516" s="1">
        <f>'Stand condition - SCT output'!$G1516</f>
        <v>1358.6892700195301</v>
      </c>
      <c r="I1516" s="1" t="str">
        <f>'Stand condition - SCT output'!$H1516</f>
        <v>Border Rivers</v>
      </c>
      <c r="J1516" s="1" t="str">
        <f>'Stand condition - SCT output'!$J1516</f>
        <v>Black Box</v>
      </c>
      <c r="K1516" s="1"/>
      <c r="L1516" t="s">
        <v>84</v>
      </c>
      <c r="M1516">
        <v>1998</v>
      </c>
      <c r="N1516" t="s">
        <v>86</v>
      </c>
      <c r="O1516">
        <v>1224650.6313419095</v>
      </c>
      <c r="P1516" s="1">
        <v>8848808.0591428205</v>
      </c>
      <c r="Q1516" s="1">
        <v>43462602.787538499</v>
      </c>
      <c r="R1516" s="1">
        <v>27936219.553759702</v>
      </c>
      <c r="S1516" s="1">
        <v>1358.6892700195301</v>
      </c>
      <c r="T1516" s="1" t="s">
        <v>19</v>
      </c>
      <c r="U1516" s="1" t="s">
        <v>58</v>
      </c>
      <c r="V1516">
        <f t="shared" si="191"/>
        <v>81473639.721052945</v>
      </c>
      <c r="X1516" t="s">
        <v>84</v>
      </c>
      <c r="Y1516">
        <v>1998</v>
      </c>
      <c r="Z1516" t="s">
        <v>86</v>
      </c>
      <c r="AA1516">
        <f t="shared" si="185"/>
        <v>1.5031249807113471</v>
      </c>
      <c r="AB1516">
        <f t="shared" si="186"/>
        <v>10.86094605499289</v>
      </c>
      <c r="AC1516">
        <f t="shared" si="187"/>
        <v>53.345601026717951</v>
      </c>
      <c r="AD1516">
        <f t="shared" si="188"/>
        <v>34.288660294798305</v>
      </c>
      <c r="AE1516">
        <f t="shared" si="189"/>
        <v>1.6676427795190821E-3</v>
      </c>
      <c r="AF1516" s="1" t="s">
        <v>19</v>
      </c>
      <c r="AG1516" s="1" t="s">
        <v>58</v>
      </c>
      <c r="AH1516">
        <f t="shared" si="192"/>
        <v>100.00000000000001</v>
      </c>
    </row>
    <row r="1517" spans="1:34" x14ac:dyDescent="0.45">
      <c r="A1517" t="str">
        <f>MID('Stand condition - SCT output'!$I1517,9,4)</f>
        <v>1997</v>
      </c>
      <c r="B1517">
        <f t="shared" si="190"/>
        <v>1998</v>
      </c>
      <c r="C1517" t="str">
        <f>MID('Stand condition - SCT output'!$I1517,18,4)</f>
        <v>1999</v>
      </c>
      <c r="D1517">
        <f>SUM('Stand condition - SCT output'!$B1517:$C1517)</f>
        <v>34304.093688964829</v>
      </c>
      <c r="E1517" s="1">
        <f>'Stand condition - SCT output'!$D1517</f>
        <v>107854.15356445299</v>
      </c>
      <c r="F1517" s="1">
        <f>'Stand condition - SCT output'!$E1517</f>
        <v>267656.06532939803</v>
      </c>
      <c r="G1517" s="1">
        <f>'Stand condition - SCT output'!$F1517</f>
        <v>305935.76789071999</v>
      </c>
      <c r="H1517" s="1">
        <f>'Stand condition - SCT output'!$G1517</f>
        <v>624.25579833984295</v>
      </c>
      <c r="I1517" s="1" t="str">
        <f>'Stand condition - SCT output'!$H1517</f>
        <v>Campaspe</v>
      </c>
      <c r="J1517" s="1" t="str">
        <f>'Stand condition - SCT output'!$J1517</f>
        <v>Black Box</v>
      </c>
      <c r="K1517" s="1"/>
      <c r="L1517" t="s">
        <v>84</v>
      </c>
      <c r="M1517">
        <v>1998</v>
      </c>
      <c r="N1517" t="s">
        <v>86</v>
      </c>
      <c r="O1517">
        <v>34304.093688964829</v>
      </c>
      <c r="P1517" s="1">
        <v>107854.15356445299</v>
      </c>
      <c r="Q1517" s="1">
        <v>267656.06532939803</v>
      </c>
      <c r="R1517" s="1">
        <v>305935.76789071999</v>
      </c>
      <c r="S1517" s="1">
        <v>624.25579833984295</v>
      </c>
      <c r="T1517" s="1" t="s">
        <v>20</v>
      </c>
      <c r="U1517" s="1" t="s">
        <v>58</v>
      </c>
      <c r="V1517">
        <f t="shared" si="191"/>
        <v>716374.33627187577</v>
      </c>
      <c r="X1517" t="s">
        <v>84</v>
      </c>
      <c r="Y1517">
        <v>1998</v>
      </c>
      <c r="Z1517" t="s">
        <v>86</v>
      </c>
      <c r="AA1517">
        <f t="shared" si="185"/>
        <v>4.788570995924939</v>
      </c>
      <c r="AB1517">
        <f t="shared" si="186"/>
        <v>15.055557981842691</v>
      </c>
      <c r="AC1517">
        <f t="shared" si="187"/>
        <v>37.362598264242983</v>
      </c>
      <c r="AD1517">
        <f t="shared" si="188"/>
        <v>42.706131752689188</v>
      </c>
      <c r="AE1517">
        <f t="shared" si="189"/>
        <v>8.714100530018537E-2</v>
      </c>
      <c r="AF1517" s="1" t="s">
        <v>20</v>
      </c>
      <c r="AG1517" s="1" t="s">
        <v>58</v>
      </c>
      <c r="AH1517">
        <f t="shared" si="192"/>
        <v>99.999999999999986</v>
      </c>
    </row>
    <row r="1518" spans="1:34" x14ac:dyDescent="0.45">
      <c r="A1518" t="str">
        <f>MID('Stand condition - SCT output'!$I1518,9,4)</f>
        <v>1997</v>
      </c>
      <c r="B1518">
        <f t="shared" si="190"/>
        <v>1998</v>
      </c>
      <c r="C1518" t="str">
        <f>MID('Stand condition - SCT output'!$I1518,18,4)</f>
        <v>1999</v>
      </c>
      <c r="D1518">
        <f>SUM('Stand condition - SCT output'!$B1518:$C1518)</f>
        <v>1090796.934204095</v>
      </c>
      <c r="E1518" s="1">
        <f>'Stand condition - SCT output'!$D1518</f>
        <v>2969433.3036312298</v>
      </c>
      <c r="F1518" s="1">
        <f>'Stand condition - SCT output'!$E1518</f>
        <v>9151101.6529332697</v>
      </c>
      <c r="G1518" s="1">
        <f>'Stand condition - SCT output'!$F1518</f>
        <v>9370581.5711284503</v>
      </c>
      <c r="H1518" s="1">
        <f>'Stand condition - SCT output'!$G1518</f>
        <v>622.33935546875</v>
      </c>
      <c r="I1518" s="1" t="str">
        <f>'Stand condition - SCT output'!$H1518</f>
        <v>Goulburn-Broken</v>
      </c>
      <c r="J1518" s="1" t="str">
        <f>'Stand condition - SCT output'!$J1518</f>
        <v>Black Box</v>
      </c>
      <c r="K1518" s="1"/>
      <c r="L1518" t="s">
        <v>84</v>
      </c>
      <c r="M1518">
        <v>1998</v>
      </c>
      <c r="N1518" t="s">
        <v>86</v>
      </c>
      <c r="O1518">
        <v>1090796.934204095</v>
      </c>
      <c r="P1518" s="1">
        <v>2969433.3036312298</v>
      </c>
      <c r="Q1518" s="1">
        <v>9151101.6529332697</v>
      </c>
      <c r="R1518" s="1">
        <v>9370581.5711284503</v>
      </c>
      <c r="S1518" s="1">
        <v>622.33935546875</v>
      </c>
      <c r="T1518" s="1" t="s">
        <v>21</v>
      </c>
      <c r="U1518" s="1" t="s">
        <v>58</v>
      </c>
      <c r="V1518">
        <f t="shared" si="191"/>
        <v>22582535.801252514</v>
      </c>
      <c r="X1518" t="s">
        <v>84</v>
      </c>
      <c r="Y1518">
        <v>1998</v>
      </c>
      <c r="Z1518" t="s">
        <v>86</v>
      </c>
      <c r="AA1518">
        <f t="shared" si="185"/>
        <v>4.830267706886997</v>
      </c>
      <c r="AB1518">
        <f t="shared" si="186"/>
        <v>13.149246522910566</v>
      </c>
      <c r="AC1518">
        <f t="shared" si="187"/>
        <v>40.522914403730134</v>
      </c>
      <c r="AD1518">
        <f t="shared" si="188"/>
        <v>41.494815522926004</v>
      </c>
      <c r="AE1518">
        <f t="shared" si="189"/>
        <v>2.7558435462957734E-3</v>
      </c>
      <c r="AF1518" s="1" t="s">
        <v>21</v>
      </c>
      <c r="AG1518" s="1" t="s">
        <v>58</v>
      </c>
      <c r="AH1518">
        <f t="shared" si="192"/>
        <v>100</v>
      </c>
    </row>
    <row r="1519" spans="1:34" x14ac:dyDescent="0.45">
      <c r="A1519" t="str">
        <f>MID('Stand condition - SCT output'!$I1519,9,4)</f>
        <v>1997</v>
      </c>
      <c r="B1519">
        <f t="shared" si="190"/>
        <v>1998</v>
      </c>
      <c r="C1519" t="str">
        <f>MID('Stand condition - SCT output'!$I1519,18,4)</f>
        <v>1999</v>
      </c>
      <c r="D1519">
        <f>SUM('Stand condition - SCT output'!$B1519:$C1519)</f>
        <v>512028.75568201399</v>
      </c>
      <c r="E1519" s="1">
        <f>'Stand condition - SCT output'!$D1519</f>
        <v>7729711.0448941002</v>
      </c>
      <c r="F1519" s="1">
        <f>'Stand condition - SCT output'!$E1519</f>
        <v>91446365.004124701</v>
      </c>
      <c r="G1519" s="1">
        <f>'Stand condition - SCT output'!$F1519</f>
        <v>115884141.211918</v>
      </c>
      <c r="H1519" s="1">
        <f>'Stand condition - SCT output'!$G1519</f>
        <v>672.31695556640602</v>
      </c>
      <c r="I1519" s="1" t="str">
        <f>'Stand condition - SCT output'!$H1519</f>
        <v>Gwydir</v>
      </c>
      <c r="J1519" s="1" t="str">
        <f>'Stand condition - SCT output'!$J1519</f>
        <v>Black Box</v>
      </c>
      <c r="K1519" s="1"/>
      <c r="L1519" t="s">
        <v>84</v>
      </c>
      <c r="M1519">
        <v>1998</v>
      </c>
      <c r="N1519" t="s">
        <v>86</v>
      </c>
      <c r="O1519">
        <v>512028.75568201399</v>
      </c>
      <c r="P1519" s="1">
        <v>7729711.0448941002</v>
      </c>
      <c r="Q1519" s="1">
        <v>91446365.004124701</v>
      </c>
      <c r="R1519" s="1">
        <v>115884141.211918</v>
      </c>
      <c r="S1519" s="1">
        <v>672.31695556640602</v>
      </c>
      <c r="T1519" s="1" t="s">
        <v>22</v>
      </c>
      <c r="U1519" s="1" t="s">
        <v>58</v>
      </c>
      <c r="V1519">
        <f t="shared" si="191"/>
        <v>215572918.33357438</v>
      </c>
      <c r="X1519" t="s">
        <v>84</v>
      </c>
      <c r="Y1519">
        <v>1998</v>
      </c>
      <c r="Z1519" t="s">
        <v>86</v>
      </c>
      <c r="AA1519">
        <f t="shared" si="185"/>
        <v>0.23751998147082098</v>
      </c>
      <c r="AB1519">
        <f t="shared" si="186"/>
        <v>3.585659601700645</v>
      </c>
      <c r="AC1519">
        <f t="shared" si="187"/>
        <v>42.420154493906296</v>
      </c>
      <c r="AD1519">
        <f t="shared" si="188"/>
        <v>53.756354048424846</v>
      </c>
      <c r="AE1519">
        <f t="shared" si="189"/>
        <v>3.1187449739214116E-4</v>
      </c>
      <c r="AF1519" s="1" t="s">
        <v>22</v>
      </c>
      <c r="AG1519" s="1" t="s">
        <v>58</v>
      </c>
      <c r="AH1519">
        <f t="shared" si="192"/>
        <v>100.00000000000001</v>
      </c>
    </row>
    <row r="1520" spans="1:34" x14ac:dyDescent="0.45">
      <c r="A1520" t="str">
        <f>MID('Stand condition - SCT output'!$I1520,9,4)</f>
        <v>1997</v>
      </c>
      <c r="B1520">
        <f t="shared" si="190"/>
        <v>1998</v>
      </c>
      <c r="C1520" t="str">
        <f>MID('Stand condition - SCT output'!$I1520,18,4)</f>
        <v>1999</v>
      </c>
      <c r="D1520">
        <f>SUM('Stand condition - SCT output'!$B1520:$C1520)</f>
        <v>1911770.01531982</v>
      </c>
      <c r="E1520" s="1">
        <f>'Stand condition - SCT output'!$D1520</f>
        <v>59564245.573471002</v>
      </c>
      <c r="F1520" s="1">
        <f>'Stand condition - SCT output'!$E1520</f>
        <v>500700747.18151402</v>
      </c>
      <c r="G1520" s="1">
        <f>'Stand condition - SCT output'!$F1520</f>
        <v>268301993.45978701</v>
      </c>
      <c r="H1520" s="1">
        <f>'Stand condition - SCT output'!$G1520</f>
        <v>7530.8187866210901</v>
      </c>
      <c r="I1520" s="1" t="str">
        <f>'Stand condition - SCT output'!$H1520</f>
        <v>Warrego</v>
      </c>
      <c r="J1520" s="1" t="str">
        <f>'Stand condition - SCT output'!$J1520</f>
        <v>Black Box</v>
      </c>
      <c r="K1520" s="1"/>
      <c r="L1520" t="s">
        <v>84</v>
      </c>
      <c r="M1520">
        <v>1998</v>
      </c>
      <c r="N1520" t="s">
        <v>86</v>
      </c>
      <c r="O1520">
        <v>1911770.01531982</v>
      </c>
      <c r="P1520" s="1">
        <v>59564245.573471002</v>
      </c>
      <c r="Q1520" s="1">
        <v>500700747.18151402</v>
      </c>
      <c r="R1520" s="1">
        <v>268301993.45978701</v>
      </c>
      <c r="S1520" s="1">
        <v>7530.8187866210901</v>
      </c>
      <c r="T1520" s="1" t="s">
        <v>23</v>
      </c>
      <c r="U1520" s="1" t="s">
        <v>58</v>
      </c>
      <c r="V1520">
        <f t="shared" si="191"/>
        <v>830486287.04887843</v>
      </c>
      <c r="X1520" t="s">
        <v>84</v>
      </c>
      <c r="Y1520">
        <v>1998</v>
      </c>
      <c r="Z1520" t="s">
        <v>86</v>
      </c>
      <c r="AA1520">
        <f t="shared" si="185"/>
        <v>0.23019886602983758</v>
      </c>
      <c r="AB1520">
        <f t="shared" si="186"/>
        <v>7.1722130157177819</v>
      </c>
      <c r="AC1520">
        <f t="shared" si="187"/>
        <v>60.290067998683902</v>
      </c>
      <c r="AD1520">
        <f t="shared" si="188"/>
        <v>32.306613323284893</v>
      </c>
      <c r="AE1520">
        <f t="shared" si="189"/>
        <v>9.0679628358244786E-4</v>
      </c>
      <c r="AF1520" s="1" t="s">
        <v>23</v>
      </c>
      <c r="AG1520" s="1" t="s">
        <v>58</v>
      </c>
      <c r="AH1520">
        <f t="shared" si="192"/>
        <v>100</v>
      </c>
    </row>
    <row r="1521" spans="1:34" x14ac:dyDescent="0.45">
      <c r="A1521" t="str">
        <f>MID('Stand condition - SCT output'!$I1521,9,4)</f>
        <v>1997</v>
      </c>
      <c r="B1521">
        <f t="shared" si="190"/>
        <v>1998</v>
      </c>
      <c r="C1521" t="str">
        <f>MID('Stand condition - SCT output'!$I1521,18,4)</f>
        <v>1999</v>
      </c>
      <c r="D1521">
        <f>SUM('Stand condition - SCT output'!$B1521:$C1521)</f>
        <v>25384.118041992151</v>
      </c>
      <c r="E1521" s="1">
        <f>'Stand condition - SCT output'!$D1521</f>
        <v>102306.714296348</v>
      </c>
      <c r="F1521" s="1">
        <f>'Stand condition - SCT output'!$E1521</f>
        <v>441542.91958678002</v>
      </c>
      <c r="G1521" s="1">
        <f>'Stand condition - SCT output'!$F1521</f>
        <v>642933.74130859296</v>
      </c>
      <c r="H1521" s="1">
        <f>'Stand condition - SCT output'!$G1521</f>
        <v>2525.4312744140602</v>
      </c>
      <c r="I1521" s="1" t="str">
        <f>'Stand condition - SCT output'!$H1521</f>
        <v>Eastern Mt Lofty Ranges</v>
      </c>
      <c r="J1521" s="1" t="str">
        <f>'Stand condition - SCT output'!$J1521</f>
        <v>Black Box</v>
      </c>
      <c r="K1521" s="1"/>
      <c r="L1521" t="s">
        <v>84</v>
      </c>
      <c r="M1521">
        <v>1998</v>
      </c>
      <c r="N1521" t="s">
        <v>86</v>
      </c>
      <c r="O1521">
        <v>25384.118041992151</v>
      </c>
      <c r="P1521" s="1">
        <v>102306.714296348</v>
      </c>
      <c r="Q1521" s="1">
        <v>441542.91958678002</v>
      </c>
      <c r="R1521" s="1">
        <v>642933.74130859296</v>
      </c>
      <c r="S1521" s="1">
        <v>2525.4312744140602</v>
      </c>
      <c r="T1521" s="1" t="s">
        <v>24</v>
      </c>
      <c r="U1521" s="1" t="s">
        <v>58</v>
      </c>
      <c r="V1521">
        <f t="shared" si="191"/>
        <v>1214692.9245081272</v>
      </c>
      <c r="X1521" t="s">
        <v>84</v>
      </c>
      <c r="Y1521">
        <v>1998</v>
      </c>
      <c r="Z1521" t="s">
        <v>86</v>
      </c>
      <c r="AA1521">
        <f t="shared" si="185"/>
        <v>2.0897559811070021</v>
      </c>
      <c r="AB1521">
        <f t="shared" si="186"/>
        <v>8.4224343644527</v>
      </c>
      <c r="AC1521">
        <f t="shared" si="187"/>
        <v>36.350168069479508</v>
      </c>
      <c r="AD1521">
        <f t="shared" si="188"/>
        <v>52.929734613292489</v>
      </c>
      <c r="AE1521">
        <f t="shared" si="189"/>
        <v>0.20790697166830854</v>
      </c>
      <c r="AF1521" s="1" t="s">
        <v>24</v>
      </c>
      <c r="AG1521" s="1" t="s">
        <v>58</v>
      </c>
      <c r="AH1521">
        <f t="shared" si="192"/>
        <v>100</v>
      </c>
    </row>
    <row r="1522" spans="1:34" x14ac:dyDescent="0.45">
      <c r="A1522" t="str">
        <f>MID('Stand condition - SCT output'!$I1522,9,4)</f>
        <v>1997</v>
      </c>
      <c r="B1522">
        <f t="shared" si="190"/>
        <v>1998</v>
      </c>
      <c r="C1522" t="str">
        <f>MID('Stand condition - SCT output'!$I1522,18,4)</f>
        <v>1999</v>
      </c>
      <c r="D1522">
        <f>SUM('Stand condition - SCT output'!$B1522:$C1522)</f>
        <v>595556.27203369117</v>
      </c>
      <c r="E1522" s="1">
        <f>'Stand condition - SCT output'!$D1522</f>
        <v>12768498.557031</v>
      </c>
      <c r="F1522" s="1">
        <f>'Stand condition - SCT output'!$E1522</f>
        <v>73874917.901475102</v>
      </c>
      <c r="G1522" s="1">
        <f>'Stand condition - SCT output'!$F1522</f>
        <v>42422927.763998099</v>
      </c>
      <c r="H1522" s="1">
        <f>'Stand condition - SCT output'!$G1522</f>
        <v>28145.045043945302</v>
      </c>
      <c r="I1522" s="1" t="str">
        <f>'Stand condition - SCT output'!$H1522</f>
        <v>Condamine-Balonne</v>
      </c>
      <c r="J1522" s="1" t="str">
        <f>'Stand condition - SCT output'!$J1522</f>
        <v>Black Box</v>
      </c>
      <c r="K1522" s="1"/>
      <c r="L1522" t="s">
        <v>84</v>
      </c>
      <c r="M1522">
        <v>1998</v>
      </c>
      <c r="N1522" t="s">
        <v>86</v>
      </c>
      <c r="O1522">
        <v>595556.27203369117</v>
      </c>
      <c r="P1522" s="1">
        <v>12768498.557031</v>
      </c>
      <c r="Q1522" s="1">
        <v>73874917.901475102</v>
      </c>
      <c r="R1522" s="1">
        <v>42422927.763998099</v>
      </c>
      <c r="S1522" s="1">
        <v>28145.045043945302</v>
      </c>
      <c r="T1522" s="1" t="s">
        <v>25</v>
      </c>
      <c r="U1522" s="1" t="s">
        <v>58</v>
      </c>
      <c r="V1522">
        <f t="shared" si="191"/>
        <v>129690045.53958184</v>
      </c>
      <c r="X1522" t="s">
        <v>84</v>
      </c>
      <c r="Y1522">
        <v>1998</v>
      </c>
      <c r="Z1522" t="s">
        <v>86</v>
      </c>
      <c r="AA1522">
        <f t="shared" si="185"/>
        <v>0.45921509978337188</v>
      </c>
      <c r="AB1522">
        <f t="shared" si="186"/>
        <v>9.8453960008318528</v>
      </c>
      <c r="AC1522">
        <f t="shared" si="187"/>
        <v>56.962674038793693</v>
      </c>
      <c r="AD1522">
        <f t="shared" si="188"/>
        <v>32.711013083151769</v>
      </c>
      <c r="AE1522">
        <f t="shared" si="189"/>
        <v>2.1701777439314215E-2</v>
      </c>
      <c r="AF1522" s="1" t="s">
        <v>25</v>
      </c>
      <c r="AG1522" s="1" t="s">
        <v>58</v>
      </c>
      <c r="AH1522">
        <f t="shared" si="192"/>
        <v>100</v>
      </c>
    </row>
    <row r="1523" spans="1:34" x14ac:dyDescent="0.45">
      <c r="A1523" t="str">
        <f>MID('Stand condition - SCT output'!$I1523,9,4)</f>
        <v>1998</v>
      </c>
      <c r="B1523">
        <f t="shared" si="190"/>
        <v>1999</v>
      </c>
      <c r="C1523" t="str">
        <f>MID('Stand condition - SCT output'!$I1523,18,4)</f>
        <v>2000</v>
      </c>
      <c r="D1523">
        <f>SUM('Stand condition - SCT output'!$B1523:$C1523)</f>
        <v>102711575.06515381</v>
      </c>
      <c r="E1523" s="1">
        <f>'Stand condition - SCT output'!$D1523</f>
        <v>251806233.96378899</v>
      </c>
      <c r="F1523" s="1">
        <f>'Stand condition - SCT output'!$E1523</f>
        <v>374496184.45529699</v>
      </c>
      <c r="G1523" s="1">
        <f>'Stand condition - SCT output'!$F1523</f>
        <v>193563888.55784801</v>
      </c>
      <c r="H1523" s="1">
        <f>'Stand condition - SCT output'!$G1523</f>
        <v>39250.6952514648</v>
      </c>
      <c r="I1523" s="1" t="str">
        <f>'Stand condition - SCT output'!$H1523</f>
        <v>Murrumbidgee</v>
      </c>
      <c r="J1523" s="1" t="str">
        <f>'Stand condition - SCT output'!$J1523</f>
        <v>Black Box</v>
      </c>
      <c r="K1523" s="1"/>
      <c r="L1523" t="s">
        <v>85</v>
      </c>
      <c r="M1523">
        <v>1999</v>
      </c>
      <c r="N1523" t="s">
        <v>87</v>
      </c>
      <c r="O1523">
        <v>102711575.06515381</v>
      </c>
      <c r="P1523" s="1">
        <v>251806233.96378899</v>
      </c>
      <c r="Q1523" s="1">
        <v>374496184.45529699</v>
      </c>
      <c r="R1523" s="1">
        <v>193563888.55784801</v>
      </c>
      <c r="S1523" s="1">
        <v>39250.6952514648</v>
      </c>
      <c r="T1523" s="1" t="s">
        <v>4</v>
      </c>
      <c r="U1523" s="1" t="s">
        <v>58</v>
      </c>
      <c r="V1523">
        <f t="shared" si="191"/>
        <v>922617132.73733926</v>
      </c>
      <c r="X1523" t="s">
        <v>85</v>
      </c>
      <c r="Y1523">
        <v>1999</v>
      </c>
      <c r="Z1523" t="s">
        <v>87</v>
      </c>
      <c r="AA1523">
        <f t="shared" si="185"/>
        <v>11.132632532025054</v>
      </c>
      <c r="AB1523">
        <f t="shared" si="186"/>
        <v>27.292603294358713</v>
      </c>
      <c r="AC1523">
        <f t="shared" si="187"/>
        <v>40.590638431371154</v>
      </c>
      <c r="AD1523">
        <f t="shared" si="188"/>
        <v>20.979871464510715</v>
      </c>
      <c r="AE1523">
        <f t="shared" si="189"/>
        <v>4.2542777343632012E-3</v>
      </c>
      <c r="AF1523" s="1" t="s">
        <v>4</v>
      </c>
      <c r="AG1523" s="1" t="s">
        <v>58</v>
      </c>
      <c r="AH1523">
        <f t="shared" si="192"/>
        <v>100</v>
      </c>
    </row>
    <row r="1524" spans="1:34" x14ac:dyDescent="0.45">
      <c r="A1524" t="str">
        <f>MID('Stand condition - SCT output'!$I1524,9,4)</f>
        <v>1998</v>
      </c>
      <c r="B1524">
        <f t="shared" si="190"/>
        <v>1999</v>
      </c>
      <c r="C1524" t="str">
        <f>MID('Stand condition - SCT output'!$I1524,18,4)</f>
        <v>2000</v>
      </c>
      <c r="D1524">
        <f>SUM('Stand condition - SCT output'!$B1524:$C1524)</f>
        <v>211466.73632549201</v>
      </c>
      <c r="E1524" s="1">
        <f>'Stand condition - SCT output'!$D1524</f>
        <v>6251267.8280553399</v>
      </c>
      <c r="F1524" s="1">
        <f>'Stand condition - SCT output'!$E1524</f>
        <v>79004271.627276003</v>
      </c>
      <c r="G1524" s="1">
        <f>'Stand condition - SCT output'!$F1524</f>
        <v>151131119.95546001</v>
      </c>
      <c r="H1524" s="1">
        <f>'Stand condition - SCT output'!$G1524</f>
        <v>2665.07788085937</v>
      </c>
      <c r="I1524" s="1" t="str">
        <f>'Stand condition - SCT output'!$H1524</f>
        <v>Namoi</v>
      </c>
      <c r="J1524" s="1" t="str">
        <f>'Stand condition - SCT output'!$J1524</f>
        <v>Black Box</v>
      </c>
      <c r="K1524" s="1"/>
      <c r="L1524" t="s">
        <v>85</v>
      </c>
      <c r="M1524">
        <v>1999</v>
      </c>
      <c r="N1524" t="s">
        <v>87</v>
      </c>
      <c r="O1524">
        <v>211466.73632549201</v>
      </c>
      <c r="P1524" s="1">
        <v>6251267.8280553399</v>
      </c>
      <c r="Q1524" s="1">
        <v>79004271.627276003</v>
      </c>
      <c r="R1524" s="1">
        <v>151131119.95546001</v>
      </c>
      <c r="S1524" s="1">
        <v>2665.07788085937</v>
      </c>
      <c r="T1524" s="1" t="s">
        <v>7</v>
      </c>
      <c r="U1524" s="1" t="s">
        <v>58</v>
      </c>
      <c r="V1524">
        <f t="shared" si="191"/>
        <v>236600791.2249977</v>
      </c>
      <c r="X1524" t="s">
        <v>85</v>
      </c>
      <c r="Y1524">
        <v>1999</v>
      </c>
      <c r="Z1524" t="s">
        <v>87</v>
      </c>
      <c r="AA1524">
        <f t="shared" si="185"/>
        <v>8.9377019929065146E-2</v>
      </c>
      <c r="AB1524">
        <f t="shared" si="186"/>
        <v>2.6421161973675056</v>
      </c>
      <c r="AC1524">
        <f t="shared" si="187"/>
        <v>33.391380991683228</v>
      </c>
      <c r="AD1524">
        <f t="shared" si="188"/>
        <v>63.875999388244011</v>
      </c>
      <c r="AE1524">
        <f t="shared" si="189"/>
        <v>1.1264027761957016E-3</v>
      </c>
      <c r="AF1524" s="1" t="s">
        <v>7</v>
      </c>
      <c r="AG1524" s="1" t="s">
        <v>58</v>
      </c>
      <c r="AH1524">
        <f t="shared" si="192"/>
        <v>100.00000000000001</v>
      </c>
    </row>
    <row r="1525" spans="1:34" x14ac:dyDescent="0.45">
      <c r="A1525" t="str">
        <f>MID('Stand condition - SCT output'!$I1525,9,4)</f>
        <v>1998</v>
      </c>
      <c r="B1525">
        <f t="shared" si="190"/>
        <v>1999</v>
      </c>
      <c r="C1525" t="str">
        <f>MID('Stand condition - SCT output'!$I1525,18,4)</f>
        <v>2000</v>
      </c>
      <c r="D1525">
        <f>SUM('Stand condition - SCT output'!$B1525:$C1525)</f>
        <v>1221832.933654781</v>
      </c>
      <c r="E1525" s="1">
        <f>'Stand condition - SCT output'!$D1525</f>
        <v>33776001.385222003</v>
      </c>
      <c r="F1525" s="1">
        <f>'Stand condition - SCT output'!$E1525</f>
        <v>224533695.79397401</v>
      </c>
      <c r="G1525" s="1">
        <f>'Stand condition - SCT output'!$F1525</f>
        <v>31544077.367417902</v>
      </c>
      <c r="H1525" s="1">
        <f>'Stand condition - SCT output'!$G1525</f>
        <v>0</v>
      </c>
      <c r="I1525" s="1" t="str">
        <f>'Stand condition - SCT output'!$H1525</f>
        <v>Nebine</v>
      </c>
      <c r="J1525" s="1" t="str">
        <f>'Stand condition - SCT output'!$J1525</f>
        <v>Black Box</v>
      </c>
      <c r="K1525" s="1"/>
      <c r="L1525" t="s">
        <v>85</v>
      </c>
      <c r="M1525">
        <v>1999</v>
      </c>
      <c r="N1525" t="s">
        <v>87</v>
      </c>
      <c r="O1525">
        <v>1221832.933654781</v>
      </c>
      <c r="P1525" s="1">
        <v>33776001.385222003</v>
      </c>
      <c r="Q1525" s="1">
        <v>224533695.79397401</v>
      </c>
      <c r="R1525" s="1">
        <v>31544077.367417902</v>
      </c>
      <c r="S1525" s="1">
        <v>0</v>
      </c>
      <c r="T1525" s="1" t="s">
        <v>8</v>
      </c>
      <c r="U1525" s="1" t="s">
        <v>58</v>
      </c>
      <c r="V1525">
        <f t="shared" si="191"/>
        <v>291075607.48026872</v>
      </c>
      <c r="X1525" t="s">
        <v>85</v>
      </c>
      <c r="Y1525">
        <v>1999</v>
      </c>
      <c r="Z1525" t="s">
        <v>87</v>
      </c>
      <c r="AA1525">
        <f t="shared" si="185"/>
        <v>0.41976479727440091</v>
      </c>
      <c r="AB1525">
        <f t="shared" si="186"/>
        <v>11.60385841933237</v>
      </c>
      <c r="AC1525">
        <f t="shared" si="187"/>
        <v>77.139303336915503</v>
      </c>
      <c r="AD1525">
        <f t="shared" si="188"/>
        <v>10.837073446477714</v>
      </c>
      <c r="AE1525">
        <f t="shared" si="189"/>
        <v>0</v>
      </c>
      <c r="AF1525" s="1" t="s">
        <v>8</v>
      </c>
      <c r="AG1525" s="1" t="s">
        <v>58</v>
      </c>
      <c r="AH1525">
        <f t="shared" si="192"/>
        <v>99.999999999999986</v>
      </c>
    </row>
    <row r="1526" spans="1:34" x14ac:dyDescent="0.45">
      <c r="A1526" t="str">
        <f>MID('Stand condition - SCT output'!$I1526,9,4)</f>
        <v>1998</v>
      </c>
      <c r="B1526">
        <f t="shared" si="190"/>
        <v>1999</v>
      </c>
      <c r="C1526" t="str">
        <f>MID('Stand condition - SCT output'!$I1526,18,4)</f>
        <v>2000</v>
      </c>
      <c r="D1526">
        <f>SUM('Stand condition - SCT output'!$B1526:$C1526)</f>
        <v>1872.3589477539001</v>
      </c>
      <c r="E1526" s="1">
        <f>'Stand condition - SCT output'!$D1526</f>
        <v>28650.255371093699</v>
      </c>
      <c r="F1526" s="1">
        <f>'Stand condition - SCT output'!$E1526</f>
        <v>131495.17822265599</v>
      </c>
      <c r="G1526" s="1">
        <f>'Stand condition - SCT output'!$F1526</f>
        <v>234631.41819637499</v>
      </c>
      <c r="H1526" s="1">
        <f>'Stand condition - SCT output'!$G1526</f>
        <v>2495.9522705078102</v>
      </c>
      <c r="I1526" s="1" t="str">
        <f>'Stand condition - SCT output'!$H1526</f>
        <v>Ovens</v>
      </c>
      <c r="J1526" s="1" t="str">
        <f>'Stand condition - SCT output'!$J1526</f>
        <v>Black Box</v>
      </c>
      <c r="K1526" s="1"/>
      <c r="L1526" t="s">
        <v>85</v>
      </c>
      <c r="M1526">
        <v>1999</v>
      </c>
      <c r="N1526" t="s">
        <v>87</v>
      </c>
      <c r="O1526">
        <v>1872.3589477539001</v>
      </c>
      <c r="P1526" s="1">
        <v>28650.255371093699</v>
      </c>
      <c r="Q1526" s="1">
        <v>131495.17822265599</v>
      </c>
      <c r="R1526" s="1">
        <v>234631.41819637499</v>
      </c>
      <c r="S1526" s="1">
        <v>2495.9522705078102</v>
      </c>
      <c r="T1526" s="1" t="s">
        <v>9</v>
      </c>
      <c r="U1526" s="1" t="s">
        <v>58</v>
      </c>
      <c r="V1526">
        <f t="shared" si="191"/>
        <v>399145.16300838639</v>
      </c>
      <c r="X1526" t="s">
        <v>85</v>
      </c>
      <c r="Y1526">
        <v>1999</v>
      </c>
      <c r="Z1526" t="s">
        <v>87</v>
      </c>
      <c r="AA1526">
        <f t="shared" si="185"/>
        <v>0.46909223041607057</v>
      </c>
      <c r="AB1526">
        <f t="shared" si="186"/>
        <v>7.1779036867576256</v>
      </c>
      <c r="AC1526">
        <f t="shared" si="187"/>
        <v>32.94419935633622</v>
      </c>
      <c r="AD1526">
        <f t="shared" si="188"/>
        <v>58.78348028269734</v>
      </c>
      <c r="AE1526">
        <f t="shared" si="189"/>
        <v>0.62532444379273822</v>
      </c>
      <c r="AF1526" s="1" t="s">
        <v>9</v>
      </c>
      <c r="AG1526" s="1" t="s">
        <v>58</v>
      </c>
      <c r="AH1526">
        <f t="shared" si="192"/>
        <v>99.999999999999986</v>
      </c>
    </row>
    <row r="1527" spans="1:34" x14ac:dyDescent="0.45">
      <c r="A1527" t="str">
        <f>MID('Stand condition - SCT output'!$I1527,9,4)</f>
        <v>1998</v>
      </c>
      <c r="B1527">
        <f t="shared" si="190"/>
        <v>1999</v>
      </c>
      <c r="C1527" t="str">
        <f>MID('Stand condition - SCT output'!$I1527,18,4)</f>
        <v>2000</v>
      </c>
      <c r="D1527">
        <f>SUM('Stand condition - SCT output'!$B1527:$C1527)</f>
        <v>5272640.9358520452</v>
      </c>
      <c r="E1527" s="1">
        <f>'Stand condition - SCT output'!$D1527</f>
        <v>65960196.785900101</v>
      </c>
      <c r="F1527" s="1">
        <f>'Stand condition - SCT output'!$E1527</f>
        <v>183199706.460307</v>
      </c>
      <c r="G1527" s="1">
        <f>'Stand condition - SCT output'!$F1527</f>
        <v>128514443.129509</v>
      </c>
      <c r="H1527" s="1">
        <f>'Stand condition - SCT output'!$G1527</f>
        <v>5448.7479248046802</v>
      </c>
      <c r="I1527" s="1" t="str">
        <f>'Stand condition - SCT output'!$H1527</f>
        <v>Paroo</v>
      </c>
      <c r="J1527" s="1" t="str">
        <f>'Stand condition - SCT output'!$J1527</f>
        <v>Black Box</v>
      </c>
      <c r="K1527" s="1"/>
      <c r="L1527" t="s">
        <v>85</v>
      </c>
      <c r="M1527">
        <v>1999</v>
      </c>
      <c r="N1527" t="s">
        <v>87</v>
      </c>
      <c r="O1527">
        <v>5272640.9358520452</v>
      </c>
      <c r="P1527" s="1">
        <v>65960196.785900101</v>
      </c>
      <c r="Q1527" s="1">
        <v>183199706.460307</v>
      </c>
      <c r="R1527" s="1">
        <v>128514443.129509</v>
      </c>
      <c r="S1527" s="1">
        <v>5448.7479248046802</v>
      </c>
      <c r="T1527" s="1" t="s">
        <v>10</v>
      </c>
      <c r="U1527" s="1" t="s">
        <v>58</v>
      </c>
      <c r="V1527">
        <f t="shared" si="191"/>
        <v>382952436.05949295</v>
      </c>
      <c r="X1527" t="s">
        <v>85</v>
      </c>
      <c r="Y1527">
        <v>1999</v>
      </c>
      <c r="Z1527" t="s">
        <v>87</v>
      </c>
      <c r="AA1527">
        <f t="shared" si="185"/>
        <v>1.3768396383912604</v>
      </c>
      <c r="AB1527">
        <f t="shared" si="186"/>
        <v>17.224122521485398</v>
      </c>
      <c r="AC1527">
        <f t="shared" si="187"/>
        <v>47.838762522415792</v>
      </c>
      <c r="AD1527">
        <f t="shared" si="188"/>
        <v>33.558852491421113</v>
      </c>
      <c r="AE1527">
        <f t="shared" si="189"/>
        <v>1.4228262864368355E-3</v>
      </c>
      <c r="AF1527" s="1" t="s">
        <v>10</v>
      </c>
      <c r="AG1527" s="1" t="s">
        <v>58</v>
      </c>
      <c r="AH1527">
        <f t="shared" si="192"/>
        <v>100</v>
      </c>
    </row>
    <row r="1528" spans="1:34" x14ac:dyDescent="0.45">
      <c r="A1528" t="str">
        <f>MID('Stand condition - SCT output'!$I1528,9,4)</f>
        <v>1998</v>
      </c>
      <c r="B1528">
        <f t="shared" si="190"/>
        <v>1999</v>
      </c>
      <c r="C1528" t="str">
        <f>MID('Stand condition - SCT output'!$I1528,18,4)</f>
        <v>2000</v>
      </c>
      <c r="D1528">
        <f>SUM('Stand condition - SCT output'!$B1528:$C1528)</f>
        <v>12244213.891418193</v>
      </c>
      <c r="E1528" s="1">
        <f>'Stand condition - SCT output'!$D1528</f>
        <v>30154094.481434502</v>
      </c>
      <c r="F1528" s="1">
        <f>'Stand condition - SCT output'!$E1528</f>
        <v>54941735.003034502</v>
      </c>
      <c r="G1528" s="1">
        <f>'Stand condition - SCT output'!$F1528</f>
        <v>21495797.573717501</v>
      </c>
      <c r="H1528" s="1">
        <f>'Stand condition - SCT output'!$G1528</f>
        <v>620.72369384765602</v>
      </c>
      <c r="I1528" s="1" t="str">
        <f>'Stand condition - SCT output'!$H1528</f>
        <v>Wimmera-Avoca</v>
      </c>
      <c r="J1528" s="1" t="str">
        <f>'Stand condition - SCT output'!$J1528</f>
        <v>Black Box</v>
      </c>
      <c r="K1528" s="1"/>
      <c r="L1528" t="s">
        <v>85</v>
      </c>
      <c r="M1528">
        <v>1999</v>
      </c>
      <c r="N1528" t="s">
        <v>87</v>
      </c>
      <c r="O1528">
        <v>12244213.891418193</v>
      </c>
      <c r="P1528" s="1">
        <v>30154094.481434502</v>
      </c>
      <c r="Q1528" s="1">
        <v>54941735.003034502</v>
      </c>
      <c r="R1528" s="1">
        <v>21495797.573717501</v>
      </c>
      <c r="S1528" s="1">
        <v>620.72369384765602</v>
      </c>
      <c r="T1528" s="1" t="s">
        <v>11</v>
      </c>
      <c r="U1528" s="1" t="s">
        <v>58</v>
      </c>
      <c r="V1528">
        <f t="shared" si="191"/>
        <v>118836461.67329855</v>
      </c>
      <c r="X1528" t="s">
        <v>85</v>
      </c>
      <c r="Y1528">
        <v>1999</v>
      </c>
      <c r="Z1528" t="s">
        <v>87</v>
      </c>
      <c r="AA1528">
        <f t="shared" si="185"/>
        <v>10.303415062188236</v>
      </c>
      <c r="AB1528">
        <f t="shared" si="186"/>
        <v>25.374446577123095</v>
      </c>
      <c r="AC1528">
        <f t="shared" si="187"/>
        <v>46.233061999168726</v>
      </c>
      <c r="AD1528">
        <f t="shared" si="188"/>
        <v>18.088554027141154</v>
      </c>
      <c r="AE1528">
        <f t="shared" si="189"/>
        <v>5.223343787819348E-4</v>
      </c>
      <c r="AF1528" s="1" t="s">
        <v>11</v>
      </c>
      <c r="AG1528" s="1" t="s">
        <v>58</v>
      </c>
      <c r="AH1528">
        <f t="shared" si="192"/>
        <v>100</v>
      </c>
    </row>
    <row r="1529" spans="1:34" x14ac:dyDescent="0.45">
      <c r="A1529" t="str">
        <f>MID('Stand condition - SCT output'!$I1529,9,4)</f>
        <v>1998</v>
      </c>
      <c r="B1529">
        <f t="shared" si="190"/>
        <v>1999</v>
      </c>
      <c r="C1529" t="str">
        <f>MID('Stand condition - SCT output'!$I1529,18,4)</f>
        <v>2000</v>
      </c>
      <c r="D1529">
        <f>SUM('Stand condition - SCT output'!$B1529:$C1529)</f>
        <v>17088028.268520154</v>
      </c>
      <c r="E1529" s="1">
        <f>'Stand condition - SCT output'!$D1529</f>
        <v>188859606.99890101</v>
      </c>
      <c r="F1529" s="1">
        <f>'Stand condition - SCT output'!$E1529</f>
        <v>460250358.69934201</v>
      </c>
      <c r="G1529" s="1">
        <f>'Stand condition - SCT output'!$F1529</f>
        <v>219372991.32172701</v>
      </c>
      <c r="H1529" s="1">
        <f>'Stand condition - SCT output'!$G1529</f>
        <v>28334.388000488201</v>
      </c>
      <c r="I1529" s="1" t="str">
        <f>'Stand condition - SCT output'!$H1529</f>
        <v>Lachlan</v>
      </c>
      <c r="J1529" s="1" t="str">
        <f>'Stand condition - SCT output'!$J1529</f>
        <v>Black Box</v>
      </c>
      <c r="K1529" s="1"/>
      <c r="L1529" t="s">
        <v>85</v>
      </c>
      <c r="M1529">
        <v>1999</v>
      </c>
      <c r="N1529" t="s">
        <v>87</v>
      </c>
      <c r="O1529">
        <v>17088028.268520154</v>
      </c>
      <c r="P1529" s="1">
        <v>188859606.99890101</v>
      </c>
      <c r="Q1529" s="1">
        <v>460250358.69934201</v>
      </c>
      <c r="R1529" s="1">
        <v>219372991.32172701</v>
      </c>
      <c r="S1529" s="1">
        <v>28334.388000488201</v>
      </c>
      <c r="T1529" s="1" t="s">
        <v>12</v>
      </c>
      <c r="U1529" s="1" t="s">
        <v>58</v>
      </c>
      <c r="V1529">
        <f t="shared" si="191"/>
        <v>885599319.67649066</v>
      </c>
      <c r="X1529" t="s">
        <v>85</v>
      </c>
      <c r="Y1529">
        <v>1999</v>
      </c>
      <c r="Z1529" t="s">
        <v>87</v>
      </c>
      <c r="AA1529">
        <f t="shared" si="185"/>
        <v>1.9295439696997971</v>
      </c>
      <c r="AB1529">
        <f t="shared" si="186"/>
        <v>21.325626928879238</v>
      </c>
      <c r="AC1529">
        <f t="shared" si="187"/>
        <v>51.970495965090777</v>
      </c>
      <c r="AD1529">
        <f t="shared" si="188"/>
        <v>24.771133677232719</v>
      </c>
      <c r="AE1529">
        <f t="shared" si="189"/>
        <v>3.199459097466194E-3</v>
      </c>
      <c r="AF1529" s="1" t="s">
        <v>12</v>
      </c>
      <c r="AG1529" s="1" t="s">
        <v>58</v>
      </c>
      <c r="AH1529">
        <f t="shared" si="192"/>
        <v>100</v>
      </c>
    </row>
    <row r="1530" spans="1:34" x14ac:dyDescent="0.45">
      <c r="A1530" t="str">
        <f>MID('Stand condition - SCT output'!$I1530,9,4)</f>
        <v>1998</v>
      </c>
      <c r="B1530">
        <f t="shared" si="190"/>
        <v>1999</v>
      </c>
      <c r="C1530" t="str">
        <f>MID('Stand condition - SCT output'!$I1530,18,4)</f>
        <v>2000</v>
      </c>
      <c r="D1530">
        <f>SUM('Stand condition - SCT output'!$B1530:$C1530)</f>
        <v>2925887.7342239609</v>
      </c>
      <c r="E1530" s="1">
        <f>'Stand condition - SCT output'!$D1530</f>
        <v>10241479.158090601</v>
      </c>
      <c r="F1530" s="1">
        <f>'Stand condition - SCT output'!$E1530</f>
        <v>15746536.5446047</v>
      </c>
      <c r="G1530" s="1">
        <f>'Stand condition - SCT output'!$F1530</f>
        <v>7472005.9573043501</v>
      </c>
      <c r="H1530" s="1">
        <f>'Stand condition - SCT output'!$G1530</f>
        <v>0</v>
      </c>
      <c r="I1530" s="1" t="str">
        <f>'Stand condition - SCT output'!$H1530</f>
        <v>Loddon</v>
      </c>
      <c r="J1530" s="1" t="str">
        <f>'Stand condition - SCT output'!$J1530</f>
        <v>Black Box</v>
      </c>
      <c r="K1530" s="1"/>
      <c r="L1530" t="s">
        <v>85</v>
      </c>
      <c r="M1530">
        <v>1999</v>
      </c>
      <c r="N1530" t="s">
        <v>87</v>
      </c>
      <c r="O1530">
        <v>2925887.7342239609</v>
      </c>
      <c r="P1530" s="1">
        <v>10241479.158090601</v>
      </c>
      <c r="Q1530" s="1">
        <v>15746536.5446047</v>
      </c>
      <c r="R1530" s="1">
        <v>7472005.9573043501</v>
      </c>
      <c r="S1530" s="1">
        <v>0</v>
      </c>
      <c r="T1530" s="1" t="s">
        <v>13</v>
      </c>
      <c r="U1530" s="1" t="s">
        <v>58</v>
      </c>
      <c r="V1530">
        <f t="shared" si="191"/>
        <v>36385909.394223608</v>
      </c>
      <c r="X1530" t="s">
        <v>85</v>
      </c>
      <c r="Y1530">
        <v>1999</v>
      </c>
      <c r="Z1530" t="s">
        <v>87</v>
      </c>
      <c r="AA1530">
        <f t="shared" si="185"/>
        <v>8.0412659266624118</v>
      </c>
      <c r="AB1530">
        <f t="shared" si="186"/>
        <v>28.146827518117419</v>
      </c>
      <c r="AC1530">
        <f t="shared" si="187"/>
        <v>43.276468299853789</v>
      </c>
      <c r="AD1530">
        <f t="shared" si="188"/>
        <v>20.535438255366394</v>
      </c>
      <c r="AE1530">
        <f t="shared" si="189"/>
        <v>0</v>
      </c>
      <c r="AF1530" s="1" t="s">
        <v>13</v>
      </c>
      <c r="AG1530" s="1" t="s">
        <v>58</v>
      </c>
      <c r="AH1530">
        <f t="shared" si="192"/>
        <v>100</v>
      </c>
    </row>
    <row r="1531" spans="1:34" x14ac:dyDescent="0.45">
      <c r="A1531" t="str">
        <f>MID('Stand condition - SCT output'!$I1531,9,4)</f>
        <v>1998</v>
      </c>
      <c r="B1531">
        <f t="shared" si="190"/>
        <v>1999</v>
      </c>
      <c r="C1531" t="str">
        <f>MID('Stand condition - SCT output'!$I1531,18,4)</f>
        <v>2000</v>
      </c>
      <c r="D1531">
        <f>SUM('Stand condition - SCT output'!$B1531:$C1531)</f>
        <v>69288490.95744212</v>
      </c>
      <c r="E1531" s="1">
        <f>'Stand condition - SCT output'!$D1531</f>
        <v>235476537.687177</v>
      </c>
      <c r="F1531" s="1">
        <f>'Stand condition - SCT output'!$E1531</f>
        <v>537442336.67267501</v>
      </c>
      <c r="G1531" s="1">
        <f>'Stand condition - SCT output'!$F1531</f>
        <v>332668441.23236799</v>
      </c>
      <c r="H1531" s="1">
        <f>'Stand condition - SCT output'!$G1531</f>
        <v>9099.2614530675492</v>
      </c>
      <c r="I1531" s="1" t="str">
        <f>'Stand condition - SCT output'!$H1531</f>
        <v>Lower Darling</v>
      </c>
      <c r="J1531" s="1" t="str">
        <f>'Stand condition - SCT output'!$J1531</f>
        <v>Black Box</v>
      </c>
      <c r="K1531" s="1"/>
      <c r="L1531" t="s">
        <v>85</v>
      </c>
      <c r="M1531">
        <v>1999</v>
      </c>
      <c r="N1531" t="s">
        <v>87</v>
      </c>
      <c r="O1531">
        <v>69288490.95744212</v>
      </c>
      <c r="P1531" s="1">
        <v>235476537.687177</v>
      </c>
      <c r="Q1531" s="1">
        <v>537442336.67267501</v>
      </c>
      <c r="R1531" s="1">
        <v>332668441.23236799</v>
      </c>
      <c r="S1531" s="1">
        <v>9099.2614530675492</v>
      </c>
      <c r="T1531" s="1" t="s">
        <v>14</v>
      </c>
      <c r="U1531" s="1" t="s">
        <v>58</v>
      </c>
      <c r="V1531">
        <f t="shared" si="191"/>
        <v>1174884905.8111153</v>
      </c>
      <c r="X1531" t="s">
        <v>85</v>
      </c>
      <c r="Y1531">
        <v>1999</v>
      </c>
      <c r="Z1531" t="s">
        <v>87</v>
      </c>
      <c r="AA1531">
        <f t="shared" si="185"/>
        <v>5.8974705194298869</v>
      </c>
      <c r="AB1531">
        <f t="shared" si="186"/>
        <v>20.042519613834774</v>
      </c>
      <c r="AC1531">
        <f t="shared" si="187"/>
        <v>45.744254097948122</v>
      </c>
      <c r="AD1531">
        <f t="shared" si="188"/>
        <v>28.314981287694803</v>
      </c>
      <c r="AE1531">
        <f t="shared" si="189"/>
        <v>7.7448109240841885E-4</v>
      </c>
      <c r="AF1531" s="1" t="s">
        <v>14</v>
      </c>
      <c r="AG1531" s="1" t="s">
        <v>58</v>
      </c>
      <c r="AH1531">
        <f t="shared" si="192"/>
        <v>100</v>
      </c>
    </row>
    <row r="1532" spans="1:34" x14ac:dyDescent="0.45">
      <c r="A1532" t="str">
        <f>MID('Stand condition - SCT output'!$I1532,9,4)</f>
        <v>1998</v>
      </c>
      <c r="B1532">
        <f t="shared" si="190"/>
        <v>1999</v>
      </c>
      <c r="C1532" t="str">
        <f>MID('Stand condition - SCT output'!$I1532,18,4)</f>
        <v>2000</v>
      </c>
      <c r="D1532">
        <f>SUM('Stand condition - SCT output'!$B1532:$C1532)</f>
        <v>8437776.4555053711</v>
      </c>
      <c r="E1532" s="1">
        <f>'Stand condition - SCT output'!$D1532</f>
        <v>128829567.004875</v>
      </c>
      <c r="F1532" s="1">
        <f>'Stand condition - SCT output'!$E1532</f>
        <v>871212258.38753605</v>
      </c>
      <c r="G1532" s="1">
        <f>'Stand condition - SCT output'!$F1532</f>
        <v>789098944.62367702</v>
      </c>
      <c r="H1532" s="1">
        <f>'Stand condition - SCT output'!$G1532</f>
        <v>99754.334777832002</v>
      </c>
      <c r="I1532" s="1" t="str">
        <f>'Stand condition - SCT output'!$H1532</f>
        <v>Macquarie-Castlereagh</v>
      </c>
      <c r="J1532" s="1" t="str">
        <f>'Stand condition - SCT output'!$J1532</f>
        <v>Black Box</v>
      </c>
      <c r="K1532" s="1"/>
      <c r="L1532" t="s">
        <v>85</v>
      </c>
      <c r="M1532">
        <v>1999</v>
      </c>
      <c r="N1532" t="s">
        <v>87</v>
      </c>
      <c r="O1532">
        <v>8437776.4555053711</v>
      </c>
      <c r="P1532" s="1">
        <v>128829567.004875</v>
      </c>
      <c r="Q1532" s="1">
        <v>871212258.38753605</v>
      </c>
      <c r="R1532" s="1">
        <v>789098944.62367702</v>
      </c>
      <c r="S1532" s="1">
        <v>99754.334777832002</v>
      </c>
      <c r="T1532" s="1" t="s">
        <v>15</v>
      </c>
      <c r="U1532" s="1" t="s">
        <v>58</v>
      </c>
      <c r="V1532">
        <f t="shared" si="191"/>
        <v>1797678300.8063712</v>
      </c>
      <c r="X1532" t="s">
        <v>85</v>
      </c>
      <c r="Y1532">
        <v>1999</v>
      </c>
      <c r="Z1532" t="s">
        <v>87</v>
      </c>
      <c r="AA1532">
        <f t="shared" si="185"/>
        <v>0.4693707684918097</v>
      </c>
      <c r="AB1532">
        <f t="shared" si="186"/>
        <v>7.1664416790861232</v>
      </c>
      <c r="AC1532">
        <f t="shared" si="187"/>
        <v>48.463190438286027</v>
      </c>
      <c r="AD1532">
        <f t="shared" si="188"/>
        <v>43.895448049282052</v>
      </c>
      <c r="AE1532">
        <f t="shared" si="189"/>
        <v>5.5490648539889449E-3</v>
      </c>
      <c r="AF1532" s="1" t="s">
        <v>15</v>
      </c>
      <c r="AG1532" s="1" t="s">
        <v>58</v>
      </c>
      <c r="AH1532">
        <f t="shared" si="192"/>
        <v>100</v>
      </c>
    </row>
    <row r="1533" spans="1:34" x14ac:dyDescent="0.45">
      <c r="A1533" t="str">
        <f>MID('Stand condition - SCT output'!$I1533,9,4)</f>
        <v>1998</v>
      </c>
      <c r="B1533">
        <f t="shared" si="190"/>
        <v>1999</v>
      </c>
      <c r="C1533" t="str">
        <f>MID('Stand condition - SCT output'!$I1533,18,4)</f>
        <v>2000</v>
      </c>
      <c r="D1533">
        <f>SUM('Stand condition - SCT output'!$B1533:$C1533)</f>
        <v>279795.05395507801</v>
      </c>
      <c r="E1533" s="1">
        <f>'Stand condition - SCT output'!$D1533</f>
        <v>3479863.0347593999</v>
      </c>
      <c r="F1533" s="1">
        <f>'Stand condition - SCT output'!$E1533</f>
        <v>12322761.6463113</v>
      </c>
      <c r="G1533" s="1">
        <f>'Stand condition - SCT output'!$F1533</f>
        <v>9389966.4423447493</v>
      </c>
      <c r="H1533" s="1">
        <f>'Stand condition - SCT output'!$G1533</f>
        <v>1355.29809570312</v>
      </c>
      <c r="I1533" s="1" t="str">
        <f>'Stand condition - SCT output'!$H1533</f>
        <v>Moonie</v>
      </c>
      <c r="J1533" s="1" t="str">
        <f>'Stand condition - SCT output'!$J1533</f>
        <v>Black Box</v>
      </c>
      <c r="K1533" s="1"/>
      <c r="L1533" t="s">
        <v>85</v>
      </c>
      <c r="M1533">
        <v>1999</v>
      </c>
      <c r="N1533" t="s">
        <v>87</v>
      </c>
      <c r="O1533">
        <v>279795.05395507801</v>
      </c>
      <c r="P1533" s="1">
        <v>3479863.0347593999</v>
      </c>
      <c r="Q1533" s="1">
        <v>12322761.6463113</v>
      </c>
      <c r="R1533" s="1">
        <v>9389966.4423447493</v>
      </c>
      <c r="S1533" s="1">
        <v>1355.29809570312</v>
      </c>
      <c r="T1533" s="1" t="s">
        <v>16</v>
      </c>
      <c r="U1533" s="1" t="s">
        <v>58</v>
      </c>
      <c r="V1533">
        <f t="shared" si="191"/>
        <v>25473741.475466229</v>
      </c>
      <c r="X1533" t="s">
        <v>85</v>
      </c>
      <c r="Y1533">
        <v>1999</v>
      </c>
      <c r="Z1533" t="s">
        <v>87</v>
      </c>
      <c r="AA1533">
        <f t="shared" si="185"/>
        <v>1.0983665443278081</v>
      </c>
      <c r="AB1533">
        <f t="shared" si="186"/>
        <v>13.660588642272502</v>
      </c>
      <c r="AC1533">
        <f t="shared" si="187"/>
        <v>48.374368791405679</v>
      </c>
      <c r="AD1533">
        <f t="shared" si="188"/>
        <v>36.861355648867793</v>
      </c>
      <c r="AE1533">
        <f t="shared" si="189"/>
        <v>5.3203731262186516E-3</v>
      </c>
      <c r="AF1533" s="1" t="s">
        <v>16</v>
      </c>
      <c r="AG1533" s="1" t="s">
        <v>58</v>
      </c>
      <c r="AH1533">
        <f t="shared" si="192"/>
        <v>100.00000000000001</v>
      </c>
    </row>
    <row r="1534" spans="1:34" x14ac:dyDescent="0.45">
      <c r="A1534" t="str">
        <f>MID('Stand condition - SCT output'!$I1534,9,4)</f>
        <v>1998</v>
      </c>
      <c r="B1534">
        <f t="shared" si="190"/>
        <v>1999</v>
      </c>
      <c r="C1534" t="str">
        <f>MID('Stand condition - SCT output'!$I1534,18,4)</f>
        <v>2000</v>
      </c>
      <c r="D1534">
        <f>SUM('Stand condition - SCT output'!$B1534:$C1534)</f>
        <v>156244670.35268617</v>
      </c>
      <c r="E1534" s="1">
        <f>'Stand condition - SCT output'!$D1534</f>
        <v>456645051.61100501</v>
      </c>
      <c r="F1534" s="1">
        <f>'Stand condition - SCT output'!$E1534</f>
        <v>749229112.73784602</v>
      </c>
      <c r="G1534" s="1">
        <f>'Stand condition - SCT output'!$F1534</f>
        <v>583676630.62579703</v>
      </c>
      <c r="H1534" s="1">
        <f>'Stand condition - SCT output'!$G1534</f>
        <v>37833.793966854297</v>
      </c>
      <c r="I1534" s="1" t="str">
        <f>'Stand condition - SCT output'!$H1534</f>
        <v>Murray</v>
      </c>
      <c r="J1534" s="1" t="str">
        <f>'Stand condition - SCT output'!$J1534</f>
        <v>Black Box</v>
      </c>
      <c r="K1534" s="1"/>
      <c r="L1534" t="s">
        <v>85</v>
      </c>
      <c r="M1534">
        <v>1999</v>
      </c>
      <c r="N1534" t="s">
        <v>87</v>
      </c>
      <c r="O1534">
        <v>156244670.35268617</v>
      </c>
      <c r="P1534" s="1">
        <v>456645051.61100501</v>
      </c>
      <c r="Q1534" s="1">
        <v>749229112.73784602</v>
      </c>
      <c r="R1534" s="1">
        <v>583676630.62579703</v>
      </c>
      <c r="S1534" s="1">
        <v>37833.793966854297</v>
      </c>
      <c r="T1534" s="1" t="s">
        <v>17</v>
      </c>
      <c r="U1534" s="1" t="s">
        <v>58</v>
      </c>
      <c r="V1534">
        <f t="shared" si="191"/>
        <v>1945833299.1213009</v>
      </c>
      <c r="X1534" t="s">
        <v>85</v>
      </c>
      <c r="Y1534">
        <v>1999</v>
      </c>
      <c r="Z1534" t="s">
        <v>87</v>
      </c>
      <c r="AA1534">
        <f t="shared" si="185"/>
        <v>8.0297048273992999</v>
      </c>
      <c r="AB1534">
        <f t="shared" si="186"/>
        <v>23.467840324102621</v>
      </c>
      <c r="AC1534">
        <f t="shared" si="187"/>
        <v>38.504280560733683</v>
      </c>
      <c r="AD1534">
        <f t="shared" si="188"/>
        <v>29.996229938575603</v>
      </c>
      <c r="AE1534">
        <f t="shared" si="189"/>
        <v>1.944349188799435E-3</v>
      </c>
      <c r="AF1534" s="1" t="s">
        <v>17</v>
      </c>
      <c r="AG1534" s="1" t="s">
        <v>58</v>
      </c>
      <c r="AH1534">
        <f t="shared" si="192"/>
        <v>100.00000000000001</v>
      </c>
    </row>
    <row r="1535" spans="1:34" x14ac:dyDescent="0.45">
      <c r="A1535" t="str">
        <f>MID('Stand condition - SCT output'!$I1535,9,4)</f>
        <v>1998</v>
      </c>
      <c r="B1535">
        <f t="shared" si="190"/>
        <v>1999</v>
      </c>
      <c r="C1535" t="str">
        <f>MID('Stand condition - SCT output'!$I1535,18,4)</f>
        <v>2000</v>
      </c>
      <c r="D1535">
        <f>SUM('Stand condition - SCT output'!$B1535:$C1535)</f>
        <v>215660.59324089446</v>
      </c>
      <c r="E1535" s="1">
        <f>'Stand condition - SCT output'!$D1535</f>
        <v>5862764.3033011602</v>
      </c>
      <c r="F1535" s="1">
        <f>'Stand condition - SCT output'!$E1535</f>
        <v>75776256.853730798</v>
      </c>
      <c r="G1535" s="1">
        <f>'Stand condition - SCT output'!$F1535</f>
        <v>143752674.060489</v>
      </c>
      <c r="H1535" s="1">
        <f>'Stand condition - SCT output'!$G1535</f>
        <v>9999.7279663085901</v>
      </c>
      <c r="I1535" s="1" t="str">
        <f>'Stand condition - SCT output'!$H1535</f>
        <v>Barwon-Darling</v>
      </c>
      <c r="J1535" s="1" t="str">
        <f>'Stand condition - SCT output'!$J1535</f>
        <v>Black Box</v>
      </c>
      <c r="K1535" s="1"/>
      <c r="L1535" t="s">
        <v>85</v>
      </c>
      <c r="M1535">
        <v>1999</v>
      </c>
      <c r="N1535" t="s">
        <v>87</v>
      </c>
      <c r="O1535">
        <v>215660.59324089446</v>
      </c>
      <c r="P1535" s="1">
        <v>5862764.3033011602</v>
      </c>
      <c r="Q1535" s="1">
        <v>75776256.853730798</v>
      </c>
      <c r="R1535" s="1">
        <v>143752674.060489</v>
      </c>
      <c r="S1535" s="1">
        <v>9999.7279663085901</v>
      </c>
      <c r="T1535" s="1" t="s">
        <v>18</v>
      </c>
      <c r="U1535" s="1" t="s">
        <v>58</v>
      </c>
      <c r="V1535">
        <f t="shared" si="191"/>
        <v>225617355.53872818</v>
      </c>
      <c r="X1535" t="s">
        <v>85</v>
      </c>
      <c r="Y1535">
        <v>1999</v>
      </c>
      <c r="Z1535" t="s">
        <v>87</v>
      </c>
      <c r="AA1535">
        <f t="shared" si="185"/>
        <v>9.5586881038447161E-2</v>
      </c>
      <c r="AB1535">
        <f t="shared" si="186"/>
        <v>2.5985431348142858</v>
      </c>
      <c r="AC1535">
        <f t="shared" si="187"/>
        <v>33.586182531389291</v>
      </c>
      <c r="AD1535">
        <f t="shared" si="188"/>
        <v>63.715255290195635</v>
      </c>
      <c r="AE1535">
        <f t="shared" si="189"/>
        <v>4.4321625623309352E-3</v>
      </c>
      <c r="AF1535" s="1" t="s">
        <v>18</v>
      </c>
      <c r="AG1535" s="1" t="s">
        <v>58</v>
      </c>
      <c r="AH1535">
        <f t="shared" si="192"/>
        <v>99.999999999999986</v>
      </c>
    </row>
    <row r="1536" spans="1:34" x14ac:dyDescent="0.45">
      <c r="A1536" t="str">
        <f>MID('Stand condition - SCT output'!$I1536,9,4)</f>
        <v>1998</v>
      </c>
      <c r="B1536">
        <f t="shared" si="190"/>
        <v>1999</v>
      </c>
      <c r="C1536" t="str">
        <f>MID('Stand condition - SCT output'!$I1536,18,4)</f>
        <v>2000</v>
      </c>
      <c r="D1536">
        <f>SUM('Stand condition - SCT output'!$B1536:$C1536)</f>
        <v>699945.61370849598</v>
      </c>
      <c r="E1536" s="1">
        <f>'Stand condition - SCT output'!$D1536</f>
        <v>6651946.7379885204</v>
      </c>
      <c r="F1536" s="1">
        <f>'Stand condition - SCT output'!$E1536</f>
        <v>40729077.153330103</v>
      </c>
      <c r="G1536" s="1">
        <f>'Stand condition - SCT output'!$F1536</f>
        <v>33387230.0448833</v>
      </c>
      <c r="H1536" s="1">
        <f>'Stand condition - SCT output'!$G1536</f>
        <v>5440.1711425781205</v>
      </c>
      <c r="I1536" s="1" t="str">
        <f>'Stand condition - SCT output'!$H1536</f>
        <v>Border Rivers</v>
      </c>
      <c r="J1536" s="1" t="str">
        <f>'Stand condition - SCT output'!$J1536</f>
        <v>Black Box</v>
      </c>
      <c r="K1536" s="1"/>
      <c r="L1536" t="s">
        <v>85</v>
      </c>
      <c r="M1536">
        <v>1999</v>
      </c>
      <c r="N1536" t="s">
        <v>87</v>
      </c>
      <c r="O1536">
        <v>699945.61370849598</v>
      </c>
      <c r="P1536" s="1">
        <v>6651946.7379885204</v>
      </c>
      <c r="Q1536" s="1">
        <v>40729077.153330103</v>
      </c>
      <c r="R1536" s="1">
        <v>33387230.0448833</v>
      </c>
      <c r="S1536" s="1">
        <v>5440.1711425781205</v>
      </c>
      <c r="T1536" s="1" t="s">
        <v>19</v>
      </c>
      <c r="U1536" s="1" t="s">
        <v>58</v>
      </c>
      <c r="V1536">
        <f t="shared" si="191"/>
        <v>81473639.721052989</v>
      </c>
      <c r="X1536" t="s">
        <v>85</v>
      </c>
      <c r="Y1536">
        <v>1999</v>
      </c>
      <c r="Z1536" t="s">
        <v>87</v>
      </c>
      <c r="AA1536">
        <f t="shared" si="185"/>
        <v>0.85910684253821101</v>
      </c>
      <c r="AB1536">
        <f t="shared" si="186"/>
        <v>8.164538568257484</v>
      </c>
      <c r="AC1536">
        <f t="shared" si="187"/>
        <v>49.990496672024349</v>
      </c>
      <c r="AD1536">
        <f t="shared" si="188"/>
        <v>40.979180700891114</v>
      </c>
      <c r="AE1536">
        <f t="shared" si="189"/>
        <v>6.6772162888561444E-3</v>
      </c>
      <c r="AF1536" s="1" t="s">
        <v>19</v>
      </c>
      <c r="AG1536" s="1" t="s">
        <v>58</v>
      </c>
      <c r="AH1536">
        <f t="shared" si="192"/>
        <v>100.00000000000001</v>
      </c>
    </row>
    <row r="1537" spans="1:34" x14ac:dyDescent="0.45">
      <c r="A1537" t="str">
        <f>MID('Stand condition - SCT output'!$I1537,9,4)</f>
        <v>1998</v>
      </c>
      <c r="B1537">
        <f t="shared" si="190"/>
        <v>1999</v>
      </c>
      <c r="C1537" t="str">
        <f>MID('Stand condition - SCT output'!$I1537,18,4)</f>
        <v>2000</v>
      </c>
      <c r="D1537">
        <f>SUM('Stand condition - SCT output'!$B1537:$C1537)</f>
        <v>11855.061950683581</v>
      </c>
      <c r="E1537" s="1">
        <f>'Stand condition - SCT output'!$D1537</f>
        <v>104122.70233154199</v>
      </c>
      <c r="F1537" s="1">
        <f>'Stand condition - SCT output'!$E1537</f>
        <v>278859.472739066</v>
      </c>
      <c r="G1537" s="1">
        <f>'Stand condition - SCT output'!$F1537</f>
        <v>321537.09925058403</v>
      </c>
      <c r="H1537" s="1">
        <f>'Stand condition - SCT output'!$G1537</f>
        <v>0</v>
      </c>
      <c r="I1537" s="1" t="str">
        <f>'Stand condition - SCT output'!$H1537</f>
        <v>Campaspe</v>
      </c>
      <c r="J1537" s="1" t="str">
        <f>'Stand condition - SCT output'!$J1537</f>
        <v>Black Box</v>
      </c>
      <c r="K1537" s="1"/>
      <c r="L1537" t="s">
        <v>85</v>
      </c>
      <c r="M1537">
        <v>1999</v>
      </c>
      <c r="N1537" t="s">
        <v>87</v>
      </c>
      <c r="O1537">
        <v>11855.061950683581</v>
      </c>
      <c r="P1537" s="1">
        <v>104122.70233154199</v>
      </c>
      <c r="Q1537" s="1">
        <v>278859.472739066</v>
      </c>
      <c r="R1537" s="1">
        <v>321537.09925058403</v>
      </c>
      <c r="S1537" s="1">
        <v>0</v>
      </c>
      <c r="T1537" s="1" t="s">
        <v>20</v>
      </c>
      <c r="U1537" s="1" t="s">
        <v>58</v>
      </c>
      <c r="V1537">
        <f t="shared" si="191"/>
        <v>716374.33627187554</v>
      </c>
      <c r="X1537" t="s">
        <v>85</v>
      </c>
      <c r="Y1537">
        <v>1999</v>
      </c>
      <c r="Z1537" t="s">
        <v>87</v>
      </c>
      <c r="AA1537">
        <f t="shared" si="185"/>
        <v>1.6548697169107403</v>
      </c>
      <c r="AB1537">
        <f t="shared" si="186"/>
        <v>14.534677899464249</v>
      </c>
      <c r="AC1537">
        <f t="shared" si="187"/>
        <v>38.926502335398339</v>
      </c>
      <c r="AD1537">
        <f t="shared" si="188"/>
        <v>44.88395004822668</v>
      </c>
      <c r="AE1537">
        <f t="shared" si="189"/>
        <v>0</v>
      </c>
      <c r="AF1537" s="1" t="s">
        <v>20</v>
      </c>
      <c r="AG1537" s="1" t="s">
        <v>58</v>
      </c>
      <c r="AH1537">
        <f t="shared" si="192"/>
        <v>100</v>
      </c>
    </row>
    <row r="1538" spans="1:34" x14ac:dyDescent="0.45">
      <c r="A1538" t="str">
        <f>MID('Stand condition - SCT output'!$I1538,9,4)</f>
        <v>1998</v>
      </c>
      <c r="B1538">
        <f t="shared" si="190"/>
        <v>1999</v>
      </c>
      <c r="C1538" t="str">
        <f>MID('Stand condition - SCT output'!$I1538,18,4)</f>
        <v>2000</v>
      </c>
      <c r="D1538">
        <f>SUM('Stand condition - SCT output'!$B1538:$C1538)</f>
        <v>416428.74865722581</v>
      </c>
      <c r="E1538" s="1">
        <f>'Stand condition - SCT output'!$D1538</f>
        <v>2241315.4383051801</v>
      </c>
      <c r="F1538" s="1">
        <f>'Stand condition - SCT output'!$E1538</f>
        <v>9378760.4954448603</v>
      </c>
      <c r="G1538" s="1">
        <f>'Stand condition - SCT output'!$F1538</f>
        <v>10539811.836679701</v>
      </c>
      <c r="H1538" s="1">
        <f>'Stand condition - SCT output'!$G1538</f>
        <v>6219.2821655273401</v>
      </c>
      <c r="I1538" s="1" t="str">
        <f>'Stand condition - SCT output'!$H1538</f>
        <v>Goulburn-Broken</v>
      </c>
      <c r="J1538" s="1" t="str">
        <f>'Stand condition - SCT output'!$J1538</f>
        <v>Black Box</v>
      </c>
      <c r="K1538" s="1"/>
      <c r="L1538" t="s">
        <v>85</v>
      </c>
      <c r="M1538">
        <v>1999</v>
      </c>
      <c r="N1538" t="s">
        <v>87</v>
      </c>
      <c r="O1538">
        <v>416428.74865722581</v>
      </c>
      <c r="P1538" s="1">
        <v>2241315.4383051801</v>
      </c>
      <c r="Q1538" s="1">
        <v>9378760.4954448603</v>
      </c>
      <c r="R1538" s="1">
        <v>10539811.836679701</v>
      </c>
      <c r="S1538" s="1">
        <v>6219.2821655273401</v>
      </c>
      <c r="T1538" s="1" t="s">
        <v>21</v>
      </c>
      <c r="U1538" s="1" t="s">
        <v>58</v>
      </c>
      <c r="V1538">
        <f t="shared" si="191"/>
        <v>22582535.801252492</v>
      </c>
      <c r="X1538" t="s">
        <v>85</v>
      </c>
      <c r="Y1538">
        <v>1999</v>
      </c>
      <c r="Z1538" t="s">
        <v>87</v>
      </c>
      <c r="AA1538">
        <f t="shared" si="185"/>
        <v>1.844030060761066</v>
      </c>
      <c r="AB1538">
        <f t="shared" si="186"/>
        <v>9.9249945091678775</v>
      </c>
      <c r="AC1538">
        <f t="shared" si="187"/>
        <v>41.531033441003942</v>
      </c>
      <c r="AD1538">
        <f t="shared" si="188"/>
        <v>46.672401759660367</v>
      </c>
      <c r="AE1538">
        <f t="shared" si="189"/>
        <v>2.754022940675423E-2</v>
      </c>
      <c r="AF1538" s="1" t="s">
        <v>21</v>
      </c>
      <c r="AG1538" s="1" t="s">
        <v>58</v>
      </c>
      <c r="AH1538">
        <f t="shared" si="192"/>
        <v>100</v>
      </c>
    </row>
    <row r="1539" spans="1:34" x14ac:dyDescent="0.45">
      <c r="A1539" t="str">
        <f>MID('Stand condition - SCT output'!$I1539,9,4)</f>
        <v>1998</v>
      </c>
      <c r="B1539">
        <f t="shared" si="190"/>
        <v>1999</v>
      </c>
      <c r="C1539" t="str">
        <f>MID('Stand condition - SCT output'!$I1539,18,4)</f>
        <v>2000</v>
      </c>
      <c r="D1539">
        <f>SUM('Stand condition - SCT output'!$B1539:$C1539)</f>
        <v>170225.98333740199</v>
      </c>
      <c r="E1539" s="1">
        <f>'Stand condition - SCT output'!$D1539</f>
        <v>4300549.4382044096</v>
      </c>
      <c r="F1539" s="1">
        <f>'Stand condition - SCT output'!$E1539</f>
        <v>71395965.417682007</v>
      </c>
      <c r="G1539" s="1">
        <f>'Stand condition - SCT output'!$F1539</f>
        <v>139699452.41372299</v>
      </c>
      <c r="H1539" s="1">
        <f>'Stand condition - SCT output'!$G1539</f>
        <v>6725.0806274413999</v>
      </c>
      <c r="I1539" s="1" t="str">
        <f>'Stand condition - SCT output'!$H1539</f>
        <v>Gwydir</v>
      </c>
      <c r="J1539" s="1" t="str">
        <f>'Stand condition - SCT output'!$J1539</f>
        <v>Black Box</v>
      </c>
      <c r="K1539" s="1"/>
      <c r="L1539" t="s">
        <v>85</v>
      </c>
      <c r="M1539">
        <v>1999</v>
      </c>
      <c r="N1539" t="s">
        <v>87</v>
      </c>
      <c r="O1539">
        <v>170225.98333740199</v>
      </c>
      <c r="P1539" s="1">
        <v>4300549.4382044096</v>
      </c>
      <c r="Q1539" s="1">
        <v>71395965.417682007</v>
      </c>
      <c r="R1539" s="1">
        <v>139699452.41372299</v>
      </c>
      <c r="S1539" s="1">
        <v>6725.0806274413999</v>
      </c>
      <c r="T1539" s="1" t="s">
        <v>22</v>
      </c>
      <c r="U1539" s="1" t="s">
        <v>58</v>
      </c>
      <c r="V1539">
        <f t="shared" si="191"/>
        <v>215572918.33357424</v>
      </c>
      <c r="X1539" t="s">
        <v>85</v>
      </c>
      <c r="Y1539">
        <v>1999</v>
      </c>
      <c r="Z1539" t="s">
        <v>87</v>
      </c>
      <c r="AA1539">
        <f t="shared" ref="AA1539:AA1602" si="193">O1539/$V1539*100</f>
        <v>7.8964456506543615E-2</v>
      </c>
      <c r="AB1539">
        <f t="shared" ref="AB1539:AB1602" si="194">P1539/$V1539*100</f>
        <v>1.9949395645095853</v>
      </c>
      <c r="AC1539">
        <f t="shared" ref="AC1539:AC1602" si="195">Q1539/$V1539*100</f>
        <v>33.119171911568678</v>
      </c>
      <c r="AD1539">
        <f t="shared" ref="AD1539:AD1602" si="196">R1539/$V1539*100</f>
        <v>64.803804435933003</v>
      </c>
      <c r="AE1539">
        <f t="shared" ref="AE1539:AE1602" si="197">S1539/$V1539*100</f>
        <v>3.1196314822046029E-3</v>
      </c>
      <c r="AF1539" s="1" t="s">
        <v>22</v>
      </c>
      <c r="AG1539" s="1" t="s">
        <v>58</v>
      </c>
      <c r="AH1539">
        <f t="shared" si="192"/>
        <v>100.00000000000001</v>
      </c>
    </row>
    <row r="1540" spans="1:34" x14ac:dyDescent="0.45">
      <c r="A1540" t="str">
        <f>MID('Stand condition - SCT output'!$I1540,9,4)</f>
        <v>1998</v>
      </c>
      <c r="B1540">
        <f t="shared" ref="B1540:B1603" si="198">A1540+1</f>
        <v>1999</v>
      </c>
      <c r="C1540" t="str">
        <f>MID('Stand condition - SCT output'!$I1540,18,4)</f>
        <v>2000</v>
      </c>
      <c r="D1540">
        <f>SUM('Stand condition - SCT output'!$B1540:$C1540)</f>
        <v>4757815.2953491164</v>
      </c>
      <c r="E1540" s="1">
        <f>'Stand condition - SCT output'!$D1540</f>
        <v>163124996.47934201</v>
      </c>
      <c r="F1540" s="1">
        <f>'Stand condition - SCT output'!$E1540</f>
        <v>523665266.92044997</v>
      </c>
      <c r="G1540" s="1">
        <f>'Stand condition - SCT output'!$F1540</f>
        <v>138937522.67179099</v>
      </c>
      <c r="H1540" s="1">
        <f>'Stand condition - SCT output'!$G1540</f>
        <v>685.68194580078102</v>
      </c>
      <c r="I1540" s="1" t="str">
        <f>'Stand condition - SCT output'!$H1540</f>
        <v>Warrego</v>
      </c>
      <c r="J1540" s="1" t="str">
        <f>'Stand condition - SCT output'!$J1540</f>
        <v>Black Box</v>
      </c>
      <c r="K1540" s="1"/>
      <c r="L1540" t="s">
        <v>85</v>
      </c>
      <c r="M1540">
        <v>1999</v>
      </c>
      <c r="N1540" t="s">
        <v>87</v>
      </c>
      <c r="O1540">
        <v>4757815.2953491164</v>
      </c>
      <c r="P1540" s="1">
        <v>163124996.47934201</v>
      </c>
      <c r="Q1540" s="1">
        <v>523665266.92044997</v>
      </c>
      <c r="R1540" s="1">
        <v>138937522.67179099</v>
      </c>
      <c r="S1540" s="1">
        <v>685.68194580078102</v>
      </c>
      <c r="T1540" s="1" t="s">
        <v>23</v>
      </c>
      <c r="U1540" s="1" t="s">
        <v>58</v>
      </c>
      <c r="V1540">
        <f t="shared" ref="V1540:V1603" si="199">SUM(O1540:S1540)</f>
        <v>830486287.04887784</v>
      </c>
      <c r="X1540" t="s">
        <v>85</v>
      </c>
      <c r="Y1540">
        <v>1999</v>
      </c>
      <c r="Z1540" t="s">
        <v>87</v>
      </c>
      <c r="AA1540">
        <f t="shared" si="193"/>
        <v>0.57289510610174565</v>
      </c>
      <c r="AB1540">
        <f t="shared" si="194"/>
        <v>19.642105959269305</v>
      </c>
      <c r="AC1540">
        <f t="shared" si="195"/>
        <v>63.055257514400111</v>
      </c>
      <c r="AD1540">
        <f t="shared" si="196"/>
        <v>16.729658856319428</v>
      </c>
      <c r="AE1540">
        <f t="shared" si="197"/>
        <v>8.2563909421953598E-5</v>
      </c>
      <c r="AF1540" s="1" t="s">
        <v>23</v>
      </c>
      <c r="AG1540" s="1" t="s">
        <v>58</v>
      </c>
      <c r="AH1540">
        <f t="shared" ref="AH1540:AH1603" si="200">SUM(AA1540:AE1540)</f>
        <v>100.00000000000001</v>
      </c>
    </row>
    <row r="1541" spans="1:34" x14ac:dyDescent="0.45">
      <c r="A1541" t="str">
        <f>MID('Stand condition - SCT output'!$I1541,9,4)</f>
        <v>1998</v>
      </c>
      <c r="B1541">
        <f t="shared" si="198"/>
        <v>1999</v>
      </c>
      <c r="C1541" t="str">
        <f>MID('Stand condition - SCT output'!$I1541,18,4)</f>
        <v>2000</v>
      </c>
      <c r="D1541">
        <f>SUM('Stand condition - SCT output'!$B1541:$C1541)</f>
        <v>48164.28295898428</v>
      </c>
      <c r="E1541" s="1">
        <f>'Stand condition - SCT output'!$D1541</f>
        <v>128068.71790149101</v>
      </c>
      <c r="F1541" s="1">
        <f>'Stand condition - SCT output'!$E1541</f>
        <v>433280.58381323703</v>
      </c>
      <c r="G1541" s="1">
        <f>'Stand condition - SCT output'!$F1541</f>
        <v>603275.54466839903</v>
      </c>
      <c r="H1541" s="1">
        <f>'Stand condition - SCT output'!$G1541</f>
        <v>1903.79516601562</v>
      </c>
      <c r="I1541" s="1" t="str">
        <f>'Stand condition - SCT output'!$H1541</f>
        <v>Eastern Mt Lofty Ranges</v>
      </c>
      <c r="J1541" s="1" t="str">
        <f>'Stand condition - SCT output'!$J1541</f>
        <v>Black Box</v>
      </c>
      <c r="K1541" s="1"/>
      <c r="L1541" t="s">
        <v>85</v>
      </c>
      <c r="M1541">
        <v>1999</v>
      </c>
      <c r="N1541" t="s">
        <v>87</v>
      </c>
      <c r="O1541">
        <v>48164.28295898428</v>
      </c>
      <c r="P1541" s="1">
        <v>128068.71790149101</v>
      </c>
      <c r="Q1541" s="1">
        <v>433280.58381323703</v>
      </c>
      <c r="R1541" s="1">
        <v>603275.54466839903</v>
      </c>
      <c r="S1541" s="1">
        <v>1903.79516601562</v>
      </c>
      <c r="T1541" s="1" t="s">
        <v>24</v>
      </c>
      <c r="U1541" s="1" t="s">
        <v>58</v>
      </c>
      <c r="V1541">
        <f t="shared" si="199"/>
        <v>1214692.9245081269</v>
      </c>
      <c r="X1541" t="s">
        <v>85</v>
      </c>
      <c r="Y1541">
        <v>1999</v>
      </c>
      <c r="Z1541" t="s">
        <v>87</v>
      </c>
      <c r="AA1541">
        <f t="shared" si="193"/>
        <v>3.9651406530162956</v>
      </c>
      <c r="AB1541">
        <f t="shared" si="194"/>
        <v>10.543299900536644</v>
      </c>
      <c r="AC1541">
        <f t="shared" si="195"/>
        <v>35.669968522183332</v>
      </c>
      <c r="AD1541">
        <f t="shared" si="196"/>
        <v>49.664860352478556</v>
      </c>
      <c r="AE1541">
        <f t="shared" si="197"/>
        <v>0.15673057178517241</v>
      </c>
      <c r="AF1541" s="1" t="s">
        <v>24</v>
      </c>
      <c r="AG1541" s="1" t="s">
        <v>58</v>
      </c>
      <c r="AH1541">
        <f t="shared" si="200"/>
        <v>100</v>
      </c>
    </row>
    <row r="1542" spans="1:34" x14ac:dyDescent="0.45">
      <c r="A1542" t="str">
        <f>MID('Stand condition - SCT output'!$I1542,9,4)</f>
        <v>1998</v>
      </c>
      <c r="B1542">
        <f t="shared" si="198"/>
        <v>1999</v>
      </c>
      <c r="C1542" t="str">
        <f>MID('Stand condition - SCT output'!$I1542,18,4)</f>
        <v>2000</v>
      </c>
      <c r="D1542">
        <f>SUM('Stand condition - SCT output'!$B1542:$C1542)</f>
        <v>313025.22955322202</v>
      </c>
      <c r="E1542" s="1">
        <f>'Stand condition - SCT output'!$D1542</f>
        <v>10602409.428070599</v>
      </c>
      <c r="F1542" s="1">
        <f>'Stand condition - SCT output'!$E1542</f>
        <v>67393845.921224594</v>
      </c>
      <c r="G1542" s="1">
        <f>'Stand condition - SCT output'!$F1542</f>
        <v>51375287.5204257</v>
      </c>
      <c r="H1542" s="1">
        <f>'Stand condition - SCT output'!$G1542</f>
        <v>5477.4403076171802</v>
      </c>
      <c r="I1542" s="1" t="str">
        <f>'Stand condition - SCT output'!$H1542</f>
        <v>Condamine-Balonne</v>
      </c>
      <c r="J1542" s="1" t="str">
        <f>'Stand condition - SCT output'!$J1542</f>
        <v>Black Box</v>
      </c>
      <c r="K1542" s="1"/>
      <c r="L1542" t="s">
        <v>85</v>
      </c>
      <c r="M1542">
        <v>1999</v>
      </c>
      <c r="N1542" t="s">
        <v>87</v>
      </c>
      <c r="O1542">
        <v>313025.22955322202</v>
      </c>
      <c r="P1542" s="1">
        <v>10602409.428070599</v>
      </c>
      <c r="Q1542" s="1">
        <v>67393845.921224594</v>
      </c>
      <c r="R1542" s="1">
        <v>51375287.5204257</v>
      </c>
      <c r="S1542" s="1">
        <v>5477.4403076171802</v>
      </c>
      <c r="T1542" s="1" t="s">
        <v>25</v>
      </c>
      <c r="U1542" s="1" t="s">
        <v>58</v>
      </c>
      <c r="V1542">
        <f t="shared" si="199"/>
        <v>129690045.53958175</v>
      </c>
      <c r="X1542" t="s">
        <v>85</v>
      </c>
      <c r="Y1542">
        <v>1999</v>
      </c>
      <c r="Z1542" t="s">
        <v>87</v>
      </c>
      <c r="AA1542">
        <f t="shared" si="193"/>
        <v>0.24136411414682235</v>
      </c>
      <c r="AB1542">
        <f t="shared" si="194"/>
        <v>8.1751913833931962</v>
      </c>
      <c r="AC1542">
        <f t="shared" si="195"/>
        <v>51.965319034956934</v>
      </c>
      <c r="AD1542">
        <f t="shared" si="196"/>
        <v>39.613901981972724</v>
      </c>
      <c r="AE1542">
        <f t="shared" si="197"/>
        <v>4.2234855303103823E-3</v>
      </c>
      <c r="AF1542" s="1" t="s">
        <v>25</v>
      </c>
      <c r="AG1542" s="1" t="s">
        <v>58</v>
      </c>
      <c r="AH1542">
        <f t="shared" si="200"/>
        <v>99.999999999999972</v>
      </c>
    </row>
    <row r="1543" spans="1:34" x14ac:dyDescent="0.45">
      <c r="A1543" t="str">
        <f>MID('Stand condition - SCT output'!$I1543,9,4)</f>
        <v>1999</v>
      </c>
      <c r="B1543">
        <f t="shared" si="198"/>
        <v>2000</v>
      </c>
      <c r="C1543" t="str">
        <f>MID('Stand condition - SCT output'!$I1543,18,4)</f>
        <v>2001</v>
      </c>
      <c r="D1543">
        <f>SUM('Stand condition - SCT output'!$B1543:$C1543)</f>
        <v>100362340.70474274</v>
      </c>
      <c r="E1543" s="1">
        <f>'Stand condition - SCT output'!$D1543</f>
        <v>294865777.55954897</v>
      </c>
      <c r="F1543" s="1">
        <f>'Stand condition - SCT output'!$E1543</f>
        <v>379894327.82098299</v>
      </c>
      <c r="G1543" s="1">
        <f>'Stand condition - SCT output'!$F1543</f>
        <v>147461123.18819699</v>
      </c>
      <c r="H1543" s="1">
        <f>'Stand condition - SCT output'!$G1543</f>
        <v>33563.4638671875</v>
      </c>
      <c r="I1543" s="1" t="str">
        <f>'Stand condition - SCT output'!$H1543</f>
        <v>Murrumbidgee</v>
      </c>
      <c r="J1543" s="1" t="str">
        <f>'Stand condition - SCT output'!$J1543</f>
        <v>Black Box</v>
      </c>
      <c r="K1543" s="1"/>
      <c r="L1543" t="s">
        <v>86</v>
      </c>
      <c r="M1543">
        <v>2000</v>
      </c>
      <c r="N1543" t="s">
        <v>88</v>
      </c>
      <c r="O1543">
        <v>100362340.70474274</v>
      </c>
      <c r="P1543" s="1">
        <v>294865777.55954897</v>
      </c>
      <c r="Q1543" s="1">
        <v>379894327.82098299</v>
      </c>
      <c r="R1543" s="1">
        <v>147461123.18819699</v>
      </c>
      <c r="S1543" s="1">
        <v>33563.4638671875</v>
      </c>
      <c r="T1543" s="1" t="s">
        <v>4</v>
      </c>
      <c r="U1543" s="1" t="s">
        <v>58</v>
      </c>
      <c r="V1543">
        <f t="shared" si="199"/>
        <v>922617132.7373389</v>
      </c>
      <c r="X1543" t="s">
        <v>86</v>
      </c>
      <c r="Y1543">
        <v>2000</v>
      </c>
      <c r="Z1543" t="s">
        <v>88</v>
      </c>
      <c r="AA1543">
        <f t="shared" si="193"/>
        <v>10.878005311583026</v>
      </c>
      <c r="AB1543">
        <f t="shared" si="194"/>
        <v>31.959711899637433</v>
      </c>
      <c r="AC1543">
        <f t="shared" si="195"/>
        <v>41.175728733094708</v>
      </c>
      <c r="AD1543">
        <f t="shared" si="196"/>
        <v>15.982916201728273</v>
      </c>
      <c r="AE1543">
        <f t="shared" si="197"/>
        <v>3.6378539565601938E-3</v>
      </c>
      <c r="AF1543" s="1" t="s">
        <v>4</v>
      </c>
      <c r="AG1543" s="1" t="s">
        <v>58</v>
      </c>
      <c r="AH1543">
        <f t="shared" si="200"/>
        <v>100</v>
      </c>
    </row>
    <row r="1544" spans="1:34" x14ac:dyDescent="0.45">
      <c r="A1544" t="str">
        <f>MID('Stand condition - SCT output'!$I1544,9,4)</f>
        <v>1999</v>
      </c>
      <c r="B1544">
        <f t="shared" si="198"/>
        <v>2000</v>
      </c>
      <c r="C1544" t="str">
        <f>MID('Stand condition - SCT output'!$I1544,18,4)</f>
        <v>2001</v>
      </c>
      <c r="D1544">
        <f>SUM('Stand condition - SCT output'!$B1544:$C1544)</f>
        <v>86854.927917480396</v>
      </c>
      <c r="E1544" s="1">
        <f>'Stand condition - SCT output'!$D1544</f>
        <v>3742893.8176994701</v>
      </c>
      <c r="F1544" s="1">
        <f>'Stand condition - SCT output'!$E1544</f>
        <v>85067642.465697005</v>
      </c>
      <c r="G1544" s="1">
        <f>'Stand condition - SCT output'!$F1544</f>
        <v>147702068.87012899</v>
      </c>
      <c r="H1544" s="1">
        <f>'Stand condition - SCT output'!$G1544</f>
        <v>1331.1435546875</v>
      </c>
      <c r="I1544" s="1" t="str">
        <f>'Stand condition - SCT output'!$H1544</f>
        <v>Namoi</v>
      </c>
      <c r="J1544" s="1" t="str">
        <f>'Stand condition - SCT output'!$J1544</f>
        <v>Black Box</v>
      </c>
      <c r="K1544" s="1"/>
      <c r="L1544" t="s">
        <v>86</v>
      </c>
      <c r="M1544">
        <v>2000</v>
      </c>
      <c r="N1544" t="s">
        <v>88</v>
      </c>
      <c r="O1544">
        <v>86854.927917480396</v>
      </c>
      <c r="P1544" s="1">
        <v>3742893.8176994701</v>
      </c>
      <c r="Q1544" s="1">
        <v>85067642.465697005</v>
      </c>
      <c r="R1544" s="1">
        <v>147702068.87012899</v>
      </c>
      <c r="S1544" s="1">
        <v>1331.1435546875</v>
      </c>
      <c r="T1544" s="1" t="s">
        <v>7</v>
      </c>
      <c r="U1544" s="1" t="s">
        <v>58</v>
      </c>
      <c r="V1544">
        <f t="shared" si="199"/>
        <v>236600791.22499764</v>
      </c>
      <c r="X1544" t="s">
        <v>86</v>
      </c>
      <c r="Y1544">
        <v>2000</v>
      </c>
      <c r="Z1544" t="s">
        <v>88</v>
      </c>
      <c r="AA1544">
        <f t="shared" si="193"/>
        <v>3.670948328946412E-2</v>
      </c>
      <c r="AB1544">
        <f t="shared" si="194"/>
        <v>1.5819447594915825</v>
      </c>
      <c r="AC1544">
        <f t="shared" si="195"/>
        <v>35.954081989861635</v>
      </c>
      <c r="AD1544">
        <f t="shared" si="196"/>
        <v>62.426701155732985</v>
      </c>
      <c r="AE1544">
        <f t="shared" si="197"/>
        <v>5.6261162432953878E-4</v>
      </c>
      <c r="AF1544" s="1" t="s">
        <v>7</v>
      </c>
      <c r="AG1544" s="1" t="s">
        <v>58</v>
      </c>
      <c r="AH1544">
        <f t="shared" si="200"/>
        <v>100</v>
      </c>
    </row>
    <row r="1545" spans="1:34" x14ac:dyDescent="0.45">
      <c r="A1545" t="str">
        <f>MID('Stand condition - SCT output'!$I1545,9,4)</f>
        <v>1999</v>
      </c>
      <c r="B1545">
        <f t="shared" si="198"/>
        <v>2000</v>
      </c>
      <c r="C1545" t="str">
        <f>MID('Stand condition - SCT output'!$I1545,18,4)</f>
        <v>2001</v>
      </c>
      <c r="D1545">
        <f>SUM('Stand condition - SCT output'!$B1545:$C1545)</f>
        <v>1715279.5004882754</v>
      </c>
      <c r="E1545" s="1">
        <f>'Stand condition - SCT output'!$D1545</f>
        <v>83414586.915845603</v>
      </c>
      <c r="F1545" s="1">
        <f>'Stand condition - SCT output'!$E1545</f>
        <v>193284861.42758599</v>
      </c>
      <c r="G1545" s="1">
        <f>'Stand condition - SCT output'!$F1545</f>
        <v>12660879.636348899</v>
      </c>
      <c r="H1545" s="1">
        <f>'Stand condition - SCT output'!$G1545</f>
        <v>0</v>
      </c>
      <c r="I1545" s="1" t="str">
        <f>'Stand condition - SCT output'!$H1545</f>
        <v>Nebine</v>
      </c>
      <c r="J1545" s="1" t="str">
        <f>'Stand condition - SCT output'!$J1545</f>
        <v>Black Box</v>
      </c>
      <c r="K1545" s="1"/>
      <c r="L1545" t="s">
        <v>86</v>
      </c>
      <c r="M1545">
        <v>2000</v>
      </c>
      <c r="N1545" t="s">
        <v>88</v>
      </c>
      <c r="O1545">
        <v>1715279.5004882754</v>
      </c>
      <c r="P1545" s="1">
        <v>83414586.915845603</v>
      </c>
      <c r="Q1545" s="1">
        <v>193284861.42758599</v>
      </c>
      <c r="R1545" s="1">
        <v>12660879.636348899</v>
      </c>
      <c r="S1545" s="1">
        <v>0</v>
      </c>
      <c r="T1545" s="1" t="s">
        <v>8</v>
      </c>
      <c r="U1545" s="1" t="s">
        <v>58</v>
      </c>
      <c r="V1545">
        <f t="shared" si="199"/>
        <v>291075607.48026878</v>
      </c>
      <c r="X1545" t="s">
        <v>86</v>
      </c>
      <c r="Y1545">
        <v>2000</v>
      </c>
      <c r="Z1545" t="s">
        <v>88</v>
      </c>
      <c r="AA1545">
        <f t="shared" si="193"/>
        <v>0.58929001826597571</v>
      </c>
      <c r="AB1545">
        <f t="shared" si="194"/>
        <v>28.657360758578871</v>
      </c>
      <c r="AC1545">
        <f t="shared" si="195"/>
        <v>66.403661612451756</v>
      </c>
      <c r="AD1545">
        <f t="shared" si="196"/>
        <v>4.3496876107033966</v>
      </c>
      <c r="AE1545">
        <f t="shared" si="197"/>
        <v>0</v>
      </c>
      <c r="AF1545" s="1" t="s">
        <v>8</v>
      </c>
      <c r="AG1545" s="1" t="s">
        <v>58</v>
      </c>
      <c r="AH1545">
        <f t="shared" si="200"/>
        <v>100</v>
      </c>
    </row>
    <row r="1546" spans="1:34" x14ac:dyDescent="0.45">
      <c r="A1546" t="str">
        <f>MID('Stand condition - SCT output'!$I1546,9,4)</f>
        <v>1999</v>
      </c>
      <c r="B1546">
        <f t="shared" si="198"/>
        <v>2000</v>
      </c>
      <c r="C1546" t="str">
        <f>MID('Stand condition - SCT output'!$I1546,18,4)</f>
        <v>2001</v>
      </c>
      <c r="D1546">
        <f>SUM('Stand condition - SCT output'!$B1546:$C1546)</f>
        <v>2492.5986328125</v>
      </c>
      <c r="E1546" s="1">
        <f>'Stand condition - SCT output'!$D1546</f>
        <v>37986.157592773401</v>
      </c>
      <c r="F1546" s="1">
        <f>'Stand condition - SCT output'!$E1546</f>
        <v>130252.15325927699</v>
      </c>
      <c r="G1546" s="1">
        <f>'Stand condition - SCT output'!$F1546</f>
        <v>226546.10533016399</v>
      </c>
      <c r="H1546" s="1">
        <f>'Stand condition - SCT output'!$G1546</f>
        <v>1868.14819335937</v>
      </c>
      <c r="I1546" s="1" t="str">
        <f>'Stand condition - SCT output'!$H1546</f>
        <v>Ovens</v>
      </c>
      <c r="J1546" s="1" t="str">
        <f>'Stand condition - SCT output'!$J1546</f>
        <v>Black Box</v>
      </c>
      <c r="K1546" s="1"/>
      <c r="L1546" t="s">
        <v>86</v>
      </c>
      <c r="M1546">
        <v>2000</v>
      </c>
      <c r="N1546" t="s">
        <v>88</v>
      </c>
      <c r="O1546">
        <v>2492.5986328125</v>
      </c>
      <c r="P1546" s="1">
        <v>37986.157592773401</v>
      </c>
      <c r="Q1546" s="1">
        <v>130252.15325927699</v>
      </c>
      <c r="R1546" s="1">
        <v>226546.10533016399</v>
      </c>
      <c r="S1546" s="1">
        <v>1868.14819335937</v>
      </c>
      <c r="T1546" s="1" t="s">
        <v>9</v>
      </c>
      <c r="U1546" s="1" t="s">
        <v>58</v>
      </c>
      <c r="V1546">
        <f t="shared" si="199"/>
        <v>399145.16300838627</v>
      </c>
      <c r="X1546" t="s">
        <v>86</v>
      </c>
      <c r="Y1546">
        <v>2000</v>
      </c>
      <c r="Z1546" t="s">
        <v>88</v>
      </c>
      <c r="AA1546">
        <f t="shared" si="193"/>
        <v>0.62448423877308246</v>
      </c>
      <c r="AB1546">
        <f t="shared" si="194"/>
        <v>9.5168778462624868</v>
      </c>
      <c r="AC1546">
        <f t="shared" si="195"/>
        <v>32.632777578351948</v>
      </c>
      <c r="AD1546">
        <f t="shared" si="196"/>
        <v>56.757823049306033</v>
      </c>
      <c r="AE1546">
        <f t="shared" si="197"/>
        <v>0.46803728730645272</v>
      </c>
      <c r="AF1546" s="1" t="s">
        <v>9</v>
      </c>
      <c r="AG1546" s="1" t="s">
        <v>58</v>
      </c>
      <c r="AH1546">
        <f t="shared" si="200"/>
        <v>100</v>
      </c>
    </row>
    <row r="1547" spans="1:34" x14ac:dyDescent="0.45">
      <c r="A1547" t="str">
        <f>MID('Stand condition - SCT output'!$I1547,9,4)</f>
        <v>1999</v>
      </c>
      <c r="B1547">
        <f t="shared" si="198"/>
        <v>2000</v>
      </c>
      <c r="C1547" t="str">
        <f>MID('Stand condition - SCT output'!$I1547,18,4)</f>
        <v>2001</v>
      </c>
      <c r="D1547">
        <f>SUM('Stand condition - SCT output'!$B1547:$C1547)</f>
        <v>2059765.8303222598</v>
      </c>
      <c r="E1547" s="1">
        <f>'Stand condition - SCT output'!$D1547</f>
        <v>64298812.937212497</v>
      </c>
      <c r="F1547" s="1">
        <f>'Stand condition - SCT output'!$E1547</f>
        <v>185680166.93885401</v>
      </c>
      <c r="G1547" s="1">
        <f>'Stand condition - SCT output'!$F1547</f>
        <v>130901537.092812</v>
      </c>
      <c r="H1547" s="1">
        <f>'Stand condition - SCT output'!$G1547</f>
        <v>12153.2602912454</v>
      </c>
      <c r="I1547" s="1" t="str">
        <f>'Stand condition - SCT output'!$H1547</f>
        <v>Paroo</v>
      </c>
      <c r="J1547" s="1" t="str">
        <f>'Stand condition - SCT output'!$J1547</f>
        <v>Black Box</v>
      </c>
      <c r="K1547" s="1"/>
      <c r="L1547" t="s">
        <v>86</v>
      </c>
      <c r="M1547">
        <v>2000</v>
      </c>
      <c r="N1547" t="s">
        <v>88</v>
      </c>
      <c r="O1547">
        <v>2059765.8303222598</v>
      </c>
      <c r="P1547" s="1">
        <v>64298812.937212497</v>
      </c>
      <c r="Q1547" s="1">
        <v>185680166.93885401</v>
      </c>
      <c r="R1547" s="1">
        <v>130901537.092812</v>
      </c>
      <c r="S1547" s="1">
        <v>12153.2602912454</v>
      </c>
      <c r="T1547" s="1" t="s">
        <v>10</v>
      </c>
      <c r="U1547" s="1" t="s">
        <v>58</v>
      </c>
      <c r="V1547">
        <f t="shared" si="199"/>
        <v>382952436.05949199</v>
      </c>
      <c r="X1547" t="s">
        <v>86</v>
      </c>
      <c r="Y1547">
        <v>2000</v>
      </c>
      <c r="Z1547" t="s">
        <v>88</v>
      </c>
      <c r="AA1547">
        <f t="shared" si="193"/>
        <v>0.53786466317249737</v>
      </c>
      <c r="AB1547">
        <f t="shared" si="194"/>
        <v>16.790286960656289</v>
      </c>
      <c r="AC1547">
        <f t="shared" si="195"/>
        <v>48.48648277302209</v>
      </c>
      <c r="AD1547">
        <f t="shared" si="196"/>
        <v>34.182192034019685</v>
      </c>
      <c r="AE1547">
        <f t="shared" si="197"/>
        <v>3.1735691294459819E-3</v>
      </c>
      <c r="AF1547" s="1" t="s">
        <v>10</v>
      </c>
      <c r="AG1547" s="1" t="s">
        <v>58</v>
      </c>
      <c r="AH1547">
        <f t="shared" si="200"/>
        <v>100</v>
      </c>
    </row>
    <row r="1548" spans="1:34" x14ac:dyDescent="0.45">
      <c r="A1548" t="str">
        <f>MID('Stand condition - SCT output'!$I1548,9,4)</f>
        <v>1999</v>
      </c>
      <c r="B1548">
        <f t="shared" si="198"/>
        <v>2000</v>
      </c>
      <c r="C1548" t="str">
        <f>MID('Stand condition - SCT output'!$I1548,18,4)</f>
        <v>2001</v>
      </c>
      <c r="D1548">
        <f>SUM('Stand condition - SCT output'!$B1548:$C1548)</f>
        <v>13035841.55446892</v>
      </c>
      <c r="E1548" s="1">
        <f>'Stand condition - SCT output'!$D1548</f>
        <v>31219658.884571701</v>
      </c>
      <c r="F1548" s="1">
        <f>'Stand condition - SCT output'!$E1548</f>
        <v>53278018.1460848</v>
      </c>
      <c r="G1548" s="1">
        <f>'Stand condition - SCT output'!$F1548</f>
        <v>21301696.166542199</v>
      </c>
      <c r="H1548" s="1">
        <f>'Stand condition - SCT output'!$G1548</f>
        <v>1246.92163085937</v>
      </c>
      <c r="I1548" s="1" t="str">
        <f>'Stand condition - SCT output'!$H1548</f>
        <v>Wimmera-Avoca</v>
      </c>
      <c r="J1548" s="1" t="str">
        <f>'Stand condition - SCT output'!$J1548</f>
        <v>Black Box</v>
      </c>
      <c r="K1548" s="1"/>
      <c r="L1548" t="s">
        <v>86</v>
      </c>
      <c r="M1548">
        <v>2000</v>
      </c>
      <c r="N1548" t="s">
        <v>88</v>
      </c>
      <c r="O1548">
        <v>13035841.55446892</v>
      </c>
      <c r="P1548" s="1">
        <v>31219658.884571701</v>
      </c>
      <c r="Q1548" s="1">
        <v>53278018.1460848</v>
      </c>
      <c r="R1548" s="1">
        <v>21301696.166542199</v>
      </c>
      <c r="S1548" s="1">
        <v>1246.92163085937</v>
      </c>
      <c r="T1548" s="1" t="s">
        <v>11</v>
      </c>
      <c r="U1548" s="1" t="s">
        <v>58</v>
      </c>
      <c r="V1548">
        <f t="shared" si="199"/>
        <v>118836461.67329848</v>
      </c>
      <c r="X1548" t="s">
        <v>86</v>
      </c>
      <c r="Y1548">
        <v>2000</v>
      </c>
      <c r="Z1548" t="s">
        <v>88</v>
      </c>
      <c r="AA1548">
        <f t="shared" si="193"/>
        <v>10.969563861895057</v>
      </c>
      <c r="AB1548">
        <f t="shared" si="194"/>
        <v>26.271111109315775</v>
      </c>
      <c r="AC1548">
        <f t="shared" si="195"/>
        <v>44.833056619066191</v>
      </c>
      <c r="AD1548">
        <f t="shared" si="196"/>
        <v>17.925219134430442</v>
      </c>
      <c r="AE1548">
        <f t="shared" si="197"/>
        <v>1.0492752925338423E-3</v>
      </c>
      <c r="AF1548" s="1" t="s">
        <v>11</v>
      </c>
      <c r="AG1548" s="1" t="s">
        <v>58</v>
      </c>
      <c r="AH1548">
        <f t="shared" si="200"/>
        <v>100</v>
      </c>
    </row>
    <row r="1549" spans="1:34" x14ac:dyDescent="0.45">
      <c r="A1549" t="str">
        <f>MID('Stand condition - SCT output'!$I1549,9,4)</f>
        <v>1999</v>
      </c>
      <c r="B1549">
        <f t="shared" si="198"/>
        <v>2000</v>
      </c>
      <c r="C1549" t="str">
        <f>MID('Stand condition - SCT output'!$I1549,18,4)</f>
        <v>2001</v>
      </c>
      <c r="D1549">
        <f>SUM('Stand condition - SCT output'!$B1549:$C1549)</f>
        <v>16816268.725537792</v>
      </c>
      <c r="E1549" s="1">
        <f>'Stand condition - SCT output'!$D1549</f>
        <v>251689106.928101</v>
      </c>
      <c r="F1549" s="1">
        <f>'Stand condition - SCT output'!$E1549</f>
        <v>452416380.88098401</v>
      </c>
      <c r="G1549" s="1">
        <f>'Stand condition - SCT output'!$F1549</f>
        <v>164649256.424887</v>
      </c>
      <c r="H1549" s="1">
        <f>'Stand condition - SCT output'!$G1549</f>
        <v>28306.7169799804</v>
      </c>
      <c r="I1549" s="1" t="str">
        <f>'Stand condition - SCT output'!$H1549</f>
        <v>Lachlan</v>
      </c>
      <c r="J1549" s="1" t="str">
        <f>'Stand condition - SCT output'!$J1549</f>
        <v>Black Box</v>
      </c>
      <c r="K1549" s="1"/>
      <c r="L1549" t="s">
        <v>86</v>
      </c>
      <c r="M1549">
        <v>2000</v>
      </c>
      <c r="N1549" t="s">
        <v>88</v>
      </c>
      <c r="O1549">
        <v>16816268.725537792</v>
      </c>
      <c r="P1549" s="1">
        <v>251689106.928101</v>
      </c>
      <c r="Q1549" s="1">
        <v>452416380.88098401</v>
      </c>
      <c r="R1549" s="1">
        <v>164649256.424887</v>
      </c>
      <c r="S1549" s="1">
        <v>28306.7169799804</v>
      </c>
      <c r="T1549" s="1" t="s">
        <v>12</v>
      </c>
      <c r="U1549" s="1" t="s">
        <v>58</v>
      </c>
      <c r="V1549">
        <f t="shared" si="199"/>
        <v>885599319.67648983</v>
      </c>
      <c r="X1549" t="s">
        <v>86</v>
      </c>
      <c r="Y1549">
        <v>2000</v>
      </c>
      <c r="Z1549" t="s">
        <v>88</v>
      </c>
      <c r="AA1549">
        <f t="shared" si="193"/>
        <v>1.8988574575329158</v>
      </c>
      <c r="AB1549">
        <f t="shared" si="194"/>
        <v>28.420201025001152</v>
      </c>
      <c r="AC1549">
        <f t="shared" si="195"/>
        <v>51.085899777593788</v>
      </c>
      <c r="AD1549">
        <f t="shared" si="196"/>
        <v>18.591845405327717</v>
      </c>
      <c r="AE1549">
        <f t="shared" si="197"/>
        <v>3.1963345444213833E-3</v>
      </c>
      <c r="AF1549" s="1" t="s">
        <v>12</v>
      </c>
      <c r="AG1549" s="1" t="s">
        <v>58</v>
      </c>
      <c r="AH1549">
        <f t="shared" si="200"/>
        <v>100</v>
      </c>
    </row>
    <row r="1550" spans="1:34" x14ac:dyDescent="0.45">
      <c r="A1550" t="str">
        <f>MID('Stand condition - SCT output'!$I1550,9,4)</f>
        <v>1999</v>
      </c>
      <c r="B1550">
        <f t="shared" si="198"/>
        <v>2000</v>
      </c>
      <c r="C1550" t="str">
        <f>MID('Stand condition - SCT output'!$I1550,18,4)</f>
        <v>2001</v>
      </c>
      <c r="D1550">
        <f>SUM('Stand condition - SCT output'!$B1550:$C1550)</f>
        <v>2277881.646542293</v>
      </c>
      <c r="E1550" s="1">
        <f>'Stand condition - SCT output'!$D1550</f>
        <v>10246354.832678899</v>
      </c>
      <c r="F1550" s="1">
        <f>'Stand condition - SCT output'!$E1550</f>
        <v>16297953.459888799</v>
      </c>
      <c r="G1550" s="1">
        <f>'Stand condition - SCT output'!$F1550</f>
        <v>7563719.4551135497</v>
      </c>
      <c r="H1550" s="1">
        <f>'Stand condition - SCT output'!$G1550</f>
        <v>0</v>
      </c>
      <c r="I1550" s="1" t="str">
        <f>'Stand condition - SCT output'!$H1550</f>
        <v>Loddon</v>
      </c>
      <c r="J1550" s="1" t="str">
        <f>'Stand condition - SCT output'!$J1550</f>
        <v>Black Box</v>
      </c>
      <c r="K1550" s="1"/>
      <c r="L1550" t="s">
        <v>86</v>
      </c>
      <c r="M1550">
        <v>2000</v>
      </c>
      <c r="N1550" t="s">
        <v>88</v>
      </c>
      <c r="O1550">
        <v>2277881.646542293</v>
      </c>
      <c r="P1550" s="1">
        <v>10246354.832678899</v>
      </c>
      <c r="Q1550" s="1">
        <v>16297953.459888799</v>
      </c>
      <c r="R1550" s="1">
        <v>7563719.4551135497</v>
      </c>
      <c r="S1550" s="1">
        <v>0</v>
      </c>
      <c r="T1550" s="1" t="s">
        <v>13</v>
      </c>
      <c r="U1550" s="1" t="s">
        <v>58</v>
      </c>
      <c r="V1550">
        <f t="shared" si="199"/>
        <v>36385909.394223541</v>
      </c>
      <c r="X1550" t="s">
        <v>86</v>
      </c>
      <c r="Y1550">
        <v>2000</v>
      </c>
      <c r="Z1550" t="s">
        <v>88</v>
      </c>
      <c r="AA1550">
        <f t="shared" si="193"/>
        <v>6.2603400175121617</v>
      </c>
      <c r="AB1550">
        <f t="shared" si="194"/>
        <v>28.160227415686258</v>
      </c>
      <c r="AC1550">
        <f t="shared" si="195"/>
        <v>44.791936579922854</v>
      </c>
      <c r="AD1550">
        <f t="shared" si="196"/>
        <v>20.787495986878731</v>
      </c>
      <c r="AE1550">
        <f t="shared" si="197"/>
        <v>0</v>
      </c>
      <c r="AF1550" s="1" t="s">
        <v>13</v>
      </c>
      <c r="AG1550" s="1" t="s">
        <v>58</v>
      </c>
      <c r="AH1550">
        <f t="shared" si="200"/>
        <v>100</v>
      </c>
    </row>
    <row r="1551" spans="1:34" x14ac:dyDescent="0.45">
      <c r="A1551" t="str">
        <f>MID('Stand condition - SCT output'!$I1551,9,4)</f>
        <v>1999</v>
      </c>
      <c r="B1551">
        <f t="shared" si="198"/>
        <v>2000</v>
      </c>
      <c r="C1551" t="str">
        <f>MID('Stand condition - SCT output'!$I1551,18,4)</f>
        <v>2001</v>
      </c>
      <c r="D1551">
        <f>SUM('Stand condition - SCT output'!$B1551:$C1551)</f>
        <v>79535100.207626283</v>
      </c>
      <c r="E1551" s="1">
        <f>'Stand condition - SCT output'!$D1551</f>
        <v>328657179.83901</v>
      </c>
      <c r="F1551" s="1">
        <f>'Stand condition - SCT output'!$E1551</f>
        <v>485901180.40256101</v>
      </c>
      <c r="G1551" s="1">
        <f>'Stand condition - SCT output'!$F1551</f>
        <v>280785660.75992799</v>
      </c>
      <c r="H1551" s="1">
        <f>'Stand condition - SCT output'!$G1551</f>
        <v>5784.6019897460901</v>
      </c>
      <c r="I1551" s="1" t="str">
        <f>'Stand condition - SCT output'!$H1551</f>
        <v>Lower Darling</v>
      </c>
      <c r="J1551" s="1" t="str">
        <f>'Stand condition - SCT output'!$J1551</f>
        <v>Black Box</v>
      </c>
      <c r="K1551" s="1"/>
      <c r="L1551" t="s">
        <v>86</v>
      </c>
      <c r="M1551">
        <v>2000</v>
      </c>
      <c r="N1551" t="s">
        <v>88</v>
      </c>
      <c r="O1551">
        <v>79535100.207626283</v>
      </c>
      <c r="P1551" s="1">
        <v>328657179.83901</v>
      </c>
      <c r="Q1551" s="1">
        <v>485901180.40256101</v>
      </c>
      <c r="R1551" s="1">
        <v>280785660.75992799</v>
      </c>
      <c r="S1551" s="1">
        <v>5784.6019897460901</v>
      </c>
      <c r="T1551" s="1" t="s">
        <v>14</v>
      </c>
      <c r="U1551" s="1" t="s">
        <v>58</v>
      </c>
      <c r="V1551">
        <f t="shared" si="199"/>
        <v>1174884905.811115</v>
      </c>
      <c r="X1551" t="s">
        <v>86</v>
      </c>
      <c r="Y1551">
        <v>2000</v>
      </c>
      <c r="Z1551" t="s">
        <v>88</v>
      </c>
      <c r="AA1551">
        <f t="shared" si="193"/>
        <v>6.7696077985372511</v>
      </c>
      <c r="AB1551">
        <f t="shared" si="194"/>
        <v>27.973563896636517</v>
      </c>
      <c r="AC1551">
        <f t="shared" si="195"/>
        <v>41.357343004343512</v>
      </c>
      <c r="AD1551">
        <f t="shared" si="196"/>
        <v>23.898992945703025</v>
      </c>
      <c r="AE1551">
        <f t="shared" si="197"/>
        <v>4.9235477970095524E-4</v>
      </c>
      <c r="AF1551" s="1" t="s">
        <v>14</v>
      </c>
      <c r="AG1551" s="1" t="s">
        <v>58</v>
      </c>
      <c r="AH1551">
        <f t="shared" si="200"/>
        <v>100</v>
      </c>
    </row>
    <row r="1552" spans="1:34" x14ac:dyDescent="0.45">
      <c r="A1552" t="str">
        <f>MID('Stand condition - SCT output'!$I1552,9,4)</f>
        <v>1999</v>
      </c>
      <c r="B1552">
        <f t="shared" si="198"/>
        <v>2000</v>
      </c>
      <c r="C1552" t="str">
        <f>MID('Stand condition - SCT output'!$I1552,18,4)</f>
        <v>2001</v>
      </c>
      <c r="D1552">
        <f>SUM('Stand condition - SCT output'!$B1552:$C1552)</f>
        <v>11936987.86358639</v>
      </c>
      <c r="E1552" s="1">
        <f>'Stand condition - SCT output'!$D1552</f>
        <v>177790643.22944999</v>
      </c>
      <c r="F1552" s="1">
        <f>'Stand condition - SCT output'!$E1552</f>
        <v>930788897.74455404</v>
      </c>
      <c r="G1552" s="1">
        <f>'Stand condition - SCT output'!$F1552</f>
        <v>677061854.13638198</v>
      </c>
      <c r="H1552" s="1">
        <f>'Stand condition - SCT output'!$G1552</f>
        <v>99917.832397460894</v>
      </c>
      <c r="I1552" s="1" t="str">
        <f>'Stand condition - SCT output'!$H1552</f>
        <v>Macquarie-Castlereagh</v>
      </c>
      <c r="J1552" s="1" t="str">
        <f>'Stand condition - SCT output'!$J1552</f>
        <v>Black Box</v>
      </c>
      <c r="K1552" s="1"/>
      <c r="L1552" t="s">
        <v>86</v>
      </c>
      <c r="M1552">
        <v>2000</v>
      </c>
      <c r="N1552" t="s">
        <v>88</v>
      </c>
      <c r="O1552">
        <v>11936987.86358639</v>
      </c>
      <c r="P1552" s="1">
        <v>177790643.22944999</v>
      </c>
      <c r="Q1552" s="1">
        <v>930788897.74455404</v>
      </c>
      <c r="R1552" s="1">
        <v>677061854.13638198</v>
      </c>
      <c r="S1552" s="1">
        <v>99917.832397460894</v>
      </c>
      <c r="T1552" s="1" t="s">
        <v>15</v>
      </c>
      <c r="U1552" s="1" t="s">
        <v>58</v>
      </c>
      <c r="V1552">
        <f t="shared" si="199"/>
        <v>1797678300.8063698</v>
      </c>
      <c r="X1552" t="s">
        <v>86</v>
      </c>
      <c r="Y1552">
        <v>2000</v>
      </c>
      <c r="Z1552" t="s">
        <v>88</v>
      </c>
      <c r="AA1552">
        <f t="shared" si="193"/>
        <v>0.66402247044045171</v>
      </c>
      <c r="AB1552">
        <f t="shared" si="194"/>
        <v>9.8900144230310776</v>
      </c>
      <c r="AC1552">
        <f t="shared" si="195"/>
        <v>51.777278355478714</v>
      </c>
      <c r="AD1552">
        <f t="shared" si="196"/>
        <v>37.66312659126374</v>
      </c>
      <c r="AE1552">
        <f t="shared" si="197"/>
        <v>5.5581597860218691E-3</v>
      </c>
      <c r="AF1552" s="1" t="s">
        <v>15</v>
      </c>
      <c r="AG1552" s="1" t="s">
        <v>58</v>
      </c>
      <c r="AH1552">
        <f t="shared" si="200"/>
        <v>100.00000000000001</v>
      </c>
    </row>
    <row r="1553" spans="1:34" x14ac:dyDescent="0.45">
      <c r="A1553" t="str">
        <f>MID('Stand condition - SCT output'!$I1553,9,4)</f>
        <v>1999</v>
      </c>
      <c r="B1553">
        <f t="shared" si="198"/>
        <v>2000</v>
      </c>
      <c r="C1553" t="str">
        <f>MID('Stand condition - SCT output'!$I1553,18,4)</f>
        <v>2001</v>
      </c>
      <c r="D1553">
        <f>SUM('Stand condition - SCT output'!$B1553:$C1553)</f>
        <v>786669.15995303821</v>
      </c>
      <c r="E1553" s="1">
        <f>'Stand condition - SCT output'!$D1553</f>
        <v>5310718.8088555997</v>
      </c>
      <c r="F1553" s="1">
        <f>'Stand condition - SCT output'!$E1553</f>
        <v>12960736.3885988</v>
      </c>
      <c r="G1553" s="1">
        <f>'Stand condition - SCT output'!$F1553</f>
        <v>6415617.1180587402</v>
      </c>
      <c r="H1553" s="1">
        <f>'Stand condition - SCT output'!$G1553</f>
        <v>0</v>
      </c>
      <c r="I1553" s="1" t="str">
        <f>'Stand condition - SCT output'!$H1553</f>
        <v>Moonie</v>
      </c>
      <c r="J1553" s="1" t="str">
        <f>'Stand condition - SCT output'!$J1553</f>
        <v>Black Box</v>
      </c>
      <c r="K1553" s="1"/>
      <c r="L1553" t="s">
        <v>86</v>
      </c>
      <c r="M1553">
        <v>2000</v>
      </c>
      <c r="N1553" t="s">
        <v>88</v>
      </c>
      <c r="O1553">
        <v>786669.15995303821</v>
      </c>
      <c r="P1553" s="1">
        <v>5310718.8088555997</v>
      </c>
      <c r="Q1553" s="1">
        <v>12960736.3885988</v>
      </c>
      <c r="R1553" s="1">
        <v>6415617.1180587402</v>
      </c>
      <c r="S1553" s="1">
        <v>0</v>
      </c>
      <c r="T1553" s="1" t="s">
        <v>16</v>
      </c>
      <c r="U1553" s="1" t="s">
        <v>58</v>
      </c>
      <c r="V1553">
        <f t="shared" si="199"/>
        <v>25473741.475466177</v>
      </c>
      <c r="X1553" t="s">
        <v>86</v>
      </c>
      <c r="Y1553">
        <v>2000</v>
      </c>
      <c r="Z1553" t="s">
        <v>88</v>
      </c>
      <c r="AA1553">
        <f t="shared" si="193"/>
        <v>3.0881571154778391</v>
      </c>
      <c r="AB1553">
        <f t="shared" si="194"/>
        <v>20.847816226644074</v>
      </c>
      <c r="AC1553">
        <f t="shared" si="195"/>
        <v>50.878809463781813</v>
      </c>
      <c r="AD1553">
        <f t="shared" si="196"/>
        <v>25.185217194096271</v>
      </c>
      <c r="AE1553">
        <f t="shared" si="197"/>
        <v>0</v>
      </c>
      <c r="AF1553" s="1" t="s">
        <v>16</v>
      </c>
      <c r="AG1553" s="1" t="s">
        <v>58</v>
      </c>
      <c r="AH1553">
        <f t="shared" si="200"/>
        <v>99.999999999999986</v>
      </c>
    </row>
    <row r="1554" spans="1:34" x14ac:dyDescent="0.45">
      <c r="A1554" t="str">
        <f>MID('Stand condition - SCT output'!$I1554,9,4)</f>
        <v>1999</v>
      </c>
      <c r="B1554">
        <f t="shared" si="198"/>
        <v>2000</v>
      </c>
      <c r="C1554" t="str">
        <f>MID('Stand condition - SCT output'!$I1554,18,4)</f>
        <v>2001</v>
      </c>
      <c r="D1554">
        <f>SUM('Stand condition - SCT output'!$B1554:$C1554)</f>
        <v>160275468.43645033</v>
      </c>
      <c r="E1554" s="1">
        <f>'Stand condition - SCT output'!$D1554</f>
        <v>475896661.29612303</v>
      </c>
      <c r="F1554" s="1">
        <f>'Stand condition - SCT output'!$E1554</f>
        <v>796409058.34827101</v>
      </c>
      <c r="G1554" s="1">
        <f>'Stand condition - SCT output'!$F1554</f>
        <v>513222421.40031999</v>
      </c>
      <c r="H1554" s="1">
        <f>'Stand condition - SCT output'!$G1554</f>
        <v>29689.640136718699</v>
      </c>
      <c r="I1554" s="1" t="str">
        <f>'Stand condition - SCT output'!$H1554</f>
        <v>Murray</v>
      </c>
      <c r="J1554" s="1" t="str">
        <f>'Stand condition - SCT output'!$J1554</f>
        <v>Black Box</v>
      </c>
      <c r="K1554" s="1"/>
      <c r="L1554" t="s">
        <v>86</v>
      </c>
      <c r="M1554">
        <v>2000</v>
      </c>
      <c r="N1554" t="s">
        <v>88</v>
      </c>
      <c r="O1554">
        <v>160275468.43645033</v>
      </c>
      <c r="P1554" s="1">
        <v>475896661.29612303</v>
      </c>
      <c r="Q1554" s="1">
        <v>796409058.34827101</v>
      </c>
      <c r="R1554" s="1">
        <v>513222421.40031999</v>
      </c>
      <c r="S1554" s="1">
        <v>29689.640136718699</v>
      </c>
      <c r="T1554" s="1" t="s">
        <v>17</v>
      </c>
      <c r="U1554" s="1" t="s">
        <v>58</v>
      </c>
      <c r="V1554">
        <f t="shared" si="199"/>
        <v>1945833299.1213012</v>
      </c>
      <c r="X1554" t="s">
        <v>86</v>
      </c>
      <c r="Y1554">
        <v>2000</v>
      </c>
      <c r="Z1554" t="s">
        <v>88</v>
      </c>
      <c r="AA1554">
        <f t="shared" si="193"/>
        <v>8.2368550537616692</v>
      </c>
      <c r="AB1554">
        <f t="shared" si="194"/>
        <v>24.457216428099379</v>
      </c>
      <c r="AC1554">
        <f t="shared" si="195"/>
        <v>40.928945902401466</v>
      </c>
      <c r="AD1554">
        <f t="shared" si="196"/>
        <v>26.375456809793562</v>
      </c>
      <c r="AE1554">
        <f t="shared" si="197"/>
        <v>1.5258059439174948E-3</v>
      </c>
      <c r="AF1554" s="1" t="s">
        <v>17</v>
      </c>
      <c r="AG1554" s="1" t="s">
        <v>58</v>
      </c>
      <c r="AH1554">
        <f t="shared" si="200"/>
        <v>99.999999999999986</v>
      </c>
    </row>
    <row r="1555" spans="1:34" x14ac:dyDescent="0.45">
      <c r="A1555" t="str">
        <f>MID('Stand condition - SCT output'!$I1555,9,4)</f>
        <v>1999</v>
      </c>
      <c r="B1555">
        <f t="shared" si="198"/>
        <v>2000</v>
      </c>
      <c r="C1555" t="str">
        <f>MID('Stand condition - SCT output'!$I1555,18,4)</f>
        <v>2001</v>
      </c>
      <c r="D1555">
        <f>SUM('Stand condition - SCT output'!$B1555:$C1555)</f>
        <v>299062.7585930315</v>
      </c>
      <c r="E1555" s="1">
        <f>'Stand condition - SCT output'!$D1555</f>
        <v>10482374.7273602</v>
      </c>
      <c r="F1555" s="1">
        <f>'Stand condition - SCT output'!$E1555</f>
        <v>111165902.670086</v>
      </c>
      <c r="G1555" s="1">
        <f>'Stand condition - SCT output'!$F1555</f>
        <v>103634407.18277401</v>
      </c>
      <c r="H1555" s="1">
        <f>'Stand condition - SCT output'!$G1555</f>
        <v>35608.199913832701</v>
      </c>
      <c r="I1555" s="1" t="str">
        <f>'Stand condition - SCT output'!$H1555</f>
        <v>Barwon-Darling</v>
      </c>
      <c r="J1555" s="1" t="str">
        <f>'Stand condition - SCT output'!$J1555</f>
        <v>Black Box</v>
      </c>
      <c r="K1555" s="1"/>
      <c r="L1555" t="s">
        <v>86</v>
      </c>
      <c r="M1555">
        <v>2000</v>
      </c>
      <c r="N1555" t="s">
        <v>88</v>
      </c>
      <c r="O1555">
        <v>299062.7585930315</v>
      </c>
      <c r="P1555" s="1">
        <v>10482374.7273602</v>
      </c>
      <c r="Q1555" s="1">
        <v>111165902.670086</v>
      </c>
      <c r="R1555" s="1">
        <v>103634407.18277401</v>
      </c>
      <c r="S1555" s="1">
        <v>35608.199913832701</v>
      </c>
      <c r="T1555" s="1" t="s">
        <v>18</v>
      </c>
      <c r="U1555" s="1" t="s">
        <v>58</v>
      </c>
      <c r="V1555">
        <f t="shared" si="199"/>
        <v>225617355.53872707</v>
      </c>
      <c r="X1555" t="s">
        <v>86</v>
      </c>
      <c r="Y1555">
        <v>2000</v>
      </c>
      <c r="Z1555" t="s">
        <v>88</v>
      </c>
      <c r="AA1555">
        <f t="shared" si="193"/>
        <v>0.13255308213276951</v>
      </c>
      <c r="AB1555">
        <f t="shared" si="194"/>
        <v>4.6460852722657267</v>
      </c>
      <c r="AC1555">
        <f t="shared" si="195"/>
        <v>49.271875563227425</v>
      </c>
      <c r="AD1555">
        <f t="shared" si="196"/>
        <v>45.933703519978195</v>
      </c>
      <c r="AE1555">
        <f t="shared" si="197"/>
        <v>1.5782562395879413E-2</v>
      </c>
      <c r="AF1555" s="1" t="s">
        <v>18</v>
      </c>
      <c r="AG1555" s="1" t="s">
        <v>58</v>
      </c>
      <c r="AH1555">
        <f t="shared" si="200"/>
        <v>100</v>
      </c>
    </row>
    <row r="1556" spans="1:34" x14ac:dyDescent="0.45">
      <c r="A1556" t="str">
        <f>MID('Stand condition - SCT output'!$I1556,9,4)</f>
        <v>1999</v>
      </c>
      <c r="B1556">
        <f t="shared" si="198"/>
        <v>2000</v>
      </c>
      <c r="C1556" t="str">
        <f>MID('Stand condition - SCT output'!$I1556,18,4)</f>
        <v>2001</v>
      </c>
      <c r="D1556">
        <f>SUM('Stand condition - SCT output'!$B1556:$C1556)</f>
        <v>1211073.0188722999</v>
      </c>
      <c r="E1556" s="1">
        <f>'Stand condition - SCT output'!$D1556</f>
        <v>10211633.777262099</v>
      </c>
      <c r="F1556" s="1">
        <f>'Stand condition - SCT output'!$E1556</f>
        <v>47104459.301924802</v>
      </c>
      <c r="G1556" s="1">
        <f>'Stand condition - SCT output'!$F1556</f>
        <v>22946473.6229937</v>
      </c>
      <c r="H1556" s="1">
        <f>'Stand condition - SCT output'!$G1556</f>
        <v>0</v>
      </c>
      <c r="I1556" s="1" t="str">
        <f>'Stand condition - SCT output'!$H1556</f>
        <v>Border Rivers</v>
      </c>
      <c r="J1556" s="1" t="str">
        <f>'Stand condition - SCT output'!$J1556</f>
        <v>Black Box</v>
      </c>
      <c r="K1556" s="1"/>
      <c r="L1556" t="s">
        <v>86</v>
      </c>
      <c r="M1556">
        <v>2000</v>
      </c>
      <c r="N1556" t="s">
        <v>88</v>
      </c>
      <c r="O1556">
        <v>1211073.0188722999</v>
      </c>
      <c r="P1556" s="1">
        <v>10211633.777262099</v>
      </c>
      <c r="Q1556" s="1">
        <v>47104459.301924802</v>
      </c>
      <c r="R1556" s="1">
        <v>22946473.6229937</v>
      </c>
      <c r="S1556" s="1">
        <v>0</v>
      </c>
      <c r="T1556" s="1" t="s">
        <v>19</v>
      </c>
      <c r="U1556" s="1" t="s">
        <v>58</v>
      </c>
      <c r="V1556">
        <f t="shared" si="199"/>
        <v>81473639.7210529</v>
      </c>
      <c r="X1556" t="s">
        <v>86</v>
      </c>
      <c r="Y1556">
        <v>2000</v>
      </c>
      <c r="Z1556" t="s">
        <v>88</v>
      </c>
      <c r="AA1556">
        <f t="shared" si="193"/>
        <v>1.4864599433862742</v>
      </c>
      <c r="AB1556">
        <f t="shared" si="194"/>
        <v>12.533665873065688</v>
      </c>
      <c r="AC1556">
        <f t="shared" si="195"/>
        <v>57.815582393519783</v>
      </c>
      <c r="AD1556">
        <f t="shared" si="196"/>
        <v>28.164291790028255</v>
      </c>
      <c r="AE1556">
        <f t="shared" si="197"/>
        <v>0</v>
      </c>
      <c r="AF1556" s="1" t="s">
        <v>19</v>
      </c>
      <c r="AG1556" s="1" t="s">
        <v>58</v>
      </c>
      <c r="AH1556">
        <f t="shared" si="200"/>
        <v>100</v>
      </c>
    </row>
    <row r="1557" spans="1:34" x14ac:dyDescent="0.45">
      <c r="A1557" t="str">
        <f>MID('Stand condition - SCT output'!$I1557,9,4)</f>
        <v>1999</v>
      </c>
      <c r="B1557">
        <f t="shared" si="198"/>
        <v>2000</v>
      </c>
      <c r="C1557" t="str">
        <f>MID('Stand condition - SCT output'!$I1557,18,4)</f>
        <v>2001</v>
      </c>
      <c r="D1557">
        <f>SUM('Stand condition - SCT output'!$B1557:$C1557)</f>
        <v>3119.0732421875</v>
      </c>
      <c r="E1557" s="1">
        <f>'Stand condition - SCT output'!$D1557</f>
        <v>79192.063781738194</v>
      </c>
      <c r="F1557" s="1">
        <f>'Stand condition - SCT output'!$E1557</f>
        <v>262401.36865234299</v>
      </c>
      <c r="G1557" s="1">
        <f>'Stand condition - SCT output'!$F1557</f>
        <v>371037.57479726698</v>
      </c>
      <c r="H1557" s="1">
        <f>'Stand condition - SCT output'!$G1557</f>
        <v>624.25579833984295</v>
      </c>
      <c r="I1557" s="1" t="str">
        <f>'Stand condition - SCT output'!$H1557</f>
        <v>Campaspe</v>
      </c>
      <c r="J1557" s="1" t="str">
        <f>'Stand condition - SCT output'!$J1557</f>
        <v>Black Box</v>
      </c>
      <c r="K1557" s="1"/>
      <c r="L1557" t="s">
        <v>86</v>
      </c>
      <c r="M1557">
        <v>2000</v>
      </c>
      <c r="N1557" t="s">
        <v>88</v>
      </c>
      <c r="O1557">
        <v>3119.0732421875</v>
      </c>
      <c r="P1557" s="1">
        <v>79192.063781738194</v>
      </c>
      <c r="Q1557" s="1">
        <v>262401.36865234299</v>
      </c>
      <c r="R1557" s="1">
        <v>371037.57479726698</v>
      </c>
      <c r="S1557" s="1">
        <v>624.25579833984295</v>
      </c>
      <c r="T1557" s="1" t="s">
        <v>20</v>
      </c>
      <c r="U1557" s="1" t="s">
        <v>58</v>
      </c>
      <c r="V1557">
        <f t="shared" si="199"/>
        <v>716374.33627187554</v>
      </c>
      <c r="X1557" t="s">
        <v>86</v>
      </c>
      <c r="Y1557">
        <v>2000</v>
      </c>
      <c r="Z1557" t="s">
        <v>88</v>
      </c>
      <c r="AA1557">
        <f t="shared" si="193"/>
        <v>0.43539712190412166</v>
      </c>
      <c r="AB1557">
        <f t="shared" si="194"/>
        <v>11.054564600103644</v>
      </c>
      <c r="AC1557">
        <f t="shared" si="195"/>
        <v>36.629085572484477</v>
      </c>
      <c r="AD1557">
        <f t="shared" si="196"/>
        <v>51.79381170020757</v>
      </c>
      <c r="AE1557">
        <f t="shared" si="197"/>
        <v>8.7141005300185384E-2</v>
      </c>
      <c r="AF1557" s="1" t="s">
        <v>20</v>
      </c>
      <c r="AG1557" s="1" t="s">
        <v>58</v>
      </c>
      <c r="AH1557">
        <f t="shared" si="200"/>
        <v>100</v>
      </c>
    </row>
    <row r="1558" spans="1:34" x14ac:dyDescent="0.45">
      <c r="A1558" t="str">
        <f>MID('Stand condition - SCT output'!$I1558,9,4)</f>
        <v>1999</v>
      </c>
      <c r="B1558">
        <f t="shared" si="198"/>
        <v>2000</v>
      </c>
      <c r="C1558" t="str">
        <f>MID('Stand condition - SCT output'!$I1558,18,4)</f>
        <v>2001</v>
      </c>
      <c r="D1558">
        <f>SUM('Stand condition - SCT output'!$B1558:$C1558)</f>
        <v>238132.92016601513</v>
      </c>
      <c r="E1558" s="1">
        <f>'Stand condition - SCT output'!$D1558</f>
        <v>2203127.1507046502</v>
      </c>
      <c r="F1558" s="1">
        <f>'Stand condition - SCT output'!$E1558</f>
        <v>10029583.9169292</v>
      </c>
      <c r="G1558" s="1">
        <f>'Stand condition - SCT output'!$F1558</f>
        <v>10107332.3465336</v>
      </c>
      <c r="H1558" s="1">
        <f>'Stand condition - SCT output'!$G1558</f>
        <v>4359.4669189453098</v>
      </c>
      <c r="I1558" s="1" t="str">
        <f>'Stand condition - SCT output'!$H1558</f>
        <v>Goulburn-Broken</v>
      </c>
      <c r="J1558" s="1" t="str">
        <f>'Stand condition - SCT output'!$J1558</f>
        <v>Black Box</v>
      </c>
      <c r="K1558" s="1"/>
      <c r="L1558" t="s">
        <v>86</v>
      </c>
      <c r="M1558">
        <v>2000</v>
      </c>
      <c r="N1558" t="s">
        <v>88</v>
      </c>
      <c r="O1558">
        <v>238132.92016601513</v>
      </c>
      <c r="P1558" s="1">
        <v>2203127.1507046502</v>
      </c>
      <c r="Q1558" s="1">
        <v>10029583.9169292</v>
      </c>
      <c r="R1558" s="1">
        <v>10107332.3465336</v>
      </c>
      <c r="S1558" s="1">
        <v>4359.4669189453098</v>
      </c>
      <c r="T1558" s="1" t="s">
        <v>21</v>
      </c>
      <c r="U1558" s="1" t="s">
        <v>58</v>
      </c>
      <c r="V1558">
        <f t="shared" si="199"/>
        <v>22582535.80125241</v>
      </c>
      <c r="X1558" t="s">
        <v>86</v>
      </c>
      <c r="Y1558">
        <v>2000</v>
      </c>
      <c r="Z1558" t="s">
        <v>88</v>
      </c>
      <c r="AA1558">
        <f t="shared" si="193"/>
        <v>1.0545003548840093</v>
      </c>
      <c r="AB1558">
        <f t="shared" si="194"/>
        <v>9.7558891087088035</v>
      </c>
      <c r="AC1558">
        <f t="shared" si="195"/>
        <v>44.413010147305812</v>
      </c>
      <c r="AD1558">
        <f t="shared" si="196"/>
        <v>44.757295794801998</v>
      </c>
      <c r="AE1558">
        <f t="shared" si="197"/>
        <v>1.9304594299385712E-2</v>
      </c>
      <c r="AF1558" s="1" t="s">
        <v>21</v>
      </c>
      <c r="AG1558" s="1" t="s">
        <v>58</v>
      </c>
      <c r="AH1558">
        <f t="shared" si="200"/>
        <v>100.00000000000001</v>
      </c>
    </row>
    <row r="1559" spans="1:34" x14ac:dyDescent="0.45">
      <c r="A1559" t="str">
        <f>MID('Stand condition - SCT output'!$I1559,9,4)</f>
        <v>1999</v>
      </c>
      <c r="B1559">
        <f t="shared" si="198"/>
        <v>2000</v>
      </c>
      <c r="C1559" t="str">
        <f>MID('Stand condition - SCT output'!$I1559,18,4)</f>
        <v>2001</v>
      </c>
      <c r="D1559">
        <f>SUM('Stand condition - SCT output'!$B1559:$C1559)</f>
        <v>619965.83895694499</v>
      </c>
      <c r="E1559" s="1">
        <f>'Stand condition - SCT output'!$D1559</f>
        <v>10179787.389379101</v>
      </c>
      <c r="F1559" s="1">
        <f>'Stand condition - SCT output'!$E1559</f>
        <v>103823590.702619</v>
      </c>
      <c r="G1559" s="1">
        <f>'Stand condition - SCT output'!$F1559</f>
        <v>100948903.087799</v>
      </c>
      <c r="H1559" s="1">
        <f>'Stand condition - SCT output'!$G1559</f>
        <v>671.31481933593705</v>
      </c>
      <c r="I1559" s="1" t="str">
        <f>'Stand condition - SCT output'!$H1559</f>
        <v>Gwydir</v>
      </c>
      <c r="J1559" s="1" t="str">
        <f>'Stand condition - SCT output'!$J1559</f>
        <v>Black Box</v>
      </c>
      <c r="K1559" s="1"/>
      <c r="L1559" t="s">
        <v>86</v>
      </c>
      <c r="M1559">
        <v>2000</v>
      </c>
      <c r="N1559" t="s">
        <v>88</v>
      </c>
      <c r="O1559">
        <v>619965.83895694499</v>
      </c>
      <c r="P1559" s="1">
        <v>10179787.389379101</v>
      </c>
      <c r="Q1559" s="1">
        <v>103823590.702619</v>
      </c>
      <c r="R1559" s="1">
        <v>100948903.087799</v>
      </c>
      <c r="S1559" s="1">
        <v>671.31481933593705</v>
      </c>
      <c r="T1559" s="1" t="s">
        <v>22</v>
      </c>
      <c r="U1559" s="1" t="s">
        <v>58</v>
      </c>
      <c r="V1559">
        <f t="shared" si="199"/>
        <v>215572918.3335734</v>
      </c>
      <c r="X1559" t="s">
        <v>86</v>
      </c>
      <c r="Y1559">
        <v>2000</v>
      </c>
      <c r="Z1559" t="s">
        <v>88</v>
      </c>
      <c r="AA1559">
        <f t="shared" si="193"/>
        <v>0.28758985300631396</v>
      </c>
      <c r="AB1559">
        <f t="shared" si="194"/>
        <v>4.7222014101173384</v>
      </c>
      <c r="AC1559">
        <f t="shared" si="195"/>
        <v>48.161703939993231</v>
      </c>
      <c r="AD1559">
        <f t="shared" si="196"/>
        <v>46.828193387256832</v>
      </c>
      <c r="AE1559">
        <f t="shared" si="197"/>
        <v>3.1140962627650533E-4</v>
      </c>
      <c r="AF1559" s="1" t="s">
        <v>22</v>
      </c>
      <c r="AG1559" s="1" t="s">
        <v>58</v>
      </c>
      <c r="AH1559">
        <f t="shared" si="200"/>
        <v>100</v>
      </c>
    </row>
    <row r="1560" spans="1:34" x14ac:dyDescent="0.45">
      <c r="A1560" t="str">
        <f>MID('Stand condition - SCT output'!$I1560,9,4)</f>
        <v>1999</v>
      </c>
      <c r="B1560">
        <f t="shared" si="198"/>
        <v>2000</v>
      </c>
      <c r="C1560" t="str">
        <f>MID('Stand condition - SCT output'!$I1560,18,4)</f>
        <v>2001</v>
      </c>
      <c r="D1560">
        <f>SUM('Stand condition - SCT output'!$B1560:$C1560)</f>
        <v>3677603.8889160142</v>
      </c>
      <c r="E1560" s="1">
        <f>'Stand condition - SCT output'!$D1560</f>
        <v>120789200.910832</v>
      </c>
      <c r="F1560" s="1">
        <f>'Stand condition - SCT output'!$E1560</f>
        <v>539606907.83642304</v>
      </c>
      <c r="G1560" s="1">
        <f>'Stand condition - SCT output'!$F1560</f>
        <v>166407915.73710901</v>
      </c>
      <c r="H1560" s="1">
        <f>'Stand condition - SCT output'!$G1560</f>
        <v>4658.6755981445303</v>
      </c>
      <c r="I1560" s="1" t="str">
        <f>'Stand condition - SCT output'!$H1560</f>
        <v>Warrego</v>
      </c>
      <c r="J1560" s="1" t="str">
        <f>'Stand condition - SCT output'!$J1560</f>
        <v>Black Box</v>
      </c>
      <c r="K1560" s="1"/>
      <c r="L1560" t="s">
        <v>86</v>
      </c>
      <c r="M1560">
        <v>2000</v>
      </c>
      <c r="N1560" t="s">
        <v>88</v>
      </c>
      <c r="O1560">
        <v>3677603.8889160142</v>
      </c>
      <c r="P1560" s="1">
        <v>120789200.910832</v>
      </c>
      <c r="Q1560" s="1">
        <v>539606907.83642304</v>
      </c>
      <c r="R1560" s="1">
        <v>166407915.73710901</v>
      </c>
      <c r="S1560" s="1">
        <v>4658.6755981445303</v>
      </c>
      <c r="T1560" s="1" t="s">
        <v>23</v>
      </c>
      <c r="U1560" s="1" t="s">
        <v>58</v>
      </c>
      <c r="V1560">
        <f t="shared" si="199"/>
        <v>830486287.04887819</v>
      </c>
      <c r="X1560" t="s">
        <v>86</v>
      </c>
      <c r="Y1560">
        <v>2000</v>
      </c>
      <c r="Z1560" t="s">
        <v>88</v>
      </c>
      <c r="AA1560">
        <f t="shared" si="193"/>
        <v>0.44282535982434218</v>
      </c>
      <c r="AB1560">
        <f t="shared" si="194"/>
        <v>14.544394386095741</v>
      </c>
      <c r="AC1560">
        <f t="shared" si="195"/>
        <v>64.974812498579453</v>
      </c>
      <c r="AD1560">
        <f t="shared" si="196"/>
        <v>20.037406797942118</v>
      </c>
      <c r="AE1560">
        <f t="shared" si="197"/>
        <v>5.609575583359807E-4</v>
      </c>
      <c r="AF1560" s="1" t="s">
        <v>23</v>
      </c>
      <c r="AG1560" s="1" t="s">
        <v>58</v>
      </c>
      <c r="AH1560">
        <f t="shared" si="200"/>
        <v>99.999999999999986</v>
      </c>
    </row>
    <row r="1561" spans="1:34" x14ac:dyDescent="0.45">
      <c r="A1561" t="str">
        <f>MID('Stand condition - SCT output'!$I1561,9,4)</f>
        <v>1999</v>
      </c>
      <c r="B1561">
        <f t="shared" si="198"/>
        <v>2000</v>
      </c>
      <c r="C1561" t="str">
        <f>MID('Stand condition - SCT output'!$I1561,18,4)</f>
        <v>2001</v>
      </c>
      <c r="D1561">
        <f>SUM('Stand condition - SCT output'!$B1561:$C1561)</f>
        <v>49445.956970214829</v>
      </c>
      <c r="E1561" s="1">
        <f>'Stand condition - SCT output'!$D1561</f>
        <v>129174.679377058</v>
      </c>
      <c r="F1561" s="1">
        <f>'Stand condition - SCT output'!$E1561</f>
        <v>454061.20247036801</v>
      </c>
      <c r="G1561" s="1">
        <f>'Stand condition - SCT output'!$F1561</f>
        <v>580747.34637163905</v>
      </c>
      <c r="H1561" s="1">
        <f>'Stand condition - SCT output'!$G1561</f>
        <v>1263.7393188476501</v>
      </c>
      <c r="I1561" s="1" t="str">
        <f>'Stand condition - SCT output'!$H1561</f>
        <v>Eastern Mt Lofty Ranges</v>
      </c>
      <c r="J1561" s="1" t="str">
        <f>'Stand condition - SCT output'!$J1561</f>
        <v>Black Box</v>
      </c>
      <c r="K1561" s="1"/>
      <c r="L1561" t="s">
        <v>86</v>
      </c>
      <c r="M1561">
        <v>2000</v>
      </c>
      <c r="N1561" t="s">
        <v>88</v>
      </c>
      <c r="O1561">
        <v>49445.956970214829</v>
      </c>
      <c r="P1561" s="1">
        <v>129174.679377058</v>
      </c>
      <c r="Q1561" s="1">
        <v>454061.20247036801</v>
      </c>
      <c r="R1561" s="1">
        <v>580747.34637163905</v>
      </c>
      <c r="S1561" s="1">
        <v>1263.7393188476501</v>
      </c>
      <c r="T1561" s="1" t="s">
        <v>24</v>
      </c>
      <c r="U1561" s="1" t="s">
        <v>58</v>
      </c>
      <c r="V1561">
        <f t="shared" si="199"/>
        <v>1214692.9245081276</v>
      </c>
      <c r="X1561" t="s">
        <v>86</v>
      </c>
      <c r="Y1561">
        <v>2000</v>
      </c>
      <c r="Z1561" t="s">
        <v>88</v>
      </c>
      <c r="AA1561">
        <f t="shared" si="193"/>
        <v>4.070654893312831</v>
      </c>
      <c r="AB1561">
        <f t="shared" si="194"/>
        <v>10.634348547750488</v>
      </c>
      <c r="AC1561">
        <f t="shared" si="195"/>
        <v>37.380739881582301</v>
      </c>
      <c r="AD1561">
        <f t="shared" si="196"/>
        <v>47.810218916587857</v>
      </c>
      <c r="AE1561">
        <f t="shared" si="197"/>
        <v>0.1040377607665232</v>
      </c>
      <c r="AF1561" s="1" t="s">
        <v>24</v>
      </c>
      <c r="AG1561" s="1" t="s">
        <v>58</v>
      </c>
      <c r="AH1561">
        <f t="shared" si="200"/>
        <v>100</v>
      </c>
    </row>
    <row r="1562" spans="1:34" x14ac:dyDescent="0.45">
      <c r="A1562" t="str">
        <f>MID('Stand condition - SCT output'!$I1562,9,4)</f>
        <v>1999</v>
      </c>
      <c r="B1562">
        <f t="shared" si="198"/>
        <v>2000</v>
      </c>
      <c r="C1562" t="str">
        <f>MID('Stand condition - SCT output'!$I1562,18,4)</f>
        <v>2001</v>
      </c>
      <c r="D1562">
        <f>SUM('Stand condition - SCT output'!$B1562:$C1562)</f>
        <v>862478.34706600406</v>
      </c>
      <c r="E1562" s="1">
        <f>'Stand condition - SCT output'!$D1562</f>
        <v>17033099.393201798</v>
      </c>
      <c r="F1562" s="1">
        <f>'Stand condition - SCT output'!$E1562</f>
        <v>72936728.566685095</v>
      </c>
      <c r="G1562" s="1">
        <f>'Stand condition - SCT output'!$F1562</f>
        <v>38855682.992882803</v>
      </c>
      <c r="H1562" s="1">
        <f>'Stand condition - SCT output'!$G1562</f>
        <v>2056.23974609375</v>
      </c>
      <c r="I1562" s="1" t="str">
        <f>'Stand condition - SCT output'!$H1562</f>
        <v>Condamine-Balonne</v>
      </c>
      <c r="J1562" s="1" t="str">
        <f>'Stand condition - SCT output'!$J1562</f>
        <v>Black Box</v>
      </c>
      <c r="K1562" s="1"/>
      <c r="L1562" t="s">
        <v>86</v>
      </c>
      <c r="M1562">
        <v>2000</v>
      </c>
      <c r="N1562" t="s">
        <v>88</v>
      </c>
      <c r="O1562">
        <v>862478.34706600406</v>
      </c>
      <c r="P1562" s="1">
        <v>17033099.393201798</v>
      </c>
      <c r="Q1562" s="1">
        <v>72936728.566685095</v>
      </c>
      <c r="R1562" s="1">
        <v>38855682.992882803</v>
      </c>
      <c r="S1562" s="1">
        <v>2056.23974609375</v>
      </c>
      <c r="T1562" s="1" t="s">
        <v>25</v>
      </c>
      <c r="U1562" s="1" t="s">
        <v>58</v>
      </c>
      <c r="V1562">
        <f t="shared" si="199"/>
        <v>129690045.53958179</v>
      </c>
      <c r="X1562" t="s">
        <v>86</v>
      </c>
      <c r="Y1562">
        <v>2000</v>
      </c>
      <c r="Z1562" t="s">
        <v>88</v>
      </c>
      <c r="AA1562">
        <f t="shared" si="193"/>
        <v>0.66503049133618597</v>
      </c>
      <c r="AB1562">
        <f t="shared" si="194"/>
        <v>13.133698367006314</v>
      </c>
      <c r="AC1562">
        <f t="shared" si="195"/>
        <v>56.23926513652475</v>
      </c>
      <c r="AD1562">
        <f t="shared" si="196"/>
        <v>29.960420501991369</v>
      </c>
      <c r="AE1562">
        <f t="shared" si="197"/>
        <v>1.5855031413850335E-3</v>
      </c>
      <c r="AF1562" s="1" t="s">
        <v>25</v>
      </c>
      <c r="AG1562" s="1" t="s">
        <v>58</v>
      </c>
      <c r="AH1562">
        <f t="shared" si="200"/>
        <v>100</v>
      </c>
    </row>
    <row r="1563" spans="1:34" x14ac:dyDescent="0.45">
      <c r="A1563" t="str">
        <f>MID('Stand condition - SCT output'!$I1563,9,4)</f>
        <v>2000</v>
      </c>
      <c r="B1563">
        <f t="shared" si="198"/>
        <v>2001</v>
      </c>
      <c r="C1563" t="str">
        <f>MID('Stand condition - SCT output'!$I1563,18,4)</f>
        <v>2002</v>
      </c>
      <c r="D1563">
        <f>SUM('Stand condition - SCT output'!$B1563:$C1563)</f>
        <v>122550885.73515621</v>
      </c>
      <c r="E1563" s="1">
        <f>'Stand condition - SCT output'!$D1563</f>
        <v>306908883.84786499</v>
      </c>
      <c r="F1563" s="1">
        <f>'Stand condition - SCT output'!$E1563</f>
        <v>332527962.54659897</v>
      </c>
      <c r="G1563" s="1">
        <f>'Stand condition - SCT output'!$F1563</f>
        <v>160609110.824516</v>
      </c>
      <c r="H1563" s="1">
        <f>'Stand condition - SCT output'!$G1563</f>
        <v>20289.783203125</v>
      </c>
      <c r="I1563" s="1" t="str">
        <f>'Stand condition - SCT output'!$H1563</f>
        <v>Murrumbidgee</v>
      </c>
      <c r="J1563" s="1" t="str">
        <f>'Stand condition - SCT output'!$J1563</f>
        <v>Black Box</v>
      </c>
      <c r="K1563" s="1"/>
      <c r="L1563" t="s">
        <v>87</v>
      </c>
      <c r="M1563">
        <v>2001</v>
      </c>
      <c r="N1563" t="s">
        <v>89</v>
      </c>
      <c r="O1563">
        <v>122550885.73515621</v>
      </c>
      <c r="P1563" s="1">
        <v>306908883.84786499</v>
      </c>
      <c r="Q1563" s="1">
        <v>332527962.54659897</v>
      </c>
      <c r="R1563" s="1">
        <v>160609110.824516</v>
      </c>
      <c r="S1563" s="1">
        <v>20289.783203125</v>
      </c>
      <c r="T1563" s="1" t="s">
        <v>4</v>
      </c>
      <c r="U1563" s="1" t="s">
        <v>58</v>
      </c>
      <c r="V1563">
        <f t="shared" si="199"/>
        <v>922617132.73733926</v>
      </c>
      <c r="X1563" t="s">
        <v>87</v>
      </c>
      <c r="Y1563">
        <v>2001</v>
      </c>
      <c r="Z1563" t="s">
        <v>89</v>
      </c>
      <c r="AA1563">
        <f t="shared" si="193"/>
        <v>13.282962280524369</v>
      </c>
      <c r="AB1563">
        <f t="shared" si="194"/>
        <v>33.26503193554278</v>
      </c>
      <c r="AC1563">
        <f t="shared" si="195"/>
        <v>36.041815260899419</v>
      </c>
      <c r="AD1563">
        <f t="shared" si="196"/>
        <v>17.407991367773565</v>
      </c>
      <c r="AE1563">
        <f t="shared" si="197"/>
        <v>2.1991552598775899E-3</v>
      </c>
      <c r="AF1563" s="1" t="s">
        <v>4</v>
      </c>
      <c r="AG1563" s="1" t="s">
        <v>58</v>
      </c>
      <c r="AH1563">
        <f t="shared" si="200"/>
        <v>100</v>
      </c>
    </row>
    <row r="1564" spans="1:34" x14ac:dyDescent="0.45">
      <c r="A1564" t="str">
        <f>MID('Stand condition - SCT output'!$I1564,9,4)</f>
        <v>2000</v>
      </c>
      <c r="B1564">
        <f t="shared" si="198"/>
        <v>2001</v>
      </c>
      <c r="C1564" t="str">
        <f>MID('Stand condition - SCT output'!$I1564,18,4)</f>
        <v>2002</v>
      </c>
      <c r="D1564">
        <f>SUM('Stand condition - SCT output'!$B1564:$C1564)</f>
        <v>283911.14999425499</v>
      </c>
      <c r="E1564" s="1">
        <f>'Stand condition - SCT output'!$D1564</f>
        <v>10541432.174224701</v>
      </c>
      <c r="F1564" s="1">
        <f>'Stand condition - SCT output'!$E1564</f>
        <v>105354512.509009</v>
      </c>
      <c r="G1564" s="1">
        <f>'Stand condition - SCT output'!$F1564</f>
        <v>120418935.134689</v>
      </c>
      <c r="H1564" s="1">
        <f>'Stand condition - SCT output'!$G1564</f>
        <v>2000.25708007812</v>
      </c>
      <c r="I1564" s="1" t="str">
        <f>'Stand condition - SCT output'!$H1564</f>
        <v>Namoi</v>
      </c>
      <c r="J1564" s="1" t="str">
        <f>'Stand condition - SCT output'!$J1564</f>
        <v>Black Box</v>
      </c>
      <c r="K1564" s="1"/>
      <c r="L1564" t="s">
        <v>87</v>
      </c>
      <c r="M1564">
        <v>2001</v>
      </c>
      <c r="N1564" t="s">
        <v>89</v>
      </c>
      <c r="O1564">
        <v>283911.14999425499</v>
      </c>
      <c r="P1564" s="1">
        <v>10541432.174224701</v>
      </c>
      <c r="Q1564" s="1">
        <v>105354512.509009</v>
      </c>
      <c r="R1564" s="1">
        <v>120418935.134689</v>
      </c>
      <c r="S1564" s="1">
        <v>2000.25708007812</v>
      </c>
      <c r="T1564" s="1" t="s">
        <v>7</v>
      </c>
      <c r="U1564" s="1" t="s">
        <v>58</v>
      </c>
      <c r="V1564">
        <f t="shared" si="199"/>
        <v>236600791.22499704</v>
      </c>
      <c r="X1564" t="s">
        <v>87</v>
      </c>
      <c r="Y1564">
        <v>2001</v>
      </c>
      <c r="Z1564" t="s">
        <v>89</v>
      </c>
      <c r="AA1564">
        <f t="shared" si="193"/>
        <v>0.11999585822359649</v>
      </c>
      <c r="AB1564">
        <f t="shared" si="194"/>
        <v>4.4553664083905185</v>
      </c>
      <c r="AC1564">
        <f t="shared" si="195"/>
        <v>44.528385540698153</v>
      </c>
      <c r="AD1564">
        <f t="shared" si="196"/>
        <v>50.895406778321316</v>
      </c>
      <c r="AE1564">
        <f t="shared" si="197"/>
        <v>8.4541436641941007E-4</v>
      </c>
      <c r="AF1564" s="1" t="s">
        <v>7</v>
      </c>
      <c r="AG1564" s="1" t="s">
        <v>58</v>
      </c>
      <c r="AH1564">
        <f t="shared" si="200"/>
        <v>100.00000000000001</v>
      </c>
    </row>
    <row r="1565" spans="1:34" x14ac:dyDescent="0.45">
      <c r="A1565" t="str">
        <f>MID('Stand condition - SCT output'!$I1565,9,4)</f>
        <v>2000</v>
      </c>
      <c r="B1565">
        <f t="shared" si="198"/>
        <v>2001</v>
      </c>
      <c r="C1565" t="str">
        <f>MID('Stand condition - SCT output'!$I1565,18,4)</f>
        <v>2002</v>
      </c>
      <c r="D1565">
        <f>SUM('Stand condition - SCT output'!$B1565:$C1565)</f>
        <v>1912906.974609368</v>
      </c>
      <c r="E1565" s="1">
        <f>'Stand condition - SCT output'!$D1565</f>
        <v>51593163.462206498</v>
      </c>
      <c r="F1565" s="1">
        <f>'Stand condition - SCT output'!$E1565</f>
        <v>197951340.785373</v>
      </c>
      <c r="G1565" s="1">
        <f>'Stand condition - SCT output'!$F1565</f>
        <v>39618196.258080304</v>
      </c>
      <c r="H1565" s="1">
        <f>'Stand condition - SCT output'!$G1565</f>
        <v>0</v>
      </c>
      <c r="I1565" s="1" t="str">
        <f>'Stand condition - SCT output'!$H1565</f>
        <v>Nebine</v>
      </c>
      <c r="J1565" s="1" t="str">
        <f>'Stand condition - SCT output'!$J1565</f>
        <v>Black Box</v>
      </c>
      <c r="K1565" s="1"/>
      <c r="L1565" t="s">
        <v>87</v>
      </c>
      <c r="M1565">
        <v>2001</v>
      </c>
      <c r="N1565" t="s">
        <v>89</v>
      </c>
      <c r="O1565">
        <v>1912906.974609368</v>
      </c>
      <c r="P1565" s="1">
        <v>51593163.462206498</v>
      </c>
      <c r="Q1565" s="1">
        <v>197951340.785373</v>
      </c>
      <c r="R1565" s="1">
        <v>39618196.258080304</v>
      </c>
      <c r="S1565" s="1">
        <v>0</v>
      </c>
      <c r="T1565" s="1" t="s">
        <v>8</v>
      </c>
      <c r="U1565" s="1" t="s">
        <v>58</v>
      </c>
      <c r="V1565">
        <f t="shared" si="199"/>
        <v>291075607.48026919</v>
      </c>
      <c r="X1565" t="s">
        <v>87</v>
      </c>
      <c r="Y1565">
        <v>2001</v>
      </c>
      <c r="Z1565" t="s">
        <v>89</v>
      </c>
      <c r="AA1565">
        <f t="shared" si="193"/>
        <v>0.65718559901624052</v>
      </c>
      <c r="AB1565">
        <f t="shared" si="194"/>
        <v>17.725004135121072</v>
      </c>
      <c r="AC1565">
        <f t="shared" si="195"/>
        <v>68.006846227673449</v>
      </c>
      <c r="AD1565">
        <f t="shared" si="196"/>
        <v>13.610964038189238</v>
      </c>
      <c r="AE1565">
        <f t="shared" si="197"/>
        <v>0</v>
      </c>
      <c r="AF1565" s="1" t="s">
        <v>8</v>
      </c>
      <c r="AG1565" s="1" t="s">
        <v>58</v>
      </c>
      <c r="AH1565">
        <f t="shared" si="200"/>
        <v>100</v>
      </c>
    </row>
    <row r="1566" spans="1:34" x14ac:dyDescent="0.45">
      <c r="A1566" t="str">
        <f>MID('Stand condition - SCT output'!$I1566,9,4)</f>
        <v>2000</v>
      </c>
      <c r="B1566">
        <f t="shared" si="198"/>
        <v>2001</v>
      </c>
      <c r="C1566" t="str">
        <f>MID('Stand condition - SCT output'!$I1566,18,4)</f>
        <v>2002</v>
      </c>
      <c r="D1566">
        <f>SUM('Stand condition - SCT output'!$B1566:$C1566)</f>
        <v>4366.9297485351481</v>
      </c>
      <c r="E1566" s="1">
        <f>'Stand condition - SCT output'!$D1566</f>
        <v>44874.6815185546</v>
      </c>
      <c r="F1566" s="1">
        <f>'Stand condition - SCT output'!$E1566</f>
        <v>131476.96258544899</v>
      </c>
      <c r="G1566" s="1">
        <f>'Stand condition - SCT output'!$F1566</f>
        <v>214126.93408203099</v>
      </c>
      <c r="H1566" s="1">
        <f>'Stand condition - SCT output'!$G1566</f>
        <v>4299.6550738166297</v>
      </c>
      <c r="I1566" s="1" t="str">
        <f>'Stand condition - SCT output'!$H1566</f>
        <v>Ovens</v>
      </c>
      <c r="J1566" s="1" t="str">
        <f>'Stand condition - SCT output'!$J1566</f>
        <v>Black Box</v>
      </c>
      <c r="K1566" s="1"/>
      <c r="L1566" t="s">
        <v>87</v>
      </c>
      <c r="M1566">
        <v>2001</v>
      </c>
      <c r="N1566" t="s">
        <v>89</v>
      </c>
      <c r="O1566">
        <v>4366.9297485351481</v>
      </c>
      <c r="P1566" s="1">
        <v>44874.6815185546</v>
      </c>
      <c r="Q1566" s="1">
        <v>131476.96258544899</v>
      </c>
      <c r="R1566" s="1">
        <v>214126.93408203099</v>
      </c>
      <c r="S1566" s="1">
        <v>4299.6550738166297</v>
      </c>
      <c r="T1566" s="1" t="s">
        <v>9</v>
      </c>
      <c r="U1566" s="1" t="s">
        <v>58</v>
      </c>
      <c r="V1566">
        <f t="shared" si="199"/>
        <v>399145.16300838639</v>
      </c>
      <c r="X1566" t="s">
        <v>87</v>
      </c>
      <c r="Y1566">
        <v>2001</v>
      </c>
      <c r="Z1566" t="s">
        <v>89</v>
      </c>
      <c r="AA1566">
        <f t="shared" si="193"/>
        <v>1.0940705671142996</v>
      </c>
      <c r="AB1566">
        <f t="shared" si="194"/>
        <v>11.242697062975994</v>
      </c>
      <c r="AC1566">
        <f t="shared" si="195"/>
        <v>32.939635694066155</v>
      </c>
      <c r="AD1566">
        <f t="shared" si="196"/>
        <v>53.646380797437345</v>
      </c>
      <c r="AE1566">
        <f t="shared" si="197"/>
        <v>1.0772158784061954</v>
      </c>
      <c r="AF1566" s="1" t="s">
        <v>9</v>
      </c>
      <c r="AG1566" s="1" t="s">
        <v>58</v>
      </c>
      <c r="AH1566">
        <f t="shared" si="200"/>
        <v>99.999999999999986</v>
      </c>
    </row>
    <row r="1567" spans="1:34" x14ac:dyDescent="0.45">
      <c r="A1567" t="str">
        <f>MID('Stand condition - SCT output'!$I1567,9,4)</f>
        <v>2000</v>
      </c>
      <c r="B1567">
        <f t="shared" si="198"/>
        <v>2001</v>
      </c>
      <c r="C1567" t="str">
        <f>MID('Stand condition - SCT output'!$I1567,18,4)</f>
        <v>2002</v>
      </c>
      <c r="D1567">
        <f>SUM('Stand condition - SCT output'!$B1567:$C1567)</f>
        <v>8820015.4022216741</v>
      </c>
      <c r="E1567" s="1">
        <f>'Stand condition - SCT output'!$D1567</f>
        <v>92905220.336178496</v>
      </c>
      <c r="F1567" s="1">
        <f>'Stand condition - SCT output'!$E1567</f>
        <v>179143794.57250199</v>
      </c>
      <c r="G1567" s="1">
        <f>'Stand condition - SCT output'!$F1567</f>
        <v>102072418.934699</v>
      </c>
      <c r="H1567" s="1">
        <f>'Stand condition - SCT output'!$G1567</f>
        <v>10986.8138911228</v>
      </c>
      <c r="I1567" s="1" t="str">
        <f>'Stand condition - SCT output'!$H1567</f>
        <v>Paroo</v>
      </c>
      <c r="J1567" s="1" t="str">
        <f>'Stand condition - SCT output'!$J1567</f>
        <v>Black Box</v>
      </c>
      <c r="K1567" s="1"/>
      <c r="L1567" t="s">
        <v>87</v>
      </c>
      <c r="M1567">
        <v>2001</v>
      </c>
      <c r="N1567" t="s">
        <v>89</v>
      </c>
      <c r="O1567">
        <v>8820015.4022216741</v>
      </c>
      <c r="P1567" s="1">
        <v>92905220.336178496</v>
      </c>
      <c r="Q1567" s="1">
        <v>179143794.57250199</v>
      </c>
      <c r="R1567" s="1">
        <v>102072418.934699</v>
      </c>
      <c r="S1567" s="1">
        <v>10986.8138911228</v>
      </c>
      <c r="T1567" s="1" t="s">
        <v>10</v>
      </c>
      <c r="U1567" s="1" t="s">
        <v>58</v>
      </c>
      <c r="V1567">
        <f t="shared" si="199"/>
        <v>382952436.05949229</v>
      </c>
      <c r="X1567" t="s">
        <v>87</v>
      </c>
      <c r="Y1567">
        <v>2001</v>
      </c>
      <c r="Z1567" t="s">
        <v>89</v>
      </c>
      <c r="AA1567">
        <f t="shared" si="193"/>
        <v>2.3031621088451493</v>
      </c>
      <c r="AB1567">
        <f t="shared" si="194"/>
        <v>24.260250513655311</v>
      </c>
      <c r="AC1567">
        <f t="shared" si="195"/>
        <v>46.779646165946232</v>
      </c>
      <c r="AD1567">
        <f t="shared" si="196"/>
        <v>26.654072235446463</v>
      </c>
      <c r="AE1567">
        <f t="shared" si="197"/>
        <v>2.868976106843718E-3</v>
      </c>
      <c r="AF1567" s="1" t="s">
        <v>10</v>
      </c>
      <c r="AG1567" s="1" t="s">
        <v>58</v>
      </c>
      <c r="AH1567">
        <f t="shared" si="200"/>
        <v>100</v>
      </c>
    </row>
    <row r="1568" spans="1:34" x14ac:dyDescent="0.45">
      <c r="A1568" t="str">
        <f>MID('Stand condition - SCT output'!$I1568,9,4)</f>
        <v>2000</v>
      </c>
      <c r="B1568">
        <f t="shared" si="198"/>
        <v>2001</v>
      </c>
      <c r="C1568" t="str">
        <f>MID('Stand condition - SCT output'!$I1568,18,4)</f>
        <v>2002</v>
      </c>
      <c r="D1568">
        <f>SUM('Stand condition - SCT output'!$B1568:$C1568)</f>
        <v>11826971.862472918</v>
      </c>
      <c r="E1568" s="1">
        <f>'Stand condition - SCT output'!$D1568</f>
        <v>27155616.150145698</v>
      </c>
      <c r="F1568" s="1">
        <f>'Stand condition - SCT output'!$E1568</f>
        <v>50052176.045586497</v>
      </c>
      <c r="G1568" s="1">
        <f>'Stand condition - SCT output'!$F1568</f>
        <v>29800428.513897099</v>
      </c>
      <c r="H1568" s="1">
        <f>'Stand condition - SCT output'!$G1568</f>
        <v>1269.10119628906</v>
      </c>
      <c r="I1568" s="1" t="str">
        <f>'Stand condition - SCT output'!$H1568</f>
        <v>Wimmera-Avoca</v>
      </c>
      <c r="J1568" s="1" t="str">
        <f>'Stand condition - SCT output'!$J1568</f>
        <v>Black Box</v>
      </c>
      <c r="K1568" s="1"/>
      <c r="L1568" t="s">
        <v>87</v>
      </c>
      <c r="M1568">
        <v>2001</v>
      </c>
      <c r="N1568" t="s">
        <v>89</v>
      </c>
      <c r="O1568">
        <v>11826971.862472918</v>
      </c>
      <c r="P1568" s="1">
        <v>27155616.150145698</v>
      </c>
      <c r="Q1568" s="1">
        <v>50052176.045586497</v>
      </c>
      <c r="R1568" s="1">
        <v>29800428.513897099</v>
      </c>
      <c r="S1568" s="1">
        <v>1269.10119628906</v>
      </c>
      <c r="T1568" s="1" t="s">
        <v>11</v>
      </c>
      <c r="U1568" s="1" t="s">
        <v>58</v>
      </c>
      <c r="V1568">
        <f t="shared" si="199"/>
        <v>118836461.67329851</v>
      </c>
      <c r="X1568" t="s">
        <v>87</v>
      </c>
      <c r="Y1568">
        <v>2001</v>
      </c>
      <c r="Z1568" t="s">
        <v>89</v>
      </c>
      <c r="AA1568">
        <f t="shared" si="193"/>
        <v>9.9523089933351105</v>
      </c>
      <c r="AB1568">
        <f t="shared" si="194"/>
        <v>22.851249328510868</v>
      </c>
      <c r="AC1568">
        <f t="shared" si="195"/>
        <v>42.118534447102924</v>
      </c>
      <c r="AD1568">
        <f t="shared" si="196"/>
        <v>25.07683929181896</v>
      </c>
      <c r="AE1568">
        <f t="shared" si="197"/>
        <v>1.0679392321340175E-3</v>
      </c>
      <c r="AF1568" s="1" t="s">
        <v>11</v>
      </c>
      <c r="AG1568" s="1" t="s">
        <v>58</v>
      </c>
      <c r="AH1568">
        <f t="shared" si="200"/>
        <v>99.999999999999986</v>
      </c>
    </row>
    <row r="1569" spans="1:34" x14ac:dyDescent="0.45">
      <c r="A1569" t="str">
        <f>MID('Stand condition - SCT output'!$I1569,9,4)</f>
        <v>2000</v>
      </c>
      <c r="B1569">
        <f t="shared" si="198"/>
        <v>2001</v>
      </c>
      <c r="C1569" t="str">
        <f>MID('Stand condition - SCT output'!$I1569,18,4)</f>
        <v>2002</v>
      </c>
      <c r="D1569">
        <f>SUM('Stand condition - SCT output'!$B1569:$C1569)</f>
        <v>64436634.951694369</v>
      </c>
      <c r="E1569" s="1">
        <f>'Stand condition - SCT output'!$D1569</f>
        <v>324811849.96199501</v>
      </c>
      <c r="F1569" s="1">
        <f>'Stand condition - SCT output'!$E1569</f>
        <v>348625642.39749801</v>
      </c>
      <c r="G1569" s="1">
        <f>'Stand condition - SCT output'!$F1569</f>
        <v>147714246.226816</v>
      </c>
      <c r="H1569" s="1">
        <f>'Stand condition - SCT output'!$G1569</f>
        <v>10946.1384887695</v>
      </c>
      <c r="I1569" s="1" t="str">
        <f>'Stand condition - SCT output'!$H1569</f>
        <v>Lachlan</v>
      </c>
      <c r="J1569" s="1" t="str">
        <f>'Stand condition - SCT output'!$J1569</f>
        <v>Black Box</v>
      </c>
      <c r="K1569" s="1"/>
      <c r="L1569" t="s">
        <v>87</v>
      </c>
      <c r="M1569">
        <v>2001</v>
      </c>
      <c r="N1569" t="s">
        <v>89</v>
      </c>
      <c r="O1569">
        <v>64436634.951694369</v>
      </c>
      <c r="P1569" s="1">
        <v>324811849.96199501</v>
      </c>
      <c r="Q1569" s="1">
        <v>348625642.39749801</v>
      </c>
      <c r="R1569" s="1">
        <v>147714246.226816</v>
      </c>
      <c r="S1569" s="1">
        <v>10946.1384887695</v>
      </c>
      <c r="T1569" s="1" t="s">
        <v>12</v>
      </c>
      <c r="U1569" s="1" t="s">
        <v>58</v>
      </c>
      <c r="V1569">
        <f t="shared" si="199"/>
        <v>885599319.67649221</v>
      </c>
      <c r="X1569" t="s">
        <v>87</v>
      </c>
      <c r="Y1569">
        <v>2001</v>
      </c>
      <c r="Z1569" t="s">
        <v>89</v>
      </c>
      <c r="AA1569">
        <f t="shared" si="193"/>
        <v>7.2760483798963342</v>
      </c>
      <c r="AB1569">
        <f t="shared" si="194"/>
        <v>36.677066337477335</v>
      </c>
      <c r="AC1569">
        <f t="shared" si="195"/>
        <v>39.366069355704823</v>
      </c>
      <c r="AD1569">
        <f t="shared" si="196"/>
        <v>16.679579912140824</v>
      </c>
      <c r="AE1569">
        <f t="shared" si="197"/>
        <v>1.2360147806762211E-3</v>
      </c>
      <c r="AF1569" s="1" t="s">
        <v>12</v>
      </c>
      <c r="AG1569" s="1" t="s">
        <v>58</v>
      </c>
      <c r="AH1569">
        <f t="shared" si="200"/>
        <v>99.999999999999986</v>
      </c>
    </row>
    <row r="1570" spans="1:34" x14ac:dyDescent="0.45">
      <c r="A1570" t="str">
        <f>MID('Stand condition - SCT output'!$I1570,9,4)</f>
        <v>2000</v>
      </c>
      <c r="B1570">
        <f t="shared" si="198"/>
        <v>2001</v>
      </c>
      <c r="C1570" t="str">
        <f>MID('Stand condition - SCT output'!$I1570,18,4)</f>
        <v>2002</v>
      </c>
      <c r="D1570">
        <f>SUM('Stand condition - SCT output'!$B1570:$C1570)</f>
        <v>2976651.6708776071</v>
      </c>
      <c r="E1570" s="1">
        <f>'Stand condition - SCT output'!$D1570</f>
        <v>9619381.9633745905</v>
      </c>
      <c r="F1570" s="1">
        <f>'Stand condition - SCT output'!$E1570</f>
        <v>15287143.322068101</v>
      </c>
      <c r="G1570" s="1">
        <f>'Stand condition - SCT output'!$F1570</f>
        <v>8501483.3599003796</v>
      </c>
      <c r="H1570" s="1">
        <f>'Stand condition - SCT output'!$G1570</f>
        <v>1249.07800292968</v>
      </c>
      <c r="I1570" s="1" t="str">
        <f>'Stand condition - SCT output'!$H1570</f>
        <v>Loddon</v>
      </c>
      <c r="J1570" s="1" t="str">
        <f>'Stand condition - SCT output'!$J1570</f>
        <v>Black Box</v>
      </c>
      <c r="K1570" s="1"/>
      <c r="L1570" t="s">
        <v>87</v>
      </c>
      <c r="M1570">
        <v>2001</v>
      </c>
      <c r="N1570" t="s">
        <v>89</v>
      </c>
      <c r="O1570">
        <v>2976651.6708776071</v>
      </c>
      <c r="P1570" s="1">
        <v>9619381.9633745905</v>
      </c>
      <c r="Q1570" s="1">
        <v>15287143.322068101</v>
      </c>
      <c r="R1570" s="1">
        <v>8501483.3599003796</v>
      </c>
      <c r="S1570" s="1">
        <v>1249.07800292968</v>
      </c>
      <c r="T1570" s="1" t="s">
        <v>13</v>
      </c>
      <c r="U1570" s="1" t="s">
        <v>58</v>
      </c>
      <c r="V1570">
        <f t="shared" si="199"/>
        <v>36385909.394223608</v>
      </c>
      <c r="X1570" t="s">
        <v>87</v>
      </c>
      <c r="Y1570">
        <v>2001</v>
      </c>
      <c r="Z1570" t="s">
        <v>89</v>
      </c>
      <c r="AA1570">
        <f t="shared" si="193"/>
        <v>8.1807812981311976</v>
      </c>
      <c r="AB1570">
        <f t="shared" si="194"/>
        <v>26.437107450450863</v>
      </c>
      <c r="AC1570">
        <f t="shared" si="195"/>
        <v>42.013910265205546</v>
      </c>
      <c r="AD1570">
        <f t="shared" si="196"/>
        <v>23.364768124360854</v>
      </c>
      <c r="AE1570">
        <f t="shared" si="197"/>
        <v>3.4328618515385395E-3</v>
      </c>
      <c r="AF1570" s="1" t="s">
        <v>13</v>
      </c>
      <c r="AG1570" s="1" t="s">
        <v>58</v>
      </c>
      <c r="AH1570">
        <f t="shared" si="200"/>
        <v>99.999999999999986</v>
      </c>
    </row>
    <row r="1571" spans="1:34" x14ac:dyDescent="0.45">
      <c r="A1571" t="str">
        <f>MID('Stand condition - SCT output'!$I1571,9,4)</f>
        <v>2000</v>
      </c>
      <c r="B1571">
        <f t="shared" si="198"/>
        <v>2001</v>
      </c>
      <c r="C1571" t="str">
        <f>MID('Stand condition - SCT output'!$I1571,18,4)</f>
        <v>2002</v>
      </c>
      <c r="D1571">
        <f>SUM('Stand condition - SCT output'!$B1571:$C1571)</f>
        <v>124355939.57134572</v>
      </c>
      <c r="E1571" s="1">
        <f>'Stand condition - SCT output'!$D1571</f>
        <v>382647318.489079</v>
      </c>
      <c r="F1571" s="1">
        <f>'Stand condition - SCT output'!$E1571</f>
        <v>368955909.12271202</v>
      </c>
      <c r="G1571" s="1">
        <f>'Stand condition - SCT output'!$F1571</f>
        <v>298910190.28241801</v>
      </c>
      <c r="H1571" s="1">
        <f>'Stand condition - SCT output'!$G1571</f>
        <v>15548.3455595128</v>
      </c>
      <c r="I1571" s="1" t="str">
        <f>'Stand condition - SCT output'!$H1571</f>
        <v>Lower Darling</v>
      </c>
      <c r="J1571" s="1" t="str">
        <f>'Stand condition - SCT output'!$J1571</f>
        <v>Black Box</v>
      </c>
      <c r="K1571" s="1"/>
      <c r="L1571" t="s">
        <v>87</v>
      </c>
      <c r="M1571">
        <v>2001</v>
      </c>
      <c r="N1571" t="s">
        <v>89</v>
      </c>
      <c r="O1571">
        <v>124355939.57134572</v>
      </c>
      <c r="P1571" s="1">
        <v>382647318.489079</v>
      </c>
      <c r="Q1571" s="1">
        <v>368955909.12271202</v>
      </c>
      <c r="R1571" s="1">
        <v>298910190.28241801</v>
      </c>
      <c r="S1571" s="1">
        <v>15548.3455595128</v>
      </c>
      <c r="T1571" s="1" t="s">
        <v>14</v>
      </c>
      <c r="U1571" s="1" t="s">
        <v>58</v>
      </c>
      <c r="V1571">
        <f t="shared" si="199"/>
        <v>1174884905.8111143</v>
      </c>
      <c r="X1571" t="s">
        <v>87</v>
      </c>
      <c r="Y1571">
        <v>2001</v>
      </c>
      <c r="Z1571" t="s">
        <v>89</v>
      </c>
      <c r="AA1571">
        <f t="shared" si="193"/>
        <v>10.584520999143585</v>
      </c>
      <c r="AB1571">
        <f t="shared" si="194"/>
        <v>32.568919440232982</v>
      </c>
      <c r="AC1571">
        <f t="shared" si="195"/>
        <v>31.403578963166023</v>
      </c>
      <c r="AD1571">
        <f t="shared" si="196"/>
        <v>25.441657204375868</v>
      </c>
      <c r="AE1571">
        <f t="shared" si="197"/>
        <v>1.3233930815358095E-3</v>
      </c>
      <c r="AF1571" s="1" t="s">
        <v>14</v>
      </c>
      <c r="AG1571" s="1" t="s">
        <v>58</v>
      </c>
      <c r="AH1571">
        <f t="shared" si="200"/>
        <v>100</v>
      </c>
    </row>
    <row r="1572" spans="1:34" x14ac:dyDescent="0.45">
      <c r="A1572" t="str">
        <f>MID('Stand condition - SCT output'!$I1572,9,4)</f>
        <v>2000</v>
      </c>
      <c r="B1572">
        <f t="shared" si="198"/>
        <v>2001</v>
      </c>
      <c r="C1572" t="str">
        <f>MID('Stand condition - SCT output'!$I1572,18,4)</f>
        <v>2002</v>
      </c>
      <c r="D1572">
        <f>SUM('Stand condition - SCT output'!$B1572:$C1572)</f>
        <v>25016559.629966017</v>
      </c>
      <c r="E1572" s="1">
        <f>'Stand condition - SCT output'!$D1572</f>
        <v>390665572.69452602</v>
      </c>
      <c r="F1572" s="1">
        <f>'Stand condition - SCT output'!$E1572</f>
        <v>943536839.05694902</v>
      </c>
      <c r="G1572" s="1">
        <f>'Stand condition - SCT output'!$F1572</f>
        <v>438393250.48376799</v>
      </c>
      <c r="H1572" s="1">
        <f>'Stand condition - SCT output'!$G1572</f>
        <v>66078.941162109302</v>
      </c>
      <c r="I1572" s="1" t="str">
        <f>'Stand condition - SCT output'!$H1572</f>
        <v>Macquarie-Castlereagh</v>
      </c>
      <c r="J1572" s="1" t="str">
        <f>'Stand condition - SCT output'!$J1572</f>
        <v>Black Box</v>
      </c>
      <c r="K1572" s="1"/>
      <c r="L1572" t="s">
        <v>87</v>
      </c>
      <c r="M1572">
        <v>2001</v>
      </c>
      <c r="N1572" t="s">
        <v>89</v>
      </c>
      <c r="O1572">
        <v>25016559.629966017</v>
      </c>
      <c r="P1572" s="1">
        <v>390665572.69452602</v>
      </c>
      <c r="Q1572" s="1">
        <v>943536839.05694902</v>
      </c>
      <c r="R1572" s="1">
        <v>438393250.48376799</v>
      </c>
      <c r="S1572" s="1">
        <v>66078.941162109302</v>
      </c>
      <c r="T1572" s="1" t="s">
        <v>15</v>
      </c>
      <c r="U1572" s="1" t="s">
        <v>58</v>
      </c>
      <c r="V1572">
        <f t="shared" si="199"/>
        <v>1797678300.8063712</v>
      </c>
      <c r="X1572" t="s">
        <v>87</v>
      </c>
      <c r="Y1572">
        <v>2001</v>
      </c>
      <c r="Z1572" t="s">
        <v>89</v>
      </c>
      <c r="AA1572">
        <f t="shared" si="193"/>
        <v>1.3916038046821015</v>
      </c>
      <c r="AB1572">
        <f t="shared" si="194"/>
        <v>21.73167315416157</v>
      </c>
      <c r="AC1572">
        <f t="shared" si="195"/>
        <v>52.486411981148898</v>
      </c>
      <c r="AD1572">
        <f t="shared" si="196"/>
        <v>24.386635266561385</v>
      </c>
      <c r="AE1572">
        <f t="shared" si="197"/>
        <v>3.6757934460503175E-3</v>
      </c>
      <c r="AF1572" s="1" t="s">
        <v>15</v>
      </c>
      <c r="AG1572" s="1" t="s">
        <v>58</v>
      </c>
      <c r="AH1572">
        <f t="shared" si="200"/>
        <v>100</v>
      </c>
    </row>
    <row r="1573" spans="1:34" x14ac:dyDescent="0.45">
      <c r="A1573" t="str">
        <f>MID('Stand condition - SCT output'!$I1573,9,4)</f>
        <v>2000</v>
      </c>
      <c r="B1573">
        <f t="shared" si="198"/>
        <v>2001</v>
      </c>
      <c r="C1573" t="str">
        <f>MID('Stand condition - SCT output'!$I1573,18,4)</f>
        <v>2002</v>
      </c>
      <c r="D1573">
        <f>SUM('Stand condition - SCT output'!$B1573:$C1573)</f>
        <v>329283.62188720697</v>
      </c>
      <c r="E1573" s="1">
        <f>'Stand condition - SCT output'!$D1573</f>
        <v>4036074.9944829</v>
      </c>
      <c r="F1573" s="1">
        <f>'Stand condition - SCT output'!$E1573</f>
        <v>12448271.9679146</v>
      </c>
      <c r="G1573" s="1">
        <f>'Stand condition - SCT output'!$F1573</f>
        <v>8658075.7356028799</v>
      </c>
      <c r="H1573" s="1">
        <f>'Stand condition - SCT output'!$G1573</f>
        <v>2035.1555786132801</v>
      </c>
      <c r="I1573" s="1" t="str">
        <f>'Stand condition - SCT output'!$H1573</f>
        <v>Moonie</v>
      </c>
      <c r="J1573" s="1" t="str">
        <f>'Stand condition - SCT output'!$J1573</f>
        <v>Black Box</v>
      </c>
      <c r="K1573" s="1"/>
      <c r="L1573" t="s">
        <v>87</v>
      </c>
      <c r="M1573">
        <v>2001</v>
      </c>
      <c r="N1573" t="s">
        <v>89</v>
      </c>
      <c r="O1573">
        <v>329283.62188720697</v>
      </c>
      <c r="P1573" s="1">
        <v>4036074.9944829</v>
      </c>
      <c r="Q1573" s="1">
        <v>12448271.9679146</v>
      </c>
      <c r="R1573" s="1">
        <v>8658075.7356028799</v>
      </c>
      <c r="S1573" s="1">
        <v>2035.1555786132801</v>
      </c>
      <c r="T1573" s="1" t="s">
        <v>16</v>
      </c>
      <c r="U1573" s="1" t="s">
        <v>58</v>
      </c>
      <c r="V1573">
        <f t="shared" si="199"/>
        <v>25473741.475466199</v>
      </c>
      <c r="X1573" t="s">
        <v>87</v>
      </c>
      <c r="Y1573">
        <v>2001</v>
      </c>
      <c r="Z1573" t="s">
        <v>89</v>
      </c>
      <c r="AA1573">
        <f t="shared" si="193"/>
        <v>1.2926394114674538</v>
      </c>
      <c r="AB1573">
        <f t="shared" si="194"/>
        <v>15.844060435213454</v>
      </c>
      <c r="AC1573">
        <f t="shared" si="195"/>
        <v>48.867073491750517</v>
      </c>
      <c r="AD1573">
        <f t="shared" si="196"/>
        <v>33.988237432422267</v>
      </c>
      <c r="AE1573">
        <f t="shared" si="197"/>
        <v>7.989229146308726E-3</v>
      </c>
      <c r="AF1573" s="1" t="s">
        <v>16</v>
      </c>
      <c r="AG1573" s="1" t="s">
        <v>58</v>
      </c>
      <c r="AH1573">
        <f t="shared" si="200"/>
        <v>100</v>
      </c>
    </row>
    <row r="1574" spans="1:34" x14ac:dyDescent="0.45">
      <c r="A1574" t="str">
        <f>MID('Stand condition - SCT output'!$I1574,9,4)</f>
        <v>2000</v>
      </c>
      <c r="B1574">
        <f t="shared" si="198"/>
        <v>2001</v>
      </c>
      <c r="C1574" t="str">
        <f>MID('Stand condition - SCT output'!$I1574,18,4)</f>
        <v>2002</v>
      </c>
      <c r="D1574">
        <f>SUM('Stand condition - SCT output'!$B1574:$C1574)</f>
        <v>161613453.25541994</v>
      </c>
      <c r="E1574" s="1">
        <f>'Stand condition - SCT output'!$D1574</f>
        <v>444195646.625386</v>
      </c>
      <c r="F1574" s="1">
        <f>'Stand condition - SCT output'!$E1574</f>
        <v>663704125.57473898</v>
      </c>
      <c r="G1574" s="1">
        <f>'Stand condition - SCT output'!$F1574</f>
        <v>676281554.83472395</v>
      </c>
      <c r="H1574" s="1">
        <f>'Stand condition - SCT output'!$G1574</f>
        <v>38518.831031709502</v>
      </c>
      <c r="I1574" s="1" t="str">
        <f>'Stand condition - SCT output'!$H1574</f>
        <v>Murray</v>
      </c>
      <c r="J1574" s="1" t="str">
        <f>'Stand condition - SCT output'!$J1574</f>
        <v>Black Box</v>
      </c>
      <c r="K1574" s="1"/>
      <c r="L1574" t="s">
        <v>87</v>
      </c>
      <c r="M1574">
        <v>2001</v>
      </c>
      <c r="N1574" t="s">
        <v>89</v>
      </c>
      <c r="O1574">
        <v>161613453.25541994</v>
      </c>
      <c r="P1574" s="1">
        <v>444195646.625386</v>
      </c>
      <c r="Q1574" s="1">
        <v>663704125.57473898</v>
      </c>
      <c r="R1574" s="1">
        <v>676281554.83472395</v>
      </c>
      <c r="S1574" s="1">
        <v>38518.831031709502</v>
      </c>
      <c r="T1574" s="1" t="s">
        <v>17</v>
      </c>
      <c r="U1574" s="1" t="s">
        <v>58</v>
      </c>
      <c r="V1574">
        <f t="shared" si="199"/>
        <v>1945833299.1213007</v>
      </c>
      <c r="X1574" t="s">
        <v>87</v>
      </c>
      <c r="Y1574">
        <v>2001</v>
      </c>
      <c r="Z1574" t="s">
        <v>89</v>
      </c>
      <c r="AA1574">
        <f t="shared" si="193"/>
        <v>8.3056165874230512</v>
      </c>
      <c r="AB1574">
        <f t="shared" si="194"/>
        <v>22.828042197960936</v>
      </c>
      <c r="AC1574">
        <f t="shared" si="195"/>
        <v>34.108992063937563</v>
      </c>
      <c r="AD1574">
        <f t="shared" si="196"/>
        <v>34.755369596158062</v>
      </c>
      <c r="AE1574">
        <f t="shared" si="197"/>
        <v>1.9795545203745786E-3</v>
      </c>
      <c r="AF1574" s="1" t="s">
        <v>17</v>
      </c>
      <c r="AG1574" s="1" t="s">
        <v>58</v>
      </c>
      <c r="AH1574">
        <f t="shared" si="200"/>
        <v>99.999999999999986</v>
      </c>
    </row>
    <row r="1575" spans="1:34" x14ac:dyDescent="0.45">
      <c r="A1575" t="str">
        <f>MID('Stand condition - SCT output'!$I1575,9,4)</f>
        <v>2000</v>
      </c>
      <c r="B1575">
        <f t="shared" si="198"/>
        <v>2001</v>
      </c>
      <c r="C1575" t="str">
        <f>MID('Stand condition - SCT output'!$I1575,18,4)</f>
        <v>2002</v>
      </c>
      <c r="D1575">
        <f>SUM('Stand condition - SCT output'!$B1575:$C1575)</f>
        <v>630146.83442286996</v>
      </c>
      <c r="E1575" s="1">
        <f>'Stand condition - SCT output'!$D1575</f>
        <v>22485831.0249612</v>
      </c>
      <c r="F1575" s="1">
        <f>'Stand condition - SCT output'!$E1575</f>
        <v>101207090.16617499</v>
      </c>
      <c r="G1575" s="1">
        <f>'Stand condition - SCT output'!$F1575</f>
        <v>101245555.00001401</v>
      </c>
      <c r="H1575" s="1">
        <f>'Stand condition - SCT output'!$G1575</f>
        <v>48732.513154153203</v>
      </c>
      <c r="I1575" s="1" t="str">
        <f>'Stand condition - SCT output'!$H1575</f>
        <v>Barwon-Darling</v>
      </c>
      <c r="J1575" s="1" t="str">
        <f>'Stand condition - SCT output'!$J1575</f>
        <v>Black Box</v>
      </c>
      <c r="K1575" s="1"/>
      <c r="L1575" t="s">
        <v>87</v>
      </c>
      <c r="M1575">
        <v>2001</v>
      </c>
      <c r="N1575" t="s">
        <v>89</v>
      </c>
      <c r="O1575">
        <v>630146.83442286996</v>
      </c>
      <c r="P1575" s="1">
        <v>22485831.0249612</v>
      </c>
      <c r="Q1575" s="1">
        <v>101207090.16617499</v>
      </c>
      <c r="R1575" s="1">
        <v>101245555.00001401</v>
      </c>
      <c r="S1575" s="1">
        <v>48732.513154153203</v>
      </c>
      <c r="T1575" s="1" t="s">
        <v>18</v>
      </c>
      <c r="U1575" s="1" t="s">
        <v>58</v>
      </c>
      <c r="V1575">
        <f t="shared" si="199"/>
        <v>225617355.53872722</v>
      </c>
      <c r="X1575" t="s">
        <v>87</v>
      </c>
      <c r="Y1575">
        <v>2001</v>
      </c>
      <c r="Z1575" t="s">
        <v>89</v>
      </c>
      <c r="AA1575">
        <f t="shared" si="193"/>
        <v>0.27929891870162676</v>
      </c>
      <c r="AB1575">
        <f t="shared" si="194"/>
        <v>9.966356963660763</v>
      </c>
      <c r="AC1575">
        <f t="shared" si="195"/>
        <v>44.857847892292483</v>
      </c>
      <c r="AD1575">
        <f t="shared" si="196"/>
        <v>44.874896595725417</v>
      </c>
      <c r="AE1575">
        <f t="shared" si="197"/>
        <v>2.1599629619711708E-2</v>
      </c>
      <c r="AF1575" s="1" t="s">
        <v>18</v>
      </c>
      <c r="AG1575" s="1" t="s">
        <v>58</v>
      </c>
      <c r="AH1575">
        <f t="shared" si="200"/>
        <v>100</v>
      </c>
    </row>
    <row r="1576" spans="1:34" x14ac:dyDescent="0.45">
      <c r="A1576" t="str">
        <f>MID('Stand condition - SCT output'!$I1576,9,4)</f>
        <v>2000</v>
      </c>
      <c r="B1576">
        <f t="shared" si="198"/>
        <v>2001</v>
      </c>
      <c r="C1576" t="str">
        <f>MID('Stand condition - SCT output'!$I1576,18,4)</f>
        <v>2002</v>
      </c>
      <c r="D1576">
        <f>SUM('Stand condition - SCT output'!$B1576:$C1576)</f>
        <v>818138.45251464844</v>
      </c>
      <c r="E1576" s="1">
        <f>'Stand condition - SCT output'!$D1576</f>
        <v>8855382.8316877708</v>
      </c>
      <c r="F1576" s="1">
        <f>'Stand condition - SCT output'!$E1576</f>
        <v>42063888.429426298</v>
      </c>
      <c r="G1576" s="1">
        <f>'Stand condition - SCT output'!$F1576</f>
        <v>29730806.6279076</v>
      </c>
      <c r="H1576" s="1">
        <f>'Stand condition - SCT output'!$G1576</f>
        <v>5423.3795166015598</v>
      </c>
      <c r="I1576" s="1" t="str">
        <f>'Stand condition - SCT output'!$H1576</f>
        <v>Border Rivers</v>
      </c>
      <c r="J1576" s="1" t="str">
        <f>'Stand condition - SCT output'!$J1576</f>
        <v>Black Box</v>
      </c>
      <c r="K1576" s="1"/>
      <c r="L1576" t="s">
        <v>87</v>
      </c>
      <c r="M1576">
        <v>2001</v>
      </c>
      <c r="N1576" t="s">
        <v>89</v>
      </c>
      <c r="O1576">
        <v>818138.45251464844</v>
      </c>
      <c r="P1576" s="1">
        <v>8855382.8316877708</v>
      </c>
      <c r="Q1576" s="1">
        <v>42063888.429426298</v>
      </c>
      <c r="R1576" s="1">
        <v>29730806.6279076</v>
      </c>
      <c r="S1576" s="1">
        <v>5423.3795166015598</v>
      </c>
      <c r="T1576" s="1" t="s">
        <v>19</v>
      </c>
      <c r="U1576" s="1" t="s">
        <v>58</v>
      </c>
      <c r="V1576">
        <f t="shared" si="199"/>
        <v>81473639.721052915</v>
      </c>
      <c r="X1576" t="s">
        <v>87</v>
      </c>
      <c r="Y1576">
        <v>2001</v>
      </c>
      <c r="Z1576" t="s">
        <v>89</v>
      </c>
      <c r="AA1576">
        <f t="shared" si="193"/>
        <v>1.0041756515552356</v>
      </c>
      <c r="AB1576">
        <f t="shared" si="194"/>
        <v>10.869015870662675</v>
      </c>
      <c r="AC1576">
        <f t="shared" si="195"/>
        <v>51.628831820259194</v>
      </c>
      <c r="AD1576">
        <f t="shared" si="196"/>
        <v>36.491320051122145</v>
      </c>
      <c r="AE1576">
        <f t="shared" si="197"/>
        <v>6.6566064007573117E-3</v>
      </c>
      <c r="AF1576" s="1" t="s">
        <v>19</v>
      </c>
      <c r="AG1576" s="1" t="s">
        <v>58</v>
      </c>
      <c r="AH1576">
        <f t="shared" si="200"/>
        <v>100</v>
      </c>
    </row>
    <row r="1577" spans="1:34" x14ac:dyDescent="0.45">
      <c r="A1577" t="str">
        <f>MID('Stand condition - SCT output'!$I1577,9,4)</f>
        <v>2000</v>
      </c>
      <c r="B1577">
        <f t="shared" si="198"/>
        <v>2001</v>
      </c>
      <c r="C1577" t="str">
        <f>MID('Stand condition - SCT output'!$I1577,18,4)</f>
        <v>2002</v>
      </c>
      <c r="D1577">
        <f>SUM('Stand condition - SCT output'!$B1577:$C1577)</f>
        <v>6862.2932739257803</v>
      </c>
      <c r="E1577" s="1">
        <f>'Stand condition - SCT output'!$D1577</f>
        <v>75453.044494628906</v>
      </c>
      <c r="F1577" s="1">
        <f>'Stand condition - SCT output'!$E1577</f>
        <v>271145.38012695301</v>
      </c>
      <c r="G1577" s="1">
        <f>'Stand condition - SCT output'!$F1577</f>
        <v>362913.61837636901</v>
      </c>
      <c r="H1577" s="1">
        <f>'Stand condition - SCT output'!$G1577</f>
        <v>0</v>
      </c>
      <c r="I1577" s="1" t="str">
        <f>'Stand condition - SCT output'!$H1577</f>
        <v>Campaspe</v>
      </c>
      <c r="J1577" s="1" t="str">
        <f>'Stand condition - SCT output'!$J1577</f>
        <v>Black Box</v>
      </c>
      <c r="K1577" s="1"/>
      <c r="L1577" t="s">
        <v>87</v>
      </c>
      <c r="M1577">
        <v>2001</v>
      </c>
      <c r="N1577" t="s">
        <v>89</v>
      </c>
      <c r="O1577">
        <v>6862.2932739257803</v>
      </c>
      <c r="P1577" s="1">
        <v>75453.044494628906</v>
      </c>
      <c r="Q1577" s="1">
        <v>271145.38012695301</v>
      </c>
      <c r="R1577" s="1">
        <v>362913.61837636901</v>
      </c>
      <c r="S1577" s="1">
        <v>0</v>
      </c>
      <c r="T1577" s="1" t="s">
        <v>20</v>
      </c>
      <c r="U1577" s="1" t="s">
        <v>58</v>
      </c>
      <c r="V1577">
        <f t="shared" si="199"/>
        <v>716374.3362718767</v>
      </c>
      <c r="X1577" t="s">
        <v>87</v>
      </c>
      <c r="Y1577">
        <v>2001</v>
      </c>
      <c r="Z1577" t="s">
        <v>89</v>
      </c>
      <c r="AA1577">
        <f t="shared" si="193"/>
        <v>0.95792003237277035</v>
      </c>
      <c r="AB1577">
        <f t="shared" si="194"/>
        <v>10.53262807923833</v>
      </c>
      <c r="AC1577">
        <f t="shared" si="195"/>
        <v>37.849678080043411</v>
      </c>
      <c r="AD1577">
        <f t="shared" si="196"/>
        <v>50.659773808345484</v>
      </c>
      <c r="AE1577">
        <f t="shared" si="197"/>
        <v>0</v>
      </c>
      <c r="AF1577" s="1" t="s">
        <v>20</v>
      </c>
      <c r="AG1577" s="1" t="s">
        <v>58</v>
      </c>
      <c r="AH1577">
        <f t="shared" si="200"/>
        <v>100</v>
      </c>
    </row>
    <row r="1578" spans="1:34" x14ac:dyDescent="0.45">
      <c r="A1578" t="str">
        <f>MID('Stand condition - SCT output'!$I1578,9,4)</f>
        <v>2000</v>
      </c>
      <c r="B1578">
        <f t="shared" si="198"/>
        <v>2001</v>
      </c>
      <c r="C1578" t="str">
        <f>MID('Stand condition - SCT output'!$I1578,18,4)</f>
        <v>2002</v>
      </c>
      <c r="D1578">
        <f>SUM('Stand condition - SCT output'!$B1578:$C1578)</f>
        <v>465321.1221313476</v>
      </c>
      <c r="E1578" s="1">
        <f>'Stand condition - SCT output'!$D1578</f>
        <v>2299574.98123156</v>
      </c>
      <c r="F1578" s="1">
        <f>'Stand condition - SCT output'!$E1578</f>
        <v>8136975.1534404596</v>
      </c>
      <c r="G1578" s="1">
        <f>'Stand condition - SCT output'!$F1578</f>
        <v>11674442.984024299</v>
      </c>
      <c r="H1578" s="1">
        <f>'Stand condition - SCT output'!$G1578</f>
        <v>6221.5604248046802</v>
      </c>
      <c r="I1578" s="1" t="str">
        <f>'Stand condition - SCT output'!$H1578</f>
        <v>Goulburn-Broken</v>
      </c>
      <c r="J1578" s="1" t="str">
        <f>'Stand condition - SCT output'!$J1578</f>
        <v>Black Box</v>
      </c>
      <c r="K1578" s="1"/>
      <c r="L1578" t="s">
        <v>87</v>
      </c>
      <c r="M1578">
        <v>2001</v>
      </c>
      <c r="N1578" t="s">
        <v>89</v>
      </c>
      <c r="O1578">
        <v>465321.1221313476</v>
      </c>
      <c r="P1578" s="1">
        <v>2299574.98123156</v>
      </c>
      <c r="Q1578" s="1">
        <v>8136975.1534404596</v>
      </c>
      <c r="R1578" s="1">
        <v>11674442.984024299</v>
      </c>
      <c r="S1578" s="1">
        <v>6221.5604248046802</v>
      </c>
      <c r="T1578" s="1" t="s">
        <v>21</v>
      </c>
      <c r="U1578" s="1" t="s">
        <v>58</v>
      </c>
      <c r="V1578">
        <f t="shared" si="199"/>
        <v>22582535.801252469</v>
      </c>
      <c r="X1578" t="s">
        <v>87</v>
      </c>
      <c r="Y1578">
        <v>2001</v>
      </c>
      <c r="Z1578" t="s">
        <v>89</v>
      </c>
      <c r="AA1578">
        <f t="shared" si="193"/>
        <v>2.0605353013789531</v>
      </c>
      <c r="AB1578">
        <f t="shared" si="194"/>
        <v>10.182979455761657</v>
      </c>
      <c r="AC1578">
        <f t="shared" si="195"/>
        <v>36.032158766639341</v>
      </c>
      <c r="AD1578">
        <f t="shared" si="196"/>
        <v>51.696776158224054</v>
      </c>
      <c r="AE1578">
        <f t="shared" si="197"/>
        <v>2.7550317995995919E-2</v>
      </c>
      <c r="AF1578" s="1" t="s">
        <v>21</v>
      </c>
      <c r="AG1578" s="1" t="s">
        <v>58</v>
      </c>
      <c r="AH1578">
        <f t="shared" si="200"/>
        <v>100</v>
      </c>
    </row>
    <row r="1579" spans="1:34" x14ac:dyDescent="0.45">
      <c r="A1579" t="str">
        <f>MID('Stand condition - SCT output'!$I1579,9,4)</f>
        <v>2000</v>
      </c>
      <c r="B1579">
        <f t="shared" si="198"/>
        <v>2001</v>
      </c>
      <c r="C1579" t="str">
        <f>MID('Stand condition - SCT output'!$I1579,18,4)</f>
        <v>2002</v>
      </c>
      <c r="D1579">
        <f>SUM('Stand condition - SCT output'!$B1579:$C1579)</f>
        <v>309467.85205078102</v>
      </c>
      <c r="E1579" s="1">
        <f>'Stand condition - SCT output'!$D1579</f>
        <v>7120640.8811209798</v>
      </c>
      <c r="F1579" s="1">
        <f>'Stand condition - SCT output'!$E1579</f>
        <v>94877708.739212602</v>
      </c>
      <c r="G1579" s="1">
        <f>'Stand condition - SCT output'!$F1579</f>
        <v>113261742.69346599</v>
      </c>
      <c r="H1579" s="1">
        <f>'Stand condition - SCT output'!$G1579</f>
        <v>3358.16772460937</v>
      </c>
      <c r="I1579" s="1" t="str">
        <f>'Stand condition - SCT output'!$H1579</f>
        <v>Gwydir</v>
      </c>
      <c r="J1579" s="1" t="str">
        <f>'Stand condition - SCT output'!$J1579</f>
        <v>Black Box</v>
      </c>
      <c r="K1579" s="1"/>
      <c r="L1579" t="s">
        <v>87</v>
      </c>
      <c r="M1579">
        <v>2001</v>
      </c>
      <c r="N1579" t="s">
        <v>89</v>
      </c>
      <c r="O1579">
        <v>309467.85205078102</v>
      </c>
      <c r="P1579" s="1">
        <v>7120640.8811209798</v>
      </c>
      <c r="Q1579" s="1">
        <v>94877708.739212602</v>
      </c>
      <c r="R1579" s="1">
        <v>113261742.69346599</v>
      </c>
      <c r="S1579" s="1">
        <v>3358.16772460937</v>
      </c>
      <c r="T1579" s="1" t="s">
        <v>22</v>
      </c>
      <c r="U1579" s="1" t="s">
        <v>58</v>
      </c>
      <c r="V1579">
        <f t="shared" si="199"/>
        <v>215572918.33357495</v>
      </c>
      <c r="X1579" t="s">
        <v>87</v>
      </c>
      <c r="Y1579">
        <v>2001</v>
      </c>
      <c r="Z1579" t="s">
        <v>89</v>
      </c>
      <c r="AA1579">
        <f t="shared" si="193"/>
        <v>0.14355599694202506</v>
      </c>
      <c r="AB1579">
        <f t="shared" si="194"/>
        <v>3.3031240362495744</v>
      </c>
      <c r="AC1579">
        <f t="shared" si="195"/>
        <v>44.011886777169281</v>
      </c>
      <c r="AD1579">
        <f t="shared" si="196"/>
        <v>52.539875402255362</v>
      </c>
      <c r="AE1579">
        <f t="shared" si="197"/>
        <v>1.5577873837626401E-3</v>
      </c>
      <c r="AF1579" s="1" t="s">
        <v>22</v>
      </c>
      <c r="AG1579" s="1" t="s">
        <v>58</v>
      </c>
      <c r="AH1579">
        <f t="shared" si="200"/>
        <v>100</v>
      </c>
    </row>
    <row r="1580" spans="1:34" x14ac:dyDescent="0.45">
      <c r="A1580" t="str">
        <f>MID('Stand condition - SCT output'!$I1580,9,4)</f>
        <v>2000</v>
      </c>
      <c r="B1580">
        <f t="shared" si="198"/>
        <v>2001</v>
      </c>
      <c r="C1580" t="str">
        <f>MID('Stand condition - SCT output'!$I1580,18,4)</f>
        <v>2002</v>
      </c>
      <c r="D1580">
        <f>SUM('Stand condition - SCT output'!$B1580:$C1580)</f>
        <v>9197562.1628417894</v>
      </c>
      <c r="E1580" s="1">
        <f>'Stand condition - SCT output'!$D1580</f>
        <v>240129161.18275201</v>
      </c>
      <c r="F1580" s="1">
        <f>'Stand condition - SCT output'!$E1580</f>
        <v>445478927.61712903</v>
      </c>
      <c r="G1580" s="1">
        <f>'Stand condition - SCT output'!$F1580</f>
        <v>135678638.434605</v>
      </c>
      <c r="H1580" s="1">
        <f>'Stand condition - SCT output'!$G1580</f>
        <v>1997.6515502929601</v>
      </c>
      <c r="I1580" s="1" t="str">
        <f>'Stand condition - SCT output'!$H1580</f>
        <v>Warrego</v>
      </c>
      <c r="J1580" s="1" t="str">
        <f>'Stand condition - SCT output'!$J1580</f>
        <v>Black Box</v>
      </c>
      <c r="K1580" s="1"/>
      <c r="L1580" t="s">
        <v>87</v>
      </c>
      <c r="M1580">
        <v>2001</v>
      </c>
      <c r="N1580" t="s">
        <v>89</v>
      </c>
      <c r="O1580">
        <v>9197562.1628417894</v>
      </c>
      <c r="P1580" s="1">
        <v>240129161.18275201</v>
      </c>
      <c r="Q1580" s="1">
        <v>445478927.61712903</v>
      </c>
      <c r="R1580" s="1">
        <v>135678638.434605</v>
      </c>
      <c r="S1580" s="1">
        <v>1997.6515502929601</v>
      </c>
      <c r="T1580" s="1" t="s">
        <v>23</v>
      </c>
      <c r="U1580" s="1" t="s">
        <v>58</v>
      </c>
      <c r="V1580">
        <f t="shared" si="199"/>
        <v>830486287.04887807</v>
      </c>
      <c r="X1580" t="s">
        <v>87</v>
      </c>
      <c r="Y1580">
        <v>2001</v>
      </c>
      <c r="Z1580" t="s">
        <v>89</v>
      </c>
      <c r="AA1580">
        <f t="shared" si="193"/>
        <v>1.107491153830511</v>
      </c>
      <c r="AB1580">
        <f t="shared" si="194"/>
        <v>28.914283706724138</v>
      </c>
      <c r="AC1580">
        <f t="shared" si="195"/>
        <v>53.64073249181903</v>
      </c>
      <c r="AD1580">
        <f t="shared" si="196"/>
        <v>16.337252107646137</v>
      </c>
      <c r="AE1580">
        <f t="shared" si="197"/>
        <v>2.4053998018336802E-4</v>
      </c>
      <c r="AF1580" s="1" t="s">
        <v>23</v>
      </c>
      <c r="AG1580" s="1" t="s">
        <v>58</v>
      </c>
      <c r="AH1580">
        <f t="shared" si="200"/>
        <v>100</v>
      </c>
    </row>
    <row r="1581" spans="1:34" x14ac:dyDescent="0.45">
      <c r="A1581" t="str">
        <f>MID('Stand condition - SCT output'!$I1581,9,4)</f>
        <v>2000</v>
      </c>
      <c r="B1581">
        <f t="shared" si="198"/>
        <v>2001</v>
      </c>
      <c r="C1581" t="str">
        <f>MID('Stand condition - SCT output'!$I1581,18,4)</f>
        <v>2002</v>
      </c>
      <c r="D1581">
        <f>SUM('Stand condition - SCT output'!$B1581:$C1581)</f>
        <v>48106.417957979014</v>
      </c>
      <c r="E1581" s="1">
        <f>'Stand condition - SCT output'!$D1581</f>
        <v>116075.91154617599</v>
      </c>
      <c r="F1581" s="1">
        <f>'Stand condition - SCT output'!$E1581</f>
        <v>438745.78364138101</v>
      </c>
      <c r="G1581" s="1">
        <f>'Stand condition - SCT output'!$F1581</f>
        <v>609865.40529569704</v>
      </c>
      <c r="H1581" s="1">
        <f>'Stand condition - SCT output'!$G1581</f>
        <v>1899.4060668945301</v>
      </c>
      <c r="I1581" s="1" t="str">
        <f>'Stand condition - SCT output'!$H1581</f>
        <v>Eastern Mt Lofty Ranges</v>
      </c>
      <c r="J1581" s="1" t="str">
        <f>'Stand condition - SCT output'!$J1581</f>
        <v>Black Box</v>
      </c>
      <c r="K1581" s="1"/>
      <c r="L1581" t="s">
        <v>87</v>
      </c>
      <c r="M1581">
        <v>2001</v>
      </c>
      <c r="N1581" t="s">
        <v>89</v>
      </c>
      <c r="O1581">
        <v>48106.417957979014</v>
      </c>
      <c r="P1581" s="1">
        <v>116075.91154617599</v>
      </c>
      <c r="Q1581" s="1">
        <v>438745.78364138101</v>
      </c>
      <c r="R1581" s="1">
        <v>609865.40529569704</v>
      </c>
      <c r="S1581" s="1">
        <v>1899.4060668945301</v>
      </c>
      <c r="T1581" s="1" t="s">
        <v>24</v>
      </c>
      <c r="U1581" s="1" t="s">
        <v>58</v>
      </c>
      <c r="V1581">
        <f t="shared" si="199"/>
        <v>1214692.9245081276</v>
      </c>
      <c r="X1581" t="s">
        <v>87</v>
      </c>
      <c r="Y1581">
        <v>2001</v>
      </c>
      <c r="Z1581" t="s">
        <v>89</v>
      </c>
      <c r="AA1581">
        <f t="shared" si="193"/>
        <v>3.9603768975158076</v>
      </c>
      <c r="AB1581">
        <f t="shared" si="194"/>
        <v>9.5559881188226452</v>
      </c>
      <c r="AC1581">
        <f t="shared" si="195"/>
        <v>36.119892920183496</v>
      </c>
      <c r="AD1581">
        <f t="shared" si="196"/>
        <v>50.207372825741395</v>
      </c>
      <c r="AE1581">
        <f t="shared" si="197"/>
        <v>0.15636923773666231</v>
      </c>
      <c r="AF1581" s="1" t="s">
        <v>24</v>
      </c>
      <c r="AG1581" s="1" t="s">
        <v>58</v>
      </c>
      <c r="AH1581">
        <f t="shared" si="200"/>
        <v>100.00000000000001</v>
      </c>
    </row>
    <row r="1582" spans="1:34" x14ac:dyDescent="0.45">
      <c r="A1582" t="str">
        <f>MID('Stand condition - SCT output'!$I1582,9,4)</f>
        <v>2000</v>
      </c>
      <c r="B1582">
        <f t="shared" si="198"/>
        <v>2001</v>
      </c>
      <c r="C1582" t="str">
        <f>MID('Stand condition - SCT output'!$I1582,18,4)</f>
        <v>2002</v>
      </c>
      <c r="D1582">
        <f>SUM('Stand condition - SCT output'!$B1582:$C1582)</f>
        <v>1353042.036682127</v>
      </c>
      <c r="E1582" s="1">
        <f>'Stand condition - SCT output'!$D1582</f>
        <v>26237087.2280261</v>
      </c>
      <c r="F1582" s="1">
        <f>'Stand condition - SCT output'!$E1582</f>
        <v>63890000.567474201</v>
      </c>
      <c r="G1582" s="1">
        <f>'Stand condition - SCT output'!$F1582</f>
        <v>38206507.608339302</v>
      </c>
      <c r="H1582" s="1">
        <f>'Stand condition - SCT output'!$G1582</f>
        <v>3408.0990600585901</v>
      </c>
      <c r="I1582" s="1" t="str">
        <f>'Stand condition - SCT output'!$H1582</f>
        <v>Condamine-Balonne</v>
      </c>
      <c r="J1582" s="1" t="str">
        <f>'Stand condition - SCT output'!$J1582</f>
        <v>Black Box</v>
      </c>
      <c r="K1582" s="1"/>
      <c r="L1582" t="s">
        <v>87</v>
      </c>
      <c r="M1582">
        <v>2001</v>
      </c>
      <c r="N1582" t="s">
        <v>89</v>
      </c>
      <c r="O1582">
        <v>1353042.036682127</v>
      </c>
      <c r="P1582" s="1">
        <v>26237087.2280261</v>
      </c>
      <c r="Q1582" s="1">
        <v>63890000.567474201</v>
      </c>
      <c r="R1582" s="1">
        <v>38206507.608339302</v>
      </c>
      <c r="S1582" s="1">
        <v>3408.0990600585901</v>
      </c>
      <c r="T1582" s="1" t="s">
        <v>25</v>
      </c>
      <c r="U1582" s="1" t="s">
        <v>58</v>
      </c>
      <c r="V1582">
        <f t="shared" si="199"/>
        <v>129690045.53958181</v>
      </c>
      <c r="X1582" t="s">
        <v>87</v>
      </c>
      <c r="Y1582">
        <v>2001</v>
      </c>
      <c r="Z1582" t="s">
        <v>89</v>
      </c>
      <c r="AA1582">
        <f t="shared" si="193"/>
        <v>1.0432890443154132</v>
      </c>
      <c r="AB1582">
        <f t="shared" si="194"/>
        <v>20.23060992758959</v>
      </c>
      <c r="AC1582">
        <f t="shared" si="195"/>
        <v>49.263611791989675</v>
      </c>
      <c r="AD1582">
        <f t="shared" si="196"/>
        <v>29.459861355880669</v>
      </c>
      <c r="AE1582">
        <f t="shared" si="197"/>
        <v>2.6278802246379254E-3</v>
      </c>
      <c r="AF1582" s="1" t="s">
        <v>25</v>
      </c>
      <c r="AG1582" s="1" t="s">
        <v>58</v>
      </c>
      <c r="AH1582">
        <f t="shared" si="200"/>
        <v>99.999999999999986</v>
      </c>
    </row>
    <row r="1583" spans="1:34" x14ac:dyDescent="0.45">
      <c r="A1583" t="str">
        <f>MID('Stand condition - SCT output'!$I1583,9,4)</f>
        <v>2001</v>
      </c>
      <c r="B1583">
        <f t="shared" si="198"/>
        <v>2002</v>
      </c>
      <c r="C1583" t="str">
        <f>MID('Stand condition - SCT output'!$I1583,18,4)</f>
        <v>2003</v>
      </c>
      <c r="D1583">
        <f>SUM('Stand condition - SCT output'!$B1583:$C1583)</f>
        <v>159187010.9353613</v>
      </c>
      <c r="E1583" s="1">
        <f>'Stand condition - SCT output'!$D1583</f>
        <v>384144760.16558099</v>
      </c>
      <c r="F1583" s="1">
        <f>'Stand condition - SCT output'!$E1583</f>
        <v>276206644.22150099</v>
      </c>
      <c r="G1583" s="1">
        <f>'Stand condition - SCT output'!$F1583</f>
        <v>103073016.56473801</v>
      </c>
      <c r="H1583" s="1">
        <f>'Stand condition - SCT output'!$G1583</f>
        <v>5700.8501586913999</v>
      </c>
      <c r="I1583" s="1" t="str">
        <f>'Stand condition - SCT output'!$H1583</f>
        <v>Murrumbidgee</v>
      </c>
      <c r="J1583" s="1" t="str">
        <f>'Stand condition - SCT output'!$J1583</f>
        <v>Black Box</v>
      </c>
      <c r="K1583" s="1"/>
      <c r="L1583" t="s">
        <v>88</v>
      </c>
      <c r="M1583">
        <v>2002</v>
      </c>
      <c r="N1583" t="s">
        <v>90</v>
      </c>
      <c r="O1583">
        <v>159187010.9353613</v>
      </c>
      <c r="P1583" s="1">
        <v>384144760.16558099</v>
      </c>
      <c r="Q1583" s="1">
        <v>276206644.22150099</v>
      </c>
      <c r="R1583" s="1">
        <v>103073016.56473801</v>
      </c>
      <c r="S1583" s="1">
        <v>5700.8501586913999</v>
      </c>
      <c r="T1583" s="1" t="s">
        <v>4</v>
      </c>
      <c r="U1583" s="1" t="s">
        <v>58</v>
      </c>
      <c r="V1583">
        <f t="shared" si="199"/>
        <v>922617132.73733997</v>
      </c>
      <c r="X1583" t="s">
        <v>88</v>
      </c>
      <c r="Y1583">
        <v>2002</v>
      </c>
      <c r="Z1583" t="s">
        <v>90</v>
      </c>
      <c r="AA1583">
        <f t="shared" si="193"/>
        <v>17.253853769554947</v>
      </c>
      <c r="AB1583">
        <f t="shared" si="194"/>
        <v>41.63642171112199</v>
      </c>
      <c r="AC1583">
        <f t="shared" si="195"/>
        <v>29.937298411315577</v>
      </c>
      <c r="AD1583">
        <f t="shared" si="196"/>
        <v>11.171808208127205</v>
      </c>
      <c r="AE1583">
        <f t="shared" si="197"/>
        <v>6.1789988028700268E-4</v>
      </c>
      <c r="AF1583" s="1" t="s">
        <v>4</v>
      </c>
      <c r="AG1583" s="1" t="s">
        <v>58</v>
      </c>
      <c r="AH1583">
        <f t="shared" si="200"/>
        <v>100</v>
      </c>
    </row>
    <row r="1584" spans="1:34" x14ac:dyDescent="0.45">
      <c r="A1584" t="str">
        <f>MID('Stand condition - SCT output'!$I1584,9,4)</f>
        <v>2001</v>
      </c>
      <c r="B1584">
        <f t="shared" si="198"/>
        <v>2002</v>
      </c>
      <c r="C1584" t="str">
        <f>MID('Stand condition - SCT output'!$I1584,18,4)</f>
        <v>2003</v>
      </c>
      <c r="D1584">
        <f>SUM('Stand condition - SCT output'!$B1584:$C1584)</f>
        <v>2003202.6169773401</v>
      </c>
      <c r="E1584" s="1">
        <f>'Stand condition - SCT output'!$D1584</f>
        <v>68765471.544293493</v>
      </c>
      <c r="F1584" s="1">
        <f>'Stand condition - SCT output'!$E1584</f>
        <v>142322040.94517601</v>
      </c>
      <c r="G1584" s="1">
        <f>'Stand condition - SCT output'!$F1584</f>
        <v>23510076.118550301</v>
      </c>
      <c r="H1584" s="1">
        <f>'Stand condition - SCT output'!$G1584</f>
        <v>0</v>
      </c>
      <c r="I1584" s="1" t="str">
        <f>'Stand condition - SCT output'!$H1584</f>
        <v>Namoi</v>
      </c>
      <c r="J1584" s="1" t="str">
        <f>'Stand condition - SCT output'!$J1584</f>
        <v>Black Box</v>
      </c>
      <c r="K1584" s="1"/>
      <c r="L1584" t="s">
        <v>88</v>
      </c>
      <c r="M1584">
        <v>2002</v>
      </c>
      <c r="N1584" t="s">
        <v>90</v>
      </c>
      <c r="O1584">
        <v>2003202.6169773401</v>
      </c>
      <c r="P1584" s="1">
        <v>68765471.544293493</v>
      </c>
      <c r="Q1584" s="1">
        <v>142322040.94517601</v>
      </c>
      <c r="R1584" s="1">
        <v>23510076.118550301</v>
      </c>
      <c r="S1584" s="1">
        <v>0</v>
      </c>
      <c r="T1584" s="1" t="s">
        <v>7</v>
      </c>
      <c r="U1584" s="1" t="s">
        <v>58</v>
      </c>
      <c r="V1584">
        <f t="shared" si="199"/>
        <v>236600791.22499713</v>
      </c>
      <c r="X1584" t="s">
        <v>88</v>
      </c>
      <c r="Y1584">
        <v>2002</v>
      </c>
      <c r="Z1584" t="s">
        <v>90</v>
      </c>
      <c r="AA1584">
        <f t="shared" si="193"/>
        <v>0.84665930600053696</v>
      </c>
      <c r="AB1584">
        <f t="shared" si="194"/>
        <v>29.063922900790512</v>
      </c>
      <c r="AC1584">
        <f t="shared" si="195"/>
        <v>60.152816991146018</v>
      </c>
      <c r="AD1584">
        <f t="shared" si="196"/>
        <v>9.9366008020629284</v>
      </c>
      <c r="AE1584">
        <f t="shared" si="197"/>
        <v>0</v>
      </c>
      <c r="AF1584" s="1" t="s">
        <v>7</v>
      </c>
      <c r="AG1584" s="1" t="s">
        <v>58</v>
      </c>
      <c r="AH1584">
        <f t="shared" si="200"/>
        <v>99.999999999999986</v>
      </c>
    </row>
    <row r="1585" spans="1:34" x14ac:dyDescent="0.45">
      <c r="A1585" t="str">
        <f>MID('Stand condition - SCT output'!$I1585,9,4)</f>
        <v>2001</v>
      </c>
      <c r="B1585">
        <f t="shared" si="198"/>
        <v>2002</v>
      </c>
      <c r="C1585" t="str">
        <f>MID('Stand condition - SCT output'!$I1585,18,4)</f>
        <v>2003</v>
      </c>
      <c r="D1585">
        <f>SUM('Stand condition - SCT output'!$B1585:$C1585)</f>
        <v>2046054.3616333005</v>
      </c>
      <c r="E1585" s="1">
        <f>'Stand condition - SCT output'!$D1585</f>
        <v>70230495.862186193</v>
      </c>
      <c r="F1585" s="1">
        <f>'Stand condition - SCT output'!$E1585</f>
        <v>204517044.78524899</v>
      </c>
      <c r="G1585" s="1">
        <f>'Stand condition - SCT output'!$F1585</f>
        <v>14282012.4712</v>
      </c>
      <c r="H1585" s="1">
        <f>'Stand condition - SCT output'!$G1585</f>
        <v>0</v>
      </c>
      <c r="I1585" s="1" t="str">
        <f>'Stand condition - SCT output'!$H1585</f>
        <v>Nebine</v>
      </c>
      <c r="J1585" s="1" t="str">
        <f>'Stand condition - SCT output'!$J1585</f>
        <v>Black Box</v>
      </c>
      <c r="K1585" s="1"/>
      <c r="L1585" t="s">
        <v>88</v>
      </c>
      <c r="M1585">
        <v>2002</v>
      </c>
      <c r="N1585" t="s">
        <v>90</v>
      </c>
      <c r="O1585">
        <v>2046054.3616333005</v>
      </c>
      <c r="P1585" s="1">
        <v>70230495.862186193</v>
      </c>
      <c r="Q1585" s="1">
        <v>204517044.78524899</v>
      </c>
      <c r="R1585" s="1">
        <v>14282012.4712</v>
      </c>
      <c r="S1585" s="1">
        <v>0</v>
      </c>
      <c r="T1585" s="1" t="s">
        <v>8</v>
      </c>
      <c r="U1585" s="1" t="s">
        <v>58</v>
      </c>
      <c r="V1585">
        <f t="shared" si="199"/>
        <v>291075607.48026848</v>
      </c>
      <c r="X1585" t="s">
        <v>88</v>
      </c>
      <c r="Y1585">
        <v>2002</v>
      </c>
      <c r="Z1585" t="s">
        <v>90</v>
      </c>
      <c r="AA1585">
        <f t="shared" si="193"/>
        <v>0.70292882984775673</v>
      </c>
      <c r="AB1585">
        <f t="shared" si="194"/>
        <v>24.127922112795726</v>
      </c>
      <c r="AC1585">
        <f t="shared" si="195"/>
        <v>70.262515830740938</v>
      </c>
      <c r="AD1585">
        <f t="shared" si="196"/>
        <v>4.9066332266155808</v>
      </c>
      <c r="AE1585">
        <f t="shared" si="197"/>
        <v>0</v>
      </c>
      <c r="AF1585" s="1" t="s">
        <v>8</v>
      </c>
      <c r="AG1585" s="1" t="s">
        <v>58</v>
      </c>
      <c r="AH1585">
        <f t="shared" si="200"/>
        <v>100</v>
      </c>
    </row>
    <row r="1586" spans="1:34" x14ac:dyDescent="0.45">
      <c r="A1586" t="str">
        <f>MID('Stand condition - SCT output'!$I1586,9,4)</f>
        <v>2001</v>
      </c>
      <c r="B1586">
        <f t="shared" si="198"/>
        <v>2002</v>
      </c>
      <c r="C1586" t="str">
        <f>MID('Stand condition - SCT output'!$I1586,18,4)</f>
        <v>2003</v>
      </c>
      <c r="D1586">
        <f>SUM('Stand condition - SCT output'!$B1586:$C1586)</f>
        <v>8113.9500732421802</v>
      </c>
      <c r="E1586" s="1">
        <f>'Stand condition - SCT output'!$D1586</f>
        <v>76047.38671875</v>
      </c>
      <c r="F1586" s="1">
        <f>'Stand condition - SCT output'!$E1586</f>
        <v>125860.056030273</v>
      </c>
      <c r="G1586" s="1">
        <f>'Stand condition - SCT output'!$F1586</f>
        <v>186017.75486629701</v>
      </c>
      <c r="H1586" s="1">
        <f>'Stand condition - SCT output'!$G1586</f>
        <v>3106.0153198242101</v>
      </c>
      <c r="I1586" s="1" t="str">
        <f>'Stand condition - SCT output'!$H1586</f>
        <v>Ovens</v>
      </c>
      <c r="J1586" s="1" t="str">
        <f>'Stand condition - SCT output'!$J1586</f>
        <v>Black Box</v>
      </c>
      <c r="K1586" s="1"/>
      <c r="L1586" t="s">
        <v>88</v>
      </c>
      <c r="M1586">
        <v>2002</v>
      </c>
      <c r="N1586" t="s">
        <v>90</v>
      </c>
      <c r="O1586">
        <v>8113.9500732421802</v>
      </c>
      <c r="P1586" s="1">
        <v>76047.38671875</v>
      </c>
      <c r="Q1586" s="1">
        <v>125860.056030273</v>
      </c>
      <c r="R1586" s="1">
        <v>186017.75486629701</v>
      </c>
      <c r="S1586" s="1">
        <v>3106.0153198242101</v>
      </c>
      <c r="T1586" s="1" t="s">
        <v>9</v>
      </c>
      <c r="U1586" s="1" t="s">
        <v>58</v>
      </c>
      <c r="V1586">
        <f t="shared" si="199"/>
        <v>399145.16300838639</v>
      </c>
      <c r="X1586" t="s">
        <v>88</v>
      </c>
      <c r="Y1586">
        <v>2002</v>
      </c>
      <c r="Z1586" t="s">
        <v>90</v>
      </c>
      <c r="AA1586">
        <f t="shared" si="193"/>
        <v>2.0328318680068032</v>
      </c>
      <c r="AB1586">
        <f t="shared" si="194"/>
        <v>19.052563770427597</v>
      </c>
      <c r="AC1586">
        <f t="shared" si="195"/>
        <v>31.532401666014572</v>
      </c>
      <c r="AD1586">
        <f t="shared" si="196"/>
        <v>46.604035851084234</v>
      </c>
      <c r="AE1586">
        <f t="shared" si="197"/>
        <v>0.77816684446679618</v>
      </c>
      <c r="AF1586" s="1" t="s">
        <v>9</v>
      </c>
      <c r="AG1586" s="1" t="s">
        <v>58</v>
      </c>
      <c r="AH1586">
        <f t="shared" si="200"/>
        <v>100</v>
      </c>
    </row>
    <row r="1587" spans="1:34" x14ac:dyDescent="0.45">
      <c r="A1587" t="str">
        <f>MID('Stand condition - SCT output'!$I1587,9,4)</f>
        <v>2001</v>
      </c>
      <c r="B1587">
        <f t="shared" si="198"/>
        <v>2002</v>
      </c>
      <c r="C1587" t="str">
        <f>MID('Stand condition - SCT output'!$I1587,18,4)</f>
        <v>2003</v>
      </c>
      <c r="D1587">
        <f>SUM('Stand condition - SCT output'!$B1587:$C1587)</f>
        <v>17421099.668096039</v>
      </c>
      <c r="E1587" s="1">
        <f>'Stand condition - SCT output'!$D1587</f>
        <v>134458765.14181301</v>
      </c>
      <c r="F1587" s="1">
        <f>'Stand condition - SCT output'!$E1587</f>
        <v>163452169.327968</v>
      </c>
      <c r="G1587" s="1">
        <f>'Stand condition - SCT output'!$F1587</f>
        <v>67618804.103710204</v>
      </c>
      <c r="H1587" s="1">
        <f>'Stand condition - SCT output'!$G1587</f>
        <v>1597.8179058000101</v>
      </c>
      <c r="I1587" s="1" t="str">
        <f>'Stand condition - SCT output'!$H1587</f>
        <v>Paroo</v>
      </c>
      <c r="J1587" s="1" t="str">
        <f>'Stand condition - SCT output'!$J1587</f>
        <v>Black Box</v>
      </c>
      <c r="K1587" s="1"/>
      <c r="L1587" t="s">
        <v>88</v>
      </c>
      <c r="M1587">
        <v>2002</v>
      </c>
      <c r="N1587" t="s">
        <v>90</v>
      </c>
      <c r="O1587">
        <v>17421099.668096039</v>
      </c>
      <c r="P1587" s="1">
        <v>134458765.14181301</v>
      </c>
      <c r="Q1587" s="1">
        <v>163452169.327968</v>
      </c>
      <c r="R1587" s="1">
        <v>67618804.103710204</v>
      </c>
      <c r="S1587" s="1">
        <v>1597.8179058000101</v>
      </c>
      <c r="T1587" s="1" t="s">
        <v>10</v>
      </c>
      <c r="U1587" s="1" t="s">
        <v>58</v>
      </c>
      <c r="V1587">
        <f t="shared" si="199"/>
        <v>382952436.05949306</v>
      </c>
      <c r="X1587" t="s">
        <v>88</v>
      </c>
      <c r="Y1587">
        <v>2002</v>
      </c>
      <c r="Z1587" t="s">
        <v>90</v>
      </c>
      <c r="AA1587">
        <f t="shared" si="193"/>
        <v>4.5491549413696921</v>
      </c>
      <c r="AB1587">
        <f t="shared" si="194"/>
        <v>35.111087560995266</v>
      </c>
      <c r="AC1587">
        <f t="shared" si="195"/>
        <v>42.682107211501091</v>
      </c>
      <c r="AD1587">
        <f t="shared" si="196"/>
        <v>17.657233049486432</v>
      </c>
      <c r="AE1587">
        <f t="shared" si="197"/>
        <v>4.1723664751718226E-4</v>
      </c>
      <c r="AF1587" s="1" t="s">
        <v>10</v>
      </c>
      <c r="AG1587" s="1" t="s">
        <v>58</v>
      </c>
      <c r="AH1587">
        <f t="shared" si="200"/>
        <v>100</v>
      </c>
    </row>
    <row r="1588" spans="1:34" x14ac:dyDescent="0.45">
      <c r="A1588" t="str">
        <f>MID('Stand condition - SCT output'!$I1588,9,4)</f>
        <v>2001</v>
      </c>
      <c r="B1588">
        <f t="shared" si="198"/>
        <v>2002</v>
      </c>
      <c r="C1588" t="str">
        <f>MID('Stand condition - SCT output'!$I1588,18,4)</f>
        <v>2003</v>
      </c>
      <c r="D1588">
        <f>SUM('Stand condition - SCT output'!$B1588:$C1588)</f>
        <v>17825865.175418068</v>
      </c>
      <c r="E1588" s="1">
        <f>'Stand condition - SCT output'!$D1588</f>
        <v>33236635.779303499</v>
      </c>
      <c r="F1588" s="1">
        <f>'Stand condition - SCT output'!$E1588</f>
        <v>49047542.698873803</v>
      </c>
      <c r="G1588" s="1">
        <f>'Stand condition - SCT output'!$F1588</f>
        <v>18726418.019703101</v>
      </c>
      <c r="H1588" s="1">
        <f>'Stand condition - SCT output'!$G1588</f>
        <v>0</v>
      </c>
      <c r="I1588" s="1" t="str">
        <f>'Stand condition - SCT output'!$H1588</f>
        <v>Wimmera-Avoca</v>
      </c>
      <c r="J1588" s="1" t="str">
        <f>'Stand condition - SCT output'!$J1588</f>
        <v>Black Box</v>
      </c>
      <c r="K1588" s="1"/>
      <c r="L1588" t="s">
        <v>88</v>
      </c>
      <c r="M1588">
        <v>2002</v>
      </c>
      <c r="N1588" t="s">
        <v>90</v>
      </c>
      <c r="O1588">
        <v>17825865.175418068</v>
      </c>
      <c r="P1588" s="1">
        <v>33236635.779303499</v>
      </c>
      <c r="Q1588" s="1">
        <v>49047542.698873803</v>
      </c>
      <c r="R1588" s="1">
        <v>18726418.019703101</v>
      </c>
      <c r="S1588" s="1">
        <v>0</v>
      </c>
      <c r="T1588" s="1" t="s">
        <v>11</v>
      </c>
      <c r="U1588" s="1" t="s">
        <v>58</v>
      </c>
      <c r="V1588">
        <f t="shared" si="199"/>
        <v>118836461.67329848</v>
      </c>
      <c r="X1588" t="s">
        <v>88</v>
      </c>
      <c r="Y1588">
        <v>2002</v>
      </c>
      <c r="Z1588" t="s">
        <v>90</v>
      </c>
      <c r="AA1588">
        <f t="shared" si="193"/>
        <v>15.000333167462006</v>
      </c>
      <c r="AB1588">
        <f t="shared" si="194"/>
        <v>27.96838218784789</v>
      </c>
      <c r="AC1588">
        <f t="shared" si="195"/>
        <v>41.273142946407972</v>
      </c>
      <c r="AD1588">
        <f t="shared" si="196"/>
        <v>15.758141698282124</v>
      </c>
      <c r="AE1588">
        <f t="shared" si="197"/>
        <v>0</v>
      </c>
      <c r="AF1588" s="1" t="s">
        <v>11</v>
      </c>
      <c r="AG1588" s="1" t="s">
        <v>58</v>
      </c>
      <c r="AH1588">
        <f t="shared" si="200"/>
        <v>100</v>
      </c>
    </row>
    <row r="1589" spans="1:34" x14ac:dyDescent="0.45">
      <c r="A1589" t="str">
        <f>MID('Stand condition - SCT output'!$I1589,9,4)</f>
        <v>2001</v>
      </c>
      <c r="B1589">
        <f t="shared" si="198"/>
        <v>2002</v>
      </c>
      <c r="C1589" t="str">
        <f>MID('Stand condition - SCT output'!$I1589,18,4)</f>
        <v>2003</v>
      </c>
      <c r="D1589">
        <f>SUM('Stand condition - SCT output'!$B1589:$C1589)</f>
        <v>145185742.9429782</v>
      </c>
      <c r="E1589" s="1">
        <f>'Stand condition - SCT output'!$D1589</f>
        <v>440867068.86549503</v>
      </c>
      <c r="F1589" s="1">
        <f>'Stand condition - SCT output'!$E1589</f>
        <v>223186951.32155901</v>
      </c>
      <c r="G1589" s="1">
        <f>'Stand condition - SCT output'!$F1589</f>
        <v>76358273.366892606</v>
      </c>
      <c r="H1589" s="1">
        <f>'Stand condition - SCT output'!$G1589</f>
        <v>1283.17956542968</v>
      </c>
      <c r="I1589" s="1" t="str">
        <f>'Stand condition - SCT output'!$H1589</f>
        <v>Lachlan</v>
      </c>
      <c r="J1589" s="1" t="str">
        <f>'Stand condition - SCT output'!$J1589</f>
        <v>Black Box</v>
      </c>
      <c r="K1589" s="1"/>
      <c r="L1589" t="s">
        <v>88</v>
      </c>
      <c r="M1589">
        <v>2002</v>
      </c>
      <c r="N1589" t="s">
        <v>90</v>
      </c>
      <c r="O1589">
        <v>145185742.9429782</v>
      </c>
      <c r="P1589" s="1">
        <v>440867068.86549503</v>
      </c>
      <c r="Q1589" s="1">
        <v>223186951.32155901</v>
      </c>
      <c r="R1589" s="1">
        <v>76358273.366892606</v>
      </c>
      <c r="S1589" s="1">
        <v>1283.17956542968</v>
      </c>
      <c r="T1589" s="1" t="s">
        <v>12</v>
      </c>
      <c r="U1589" s="1" t="s">
        <v>58</v>
      </c>
      <c r="V1589">
        <f t="shared" si="199"/>
        <v>885599319.67649031</v>
      </c>
      <c r="X1589" t="s">
        <v>88</v>
      </c>
      <c r="Y1589">
        <v>2002</v>
      </c>
      <c r="Z1589" t="s">
        <v>90</v>
      </c>
      <c r="AA1589">
        <f t="shared" si="193"/>
        <v>16.394066675210929</v>
      </c>
      <c r="AB1589">
        <f t="shared" si="194"/>
        <v>49.781775919446716</v>
      </c>
      <c r="AC1589">
        <f t="shared" si="195"/>
        <v>25.201797964692346</v>
      </c>
      <c r="AD1589">
        <f t="shared" si="196"/>
        <v>8.6222145467304898</v>
      </c>
      <c r="AE1589">
        <f t="shared" si="197"/>
        <v>1.4489391950960688E-4</v>
      </c>
      <c r="AF1589" s="1" t="s">
        <v>12</v>
      </c>
      <c r="AG1589" s="1" t="s">
        <v>58</v>
      </c>
      <c r="AH1589">
        <f t="shared" si="200"/>
        <v>99.999999999999986</v>
      </c>
    </row>
    <row r="1590" spans="1:34" x14ac:dyDescent="0.45">
      <c r="A1590" t="str">
        <f>MID('Stand condition - SCT output'!$I1590,9,4)</f>
        <v>2001</v>
      </c>
      <c r="B1590">
        <f t="shared" si="198"/>
        <v>2002</v>
      </c>
      <c r="C1590" t="str">
        <f>MID('Stand condition - SCT output'!$I1590,18,4)</f>
        <v>2003</v>
      </c>
      <c r="D1590">
        <f>SUM('Stand condition - SCT output'!$B1590:$C1590)</f>
        <v>6401740.4001457645</v>
      </c>
      <c r="E1590" s="1">
        <f>'Stand condition - SCT output'!$D1590</f>
        <v>11425344.921775401</v>
      </c>
      <c r="F1590" s="1">
        <f>'Stand condition - SCT output'!$E1590</f>
        <v>13413183.812098799</v>
      </c>
      <c r="G1590" s="1">
        <f>'Stand condition - SCT output'!$F1590</f>
        <v>5145640.26020364</v>
      </c>
      <c r="H1590" s="1">
        <f>'Stand condition - SCT output'!$G1590</f>
        <v>0</v>
      </c>
      <c r="I1590" s="1" t="str">
        <f>'Stand condition - SCT output'!$H1590</f>
        <v>Loddon</v>
      </c>
      <c r="J1590" s="1" t="str">
        <f>'Stand condition - SCT output'!$J1590</f>
        <v>Black Box</v>
      </c>
      <c r="K1590" s="1"/>
      <c r="L1590" t="s">
        <v>88</v>
      </c>
      <c r="M1590">
        <v>2002</v>
      </c>
      <c r="N1590" t="s">
        <v>90</v>
      </c>
      <c r="O1590">
        <v>6401740.4001457645</v>
      </c>
      <c r="P1590" s="1">
        <v>11425344.921775401</v>
      </c>
      <c r="Q1590" s="1">
        <v>13413183.812098799</v>
      </c>
      <c r="R1590" s="1">
        <v>5145640.26020364</v>
      </c>
      <c r="S1590" s="1">
        <v>0</v>
      </c>
      <c r="T1590" s="1" t="s">
        <v>13</v>
      </c>
      <c r="U1590" s="1" t="s">
        <v>58</v>
      </c>
      <c r="V1590">
        <f t="shared" si="199"/>
        <v>36385909.394223601</v>
      </c>
      <c r="X1590" t="s">
        <v>88</v>
      </c>
      <c r="Y1590">
        <v>2002</v>
      </c>
      <c r="Z1590" t="s">
        <v>90</v>
      </c>
      <c r="AA1590">
        <f t="shared" si="193"/>
        <v>17.594009622752658</v>
      </c>
      <c r="AB1590">
        <f t="shared" si="194"/>
        <v>31.40046548785508</v>
      </c>
      <c r="AC1590">
        <f t="shared" si="195"/>
        <v>36.86367617412963</v>
      </c>
      <c r="AD1590">
        <f t="shared" si="196"/>
        <v>14.141848715262645</v>
      </c>
      <c r="AE1590">
        <f t="shared" si="197"/>
        <v>0</v>
      </c>
      <c r="AF1590" s="1" t="s">
        <v>13</v>
      </c>
      <c r="AG1590" s="1" t="s">
        <v>58</v>
      </c>
      <c r="AH1590">
        <f t="shared" si="200"/>
        <v>100.00000000000001</v>
      </c>
    </row>
    <row r="1591" spans="1:34" x14ac:dyDescent="0.45">
      <c r="A1591" t="str">
        <f>MID('Stand condition - SCT output'!$I1591,9,4)</f>
        <v>2001</v>
      </c>
      <c r="B1591">
        <f t="shared" si="198"/>
        <v>2002</v>
      </c>
      <c r="C1591" t="str">
        <f>MID('Stand condition - SCT output'!$I1591,18,4)</f>
        <v>2003</v>
      </c>
      <c r="D1591">
        <f>SUM('Stand condition - SCT output'!$B1591:$C1591)</f>
        <v>144742805.04713929</v>
      </c>
      <c r="E1591" s="1">
        <f>'Stand condition - SCT output'!$D1591</f>
        <v>520218941.91187</v>
      </c>
      <c r="F1591" s="1">
        <f>'Stand condition - SCT output'!$E1591</f>
        <v>293703270.89843398</v>
      </c>
      <c r="G1591" s="1">
        <f>'Stand condition - SCT output'!$F1591</f>
        <v>216214102.73394501</v>
      </c>
      <c r="H1591" s="1">
        <f>'Stand condition - SCT output'!$G1591</f>
        <v>5785.2197265625</v>
      </c>
      <c r="I1591" s="1" t="str">
        <f>'Stand condition - SCT output'!$H1591</f>
        <v>Lower Darling</v>
      </c>
      <c r="J1591" s="1" t="str">
        <f>'Stand condition - SCT output'!$J1591</f>
        <v>Black Box</v>
      </c>
      <c r="K1591" s="1"/>
      <c r="L1591" t="s">
        <v>88</v>
      </c>
      <c r="M1591">
        <v>2002</v>
      </c>
      <c r="N1591" t="s">
        <v>90</v>
      </c>
      <c r="O1591">
        <v>144742805.04713929</v>
      </c>
      <c r="P1591" s="1">
        <v>520218941.91187</v>
      </c>
      <c r="Q1591" s="1">
        <v>293703270.89843398</v>
      </c>
      <c r="R1591" s="1">
        <v>216214102.73394501</v>
      </c>
      <c r="S1591" s="1">
        <v>5785.2197265625</v>
      </c>
      <c r="T1591" s="1" t="s">
        <v>14</v>
      </c>
      <c r="U1591" s="1" t="s">
        <v>58</v>
      </c>
      <c r="V1591">
        <f t="shared" si="199"/>
        <v>1174884905.8111148</v>
      </c>
      <c r="X1591" t="s">
        <v>88</v>
      </c>
      <c r="Y1591">
        <v>2002</v>
      </c>
      <c r="Z1591" t="s">
        <v>90</v>
      </c>
      <c r="AA1591">
        <f t="shared" si="193"/>
        <v>12.319743349431494</v>
      </c>
      <c r="AB1591">
        <f t="shared" si="194"/>
        <v>44.278289672359207</v>
      </c>
      <c r="AC1591">
        <f t="shared" si="195"/>
        <v>24.998471718016301</v>
      </c>
      <c r="AD1591">
        <f t="shared" si="196"/>
        <v>18.40300285283481</v>
      </c>
      <c r="AE1591">
        <f t="shared" si="197"/>
        <v>4.9240735819722789E-4</v>
      </c>
      <c r="AF1591" s="1" t="s">
        <v>14</v>
      </c>
      <c r="AG1591" s="1" t="s">
        <v>58</v>
      </c>
      <c r="AH1591">
        <f t="shared" si="200"/>
        <v>100</v>
      </c>
    </row>
    <row r="1592" spans="1:34" x14ac:dyDescent="0.45">
      <c r="A1592" t="str">
        <f>MID('Stand condition - SCT output'!$I1592,9,4)</f>
        <v>2001</v>
      </c>
      <c r="B1592">
        <f t="shared" si="198"/>
        <v>2002</v>
      </c>
      <c r="C1592" t="str">
        <f>MID('Stand condition - SCT output'!$I1592,18,4)</f>
        <v>2003</v>
      </c>
      <c r="D1592">
        <f>SUM('Stand condition - SCT output'!$B1592:$C1592)</f>
        <v>64803280.865687892</v>
      </c>
      <c r="E1592" s="1">
        <f>'Stand condition - SCT output'!$D1592</f>
        <v>889830431.71285903</v>
      </c>
      <c r="F1592" s="1">
        <f>'Stand condition - SCT output'!$E1592</f>
        <v>734153479.03179598</v>
      </c>
      <c r="G1592" s="1">
        <f>'Stand condition - SCT output'!$F1592</f>
        <v>108889115.93705601</v>
      </c>
      <c r="H1592" s="1">
        <f>'Stand condition - SCT output'!$G1592</f>
        <v>1993.2589721679601</v>
      </c>
      <c r="I1592" s="1" t="str">
        <f>'Stand condition - SCT output'!$H1592</f>
        <v>Macquarie-Castlereagh</v>
      </c>
      <c r="J1592" s="1" t="str">
        <f>'Stand condition - SCT output'!$J1592</f>
        <v>Black Box</v>
      </c>
      <c r="K1592" s="1"/>
      <c r="L1592" t="s">
        <v>88</v>
      </c>
      <c r="M1592">
        <v>2002</v>
      </c>
      <c r="N1592" t="s">
        <v>90</v>
      </c>
      <c r="O1592">
        <v>64803280.865687892</v>
      </c>
      <c r="P1592" s="1">
        <v>889830431.71285903</v>
      </c>
      <c r="Q1592" s="1">
        <v>734153479.03179598</v>
      </c>
      <c r="R1592" s="1">
        <v>108889115.93705601</v>
      </c>
      <c r="S1592" s="1">
        <v>1993.2589721679601</v>
      </c>
      <c r="T1592" s="1" t="s">
        <v>15</v>
      </c>
      <c r="U1592" s="1" t="s">
        <v>58</v>
      </c>
      <c r="V1592">
        <f t="shared" si="199"/>
        <v>1797678300.8063712</v>
      </c>
      <c r="X1592" t="s">
        <v>88</v>
      </c>
      <c r="Y1592">
        <v>2002</v>
      </c>
      <c r="Z1592" t="s">
        <v>90</v>
      </c>
      <c r="AA1592">
        <f t="shared" si="193"/>
        <v>3.6048319010481222</v>
      </c>
      <c r="AB1592">
        <f t="shared" si="194"/>
        <v>49.498869253398361</v>
      </c>
      <c r="AC1592">
        <f t="shared" si="195"/>
        <v>40.838979849869808</v>
      </c>
      <c r="AD1592">
        <f t="shared" si="196"/>
        <v>6.0572081160579412</v>
      </c>
      <c r="AE1592">
        <f t="shared" si="197"/>
        <v>1.1087962575249746E-4</v>
      </c>
      <c r="AF1592" s="1" t="s">
        <v>15</v>
      </c>
      <c r="AG1592" s="1" t="s">
        <v>58</v>
      </c>
      <c r="AH1592">
        <f t="shared" si="200"/>
        <v>99.999999999999972</v>
      </c>
    </row>
    <row r="1593" spans="1:34" x14ac:dyDescent="0.45">
      <c r="A1593" t="str">
        <f>MID('Stand condition - SCT output'!$I1593,9,4)</f>
        <v>2001</v>
      </c>
      <c r="B1593">
        <f t="shared" si="198"/>
        <v>2002</v>
      </c>
      <c r="C1593" t="str">
        <f>MID('Stand condition - SCT output'!$I1593,18,4)</f>
        <v>2003</v>
      </c>
      <c r="D1593">
        <f>SUM('Stand condition - SCT output'!$B1593:$C1593)</f>
        <v>861809.67993164004</v>
      </c>
      <c r="E1593" s="1">
        <f>'Stand condition - SCT output'!$D1593</f>
        <v>7107520.9935470195</v>
      </c>
      <c r="F1593" s="1">
        <f>'Stand condition - SCT output'!$E1593</f>
        <v>12602889.0274856</v>
      </c>
      <c r="G1593" s="1">
        <f>'Stand condition - SCT output'!$F1593</f>
        <v>4900839.2464257302</v>
      </c>
      <c r="H1593" s="1">
        <f>'Stand condition - SCT output'!$G1593</f>
        <v>682.528076171875</v>
      </c>
      <c r="I1593" s="1" t="str">
        <f>'Stand condition - SCT output'!$H1593</f>
        <v>Moonie</v>
      </c>
      <c r="J1593" s="1" t="str">
        <f>'Stand condition - SCT output'!$J1593</f>
        <v>Black Box</v>
      </c>
      <c r="K1593" s="1"/>
      <c r="L1593" t="s">
        <v>88</v>
      </c>
      <c r="M1593">
        <v>2002</v>
      </c>
      <c r="N1593" t="s">
        <v>90</v>
      </c>
      <c r="O1593">
        <v>861809.67993164004</v>
      </c>
      <c r="P1593" s="1">
        <v>7107520.9935470195</v>
      </c>
      <c r="Q1593" s="1">
        <v>12602889.0274856</v>
      </c>
      <c r="R1593" s="1">
        <v>4900839.2464257302</v>
      </c>
      <c r="S1593" s="1">
        <v>682.528076171875</v>
      </c>
      <c r="T1593" s="1" t="s">
        <v>16</v>
      </c>
      <c r="U1593" s="1" t="s">
        <v>58</v>
      </c>
      <c r="V1593">
        <f t="shared" si="199"/>
        <v>25473741.475466158</v>
      </c>
      <c r="X1593" t="s">
        <v>88</v>
      </c>
      <c r="Y1593">
        <v>2002</v>
      </c>
      <c r="Z1593" t="s">
        <v>90</v>
      </c>
      <c r="AA1593">
        <f t="shared" si="193"/>
        <v>3.3831295679971145</v>
      </c>
      <c r="AB1593">
        <f t="shared" si="194"/>
        <v>27.901362665520868</v>
      </c>
      <c r="AC1593">
        <f t="shared" si="195"/>
        <v>49.474039923124295</v>
      </c>
      <c r="AD1593">
        <f t="shared" si="196"/>
        <v>19.23878850362733</v>
      </c>
      <c r="AE1593">
        <f t="shared" si="197"/>
        <v>2.6793397304012839E-3</v>
      </c>
      <c r="AF1593" s="1" t="s">
        <v>16</v>
      </c>
      <c r="AG1593" s="1" t="s">
        <v>58</v>
      </c>
      <c r="AH1593">
        <f t="shared" si="200"/>
        <v>100.00000000000001</v>
      </c>
    </row>
    <row r="1594" spans="1:34" x14ac:dyDescent="0.45">
      <c r="A1594" t="str">
        <f>MID('Stand condition - SCT output'!$I1594,9,4)</f>
        <v>2001</v>
      </c>
      <c r="B1594">
        <f t="shared" si="198"/>
        <v>2002</v>
      </c>
      <c r="C1594" t="str">
        <f>MID('Stand condition - SCT output'!$I1594,18,4)</f>
        <v>2003</v>
      </c>
      <c r="D1594">
        <f>SUM('Stand condition - SCT output'!$B1594:$C1594)</f>
        <v>213933656.83524209</v>
      </c>
      <c r="E1594" s="1">
        <f>'Stand condition - SCT output'!$D1594</f>
        <v>595894759.49072695</v>
      </c>
      <c r="F1594" s="1">
        <f>'Stand condition - SCT output'!$E1594</f>
        <v>652668277.94532895</v>
      </c>
      <c r="G1594" s="1">
        <f>'Stand condition - SCT output'!$F1594</f>
        <v>483325175.313869</v>
      </c>
      <c r="H1594" s="1">
        <f>'Stand condition - SCT output'!$G1594</f>
        <v>11429.5361328125</v>
      </c>
      <c r="I1594" s="1" t="str">
        <f>'Stand condition - SCT output'!$H1594</f>
        <v>Murray</v>
      </c>
      <c r="J1594" s="1" t="str">
        <f>'Stand condition - SCT output'!$J1594</f>
        <v>Black Box</v>
      </c>
      <c r="K1594" s="1"/>
      <c r="L1594" t="s">
        <v>88</v>
      </c>
      <c r="M1594">
        <v>2002</v>
      </c>
      <c r="N1594" t="s">
        <v>90</v>
      </c>
      <c r="O1594">
        <v>213933656.83524209</v>
      </c>
      <c r="P1594" s="1">
        <v>595894759.49072695</v>
      </c>
      <c r="Q1594" s="1">
        <v>652668277.94532895</v>
      </c>
      <c r="R1594" s="1">
        <v>483325175.313869</v>
      </c>
      <c r="S1594" s="1">
        <v>11429.5361328125</v>
      </c>
      <c r="T1594" s="1" t="s">
        <v>17</v>
      </c>
      <c r="U1594" s="1" t="s">
        <v>58</v>
      </c>
      <c r="V1594">
        <f t="shared" si="199"/>
        <v>1945833299.1212997</v>
      </c>
      <c r="X1594" t="s">
        <v>88</v>
      </c>
      <c r="Y1594">
        <v>2002</v>
      </c>
      <c r="Z1594" t="s">
        <v>90</v>
      </c>
      <c r="AA1594">
        <f t="shared" si="193"/>
        <v>10.994449366852255</v>
      </c>
      <c r="AB1594">
        <f t="shared" si="194"/>
        <v>30.624142353809102</v>
      </c>
      <c r="AC1594">
        <f t="shared" si="195"/>
        <v>33.541839285002531</v>
      </c>
      <c r="AD1594">
        <f t="shared" si="196"/>
        <v>24.838981609171206</v>
      </c>
      <c r="AE1594">
        <f t="shared" si="197"/>
        <v>5.8738516490461205E-4</v>
      </c>
      <c r="AF1594" s="1" t="s">
        <v>17</v>
      </c>
      <c r="AG1594" s="1" t="s">
        <v>58</v>
      </c>
      <c r="AH1594">
        <f t="shared" si="200"/>
        <v>100.00000000000001</v>
      </c>
    </row>
    <row r="1595" spans="1:34" x14ac:dyDescent="0.45">
      <c r="A1595" t="str">
        <f>MID('Stand condition - SCT output'!$I1595,9,4)</f>
        <v>2001</v>
      </c>
      <c r="B1595">
        <f t="shared" si="198"/>
        <v>2002</v>
      </c>
      <c r="C1595" t="str">
        <f>MID('Stand condition - SCT output'!$I1595,18,4)</f>
        <v>2003</v>
      </c>
      <c r="D1595">
        <f>SUM('Stand condition - SCT output'!$B1595:$C1595)</f>
        <v>1523451.2267996899</v>
      </c>
      <c r="E1595" s="1">
        <f>'Stand condition - SCT output'!$D1595</f>
        <v>51397591.670554198</v>
      </c>
      <c r="F1595" s="1">
        <f>'Stand condition - SCT output'!$E1595</f>
        <v>116115382.778788</v>
      </c>
      <c r="G1595" s="1">
        <f>'Stand condition - SCT output'!$F1595</f>
        <v>56574560.751945198</v>
      </c>
      <c r="H1595" s="1">
        <f>'Stand condition - SCT output'!$G1595</f>
        <v>6369.1106409409404</v>
      </c>
      <c r="I1595" s="1" t="str">
        <f>'Stand condition - SCT output'!$H1595</f>
        <v>Barwon-Darling</v>
      </c>
      <c r="J1595" s="1" t="str">
        <f>'Stand condition - SCT output'!$J1595</f>
        <v>Black Box</v>
      </c>
      <c r="K1595" s="1"/>
      <c r="L1595" t="s">
        <v>88</v>
      </c>
      <c r="M1595">
        <v>2002</v>
      </c>
      <c r="N1595" t="s">
        <v>90</v>
      </c>
      <c r="O1595">
        <v>1523451.2267996899</v>
      </c>
      <c r="P1595" s="1">
        <v>51397591.670554198</v>
      </c>
      <c r="Q1595" s="1">
        <v>116115382.778788</v>
      </c>
      <c r="R1595" s="1">
        <v>56574560.751945198</v>
      </c>
      <c r="S1595" s="1">
        <v>6369.1106409409404</v>
      </c>
      <c r="T1595" s="1" t="s">
        <v>18</v>
      </c>
      <c r="U1595" s="1" t="s">
        <v>58</v>
      </c>
      <c r="V1595">
        <f t="shared" si="199"/>
        <v>225617355.53872803</v>
      </c>
      <c r="X1595" t="s">
        <v>88</v>
      </c>
      <c r="Y1595">
        <v>2002</v>
      </c>
      <c r="Z1595" t="s">
        <v>90</v>
      </c>
      <c r="AA1595">
        <f t="shared" si="193"/>
        <v>0.67523671800956997</v>
      </c>
      <c r="AB1595">
        <f t="shared" si="194"/>
        <v>22.780867875978458</v>
      </c>
      <c r="AC1595">
        <f t="shared" si="195"/>
        <v>51.46562528468975</v>
      </c>
      <c r="AD1595">
        <f t="shared" si="196"/>
        <v>25.075447151154101</v>
      </c>
      <c r="AE1595">
        <f t="shared" si="197"/>
        <v>2.8229701681117612E-3</v>
      </c>
      <c r="AF1595" s="1" t="s">
        <v>18</v>
      </c>
      <c r="AG1595" s="1" t="s">
        <v>58</v>
      </c>
      <c r="AH1595">
        <f t="shared" si="200"/>
        <v>99.999999999999986</v>
      </c>
    </row>
    <row r="1596" spans="1:34" x14ac:dyDescent="0.45">
      <c r="A1596" t="str">
        <f>MID('Stand condition - SCT output'!$I1596,9,4)</f>
        <v>2001</v>
      </c>
      <c r="B1596">
        <f t="shared" si="198"/>
        <v>2002</v>
      </c>
      <c r="C1596" t="str">
        <f>MID('Stand condition - SCT output'!$I1596,18,4)</f>
        <v>2003</v>
      </c>
      <c r="D1596">
        <f>SUM('Stand condition - SCT output'!$B1596:$C1596)</f>
        <v>2656983.2119047204</v>
      </c>
      <c r="E1596" s="1">
        <f>'Stand condition - SCT output'!$D1596</f>
        <v>20235609.207832299</v>
      </c>
      <c r="F1596" s="1">
        <f>'Stand condition - SCT output'!$E1596</f>
        <v>46317272.698973097</v>
      </c>
      <c r="G1596" s="1">
        <f>'Stand condition - SCT output'!$F1596</f>
        <v>12263096.9011098</v>
      </c>
      <c r="H1596" s="1">
        <f>'Stand condition - SCT output'!$G1596</f>
        <v>677.70123291015602</v>
      </c>
      <c r="I1596" s="1" t="str">
        <f>'Stand condition - SCT output'!$H1596</f>
        <v>Border Rivers</v>
      </c>
      <c r="J1596" s="1" t="str">
        <f>'Stand condition - SCT output'!$J1596</f>
        <v>Black Box</v>
      </c>
      <c r="K1596" s="1"/>
      <c r="L1596" t="s">
        <v>88</v>
      </c>
      <c r="M1596">
        <v>2002</v>
      </c>
      <c r="N1596" t="s">
        <v>90</v>
      </c>
      <c r="O1596">
        <v>2656983.2119047204</v>
      </c>
      <c r="P1596" s="1">
        <v>20235609.207832299</v>
      </c>
      <c r="Q1596" s="1">
        <v>46317272.698973097</v>
      </c>
      <c r="R1596" s="1">
        <v>12263096.9011098</v>
      </c>
      <c r="S1596" s="1">
        <v>677.70123291015602</v>
      </c>
      <c r="T1596" s="1" t="s">
        <v>19</v>
      </c>
      <c r="U1596" s="1" t="s">
        <v>58</v>
      </c>
      <c r="V1596">
        <f t="shared" si="199"/>
        <v>81473639.721052825</v>
      </c>
      <c r="X1596" t="s">
        <v>88</v>
      </c>
      <c r="Y1596">
        <v>2002</v>
      </c>
      <c r="Z1596" t="s">
        <v>90</v>
      </c>
      <c r="AA1596">
        <f t="shared" si="193"/>
        <v>3.2611568858364812</v>
      </c>
      <c r="AB1596">
        <f t="shared" si="194"/>
        <v>24.837001608267919</v>
      </c>
      <c r="AC1596">
        <f t="shared" si="195"/>
        <v>56.849396758942994</v>
      </c>
      <c r="AD1596">
        <f t="shared" si="196"/>
        <v>15.051612942659551</v>
      </c>
      <c r="AE1596">
        <f t="shared" si="197"/>
        <v>8.3180429305779212E-4</v>
      </c>
      <c r="AF1596" s="1" t="s">
        <v>19</v>
      </c>
      <c r="AG1596" s="1" t="s">
        <v>58</v>
      </c>
      <c r="AH1596">
        <f t="shared" si="200"/>
        <v>100</v>
      </c>
    </row>
    <row r="1597" spans="1:34" x14ac:dyDescent="0.45">
      <c r="A1597" t="str">
        <f>MID('Stand condition - SCT output'!$I1597,9,4)</f>
        <v>2001</v>
      </c>
      <c r="B1597">
        <f t="shared" si="198"/>
        <v>2002</v>
      </c>
      <c r="C1597" t="str">
        <f>MID('Stand condition - SCT output'!$I1597,18,4)</f>
        <v>2003</v>
      </c>
      <c r="D1597">
        <f>SUM('Stand condition - SCT output'!$B1597:$C1597)</f>
        <v>48627.042419433565</v>
      </c>
      <c r="E1597" s="1">
        <f>'Stand condition - SCT output'!$D1597</f>
        <v>187634.97637939401</v>
      </c>
      <c r="F1597" s="1">
        <f>'Stand condition - SCT output'!$E1597</f>
        <v>248938.98335918301</v>
      </c>
      <c r="G1597" s="1">
        <f>'Stand condition - SCT output'!$F1597</f>
        <v>230550.70203378701</v>
      </c>
      <c r="H1597" s="1">
        <f>'Stand condition - SCT output'!$G1597</f>
        <v>622.632080078125</v>
      </c>
      <c r="I1597" s="1" t="str">
        <f>'Stand condition - SCT output'!$H1597</f>
        <v>Campaspe</v>
      </c>
      <c r="J1597" s="1" t="str">
        <f>'Stand condition - SCT output'!$J1597</f>
        <v>Black Box</v>
      </c>
      <c r="K1597" s="1"/>
      <c r="L1597" t="s">
        <v>88</v>
      </c>
      <c r="M1597">
        <v>2002</v>
      </c>
      <c r="N1597" t="s">
        <v>90</v>
      </c>
      <c r="O1597">
        <v>48627.042419433565</v>
      </c>
      <c r="P1597" s="1">
        <v>187634.97637939401</v>
      </c>
      <c r="Q1597" s="1">
        <v>248938.98335918301</v>
      </c>
      <c r="R1597" s="1">
        <v>230550.70203378701</v>
      </c>
      <c r="S1597" s="1">
        <v>622.632080078125</v>
      </c>
      <c r="T1597" s="1" t="s">
        <v>20</v>
      </c>
      <c r="U1597" s="1" t="s">
        <v>58</v>
      </c>
      <c r="V1597">
        <f t="shared" si="199"/>
        <v>716374.33627187577</v>
      </c>
      <c r="X1597" t="s">
        <v>88</v>
      </c>
      <c r="Y1597">
        <v>2002</v>
      </c>
      <c r="Z1597" t="s">
        <v>90</v>
      </c>
      <c r="AA1597">
        <f t="shared" si="193"/>
        <v>6.7879375289316357</v>
      </c>
      <c r="AB1597">
        <f t="shared" si="194"/>
        <v>26.192308529068171</v>
      </c>
      <c r="AC1597">
        <f t="shared" si="195"/>
        <v>34.749846659038688</v>
      </c>
      <c r="AD1597">
        <f t="shared" si="196"/>
        <v>32.182992935454521</v>
      </c>
      <c r="AE1597">
        <f t="shared" si="197"/>
        <v>8.6914347506975173E-2</v>
      </c>
      <c r="AF1597" s="1" t="s">
        <v>20</v>
      </c>
      <c r="AG1597" s="1" t="s">
        <v>58</v>
      </c>
      <c r="AH1597">
        <f t="shared" si="200"/>
        <v>100</v>
      </c>
    </row>
    <row r="1598" spans="1:34" x14ac:dyDescent="0.45">
      <c r="A1598" t="str">
        <f>MID('Stand condition - SCT output'!$I1598,9,4)</f>
        <v>2001</v>
      </c>
      <c r="B1598">
        <f t="shared" si="198"/>
        <v>2002</v>
      </c>
      <c r="C1598" t="str">
        <f>MID('Stand condition - SCT output'!$I1598,18,4)</f>
        <v>2003</v>
      </c>
      <c r="D1598">
        <f>SUM('Stand condition - SCT output'!$B1598:$C1598)</f>
        <v>1892071.608886709</v>
      </c>
      <c r="E1598" s="1">
        <f>'Stand condition - SCT output'!$D1598</f>
        <v>4204647.3730320297</v>
      </c>
      <c r="F1598" s="1">
        <f>'Stand condition - SCT output'!$E1598</f>
        <v>9182483.2955930196</v>
      </c>
      <c r="G1598" s="1">
        <f>'Stand condition - SCT output'!$F1598</f>
        <v>7303333.5237407601</v>
      </c>
      <c r="H1598" s="1">
        <f>'Stand condition - SCT output'!$G1598</f>
        <v>0</v>
      </c>
      <c r="I1598" s="1" t="str">
        <f>'Stand condition - SCT output'!$H1598</f>
        <v>Goulburn-Broken</v>
      </c>
      <c r="J1598" s="1" t="str">
        <f>'Stand condition - SCT output'!$J1598</f>
        <v>Black Box</v>
      </c>
      <c r="K1598" s="1"/>
      <c r="L1598" t="s">
        <v>88</v>
      </c>
      <c r="M1598">
        <v>2002</v>
      </c>
      <c r="N1598" t="s">
        <v>90</v>
      </c>
      <c r="O1598">
        <v>1892071.608886709</v>
      </c>
      <c r="P1598" s="1">
        <v>4204647.3730320297</v>
      </c>
      <c r="Q1598" s="1">
        <v>9182483.2955930196</v>
      </c>
      <c r="R1598" s="1">
        <v>7303333.5237407601</v>
      </c>
      <c r="S1598" s="1">
        <v>0</v>
      </c>
      <c r="T1598" s="1" t="s">
        <v>21</v>
      </c>
      <c r="U1598" s="1" t="s">
        <v>58</v>
      </c>
      <c r="V1598">
        <f t="shared" si="199"/>
        <v>22582535.801252518</v>
      </c>
      <c r="X1598" t="s">
        <v>88</v>
      </c>
      <c r="Y1598">
        <v>2002</v>
      </c>
      <c r="Z1598" t="s">
        <v>90</v>
      </c>
      <c r="AA1598">
        <f t="shared" si="193"/>
        <v>8.3784727523016578</v>
      </c>
      <c r="AB1598">
        <f t="shared" si="194"/>
        <v>18.619022283577308</v>
      </c>
      <c r="AC1598">
        <f t="shared" si="195"/>
        <v>40.661878614551874</v>
      </c>
      <c r="AD1598">
        <f t="shared" si="196"/>
        <v>32.340626349569156</v>
      </c>
      <c r="AE1598">
        <f t="shared" si="197"/>
        <v>0</v>
      </c>
      <c r="AF1598" s="1" t="s">
        <v>21</v>
      </c>
      <c r="AG1598" s="1" t="s">
        <v>58</v>
      </c>
      <c r="AH1598">
        <f t="shared" si="200"/>
        <v>100</v>
      </c>
    </row>
    <row r="1599" spans="1:34" x14ac:dyDescent="0.45">
      <c r="A1599" t="str">
        <f>MID('Stand condition - SCT output'!$I1599,9,4)</f>
        <v>2001</v>
      </c>
      <c r="B1599">
        <f t="shared" si="198"/>
        <v>2002</v>
      </c>
      <c r="C1599" t="str">
        <f>MID('Stand condition - SCT output'!$I1599,18,4)</f>
        <v>2003</v>
      </c>
      <c r="D1599">
        <f>SUM('Stand condition - SCT output'!$B1599:$C1599)</f>
        <v>5383101.4355569268</v>
      </c>
      <c r="E1599" s="1">
        <f>'Stand condition - SCT output'!$D1599</f>
        <v>57247572.4909577</v>
      </c>
      <c r="F1599" s="1">
        <f>'Stand condition - SCT output'!$E1599</f>
        <v>127108107.7656</v>
      </c>
      <c r="G1599" s="1">
        <f>'Stand condition - SCT output'!$F1599</f>
        <v>25833464.648845501</v>
      </c>
      <c r="H1599" s="1">
        <f>'Stand condition - SCT output'!$G1599</f>
        <v>671.99261474609295</v>
      </c>
      <c r="I1599" s="1" t="str">
        <f>'Stand condition - SCT output'!$H1599</f>
        <v>Gwydir</v>
      </c>
      <c r="J1599" s="1" t="str">
        <f>'Stand condition - SCT output'!$J1599</f>
        <v>Black Box</v>
      </c>
      <c r="K1599" s="1"/>
      <c r="L1599" t="s">
        <v>88</v>
      </c>
      <c r="M1599">
        <v>2002</v>
      </c>
      <c r="N1599" t="s">
        <v>90</v>
      </c>
      <c r="O1599">
        <v>5383101.4355569268</v>
      </c>
      <c r="P1599" s="1">
        <v>57247572.4909577</v>
      </c>
      <c r="Q1599" s="1">
        <v>127108107.7656</v>
      </c>
      <c r="R1599" s="1">
        <v>25833464.648845501</v>
      </c>
      <c r="S1599" s="1">
        <v>671.99261474609295</v>
      </c>
      <c r="T1599" s="1" t="s">
        <v>22</v>
      </c>
      <c r="U1599" s="1" t="s">
        <v>58</v>
      </c>
      <c r="V1599">
        <f t="shared" si="199"/>
        <v>215572918.33357486</v>
      </c>
      <c r="X1599" t="s">
        <v>88</v>
      </c>
      <c r="Y1599">
        <v>2002</v>
      </c>
      <c r="Z1599" t="s">
        <v>90</v>
      </c>
      <c r="AA1599">
        <f t="shared" si="193"/>
        <v>2.4971139590118563</v>
      </c>
      <c r="AB1599">
        <f t="shared" si="194"/>
        <v>26.556013127016964</v>
      </c>
      <c r="AC1599">
        <f t="shared" si="195"/>
        <v>58.962929457082581</v>
      </c>
      <c r="AD1599">
        <f t="shared" si="196"/>
        <v>11.983631732846478</v>
      </c>
      <c r="AE1599">
        <f t="shared" si="197"/>
        <v>3.117240421202908E-4</v>
      </c>
      <c r="AF1599" s="1" t="s">
        <v>22</v>
      </c>
      <c r="AG1599" s="1" t="s">
        <v>58</v>
      </c>
      <c r="AH1599">
        <f t="shared" si="200"/>
        <v>100</v>
      </c>
    </row>
    <row r="1600" spans="1:34" x14ac:dyDescent="0.45">
      <c r="A1600" t="str">
        <f>MID('Stand condition - SCT output'!$I1600,9,4)</f>
        <v>2001</v>
      </c>
      <c r="B1600">
        <f t="shared" si="198"/>
        <v>2002</v>
      </c>
      <c r="C1600" t="str">
        <f>MID('Stand condition - SCT output'!$I1600,18,4)</f>
        <v>2003</v>
      </c>
      <c r="D1600">
        <f>SUM('Stand condition - SCT output'!$B1600:$C1600)</f>
        <v>13504632.394714298</v>
      </c>
      <c r="E1600" s="1">
        <f>'Stand condition - SCT output'!$D1600</f>
        <v>312975588.95221102</v>
      </c>
      <c r="F1600" s="1">
        <f>'Stand condition - SCT output'!$E1600</f>
        <v>424615855.89533401</v>
      </c>
      <c r="G1600" s="1">
        <f>'Stand condition - SCT output'!$F1600</f>
        <v>79390209.806619793</v>
      </c>
      <c r="H1600" s="1">
        <f>'Stand condition - SCT output'!$G1600</f>
        <v>0</v>
      </c>
      <c r="I1600" s="1" t="str">
        <f>'Stand condition - SCT output'!$H1600</f>
        <v>Warrego</v>
      </c>
      <c r="J1600" s="1" t="str">
        <f>'Stand condition - SCT output'!$J1600</f>
        <v>Black Box</v>
      </c>
      <c r="K1600" s="1"/>
      <c r="L1600" t="s">
        <v>88</v>
      </c>
      <c r="M1600">
        <v>2002</v>
      </c>
      <c r="N1600" t="s">
        <v>90</v>
      </c>
      <c r="O1600">
        <v>13504632.394714298</v>
      </c>
      <c r="P1600" s="1">
        <v>312975588.95221102</v>
      </c>
      <c r="Q1600" s="1">
        <v>424615855.89533401</v>
      </c>
      <c r="R1600" s="1">
        <v>79390209.806619793</v>
      </c>
      <c r="S1600" s="1">
        <v>0</v>
      </c>
      <c r="T1600" s="1" t="s">
        <v>23</v>
      </c>
      <c r="U1600" s="1" t="s">
        <v>58</v>
      </c>
      <c r="V1600">
        <f t="shared" si="199"/>
        <v>830486287.04887903</v>
      </c>
      <c r="X1600" t="s">
        <v>88</v>
      </c>
      <c r="Y1600">
        <v>2002</v>
      </c>
      <c r="Z1600" t="s">
        <v>90</v>
      </c>
      <c r="AA1600">
        <f t="shared" si="193"/>
        <v>1.6261114247536599</v>
      </c>
      <c r="AB1600">
        <f t="shared" si="194"/>
        <v>37.685822611757416</v>
      </c>
      <c r="AC1600">
        <f t="shared" si="195"/>
        <v>51.12858123211165</v>
      </c>
      <c r="AD1600">
        <f t="shared" si="196"/>
        <v>9.5594847313772942</v>
      </c>
      <c r="AE1600">
        <f t="shared" si="197"/>
        <v>0</v>
      </c>
      <c r="AF1600" s="1" t="s">
        <v>23</v>
      </c>
      <c r="AG1600" s="1" t="s">
        <v>58</v>
      </c>
      <c r="AH1600">
        <f t="shared" si="200"/>
        <v>100.00000000000003</v>
      </c>
    </row>
    <row r="1601" spans="1:34" x14ac:dyDescent="0.45">
      <c r="A1601" t="str">
        <f>MID('Stand condition - SCT output'!$I1601,9,4)</f>
        <v>2001</v>
      </c>
      <c r="B1601">
        <f t="shared" si="198"/>
        <v>2002</v>
      </c>
      <c r="C1601" t="str">
        <f>MID('Stand condition - SCT output'!$I1601,18,4)</f>
        <v>2003</v>
      </c>
      <c r="D1601">
        <f>SUM('Stand condition - SCT output'!$B1601:$C1601)</f>
        <v>66483.500355440017</v>
      </c>
      <c r="E1601" s="1">
        <f>'Stand condition - SCT output'!$D1601</f>
        <v>136028.177185776</v>
      </c>
      <c r="F1601" s="1">
        <f>'Stand condition - SCT output'!$E1601</f>
        <v>443426.662924134</v>
      </c>
      <c r="G1601" s="1">
        <f>'Stand condition - SCT output'!$F1601</f>
        <v>568121.24480937805</v>
      </c>
      <c r="H1601" s="1">
        <f>'Stand condition - SCT output'!$G1601</f>
        <v>633.33923339843705</v>
      </c>
      <c r="I1601" s="1" t="str">
        <f>'Stand condition - SCT output'!$H1601</f>
        <v>Eastern Mt Lofty Ranges</v>
      </c>
      <c r="J1601" s="1" t="str">
        <f>'Stand condition - SCT output'!$J1601</f>
        <v>Black Box</v>
      </c>
      <c r="K1601" s="1"/>
      <c r="L1601" t="s">
        <v>88</v>
      </c>
      <c r="M1601">
        <v>2002</v>
      </c>
      <c r="N1601" t="s">
        <v>90</v>
      </c>
      <c r="O1601">
        <v>66483.500355440017</v>
      </c>
      <c r="P1601" s="1">
        <v>136028.177185776</v>
      </c>
      <c r="Q1601" s="1">
        <v>443426.662924134</v>
      </c>
      <c r="R1601" s="1">
        <v>568121.24480937805</v>
      </c>
      <c r="S1601" s="1">
        <v>633.33923339843705</v>
      </c>
      <c r="T1601" s="1" t="s">
        <v>24</v>
      </c>
      <c r="U1601" s="1" t="s">
        <v>58</v>
      </c>
      <c r="V1601">
        <f t="shared" si="199"/>
        <v>1214692.9245081265</v>
      </c>
      <c r="X1601" t="s">
        <v>88</v>
      </c>
      <c r="Y1601">
        <v>2002</v>
      </c>
      <c r="Z1601" t="s">
        <v>90</v>
      </c>
      <c r="AA1601">
        <f t="shared" si="193"/>
        <v>5.473276332976222</v>
      </c>
      <c r="AB1601">
        <f t="shared" si="194"/>
        <v>11.198565039872838</v>
      </c>
      <c r="AC1601">
        <f t="shared" si="195"/>
        <v>36.505247867784661</v>
      </c>
      <c r="AD1601">
        <f t="shared" si="196"/>
        <v>46.770770895815588</v>
      </c>
      <c r="AE1601">
        <f t="shared" si="197"/>
        <v>5.2139863550691161E-2</v>
      </c>
      <c r="AF1601" s="1" t="s">
        <v>24</v>
      </c>
      <c r="AG1601" s="1" t="s">
        <v>58</v>
      </c>
      <c r="AH1601">
        <f t="shared" si="200"/>
        <v>100</v>
      </c>
    </row>
    <row r="1602" spans="1:34" x14ac:dyDescent="0.45">
      <c r="A1602" t="str">
        <f>MID('Stand condition - SCT output'!$I1602,9,4)</f>
        <v>2001</v>
      </c>
      <c r="B1602">
        <f t="shared" si="198"/>
        <v>2002</v>
      </c>
      <c r="C1602" t="str">
        <f>MID('Stand condition - SCT output'!$I1602,18,4)</f>
        <v>2003</v>
      </c>
      <c r="D1602">
        <f>SUM('Stand condition - SCT output'!$B1602:$C1602)</f>
        <v>3214187.6224863091</v>
      </c>
      <c r="E1602" s="1">
        <f>'Stand condition - SCT output'!$D1602</f>
        <v>46547982.137701198</v>
      </c>
      <c r="F1602" s="1">
        <f>'Stand condition - SCT output'!$E1602</f>
        <v>62556949.754397601</v>
      </c>
      <c r="G1602" s="1">
        <f>'Stand condition - SCT output'!$F1602</f>
        <v>17370926.024996601</v>
      </c>
      <c r="H1602" s="1">
        <f>'Stand condition - SCT output'!$G1602</f>
        <v>0</v>
      </c>
      <c r="I1602" s="1" t="str">
        <f>'Stand condition - SCT output'!$H1602</f>
        <v>Condamine-Balonne</v>
      </c>
      <c r="J1602" s="1" t="str">
        <f>'Stand condition - SCT output'!$J1602</f>
        <v>Black Box</v>
      </c>
      <c r="K1602" s="1"/>
      <c r="L1602" t="s">
        <v>88</v>
      </c>
      <c r="M1602">
        <v>2002</v>
      </c>
      <c r="N1602" t="s">
        <v>90</v>
      </c>
      <c r="O1602">
        <v>3214187.6224863091</v>
      </c>
      <c r="P1602" s="1">
        <v>46547982.137701198</v>
      </c>
      <c r="Q1602" s="1">
        <v>62556949.754397601</v>
      </c>
      <c r="R1602" s="1">
        <v>17370926.024996601</v>
      </c>
      <c r="S1602" s="1">
        <v>0</v>
      </c>
      <c r="T1602" s="1" t="s">
        <v>25</v>
      </c>
      <c r="U1602" s="1" t="s">
        <v>58</v>
      </c>
      <c r="V1602">
        <f t="shared" si="199"/>
        <v>129690045.53958172</v>
      </c>
      <c r="X1602" t="s">
        <v>88</v>
      </c>
      <c r="Y1602">
        <v>2002</v>
      </c>
      <c r="Z1602" t="s">
        <v>90</v>
      </c>
      <c r="AA1602">
        <f t="shared" si="193"/>
        <v>2.4783610870930963</v>
      </c>
      <c r="AB1602">
        <f t="shared" si="194"/>
        <v>35.891715469784948</v>
      </c>
      <c r="AC1602">
        <f t="shared" si="195"/>
        <v>48.235737364518904</v>
      </c>
      <c r="AD1602">
        <f t="shared" si="196"/>
        <v>13.394186078603044</v>
      </c>
      <c r="AE1602">
        <f t="shared" si="197"/>
        <v>0</v>
      </c>
      <c r="AF1602" s="1" t="s">
        <v>25</v>
      </c>
      <c r="AG1602" s="1" t="s">
        <v>58</v>
      </c>
      <c r="AH1602">
        <f t="shared" si="200"/>
        <v>100</v>
      </c>
    </row>
    <row r="1603" spans="1:34" x14ac:dyDescent="0.45">
      <c r="A1603" t="str">
        <f>MID('Stand condition - SCT output'!$I1603,9,4)</f>
        <v>2002</v>
      </c>
      <c r="B1603">
        <f t="shared" si="198"/>
        <v>2003</v>
      </c>
      <c r="C1603" t="str">
        <f>MID('Stand condition - SCT output'!$I1603,18,4)</f>
        <v>2004</v>
      </c>
      <c r="D1603">
        <f>SUM('Stand condition - SCT output'!$B1603:$C1603)</f>
        <v>119070764.4915875</v>
      </c>
      <c r="E1603" s="1">
        <f>'Stand condition - SCT output'!$D1603</f>
        <v>334094372.10384202</v>
      </c>
      <c r="F1603" s="1">
        <f>'Stand condition - SCT output'!$E1603</f>
        <v>353103782.77703899</v>
      </c>
      <c r="G1603" s="1">
        <f>'Stand condition - SCT output'!$F1603</f>
        <v>116341878.708437</v>
      </c>
      <c r="H1603" s="1">
        <f>'Stand condition - SCT output'!$G1603</f>
        <v>6334.6564331054597</v>
      </c>
      <c r="I1603" s="1" t="str">
        <f>'Stand condition - SCT output'!$H1603</f>
        <v>Murrumbidgee</v>
      </c>
      <c r="J1603" s="1" t="str">
        <f>'Stand condition - SCT output'!$J1603</f>
        <v>Black Box</v>
      </c>
      <c r="K1603" s="1"/>
      <c r="L1603" t="s">
        <v>89</v>
      </c>
      <c r="M1603">
        <v>2003</v>
      </c>
      <c r="N1603" t="s">
        <v>91</v>
      </c>
      <c r="O1603">
        <v>119070764.4915875</v>
      </c>
      <c r="P1603" s="1">
        <v>334094372.10384202</v>
      </c>
      <c r="Q1603" s="1">
        <v>353103782.77703899</v>
      </c>
      <c r="R1603" s="1">
        <v>116341878.708437</v>
      </c>
      <c r="S1603" s="1">
        <v>6334.6564331054597</v>
      </c>
      <c r="T1603" s="1" t="s">
        <v>4</v>
      </c>
      <c r="U1603" s="1" t="s">
        <v>58</v>
      </c>
      <c r="V1603">
        <f t="shared" si="199"/>
        <v>922617132.73733854</v>
      </c>
      <c r="X1603" t="s">
        <v>89</v>
      </c>
      <c r="Y1603">
        <v>2003</v>
      </c>
      <c r="Z1603" t="s">
        <v>91</v>
      </c>
      <c r="AA1603">
        <f t="shared" ref="AA1603:AA1666" si="201">O1603/$V1603*100</f>
        <v>12.905761259636824</v>
      </c>
      <c r="AB1603">
        <f t="shared" ref="AB1603:AB1666" si="202">P1603/$V1603*100</f>
        <v>36.211594197541949</v>
      </c>
      <c r="AC1603">
        <f t="shared" ref="AC1603:AC1666" si="203">Q1603/$V1603*100</f>
        <v>38.271973308083439</v>
      </c>
      <c r="AD1603">
        <f t="shared" ref="AD1603:AD1666" si="204">R1603/$V1603*100</f>
        <v>12.60998463829292</v>
      </c>
      <c r="AE1603">
        <f t="shared" ref="AE1603:AE1666" si="205">S1603/$V1603*100</f>
        <v>6.8659644486667956E-4</v>
      </c>
      <c r="AF1603" s="1" t="s">
        <v>4</v>
      </c>
      <c r="AG1603" s="1" t="s">
        <v>58</v>
      </c>
      <c r="AH1603">
        <f t="shared" si="200"/>
        <v>99.999999999999986</v>
      </c>
    </row>
    <row r="1604" spans="1:34" x14ac:dyDescent="0.45">
      <c r="A1604" t="str">
        <f>MID('Stand condition - SCT output'!$I1604,9,4)</f>
        <v>2002</v>
      </c>
      <c r="B1604">
        <f t="shared" ref="B1604:B1667" si="206">A1604+1</f>
        <v>2003</v>
      </c>
      <c r="C1604" t="str">
        <f>MID('Stand condition - SCT output'!$I1604,18,4)</f>
        <v>2004</v>
      </c>
      <c r="D1604">
        <f>SUM('Stand condition - SCT output'!$B1604:$C1604)</f>
        <v>1134269.61881701</v>
      </c>
      <c r="E1604" s="1">
        <f>'Stand condition - SCT output'!$D1604</f>
        <v>40413454.073488697</v>
      </c>
      <c r="F1604" s="1">
        <f>'Stand condition - SCT output'!$E1604</f>
        <v>169571609.626885</v>
      </c>
      <c r="G1604" s="1">
        <f>'Stand condition - SCT output'!$F1604</f>
        <v>25481457.9058064</v>
      </c>
      <c r="H1604" s="1">
        <f>'Stand condition - SCT output'!$G1604</f>
        <v>0</v>
      </c>
      <c r="I1604" s="1" t="str">
        <f>'Stand condition - SCT output'!$H1604</f>
        <v>Namoi</v>
      </c>
      <c r="J1604" s="1" t="str">
        <f>'Stand condition - SCT output'!$J1604</f>
        <v>Black Box</v>
      </c>
      <c r="K1604" s="1"/>
      <c r="L1604" t="s">
        <v>89</v>
      </c>
      <c r="M1604">
        <v>2003</v>
      </c>
      <c r="N1604" t="s">
        <v>91</v>
      </c>
      <c r="O1604">
        <v>1134269.61881701</v>
      </c>
      <c r="P1604" s="1">
        <v>40413454.073488697</v>
      </c>
      <c r="Q1604" s="1">
        <v>169571609.626885</v>
      </c>
      <c r="R1604" s="1">
        <v>25481457.9058064</v>
      </c>
      <c r="S1604" s="1">
        <v>0</v>
      </c>
      <c r="T1604" s="1" t="s">
        <v>7</v>
      </c>
      <c r="U1604" s="1" t="s">
        <v>58</v>
      </c>
      <c r="V1604">
        <f t="shared" ref="V1604:V1667" si="207">SUM(O1604:S1604)</f>
        <v>236600791.2249971</v>
      </c>
      <c r="X1604" t="s">
        <v>89</v>
      </c>
      <c r="Y1604">
        <v>2003</v>
      </c>
      <c r="Z1604" t="s">
        <v>91</v>
      </c>
      <c r="AA1604">
        <f t="shared" si="201"/>
        <v>0.47940229318099309</v>
      </c>
      <c r="AB1604">
        <f t="shared" si="202"/>
        <v>17.080861760541303</v>
      </c>
      <c r="AC1604">
        <f t="shared" si="203"/>
        <v>71.669925002756969</v>
      </c>
      <c r="AD1604">
        <f t="shared" si="204"/>
        <v>10.769810943520742</v>
      </c>
      <c r="AE1604">
        <f t="shared" si="205"/>
        <v>0</v>
      </c>
      <c r="AF1604" s="1" t="s">
        <v>7</v>
      </c>
      <c r="AG1604" s="1" t="s">
        <v>58</v>
      </c>
      <c r="AH1604">
        <f t="shared" ref="AH1604:AH1667" si="208">SUM(AA1604:AE1604)</f>
        <v>100</v>
      </c>
    </row>
    <row r="1605" spans="1:34" x14ac:dyDescent="0.45">
      <c r="A1605" t="str">
        <f>MID('Stand condition - SCT output'!$I1605,9,4)</f>
        <v>2002</v>
      </c>
      <c r="B1605">
        <f t="shared" si="206"/>
        <v>2003</v>
      </c>
      <c r="C1605" t="str">
        <f>MID('Stand condition - SCT output'!$I1605,18,4)</f>
        <v>2004</v>
      </c>
      <c r="D1605">
        <f>SUM('Stand condition - SCT output'!$B1605:$C1605)</f>
        <v>1812075.3343120452</v>
      </c>
      <c r="E1605" s="1">
        <f>'Stand condition - SCT output'!$D1605</f>
        <v>84679572.611829296</v>
      </c>
      <c r="F1605" s="1">
        <f>'Stand condition - SCT output'!$E1605</f>
        <v>200263206.86907601</v>
      </c>
      <c r="G1605" s="1">
        <f>'Stand condition - SCT output'!$F1605</f>
        <v>4320752.6650519799</v>
      </c>
      <c r="H1605" s="1">
        <f>'Stand condition - SCT output'!$G1605</f>
        <v>0</v>
      </c>
      <c r="I1605" s="1" t="str">
        <f>'Stand condition - SCT output'!$H1605</f>
        <v>Nebine</v>
      </c>
      <c r="J1605" s="1" t="str">
        <f>'Stand condition - SCT output'!$J1605</f>
        <v>Black Box</v>
      </c>
      <c r="K1605" s="1"/>
      <c r="L1605" t="s">
        <v>89</v>
      </c>
      <c r="M1605">
        <v>2003</v>
      </c>
      <c r="N1605" t="s">
        <v>91</v>
      </c>
      <c r="O1605">
        <v>1812075.3343120452</v>
      </c>
      <c r="P1605" s="1">
        <v>84679572.611829296</v>
      </c>
      <c r="Q1605" s="1">
        <v>200263206.86907601</v>
      </c>
      <c r="R1605" s="1">
        <v>4320752.6650519799</v>
      </c>
      <c r="S1605" s="1">
        <v>0</v>
      </c>
      <c r="T1605" s="1" t="s">
        <v>8</v>
      </c>
      <c r="U1605" s="1" t="s">
        <v>58</v>
      </c>
      <c r="V1605">
        <f t="shared" si="207"/>
        <v>291075607.48026937</v>
      </c>
      <c r="X1605" t="s">
        <v>89</v>
      </c>
      <c r="Y1605">
        <v>2003</v>
      </c>
      <c r="Z1605" t="s">
        <v>91</v>
      </c>
      <c r="AA1605">
        <f t="shared" si="201"/>
        <v>0.62254455122450525</v>
      </c>
      <c r="AB1605">
        <f t="shared" si="202"/>
        <v>29.091950831905184</v>
      </c>
      <c r="AC1605">
        <f t="shared" si="203"/>
        <v>68.801095565058958</v>
      </c>
      <c r="AD1605">
        <f t="shared" si="204"/>
        <v>1.4844090518113453</v>
      </c>
      <c r="AE1605">
        <f t="shared" si="205"/>
        <v>0</v>
      </c>
      <c r="AF1605" s="1" t="s">
        <v>8</v>
      </c>
      <c r="AG1605" s="1" t="s">
        <v>58</v>
      </c>
      <c r="AH1605">
        <f t="shared" si="208"/>
        <v>99.999999999999986</v>
      </c>
    </row>
    <row r="1606" spans="1:34" x14ac:dyDescent="0.45">
      <c r="A1606" t="str">
        <f>MID('Stand condition - SCT output'!$I1606,9,4)</f>
        <v>2002</v>
      </c>
      <c r="B1606">
        <f t="shared" si="206"/>
        <v>2003</v>
      </c>
      <c r="C1606" t="str">
        <f>MID('Stand condition - SCT output'!$I1606,18,4)</f>
        <v>2004</v>
      </c>
      <c r="D1606">
        <f>SUM('Stand condition - SCT output'!$B1606:$C1606)</f>
        <v>8737.4309082031195</v>
      </c>
      <c r="E1606" s="1">
        <f>'Stand condition - SCT output'!$D1606</f>
        <v>76066.4501953125</v>
      </c>
      <c r="F1606" s="1">
        <f>'Stand condition - SCT output'!$E1606</f>
        <v>142030.28173828099</v>
      </c>
      <c r="G1606" s="1">
        <f>'Stand condition - SCT output'!$F1606</f>
        <v>172311.00016659001</v>
      </c>
      <c r="H1606" s="1">
        <f>'Stand condition - SCT output'!$G1606</f>
        <v>0</v>
      </c>
      <c r="I1606" s="1" t="str">
        <f>'Stand condition - SCT output'!$H1606</f>
        <v>Ovens</v>
      </c>
      <c r="J1606" s="1" t="str">
        <f>'Stand condition - SCT output'!$J1606</f>
        <v>Black Box</v>
      </c>
      <c r="K1606" s="1"/>
      <c r="L1606" t="s">
        <v>89</v>
      </c>
      <c r="M1606">
        <v>2003</v>
      </c>
      <c r="N1606" t="s">
        <v>91</v>
      </c>
      <c r="O1606">
        <v>8737.4309082031195</v>
      </c>
      <c r="P1606" s="1">
        <v>76066.4501953125</v>
      </c>
      <c r="Q1606" s="1">
        <v>142030.28173828099</v>
      </c>
      <c r="R1606" s="1">
        <v>172311.00016659001</v>
      </c>
      <c r="S1606" s="1">
        <v>0</v>
      </c>
      <c r="T1606" s="1" t="s">
        <v>9</v>
      </c>
      <c r="U1606" s="1" t="s">
        <v>58</v>
      </c>
      <c r="V1606">
        <f t="shared" si="207"/>
        <v>399145.16300838662</v>
      </c>
      <c r="X1606" t="s">
        <v>89</v>
      </c>
      <c r="Y1606">
        <v>2003</v>
      </c>
      <c r="Z1606" t="s">
        <v>91</v>
      </c>
      <c r="AA1606">
        <f t="shared" si="201"/>
        <v>2.18903589920731</v>
      </c>
      <c r="AB1606">
        <f t="shared" si="202"/>
        <v>19.057339846484432</v>
      </c>
      <c r="AC1606">
        <f t="shared" si="203"/>
        <v>35.583615912513693</v>
      </c>
      <c r="AD1606">
        <f t="shared" si="204"/>
        <v>43.170008341794563</v>
      </c>
      <c r="AE1606">
        <f t="shared" si="205"/>
        <v>0</v>
      </c>
      <c r="AF1606" s="1" t="s">
        <v>9</v>
      </c>
      <c r="AG1606" s="1" t="s">
        <v>58</v>
      </c>
      <c r="AH1606">
        <f t="shared" si="208"/>
        <v>100</v>
      </c>
    </row>
    <row r="1607" spans="1:34" x14ac:dyDescent="0.45">
      <c r="A1607" t="str">
        <f>MID('Stand condition - SCT output'!$I1607,9,4)</f>
        <v>2002</v>
      </c>
      <c r="B1607">
        <f t="shared" si="206"/>
        <v>2003</v>
      </c>
      <c r="C1607" t="str">
        <f>MID('Stand condition - SCT output'!$I1607,18,4)</f>
        <v>2004</v>
      </c>
      <c r="D1607">
        <f>SUM('Stand condition - SCT output'!$B1607:$C1607)</f>
        <v>16381842.14136049</v>
      </c>
      <c r="E1607" s="1">
        <f>'Stand condition - SCT output'!$D1607</f>
        <v>149765568.62691599</v>
      </c>
      <c r="F1607" s="1">
        <f>'Stand condition - SCT output'!$E1607</f>
        <v>164620362.95809501</v>
      </c>
      <c r="G1607" s="1">
        <f>'Stand condition - SCT output'!$F1607</f>
        <v>52183342.005972497</v>
      </c>
      <c r="H1607" s="1">
        <f>'Stand condition - SCT output'!$G1607</f>
        <v>1320.3271484375</v>
      </c>
      <c r="I1607" s="1" t="str">
        <f>'Stand condition - SCT output'!$H1607</f>
        <v>Paroo</v>
      </c>
      <c r="J1607" s="1" t="str">
        <f>'Stand condition - SCT output'!$J1607</f>
        <v>Black Box</v>
      </c>
      <c r="K1607" s="1"/>
      <c r="L1607" t="s">
        <v>89</v>
      </c>
      <c r="M1607">
        <v>2003</v>
      </c>
      <c r="N1607" t="s">
        <v>91</v>
      </c>
      <c r="O1607">
        <v>16381842.14136049</v>
      </c>
      <c r="P1607" s="1">
        <v>149765568.62691599</v>
      </c>
      <c r="Q1607" s="1">
        <v>164620362.95809501</v>
      </c>
      <c r="R1607" s="1">
        <v>52183342.005972497</v>
      </c>
      <c r="S1607" s="1">
        <v>1320.3271484375</v>
      </c>
      <c r="T1607" s="1" t="s">
        <v>10</v>
      </c>
      <c r="U1607" s="1" t="s">
        <v>58</v>
      </c>
      <c r="V1607">
        <f t="shared" si="207"/>
        <v>382952436.05949247</v>
      </c>
      <c r="X1607" t="s">
        <v>89</v>
      </c>
      <c r="Y1607">
        <v>2003</v>
      </c>
      <c r="Z1607" t="s">
        <v>91</v>
      </c>
      <c r="AA1607">
        <f t="shared" si="201"/>
        <v>4.2777746265114596</v>
      </c>
      <c r="AB1607">
        <f t="shared" si="202"/>
        <v>39.108138380832649</v>
      </c>
      <c r="AC1607">
        <f t="shared" si="203"/>
        <v>42.987156486588034</v>
      </c>
      <c r="AD1607">
        <f t="shared" si="204"/>
        <v>13.626585730313961</v>
      </c>
      <c r="AE1607">
        <f t="shared" si="205"/>
        <v>3.4477575388301858E-4</v>
      </c>
      <c r="AF1607" s="1" t="s">
        <v>10</v>
      </c>
      <c r="AG1607" s="1" t="s">
        <v>58</v>
      </c>
      <c r="AH1607">
        <f t="shared" si="208"/>
        <v>100</v>
      </c>
    </row>
    <row r="1608" spans="1:34" x14ac:dyDescent="0.45">
      <c r="A1608" t="str">
        <f>MID('Stand condition - SCT output'!$I1608,9,4)</f>
        <v>2002</v>
      </c>
      <c r="B1608">
        <f t="shared" si="206"/>
        <v>2003</v>
      </c>
      <c r="C1608" t="str">
        <f>MID('Stand condition - SCT output'!$I1608,18,4)</f>
        <v>2004</v>
      </c>
      <c r="D1608">
        <f>SUM('Stand condition - SCT output'!$B1608:$C1608)</f>
        <v>17128307.270700689</v>
      </c>
      <c r="E1608" s="1">
        <f>'Stand condition - SCT output'!$D1608</f>
        <v>34562873.392814599</v>
      </c>
      <c r="F1608" s="1">
        <f>'Stand condition - SCT output'!$E1608</f>
        <v>49782464.778180003</v>
      </c>
      <c r="G1608" s="1">
        <f>'Stand condition - SCT output'!$F1608</f>
        <v>17362816.231603201</v>
      </c>
      <c r="H1608" s="1">
        <f>'Stand condition - SCT output'!$G1608</f>
        <v>0</v>
      </c>
      <c r="I1608" s="1" t="str">
        <f>'Stand condition - SCT output'!$H1608</f>
        <v>Wimmera-Avoca</v>
      </c>
      <c r="J1608" s="1" t="str">
        <f>'Stand condition - SCT output'!$J1608</f>
        <v>Black Box</v>
      </c>
      <c r="K1608" s="1"/>
      <c r="L1608" t="s">
        <v>89</v>
      </c>
      <c r="M1608">
        <v>2003</v>
      </c>
      <c r="N1608" t="s">
        <v>91</v>
      </c>
      <c r="O1608">
        <v>17128307.270700689</v>
      </c>
      <c r="P1608" s="1">
        <v>34562873.392814599</v>
      </c>
      <c r="Q1608" s="1">
        <v>49782464.778180003</v>
      </c>
      <c r="R1608" s="1">
        <v>17362816.231603201</v>
      </c>
      <c r="S1608" s="1">
        <v>0</v>
      </c>
      <c r="T1608" s="1" t="s">
        <v>11</v>
      </c>
      <c r="U1608" s="1" t="s">
        <v>58</v>
      </c>
      <c r="V1608">
        <f t="shared" si="207"/>
        <v>118836461.67329849</v>
      </c>
      <c r="X1608" t="s">
        <v>89</v>
      </c>
      <c r="Y1608">
        <v>2003</v>
      </c>
      <c r="Z1608" t="s">
        <v>91</v>
      </c>
      <c r="AA1608">
        <f t="shared" si="201"/>
        <v>14.413343370816021</v>
      </c>
      <c r="AB1608">
        <f t="shared" si="202"/>
        <v>29.084401290770316</v>
      </c>
      <c r="AC1608">
        <f t="shared" si="203"/>
        <v>41.891574418498259</v>
      </c>
      <c r="AD1608">
        <f t="shared" si="204"/>
        <v>14.610680919915401</v>
      </c>
      <c r="AE1608">
        <f t="shared" si="205"/>
        <v>0</v>
      </c>
      <c r="AF1608" s="1" t="s">
        <v>11</v>
      </c>
      <c r="AG1608" s="1" t="s">
        <v>58</v>
      </c>
      <c r="AH1608">
        <f t="shared" si="208"/>
        <v>99.999999999999986</v>
      </c>
    </row>
    <row r="1609" spans="1:34" x14ac:dyDescent="0.45">
      <c r="A1609" t="str">
        <f>MID('Stand condition - SCT output'!$I1609,9,4)</f>
        <v>2002</v>
      </c>
      <c r="B1609">
        <f t="shared" si="206"/>
        <v>2003</v>
      </c>
      <c r="C1609" t="str">
        <f>MID('Stand condition - SCT output'!$I1609,18,4)</f>
        <v>2004</v>
      </c>
      <c r="D1609">
        <f>SUM('Stand condition - SCT output'!$B1609:$C1609)</f>
        <v>98710599.365478262</v>
      </c>
      <c r="E1609" s="1">
        <f>'Stand condition - SCT output'!$D1609</f>
        <v>410118858.22430599</v>
      </c>
      <c r="F1609" s="1">
        <f>'Stand condition - SCT output'!$E1609</f>
        <v>309998797.22876102</v>
      </c>
      <c r="G1609" s="1">
        <f>'Stand condition - SCT output'!$F1609</f>
        <v>66769778.611547299</v>
      </c>
      <c r="H1609" s="1">
        <f>'Stand condition - SCT output'!$G1609</f>
        <v>1286.2463989257801</v>
      </c>
      <c r="I1609" s="1" t="str">
        <f>'Stand condition - SCT output'!$H1609</f>
        <v>Lachlan</v>
      </c>
      <c r="J1609" s="1" t="str">
        <f>'Stand condition - SCT output'!$J1609</f>
        <v>Black Box</v>
      </c>
      <c r="K1609" s="1"/>
      <c r="L1609" t="s">
        <v>89</v>
      </c>
      <c r="M1609">
        <v>2003</v>
      </c>
      <c r="N1609" t="s">
        <v>91</v>
      </c>
      <c r="O1609">
        <v>98710599.365478262</v>
      </c>
      <c r="P1609" s="1">
        <v>410118858.22430599</v>
      </c>
      <c r="Q1609" s="1">
        <v>309998797.22876102</v>
      </c>
      <c r="R1609" s="1">
        <v>66769778.611547299</v>
      </c>
      <c r="S1609" s="1">
        <v>1286.2463989257801</v>
      </c>
      <c r="T1609" s="1" t="s">
        <v>12</v>
      </c>
      <c r="U1609" s="1" t="s">
        <v>58</v>
      </c>
      <c r="V1609">
        <f t="shared" si="207"/>
        <v>885599319.67649162</v>
      </c>
      <c r="X1609" t="s">
        <v>89</v>
      </c>
      <c r="Y1609">
        <v>2003</v>
      </c>
      <c r="Z1609" t="s">
        <v>91</v>
      </c>
      <c r="AA1609">
        <f t="shared" si="201"/>
        <v>11.146191869426584</v>
      </c>
      <c r="AB1609">
        <f t="shared" si="202"/>
        <v>46.309753080447479</v>
      </c>
      <c r="AC1609">
        <f t="shared" si="203"/>
        <v>35.004407788163519</v>
      </c>
      <c r="AD1609">
        <f t="shared" si="204"/>
        <v>7.5395020217425435</v>
      </c>
      <c r="AE1609">
        <f t="shared" si="205"/>
        <v>1.4524021985423886E-4</v>
      </c>
      <c r="AF1609" s="1" t="s">
        <v>12</v>
      </c>
      <c r="AG1609" s="1" t="s">
        <v>58</v>
      </c>
      <c r="AH1609">
        <f t="shared" si="208"/>
        <v>99.999999999999986</v>
      </c>
    </row>
    <row r="1610" spans="1:34" x14ac:dyDescent="0.45">
      <c r="A1610" t="str">
        <f>MID('Stand condition - SCT output'!$I1610,9,4)</f>
        <v>2002</v>
      </c>
      <c r="B1610">
        <f t="shared" si="206"/>
        <v>2003</v>
      </c>
      <c r="C1610" t="str">
        <f>MID('Stand condition - SCT output'!$I1610,18,4)</f>
        <v>2004</v>
      </c>
      <c r="D1610">
        <f>SUM('Stand condition - SCT output'!$B1610:$C1610)</f>
        <v>2534861.6409809161</v>
      </c>
      <c r="E1610" s="1">
        <f>'Stand condition - SCT output'!$D1610</f>
        <v>11547769.702627599</v>
      </c>
      <c r="F1610" s="1">
        <f>'Stand condition - SCT output'!$E1610</f>
        <v>16480375.598759601</v>
      </c>
      <c r="G1610" s="1">
        <f>'Stand condition - SCT output'!$F1610</f>
        <v>5822902.4518554602</v>
      </c>
      <c r="H1610" s="1">
        <f>'Stand condition - SCT output'!$G1610</f>
        <v>0</v>
      </c>
      <c r="I1610" s="1" t="str">
        <f>'Stand condition - SCT output'!$H1610</f>
        <v>Loddon</v>
      </c>
      <c r="J1610" s="1" t="str">
        <f>'Stand condition - SCT output'!$J1610</f>
        <v>Black Box</v>
      </c>
      <c r="K1610" s="1"/>
      <c r="L1610" t="s">
        <v>89</v>
      </c>
      <c r="M1610">
        <v>2003</v>
      </c>
      <c r="N1610" t="s">
        <v>91</v>
      </c>
      <c r="O1610">
        <v>2534861.6409809161</v>
      </c>
      <c r="P1610" s="1">
        <v>11547769.702627599</v>
      </c>
      <c r="Q1610" s="1">
        <v>16480375.598759601</v>
      </c>
      <c r="R1610" s="1">
        <v>5822902.4518554602</v>
      </c>
      <c r="S1610" s="1">
        <v>0</v>
      </c>
      <c r="T1610" s="1" t="s">
        <v>13</v>
      </c>
      <c r="U1610" s="1" t="s">
        <v>58</v>
      </c>
      <c r="V1610">
        <f t="shared" si="207"/>
        <v>36385909.394223578</v>
      </c>
      <c r="X1610" t="s">
        <v>89</v>
      </c>
      <c r="Y1610">
        <v>2003</v>
      </c>
      <c r="Z1610" t="s">
        <v>91</v>
      </c>
      <c r="AA1610">
        <f t="shared" si="201"/>
        <v>6.9666024106115554</v>
      </c>
      <c r="AB1610">
        <f t="shared" si="202"/>
        <v>31.73692754937948</v>
      </c>
      <c r="AC1610">
        <f t="shared" si="203"/>
        <v>45.293290378434051</v>
      </c>
      <c r="AD1610">
        <f t="shared" si="204"/>
        <v>16.003179661574904</v>
      </c>
      <c r="AE1610">
        <f t="shared" si="205"/>
        <v>0</v>
      </c>
      <c r="AF1610" s="1" t="s">
        <v>13</v>
      </c>
      <c r="AG1610" s="1" t="s">
        <v>58</v>
      </c>
      <c r="AH1610">
        <f t="shared" si="208"/>
        <v>100</v>
      </c>
    </row>
    <row r="1611" spans="1:34" x14ac:dyDescent="0.45">
      <c r="A1611" t="str">
        <f>MID('Stand condition - SCT output'!$I1611,9,4)</f>
        <v>2002</v>
      </c>
      <c r="B1611">
        <f t="shared" si="206"/>
        <v>2003</v>
      </c>
      <c r="C1611" t="str">
        <f>MID('Stand condition - SCT output'!$I1611,18,4)</f>
        <v>2004</v>
      </c>
      <c r="D1611">
        <f>SUM('Stand condition - SCT output'!$B1611:$C1611)</f>
        <v>131723618.05466582</v>
      </c>
      <c r="E1611" s="1">
        <f>'Stand condition - SCT output'!$D1611</f>
        <v>454636970.594365</v>
      </c>
      <c r="F1611" s="1">
        <f>'Stand condition - SCT output'!$E1611</f>
        <v>372072738.56699002</v>
      </c>
      <c r="G1611" s="1">
        <f>'Stand condition - SCT output'!$F1611</f>
        <v>216446928.05286801</v>
      </c>
      <c r="H1611" s="1">
        <f>'Stand condition - SCT output'!$G1611</f>
        <v>4650.5422255572103</v>
      </c>
      <c r="I1611" s="1" t="str">
        <f>'Stand condition - SCT output'!$H1611</f>
        <v>Lower Darling</v>
      </c>
      <c r="J1611" s="1" t="str">
        <f>'Stand condition - SCT output'!$J1611</f>
        <v>Black Box</v>
      </c>
      <c r="K1611" s="1"/>
      <c r="L1611" t="s">
        <v>89</v>
      </c>
      <c r="M1611">
        <v>2003</v>
      </c>
      <c r="N1611" t="s">
        <v>91</v>
      </c>
      <c r="O1611">
        <v>131723618.05466582</v>
      </c>
      <c r="P1611" s="1">
        <v>454636970.594365</v>
      </c>
      <c r="Q1611" s="1">
        <v>372072738.56699002</v>
      </c>
      <c r="R1611" s="1">
        <v>216446928.05286801</v>
      </c>
      <c r="S1611" s="1">
        <v>4650.5422255572103</v>
      </c>
      <c r="T1611" s="1" t="s">
        <v>14</v>
      </c>
      <c r="U1611" s="1" t="s">
        <v>58</v>
      </c>
      <c r="V1611">
        <f t="shared" si="207"/>
        <v>1174884905.8111145</v>
      </c>
      <c r="X1611" t="s">
        <v>89</v>
      </c>
      <c r="Y1611">
        <v>2003</v>
      </c>
      <c r="Z1611" t="s">
        <v>91</v>
      </c>
      <c r="AA1611">
        <f t="shared" si="201"/>
        <v>11.211618891616174</v>
      </c>
      <c r="AB1611">
        <f t="shared" si="202"/>
        <v>38.696298534918505</v>
      </c>
      <c r="AC1611">
        <f t="shared" si="203"/>
        <v>31.668867029159699</v>
      </c>
      <c r="AD1611">
        <f t="shared" si="204"/>
        <v>18.422819714705401</v>
      </c>
      <c r="AE1611">
        <f t="shared" si="205"/>
        <v>3.9582960020637754E-4</v>
      </c>
      <c r="AF1611" s="1" t="s">
        <v>14</v>
      </c>
      <c r="AG1611" s="1" t="s">
        <v>58</v>
      </c>
      <c r="AH1611">
        <f t="shared" si="208"/>
        <v>99.999999999999986</v>
      </c>
    </row>
    <row r="1612" spans="1:34" x14ac:dyDescent="0.45">
      <c r="A1612" t="str">
        <f>MID('Stand condition - SCT output'!$I1612,9,4)</f>
        <v>2002</v>
      </c>
      <c r="B1612">
        <f t="shared" si="206"/>
        <v>2003</v>
      </c>
      <c r="C1612" t="str">
        <f>MID('Stand condition - SCT output'!$I1612,18,4)</f>
        <v>2004</v>
      </c>
      <c r="D1612">
        <f>SUM('Stand condition - SCT output'!$B1612:$C1612)</f>
        <v>33244549.27171246</v>
      </c>
      <c r="E1612" s="1">
        <f>'Stand condition - SCT output'!$D1612</f>
        <v>690723398.24836695</v>
      </c>
      <c r="F1612" s="1">
        <f>'Stand condition - SCT output'!$E1612</f>
        <v>974608369.21361804</v>
      </c>
      <c r="G1612" s="1">
        <f>'Stand condition - SCT output'!$F1612</f>
        <v>99100000.485637993</v>
      </c>
      <c r="H1612" s="1">
        <f>'Stand condition - SCT output'!$G1612</f>
        <v>1983.58703613281</v>
      </c>
      <c r="I1612" s="1" t="str">
        <f>'Stand condition - SCT output'!$H1612</f>
        <v>Macquarie-Castlereagh</v>
      </c>
      <c r="J1612" s="1" t="str">
        <f>'Stand condition - SCT output'!$J1612</f>
        <v>Black Box</v>
      </c>
      <c r="K1612" s="1"/>
      <c r="L1612" t="s">
        <v>89</v>
      </c>
      <c r="M1612">
        <v>2003</v>
      </c>
      <c r="N1612" t="s">
        <v>91</v>
      </c>
      <c r="O1612">
        <v>33244549.27171246</v>
      </c>
      <c r="P1612" s="1">
        <v>690723398.24836695</v>
      </c>
      <c r="Q1612" s="1">
        <v>974608369.21361804</v>
      </c>
      <c r="R1612" s="1">
        <v>99100000.485637993</v>
      </c>
      <c r="S1612" s="1">
        <v>1983.58703613281</v>
      </c>
      <c r="T1612" s="1" t="s">
        <v>15</v>
      </c>
      <c r="U1612" s="1" t="s">
        <v>58</v>
      </c>
      <c r="V1612">
        <f t="shared" si="207"/>
        <v>1797678300.8063715</v>
      </c>
      <c r="X1612" t="s">
        <v>89</v>
      </c>
      <c r="Y1612">
        <v>2003</v>
      </c>
      <c r="Z1612" t="s">
        <v>91</v>
      </c>
      <c r="AA1612">
        <f t="shared" si="201"/>
        <v>1.8493046979985348</v>
      </c>
      <c r="AB1612">
        <f t="shared" si="202"/>
        <v>38.423081478957286</v>
      </c>
      <c r="AC1612">
        <f t="shared" si="203"/>
        <v>54.214837481013433</v>
      </c>
      <c r="AD1612">
        <f t="shared" si="204"/>
        <v>5.5126660004287436</v>
      </c>
      <c r="AE1612">
        <f t="shared" si="205"/>
        <v>1.1034160201205336E-4</v>
      </c>
      <c r="AF1612" s="1" t="s">
        <v>15</v>
      </c>
      <c r="AG1612" s="1" t="s">
        <v>58</v>
      </c>
      <c r="AH1612">
        <f t="shared" si="208"/>
        <v>100</v>
      </c>
    </row>
    <row r="1613" spans="1:34" x14ac:dyDescent="0.45">
      <c r="A1613" t="str">
        <f>MID('Stand condition - SCT output'!$I1613,9,4)</f>
        <v>2002</v>
      </c>
      <c r="B1613">
        <f t="shared" si="206"/>
        <v>2003</v>
      </c>
      <c r="C1613" t="str">
        <f>MID('Stand condition - SCT output'!$I1613,18,4)</f>
        <v>2004</v>
      </c>
      <c r="D1613">
        <f>SUM('Stand condition - SCT output'!$B1613:$C1613)</f>
        <v>641535.01141357399</v>
      </c>
      <c r="E1613" s="1">
        <f>'Stand condition - SCT output'!$D1613</f>
        <v>7470510.2360760802</v>
      </c>
      <c r="F1613" s="1">
        <f>'Stand condition - SCT output'!$E1613</f>
        <v>13451206.3992412</v>
      </c>
      <c r="G1613" s="1">
        <f>'Stand condition - SCT output'!$F1613</f>
        <v>3910489.8287353502</v>
      </c>
      <c r="H1613" s="1">
        <f>'Stand condition - SCT output'!$G1613</f>
        <v>0</v>
      </c>
      <c r="I1613" s="1" t="str">
        <f>'Stand condition - SCT output'!$H1613</f>
        <v>Moonie</v>
      </c>
      <c r="J1613" s="1" t="str">
        <f>'Stand condition - SCT output'!$J1613</f>
        <v>Black Box</v>
      </c>
      <c r="K1613" s="1"/>
      <c r="L1613" t="s">
        <v>89</v>
      </c>
      <c r="M1613">
        <v>2003</v>
      </c>
      <c r="N1613" t="s">
        <v>91</v>
      </c>
      <c r="O1613">
        <v>641535.01141357399</v>
      </c>
      <c r="P1613" s="1">
        <v>7470510.2360760802</v>
      </c>
      <c r="Q1613" s="1">
        <v>13451206.3992412</v>
      </c>
      <c r="R1613" s="1">
        <v>3910489.8287353502</v>
      </c>
      <c r="S1613" s="1">
        <v>0</v>
      </c>
      <c r="T1613" s="1" t="s">
        <v>16</v>
      </c>
      <c r="U1613" s="1" t="s">
        <v>58</v>
      </c>
      <c r="V1613">
        <f t="shared" si="207"/>
        <v>25473741.475466207</v>
      </c>
      <c r="X1613" t="s">
        <v>89</v>
      </c>
      <c r="Y1613">
        <v>2003</v>
      </c>
      <c r="Z1613" t="s">
        <v>91</v>
      </c>
      <c r="AA1613">
        <f t="shared" si="201"/>
        <v>2.5184169040556417</v>
      </c>
      <c r="AB1613">
        <f t="shared" si="202"/>
        <v>29.326317232476189</v>
      </c>
      <c r="AC1613">
        <f t="shared" si="203"/>
        <v>52.804203937596185</v>
      </c>
      <c r="AD1613">
        <f t="shared" si="204"/>
        <v>15.351061925871972</v>
      </c>
      <c r="AE1613">
        <f t="shared" si="205"/>
        <v>0</v>
      </c>
      <c r="AF1613" s="1" t="s">
        <v>16</v>
      </c>
      <c r="AG1613" s="1" t="s">
        <v>58</v>
      </c>
      <c r="AH1613">
        <f t="shared" si="208"/>
        <v>99.999999999999986</v>
      </c>
    </row>
    <row r="1614" spans="1:34" x14ac:dyDescent="0.45">
      <c r="A1614" t="str">
        <f>MID('Stand condition - SCT output'!$I1614,9,4)</f>
        <v>2002</v>
      </c>
      <c r="B1614">
        <f t="shared" si="206"/>
        <v>2003</v>
      </c>
      <c r="C1614" t="str">
        <f>MID('Stand condition - SCT output'!$I1614,18,4)</f>
        <v>2004</v>
      </c>
      <c r="D1614">
        <f>SUM('Stand condition - SCT output'!$B1614:$C1614)</f>
        <v>181123321.01720557</v>
      </c>
      <c r="E1614" s="1">
        <f>'Stand condition - SCT output'!$D1614</f>
        <v>545455725.16583097</v>
      </c>
      <c r="F1614" s="1">
        <f>'Stand condition - SCT output'!$E1614</f>
        <v>759532604.63987899</v>
      </c>
      <c r="G1614" s="1">
        <f>'Stand condition - SCT output'!$F1614</f>
        <v>459702201.797405</v>
      </c>
      <c r="H1614" s="1">
        <f>'Stand condition - SCT output'!$G1614</f>
        <v>19446.500980152799</v>
      </c>
      <c r="I1614" s="1" t="str">
        <f>'Stand condition - SCT output'!$H1614</f>
        <v>Murray</v>
      </c>
      <c r="J1614" s="1" t="str">
        <f>'Stand condition - SCT output'!$J1614</f>
        <v>Black Box</v>
      </c>
      <c r="K1614" s="1"/>
      <c r="L1614" t="s">
        <v>89</v>
      </c>
      <c r="M1614">
        <v>2003</v>
      </c>
      <c r="N1614" t="s">
        <v>91</v>
      </c>
      <c r="O1614">
        <v>181123321.01720557</v>
      </c>
      <c r="P1614" s="1">
        <v>545455725.16583097</v>
      </c>
      <c r="Q1614" s="1">
        <v>759532604.63987899</v>
      </c>
      <c r="R1614" s="1">
        <v>459702201.797405</v>
      </c>
      <c r="S1614" s="1">
        <v>19446.500980152799</v>
      </c>
      <c r="T1614" s="1" t="s">
        <v>17</v>
      </c>
      <c r="U1614" s="1" t="s">
        <v>58</v>
      </c>
      <c r="V1614">
        <f t="shared" si="207"/>
        <v>1945833299.1213007</v>
      </c>
      <c r="X1614" t="s">
        <v>89</v>
      </c>
      <c r="Y1614">
        <v>2003</v>
      </c>
      <c r="Z1614" t="s">
        <v>91</v>
      </c>
      <c r="AA1614">
        <f t="shared" si="201"/>
        <v>9.3082650553363031</v>
      </c>
      <c r="AB1614">
        <f t="shared" si="202"/>
        <v>28.031986368624068</v>
      </c>
      <c r="AC1614">
        <f t="shared" si="203"/>
        <v>39.033796213831302</v>
      </c>
      <c r="AD1614">
        <f t="shared" si="204"/>
        <v>23.624952970277427</v>
      </c>
      <c r="AE1614">
        <f t="shared" si="205"/>
        <v>9.9939193089842028E-4</v>
      </c>
      <c r="AF1614" s="1" t="s">
        <v>17</v>
      </c>
      <c r="AG1614" s="1" t="s">
        <v>58</v>
      </c>
      <c r="AH1614">
        <f t="shared" si="208"/>
        <v>100.00000000000001</v>
      </c>
    </row>
    <row r="1615" spans="1:34" x14ac:dyDescent="0.45">
      <c r="A1615" t="str">
        <f>MID('Stand condition - SCT output'!$I1615,9,4)</f>
        <v>2002</v>
      </c>
      <c r="B1615">
        <f t="shared" si="206"/>
        <v>2003</v>
      </c>
      <c r="C1615" t="str">
        <f>MID('Stand condition - SCT output'!$I1615,18,4)</f>
        <v>2004</v>
      </c>
      <c r="D1615">
        <f>SUM('Stand condition - SCT output'!$B1615:$C1615)</f>
        <v>978144.93173636601</v>
      </c>
      <c r="E1615" s="1">
        <f>'Stand condition - SCT output'!$D1615</f>
        <v>40428008.635203101</v>
      </c>
      <c r="F1615" s="1">
        <f>'Stand condition - SCT output'!$E1615</f>
        <v>141226587.36959699</v>
      </c>
      <c r="G1615" s="1">
        <f>'Stand condition - SCT output'!$F1615</f>
        <v>42983958.302996598</v>
      </c>
      <c r="H1615" s="1">
        <f>'Stand condition - SCT output'!$G1615</f>
        <v>656.29919433593705</v>
      </c>
      <c r="I1615" s="1" t="str">
        <f>'Stand condition - SCT output'!$H1615</f>
        <v>Barwon-Darling</v>
      </c>
      <c r="J1615" s="1" t="str">
        <f>'Stand condition - SCT output'!$J1615</f>
        <v>Black Box</v>
      </c>
      <c r="K1615" s="1"/>
      <c r="L1615" t="s">
        <v>89</v>
      </c>
      <c r="M1615">
        <v>2003</v>
      </c>
      <c r="N1615" t="s">
        <v>91</v>
      </c>
      <c r="O1615">
        <v>978144.93173636601</v>
      </c>
      <c r="P1615" s="1">
        <v>40428008.635203101</v>
      </c>
      <c r="Q1615" s="1">
        <v>141226587.36959699</v>
      </c>
      <c r="R1615" s="1">
        <v>42983958.302996598</v>
      </c>
      <c r="S1615" s="1">
        <v>656.29919433593705</v>
      </c>
      <c r="T1615" s="1" t="s">
        <v>18</v>
      </c>
      <c r="U1615" s="1" t="s">
        <v>58</v>
      </c>
      <c r="V1615">
        <f t="shared" si="207"/>
        <v>225617355.5387274</v>
      </c>
      <c r="X1615" t="s">
        <v>89</v>
      </c>
      <c r="Y1615">
        <v>2003</v>
      </c>
      <c r="Z1615" t="s">
        <v>91</v>
      </c>
      <c r="AA1615">
        <f t="shared" si="201"/>
        <v>0.43354152848780581</v>
      </c>
      <c r="AB1615">
        <f t="shared" si="202"/>
        <v>17.918838087021012</v>
      </c>
      <c r="AC1615">
        <f t="shared" si="203"/>
        <v>62.595622146344731</v>
      </c>
      <c r="AD1615">
        <f t="shared" si="204"/>
        <v>19.051707347761358</v>
      </c>
      <c r="AE1615">
        <f t="shared" si="205"/>
        <v>2.9089038508089542E-4</v>
      </c>
      <c r="AF1615" s="1" t="s">
        <v>18</v>
      </c>
      <c r="AG1615" s="1" t="s">
        <v>58</v>
      </c>
      <c r="AH1615">
        <f t="shared" si="208"/>
        <v>99.999999999999986</v>
      </c>
    </row>
    <row r="1616" spans="1:34" x14ac:dyDescent="0.45">
      <c r="A1616" t="str">
        <f>MID('Stand condition - SCT output'!$I1616,9,4)</f>
        <v>2002</v>
      </c>
      <c r="B1616">
        <f t="shared" si="206"/>
        <v>2003</v>
      </c>
      <c r="C1616" t="str">
        <f>MID('Stand condition - SCT output'!$I1616,18,4)</f>
        <v>2004</v>
      </c>
      <c r="D1616">
        <f>SUM('Stand condition - SCT output'!$B1616:$C1616)</f>
        <v>2194822.7190870014</v>
      </c>
      <c r="E1616" s="1">
        <f>'Stand condition - SCT output'!$D1616</f>
        <v>18820083.538713198</v>
      </c>
      <c r="F1616" s="1">
        <f>'Stand condition - SCT output'!$E1616</f>
        <v>52561571.258497499</v>
      </c>
      <c r="G1616" s="1">
        <f>'Stand condition - SCT output'!$F1616</f>
        <v>7897162.2047552299</v>
      </c>
      <c r="H1616" s="1">
        <f>'Stand condition - SCT output'!$G1616</f>
        <v>0</v>
      </c>
      <c r="I1616" s="1" t="str">
        <f>'Stand condition - SCT output'!$H1616</f>
        <v>Border Rivers</v>
      </c>
      <c r="J1616" s="1" t="str">
        <f>'Stand condition - SCT output'!$J1616</f>
        <v>Black Box</v>
      </c>
      <c r="K1616" s="1"/>
      <c r="L1616" t="s">
        <v>89</v>
      </c>
      <c r="M1616">
        <v>2003</v>
      </c>
      <c r="N1616" t="s">
        <v>91</v>
      </c>
      <c r="O1616">
        <v>2194822.7190870014</v>
      </c>
      <c r="P1616" s="1">
        <v>18820083.538713198</v>
      </c>
      <c r="Q1616" s="1">
        <v>52561571.258497499</v>
      </c>
      <c r="R1616" s="1">
        <v>7897162.2047552299</v>
      </c>
      <c r="S1616" s="1">
        <v>0</v>
      </c>
      <c r="T1616" s="1" t="s">
        <v>19</v>
      </c>
      <c r="U1616" s="1" t="s">
        <v>58</v>
      </c>
      <c r="V1616">
        <f t="shared" si="207"/>
        <v>81473639.72105293</v>
      </c>
      <c r="X1616" t="s">
        <v>89</v>
      </c>
      <c r="Y1616">
        <v>2003</v>
      </c>
      <c r="Z1616" t="s">
        <v>91</v>
      </c>
      <c r="AA1616">
        <f t="shared" si="201"/>
        <v>2.6939053252089527</v>
      </c>
      <c r="AB1616">
        <f t="shared" si="202"/>
        <v>23.099598352484129</v>
      </c>
      <c r="AC1616">
        <f t="shared" si="203"/>
        <v>64.513591682483167</v>
      </c>
      <c r="AD1616">
        <f t="shared" si="204"/>
        <v>9.6929046398237553</v>
      </c>
      <c r="AE1616">
        <f t="shared" si="205"/>
        <v>0</v>
      </c>
      <c r="AF1616" s="1" t="s">
        <v>19</v>
      </c>
      <c r="AG1616" s="1" t="s">
        <v>58</v>
      </c>
      <c r="AH1616">
        <f t="shared" si="208"/>
        <v>100</v>
      </c>
    </row>
    <row r="1617" spans="1:34" x14ac:dyDescent="0.45">
      <c r="A1617" t="str">
        <f>MID('Stand condition - SCT output'!$I1617,9,4)</f>
        <v>2002</v>
      </c>
      <c r="B1617">
        <f t="shared" si="206"/>
        <v>2003</v>
      </c>
      <c r="C1617" t="str">
        <f>MID('Stand condition - SCT output'!$I1617,18,4)</f>
        <v>2004</v>
      </c>
      <c r="D1617">
        <f>SUM('Stand condition - SCT output'!$B1617:$C1617)</f>
        <v>6234.9176635742097</v>
      </c>
      <c r="E1617" s="1">
        <f>'Stand condition - SCT output'!$D1617</f>
        <v>68581.2479858398</v>
      </c>
      <c r="F1617" s="1">
        <f>'Stand condition - SCT output'!$E1617</f>
        <v>286993.08559307002</v>
      </c>
      <c r="G1617" s="1">
        <f>'Stand condition - SCT output'!$F1617</f>
        <v>353940.973823337</v>
      </c>
      <c r="H1617" s="1">
        <f>'Stand condition - SCT output'!$G1617</f>
        <v>624.11120605468705</v>
      </c>
      <c r="I1617" s="1" t="str">
        <f>'Stand condition - SCT output'!$H1617</f>
        <v>Campaspe</v>
      </c>
      <c r="J1617" s="1" t="str">
        <f>'Stand condition - SCT output'!$J1617</f>
        <v>Black Box</v>
      </c>
      <c r="K1617" s="1"/>
      <c r="L1617" t="s">
        <v>89</v>
      </c>
      <c r="M1617">
        <v>2003</v>
      </c>
      <c r="N1617" t="s">
        <v>91</v>
      </c>
      <c r="O1617">
        <v>6234.9176635742097</v>
      </c>
      <c r="P1617" s="1">
        <v>68581.2479858398</v>
      </c>
      <c r="Q1617" s="1">
        <v>286993.08559307002</v>
      </c>
      <c r="R1617" s="1">
        <v>353940.973823337</v>
      </c>
      <c r="S1617" s="1">
        <v>624.11120605468705</v>
      </c>
      <c r="T1617" s="1" t="s">
        <v>20</v>
      </c>
      <c r="U1617" s="1" t="s">
        <v>58</v>
      </c>
      <c r="V1617">
        <f t="shared" si="207"/>
        <v>716374.33627187577</v>
      </c>
      <c r="X1617" t="s">
        <v>89</v>
      </c>
      <c r="Y1617">
        <v>2003</v>
      </c>
      <c r="Z1617" t="s">
        <v>91</v>
      </c>
      <c r="AA1617">
        <f t="shared" si="201"/>
        <v>0.87034352682449478</v>
      </c>
      <c r="AB1617">
        <f t="shared" si="202"/>
        <v>9.5733814729806426</v>
      </c>
      <c r="AC1617">
        <f t="shared" si="203"/>
        <v>40.061888186367341</v>
      </c>
      <c r="AD1617">
        <f t="shared" si="204"/>
        <v>49.407265992428101</v>
      </c>
      <c r="AE1617">
        <f t="shared" si="205"/>
        <v>8.7120821399418014E-2</v>
      </c>
      <c r="AF1617" s="1" t="s">
        <v>20</v>
      </c>
      <c r="AG1617" s="1" t="s">
        <v>58</v>
      </c>
      <c r="AH1617">
        <f t="shared" si="208"/>
        <v>100</v>
      </c>
    </row>
    <row r="1618" spans="1:34" x14ac:dyDescent="0.45">
      <c r="A1618" t="str">
        <f>MID('Stand condition - SCT output'!$I1618,9,4)</f>
        <v>2002</v>
      </c>
      <c r="B1618">
        <f t="shared" si="206"/>
        <v>2003</v>
      </c>
      <c r="C1618" t="str">
        <f>MID('Stand condition - SCT output'!$I1618,18,4)</f>
        <v>2004</v>
      </c>
      <c r="D1618">
        <f>SUM('Stand condition - SCT output'!$B1618:$C1618)</f>
        <v>708086.00341796782</v>
      </c>
      <c r="E1618" s="1">
        <f>'Stand condition - SCT output'!$D1618</f>
        <v>2709533.7363905902</v>
      </c>
      <c r="F1618" s="1">
        <f>'Stand condition - SCT output'!$E1618</f>
        <v>10720732.1094671</v>
      </c>
      <c r="G1618" s="1">
        <f>'Stand condition - SCT output'!$F1618</f>
        <v>8443566.9588127509</v>
      </c>
      <c r="H1618" s="1">
        <f>'Stand condition - SCT output'!$G1618</f>
        <v>616.9931640625</v>
      </c>
      <c r="I1618" s="1" t="str">
        <f>'Stand condition - SCT output'!$H1618</f>
        <v>Goulburn-Broken</v>
      </c>
      <c r="J1618" s="1" t="str">
        <f>'Stand condition - SCT output'!$J1618</f>
        <v>Black Box</v>
      </c>
      <c r="K1618" s="1"/>
      <c r="L1618" t="s">
        <v>89</v>
      </c>
      <c r="M1618">
        <v>2003</v>
      </c>
      <c r="N1618" t="s">
        <v>91</v>
      </c>
      <c r="O1618">
        <v>708086.00341796782</v>
      </c>
      <c r="P1618" s="1">
        <v>2709533.7363905902</v>
      </c>
      <c r="Q1618" s="1">
        <v>10720732.1094671</v>
      </c>
      <c r="R1618" s="1">
        <v>8443566.9588127509</v>
      </c>
      <c r="S1618" s="1">
        <v>616.9931640625</v>
      </c>
      <c r="T1618" s="1" t="s">
        <v>21</v>
      </c>
      <c r="U1618" s="1" t="s">
        <v>58</v>
      </c>
      <c r="V1618">
        <f t="shared" si="207"/>
        <v>22582535.801252469</v>
      </c>
      <c r="X1618" t="s">
        <v>89</v>
      </c>
      <c r="Y1618">
        <v>2003</v>
      </c>
      <c r="Z1618" t="s">
        <v>91</v>
      </c>
      <c r="AA1618">
        <f t="shared" si="201"/>
        <v>3.1355469095667101</v>
      </c>
      <c r="AB1618">
        <f t="shared" si="202"/>
        <v>11.998359087026508</v>
      </c>
      <c r="AC1618">
        <f t="shared" si="203"/>
        <v>47.473553031509013</v>
      </c>
      <c r="AD1618">
        <f t="shared" si="204"/>
        <v>37.389808802359809</v>
      </c>
      <c r="AE1618">
        <f t="shared" si="205"/>
        <v>2.7321695379678326E-3</v>
      </c>
      <c r="AF1618" s="1" t="s">
        <v>21</v>
      </c>
      <c r="AG1618" s="1" t="s">
        <v>58</v>
      </c>
      <c r="AH1618">
        <f t="shared" si="208"/>
        <v>100</v>
      </c>
    </row>
    <row r="1619" spans="1:34" x14ac:dyDescent="0.45">
      <c r="A1619" t="str">
        <f>MID('Stand condition - SCT output'!$I1619,9,4)</f>
        <v>2002</v>
      </c>
      <c r="B1619">
        <f t="shared" si="206"/>
        <v>2003</v>
      </c>
      <c r="C1619" t="str">
        <f>MID('Stand condition - SCT output'!$I1619,18,4)</f>
        <v>2004</v>
      </c>
      <c r="D1619">
        <f>SUM('Stand condition - SCT output'!$B1619:$C1619)</f>
        <v>4717001.6523554744</v>
      </c>
      <c r="E1619" s="1">
        <f>'Stand condition - SCT output'!$D1619</f>
        <v>47537187.916227199</v>
      </c>
      <c r="F1619" s="1">
        <f>'Stand condition - SCT output'!$E1619</f>
        <v>147417478.088402</v>
      </c>
      <c r="G1619" s="1">
        <f>'Stand condition - SCT output'!$F1619</f>
        <v>15899907.4649201</v>
      </c>
      <c r="H1619" s="1">
        <f>'Stand condition - SCT output'!$G1619</f>
        <v>1343.21166992187</v>
      </c>
      <c r="I1619" s="1" t="str">
        <f>'Stand condition - SCT output'!$H1619</f>
        <v>Gwydir</v>
      </c>
      <c r="J1619" s="1" t="str">
        <f>'Stand condition - SCT output'!$J1619</f>
        <v>Black Box</v>
      </c>
      <c r="K1619" s="1"/>
      <c r="L1619" t="s">
        <v>89</v>
      </c>
      <c r="M1619">
        <v>2003</v>
      </c>
      <c r="N1619" t="s">
        <v>91</v>
      </c>
      <c r="O1619">
        <v>4717001.6523554744</v>
      </c>
      <c r="P1619" s="1">
        <v>47537187.916227199</v>
      </c>
      <c r="Q1619" s="1">
        <v>147417478.088402</v>
      </c>
      <c r="R1619" s="1">
        <v>15899907.4649201</v>
      </c>
      <c r="S1619" s="1">
        <v>1343.21166992187</v>
      </c>
      <c r="T1619" s="1" t="s">
        <v>22</v>
      </c>
      <c r="U1619" s="1" t="s">
        <v>58</v>
      </c>
      <c r="V1619">
        <f t="shared" si="207"/>
        <v>215572918.33357471</v>
      </c>
      <c r="X1619" t="s">
        <v>89</v>
      </c>
      <c r="Y1619">
        <v>2003</v>
      </c>
      <c r="Z1619" t="s">
        <v>91</v>
      </c>
      <c r="AA1619">
        <f t="shared" si="201"/>
        <v>2.1881234845354962</v>
      </c>
      <c r="AB1619">
        <f t="shared" si="202"/>
        <v>22.051558369993757</v>
      </c>
      <c r="AC1619">
        <f t="shared" si="203"/>
        <v>68.384043426220231</v>
      </c>
      <c r="AD1619">
        <f t="shared" si="204"/>
        <v>7.3756516300052084</v>
      </c>
      <c r="AE1619">
        <f t="shared" si="205"/>
        <v>6.2308924530278976E-4</v>
      </c>
      <c r="AF1619" s="1" t="s">
        <v>22</v>
      </c>
      <c r="AG1619" s="1" t="s">
        <v>58</v>
      </c>
      <c r="AH1619">
        <f t="shared" si="208"/>
        <v>100</v>
      </c>
    </row>
    <row r="1620" spans="1:34" x14ac:dyDescent="0.45">
      <c r="A1620" t="str">
        <f>MID('Stand condition - SCT output'!$I1620,9,4)</f>
        <v>2002</v>
      </c>
      <c r="B1620">
        <f t="shared" si="206"/>
        <v>2003</v>
      </c>
      <c r="C1620" t="str">
        <f>MID('Stand condition - SCT output'!$I1620,18,4)</f>
        <v>2004</v>
      </c>
      <c r="D1620">
        <f>SUM('Stand condition - SCT output'!$B1620:$C1620)</f>
        <v>11483782.365378942</v>
      </c>
      <c r="E1620" s="1">
        <f>'Stand condition - SCT output'!$D1620</f>
        <v>315079181.60516798</v>
      </c>
      <c r="F1620" s="1">
        <f>'Stand condition - SCT output'!$E1620</f>
        <v>446627067.98808801</v>
      </c>
      <c r="G1620" s="1">
        <f>'Stand condition - SCT output'!$F1620</f>
        <v>57296255.090243898</v>
      </c>
      <c r="H1620" s="1">
        <f>'Stand condition - SCT output'!$G1620</f>
        <v>0</v>
      </c>
      <c r="I1620" s="1" t="str">
        <f>'Stand condition - SCT output'!$H1620</f>
        <v>Warrego</v>
      </c>
      <c r="J1620" s="1" t="str">
        <f>'Stand condition - SCT output'!$J1620</f>
        <v>Black Box</v>
      </c>
      <c r="K1620" s="1"/>
      <c r="L1620" t="s">
        <v>89</v>
      </c>
      <c r="M1620">
        <v>2003</v>
      </c>
      <c r="N1620" t="s">
        <v>91</v>
      </c>
      <c r="O1620">
        <v>11483782.365378942</v>
      </c>
      <c r="P1620" s="1">
        <v>315079181.60516798</v>
      </c>
      <c r="Q1620" s="1">
        <v>446627067.98808801</v>
      </c>
      <c r="R1620" s="1">
        <v>57296255.090243898</v>
      </c>
      <c r="S1620" s="1">
        <v>0</v>
      </c>
      <c r="T1620" s="1" t="s">
        <v>23</v>
      </c>
      <c r="U1620" s="1" t="s">
        <v>58</v>
      </c>
      <c r="V1620">
        <f t="shared" si="207"/>
        <v>830486287.04887879</v>
      </c>
      <c r="X1620" t="s">
        <v>89</v>
      </c>
      <c r="Y1620">
        <v>2003</v>
      </c>
      <c r="Z1620" t="s">
        <v>91</v>
      </c>
      <c r="AA1620">
        <f t="shared" si="201"/>
        <v>1.3827780836919534</v>
      </c>
      <c r="AB1620">
        <f t="shared" si="202"/>
        <v>37.939119106324725</v>
      </c>
      <c r="AC1620">
        <f t="shared" si="203"/>
        <v>53.77898165846554</v>
      </c>
      <c r="AD1620">
        <f t="shared" si="204"/>
        <v>6.8991211515177842</v>
      </c>
      <c r="AE1620">
        <f t="shared" si="205"/>
        <v>0</v>
      </c>
      <c r="AF1620" s="1" t="s">
        <v>23</v>
      </c>
      <c r="AG1620" s="1" t="s">
        <v>58</v>
      </c>
      <c r="AH1620">
        <f t="shared" si="208"/>
        <v>100</v>
      </c>
    </row>
    <row r="1621" spans="1:34" x14ac:dyDescent="0.45">
      <c r="A1621" t="str">
        <f>MID('Stand condition - SCT output'!$I1621,9,4)</f>
        <v>2002</v>
      </c>
      <c r="B1621">
        <f t="shared" si="206"/>
        <v>2003</v>
      </c>
      <c r="C1621" t="str">
        <f>MID('Stand condition - SCT output'!$I1621,18,4)</f>
        <v>2004</v>
      </c>
      <c r="D1621">
        <f>SUM('Stand condition - SCT output'!$B1621:$C1621)</f>
        <v>62039.617542939966</v>
      </c>
      <c r="E1621" s="1">
        <f>'Stand condition - SCT output'!$D1621</f>
        <v>144066.67564936599</v>
      </c>
      <c r="F1621" s="1">
        <f>'Stand condition - SCT output'!$E1621</f>
        <v>431290.951107728</v>
      </c>
      <c r="G1621" s="1">
        <f>'Stand condition - SCT output'!$F1621</f>
        <v>576662.34097469505</v>
      </c>
      <c r="H1621" s="1">
        <f>'Stand condition - SCT output'!$G1621</f>
        <v>633.33923339843705</v>
      </c>
      <c r="I1621" s="1" t="str">
        <f>'Stand condition - SCT output'!$H1621</f>
        <v>Eastern Mt Lofty Ranges</v>
      </c>
      <c r="J1621" s="1" t="str">
        <f>'Stand condition - SCT output'!$J1621</f>
        <v>Black Box</v>
      </c>
      <c r="K1621" s="1"/>
      <c r="L1621" t="s">
        <v>89</v>
      </c>
      <c r="M1621">
        <v>2003</v>
      </c>
      <c r="N1621" t="s">
        <v>91</v>
      </c>
      <c r="O1621">
        <v>62039.617542939966</v>
      </c>
      <c r="P1621" s="1">
        <v>144066.67564936599</v>
      </c>
      <c r="Q1621" s="1">
        <v>431290.951107728</v>
      </c>
      <c r="R1621" s="1">
        <v>576662.34097469505</v>
      </c>
      <c r="S1621" s="1">
        <v>633.33923339843705</v>
      </c>
      <c r="T1621" s="1" t="s">
        <v>24</v>
      </c>
      <c r="U1621" s="1" t="s">
        <v>58</v>
      </c>
      <c r="V1621">
        <f t="shared" si="207"/>
        <v>1214692.9245081274</v>
      </c>
      <c r="X1621" t="s">
        <v>89</v>
      </c>
      <c r="Y1621">
        <v>2003</v>
      </c>
      <c r="Z1621" t="s">
        <v>91</v>
      </c>
      <c r="AA1621">
        <f t="shared" si="201"/>
        <v>5.1074321988054745</v>
      </c>
      <c r="AB1621">
        <f t="shared" si="202"/>
        <v>11.860337105997694</v>
      </c>
      <c r="AC1621">
        <f t="shared" si="203"/>
        <v>35.506171346340324</v>
      </c>
      <c r="AD1621">
        <f t="shared" si="204"/>
        <v>47.473919485305828</v>
      </c>
      <c r="AE1621">
        <f t="shared" si="205"/>
        <v>5.2139863550691112E-2</v>
      </c>
      <c r="AF1621" s="1" t="s">
        <v>24</v>
      </c>
      <c r="AG1621" s="1" t="s">
        <v>58</v>
      </c>
      <c r="AH1621">
        <f t="shared" si="208"/>
        <v>100.00000000000001</v>
      </c>
    </row>
    <row r="1622" spans="1:34" x14ac:dyDescent="0.45">
      <c r="A1622" t="str">
        <f>MID('Stand condition - SCT output'!$I1622,9,4)</f>
        <v>2002</v>
      </c>
      <c r="B1622">
        <f t="shared" si="206"/>
        <v>2003</v>
      </c>
      <c r="C1622" t="str">
        <f>MID('Stand condition - SCT output'!$I1622,18,4)</f>
        <v>2004</v>
      </c>
      <c r="D1622">
        <f>SUM('Stand condition - SCT output'!$B1622:$C1622)</f>
        <v>1985152.4014339659</v>
      </c>
      <c r="E1622" s="1">
        <f>'Stand condition - SCT output'!$D1622</f>
        <v>38743925.474897496</v>
      </c>
      <c r="F1622" s="1">
        <f>'Stand condition - SCT output'!$E1622</f>
        <v>76610894.053657696</v>
      </c>
      <c r="G1622" s="1">
        <f>'Stand condition - SCT output'!$F1622</f>
        <v>12350073.609592499</v>
      </c>
      <c r="H1622" s="1">
        <f>'Stand condition - SCT output'!$G1622</f>
        <v>0</v>
      </c>
      <c r="I1622" s="1" t="str">
        <f>'Stand condition - SCT output'!$H1622</f>
        <v>Condamine-Balonne</v>
      </c>
      <c r="J1622" s="1" t="str">
        <f>'Stand condition - SCT output'!$J1622</f>
        <v>Black Box</v>
      </c>
      <c r="K1622" s="1"/>
      <c r="L1622" t="s">
        <v>89</v>
      </c>
      <c r="M1622">
        <v>2003</v>
      </c>
      <c r="N1622" t="s">
        <v>91</v>
      </c>
      <c r="O1622">
        <v>1985152.4014339659</v>
      </c>
      <c r="P1622" s="1">
        <v>38743925.474897496</v>
      </c>
      <c r="Q1622" s="1">
        <v>76610894.053657696</v>
      </c>
      <c r="R1622" s="1">
        <v>12350073.609592499</v>
      </c>
      <c r="S1622" s="1">
        <v>0</v>
      </c>
      <c r="T1622" s="1" t="s">
        <v>25</v>
      </c>
      <c r="U1622" s="1" t="s">
        <v>58</v>
      </c>
      <c r="V1622">
        <f t="shared" si="207"/>
        <v>129690045.53958166</v>
      </c>
      <c r="X1622" t="s">
        <v>89</v>
      </c>
      <c r="Y1622">
        <v>2003</v>
      </c>
      <c r="Z1622" t="s">
        <v>91</v>
      </c>
      <c r="AA1622">
        <f t="shared" si="201"/>
        <v>1.5306898792229149</v>
      </c>
      <c r="AB1622">
        <f t="shared" si="202"/>
        <v>29.874247721713367</v>
      </c>
      <c r="AC1622">
        <f t="shared" si="203"/>
        <v>59.072300988803264</v>
      </c>
      <c r="AD1622">
        <f t="shared" si="204"/>
        <v>9.5227614102604612</v>
      </c>
      <c r="AE1622">
        <f t="shared" si="205"/>
        <v>0</v>
      </c>
      <c r="AF1622" s="1" t="s">
        <v>25</v>
      </c>
      <c r="AG1622" s="1" t="s">
        <v>58</v>
      </c>
      <c r="AH1622">
        <f t="shared" si="208"/>
        <v>100</v>
      </c>
    </row>
    <row r="1623" spans="1:34" x14ac:dyDescent="0.45">
      <c r="A1623" t="str">
        <f>MID('Stand condition - SCT output'!$I1623,9,4)</f>
        <v>2003</v>
      </c>
      <c r="B1623">
        <f t="shared" si="206"/>
        <v>2004</v>
      </c>
      <c r="C1623" t="str">
        <f>MID('Stand condition - SCT output'!$I1623,18,4)</f>
        <v>2005</v>
      </c>
      <c r="D1623">
        <f>SUM('Stand condition - SCT output'!$B1623:$C1623)</f>
        <v>98997022.832334101</v>
      </c>
      <c r="E1623" s="1">
        <f>'Stand condition - SCT output'!$D1623</f>
        <v>276807271.925475</v>
      </c>
      <c r="F1623" s="1">
        <f>'Stand condition - SCT output'!$E1623</f>
        <v>350789734.22650701</v>
      </c>
      <c r="G1623" s="1">
        <f>'Stand condition - SCT output'!$F1623</f>
        <v>196006019.104891</v>
      </c>
      <c r="H1623" s="1">
        <f>'Stand condition - SCT output'!$G1623</f>
        <v>17084.648132324201</v>
      </c>
      <c r="I1623" s="1" t="str">
        <f>'Stand condition - SCT output'!$H1623</f>
        <v>Murrumbidgee</v>
      </c>
      <c r="J1623" s="1" t="str">
        <f>'Stand condition - SCT output'!$J1623</f>
        <v>Black Box</v>
      </c>
      <c r="K1623" s="1"/>
      <c r="L1623" t="s">
        <v>90</v>
      </c>
      <c r="M1623">
        <v>2004</v>
      </c>
      <c r="N1623" t="s">
        <v>92</v>
      </c>
      <c r="O1623">
        <v>98997022.832334101</v>
      </c>
      <c r="P1623" s="1">
        <v>276807271.925475</v>
      </c>
      <c r="Q1623" s="1">
        <v>350789734.22650701</v>
      </c>
      <c r="R1623" s="1">
        <v>196006019.104891</v>
      </c>
      <c r="S1623" s="1">
        <v>17084.648132324201</v>
      </c>
      <c r="T1623" s="1" t="s">
        <v>4</v>
      </c>
      <c r="U1623" s="1" t="s">
        <v>58</v>
      </c>
      <c r="V1623">
        <f t="shared" si="207"/>
        <v>922617132.7373395</v>
      </c>
      <c r="X1623" t="s">
        <v>90</v>
      </c>
      <c r="Y1623">
        <v>2004</v>
      </c>
      <c r="Z1623" t="s">
        <v>92</v>
      </c>
      <c r="AA1623">
        <f t="shared" si="201"/>
        <v>10.730022164081971</v>
      </c>
      <c r="AB1623">
        <f t="shared" si="202"/>
        <v>30.002398839506426</v>
      </c>
      <c r="AC1623">
        <f t="shared" si="203"/>
        <v>38.021159783337076</v>
      </c>
      <c r="AD1623">
        <f t="shared" si="204"/>
        <v>21.244567453820746</v>
      </c>
      <c r="AE1623">
        <f t="shared" si="205"/>
        <v>1.8517592537692492E-3</v>
      </c>
      <c r="AF1623" s="1" t="s">
        <v>4</v>
      </c>
      <c r="AG1623" s="1" t="s">
        <v>58</v>
      </c>
      <c r="AH1623">
        <f t="shared" si="208"/>
        <v>100</v>
      </c>
    </row>
    <row r="1624" spans="1:34" x14ac:dyDescent="0.45">
      <c r="A1624" t="str">
        <f>MID('Stand condition - SCT output'!$I1624,9,4)</f>
        <v>2003</v>
      </c>
      <c r="B1624">
        <f t="shared" si="206"/>
        <v>2004</v>
      </c>
      <c r="C1624" t="str">
        <f>MID('Stand condition - SCT output'!$I1624,18,4)</f>
        <v>2005</v>
      </c>
      <c r="D1624">
        <f>SUM('Stand condition - SCT output'!$B1624:$C1624)</f>
        <v>159629.17895507801</v>
      </c>
      <c r="E1624" s="1">
        <f>'Stand condition - SCT output'!$D1624</f>
        <v>7578803.1620255997</v>
      </c>
      <c r="F1624" s="1">
        <f>'Stand condition - SCT output'!$E1624</f>
        <v>112465812.35217901</v>
      </c>
      <c r="G1624" s="1">
        <f>'Stand condition - SCT output'!$F1624</f>
        <v>116395879.257484</v>
      </c>
      <c r="H1624" s="1">
        <f>'Stand condition - SCT output'!$G1624</f>
        <v>667.27435302734295</v>
      </c>
      <c r="I1624" s="1" t="str">
        <f>'Stand condition - SCT output'!$H1624</f>
        <v>Namoi</v>
      </c>
      <c r="J1624" s="1" t="str">
        <f>'Stand condition - SCT output'!$J1624</f>
        <v>Black Box</v>
      </c>
      <c r="K1624" s="1"/>
      <c r="L1624" t="s">
        <v>90</v>
      </c>
      <c r="M1624">
        <v>2004</v>
      </c>
      <c r="N1624" t="s">
        <v>92</v>
      </c>
      <c r="O1624">
        <v>159629.17895507801</v>
      </c>
      <c r="P1624" s="1">
        <v>7578803.1620255997</v>
      </c>
      <c r="Q1624" s="1">
        <v>112465812.35217901</v>
      </c>
      <c r="R1624" s="1">
        <v>116395879.257484</v>
      </c>
      <c r="S1624" s="1">
        <v>667.27435302734295</v>
      </c>
      <c r="T1624" s="1" t="s">
        <v>7</v>
      </c>
      <c r="U1624" s="1" t="s">
        <v>58</v>
      </c>
      <c r="V1624">
        <f t="shared" si="207"/>
        <v>236600791.22499672</v>
      </c>
      <c r="X1624" t="s">
        <v>90</v>
      </c>
      <c r="Y1624">
        <v>2004</v>
      </c>
      <c r="Z1624" t="s">
        <v>92</v>
      </c>
      <c r="AA1624">
        <f t="shared" si="201"/>
        <v>6.7467728289749396E-2</v>
      </c>
      <c r="AB1624">
        <f t="shared" si="202"/>
        <v>3.2032027969080197</v>
      </c>
      <c r="AC1624">
        <f t="shared" si="203"/>
        <v>47.533996724985201</v>
      </c>
      <c r="AD1624">
        <f t="shared" si="204"/>
        <v>49.195050724406393</v>
      </c>
      <c r="AE1624">
        <f t="shared" si="205"/>
        <v>2.8202541063896742E-4</v>
      </c>
      <c r="AF1624" s="1" t="s">
        <v>7</v>
      </c>
      <c r="AG1624" s="1" t="s">
        <v>58</v>
      </c>
      <c r="AH1624">
        <f t="shared" si="208"/>
        <v>100.00000000000001</v>
      </c>
    </row>
    <row r="1625" spans="1:34" x14ac:dyDescent="0.45">
      <c r="A1625" t="str">
        <f>MID('Stand condition - SCT output'!$I1625,9,4)</f>
        <v>2003</v>
      </c>
      <c r="B1625">
        <f t="shared" si="206"/>
        <v>2004</v>
      </c>
      <c r="C1625" t="str">
        <f>MID('Stand condition - SCT output'!$I1625,18,4)</f>
        <v>2005</v>
      </c>
      <c r="D1625">
        <f>SUM('Stand condition - SCT output'!$B1625:$C1625)</f>
        <v>1241865.4466839875</v>
      </c>
      <c r="E1625" s="1">
        <f>'Stand condition - SCT output'!$D1625</f>
        <v>36023076.277642198</v>
      </c>
      <c r="F1625" s="1">
        <f>'Stand condition - SCT output'!$E1625</f>
        <v>233809678.25638199</v>
      </c>
      <c r="G1625" s="1">
        <f>'Stand condition - SCT output'!$F1625</f>
        <v>20000987.499560699</v>
      </c>
      <c r="H1625" s="1">
        <f>'Stand condition - SCT output'!$G1625</f>
        <v>0</v>
      </c>
      <c r="I1625" s="1" t="str">
        <f>'Stand condition - SCT output'!$H1625</f>
        <v>Nebine</v>
      </c>
      <c r="J1625" s="1" t="str">
        <f>'Stand condition - SCT output'!$J1625</f>
        <v>Black Box</v>
      </c>
      <c r="K1625" s="1"/>
      <c r="L1625" t="s">
        <v>90</v>
      </c>
      <c r="M1625">
        <v>2004</v>
      </c>
      <c r="N1625" t="s">
        <v>92</v>
      </c>
      <c r="O1625">
        <v>1241865.4466839875</v>
      </c>
      <c r="P1625" s="1">
        <v>36023076.277642198</v>
      </c>
      <c r="Q1625" s="1">
        <v>233809678.25638199</v>
      </c>
      <c r="R1625" s="1">
        <v>20000987.499560699</v>
      </c>
      <c r="S1625" s="1">
        <v>0</v>
      </c>
      <c r="T1625" s="1" t="s">
        <v>8</v>
      </c>
      <c r="U1625" s="1" t="s">
        <v>58</v>
      </c>
      <c r="V1625">
        <f t="shared" si="207"/>
        <v>291075607.4802689</v>
      </c>
      <c r="X1625" t="s">
        <v>90</v>
      </c>
      <c r="Y1625">
        <v>2004</v>
      </c>
      <c r="Z1625" t="s">
        <v>92</v>
      </c>
      <c r="AA1625">
        <f t="shared" si="201"/>
        <v>0.4266470342308466</v>
      </c>
      <c r="AB1625">
        <f t="shared" si="202"/>
        <v>12.375848525914041</v>
      </c>
      <c r="AC1625">
        <f t="shared" si="203"/>
        <v>80.326098184723776</v>
      </c>
      <c r="AD1625">
        <f t="shared" si="204"/>
        <v>6.8714062551313253</v>
      </c>
      <c r="AE1625">
        <f t="shared" si="205"/>
        <v>0</v>
      </c>
      <c r="AF1625" s="1" t="s">
        <v>8</v>
      </c>
      <c r="AG1625" s="1" t="s">
        <v>58</v>
      </c>
      <c r="AH1625">
        <f t="shared" si="208"/>
        <v>99.999999999999986</v>
      </c>
    </row>
    <row r="1626" spans="1:34" x14ac:dyDescent="0.45">
      <c r="A1626" t="str">
        <f>MID('Stand condition - SCT output'!$I1626,9,4)</f>
        <v>2003</v>
      </c>
      <c r="B1626">
        <f t="shared" si="206"/>
        <v>2004</v>
      </c>
      <c r="C1626" t="str">
        <f>MID('Stand condition - SCT output'!$I1626,18,4)</f>
        <v>2005</v>
      </c>
      <c r="D1626">
        <f>SUM('Stand condition - SCT output'!$B1626:$C1626)</f>
        <v>8732.6849365234284</v>
      </c>
      <c r="E1626" s="1">
        <f>'Stand condition - SCT output'!$D1626</f>
        <v>42985.090942382798</v>
      </c>
      <c r="F1626" s="1">
        <f>'Stand condition - SCT output'!$E1626</f>
        <v>141472.07861328099</v>
      </c>
      <c r="G1626" s="1">
        <f>'Stand condition - SCT output'!$F1626</f>
        <v>204713.321028406</v>
      </c>
      <c r="H1626" s="1">
        <f>'Stand condition - SCT output'!$G1626</f>
        <v>1241.9874877929601</v>
      </c>
      <c r="I1626" s="1" t="str">
        <f>'Stand condition - SCT output'!$H1626</f>
        <v>Ovens</v>
      </c>
      <c r="J1626" s="1" t="str">
        <f>'Stand condition - SCT output'!$J1626</f>
        <v>Black Box</v>
      </c>
      <c r="K1626" s="1"/>
      <c r="L1626" t="s">
        <v>90</v>
      </c>
      <c r="M1626">
        <v>2004</v>
      </c>
      <c r="N1626" t="s">
        <v>92</v>
      </c>
      <c r="O1626">
        <v>8732.6849365234284</v>
      </c>
      <c r="P1626" s="1">
        <v>42985.090942382798</v>
      </c>
      <c r="Q1626" s="1">
        <v>141472.07861328099</v>
      </c>
      <c r="R1626" s="1">
        <v>204713.321028406</v>
      </c>
      <c r="S1626" s="1">
        <v>1241.9874877929601</v>
      </c>
      <c r="T1626" s="1" t="s">
        <v>9</v>
      </c>
      <c r="U1626" s="1" t="s">
        <v>58</v>
      </c>
      <c r="V1626">
        <f t="shared" si="207"/>
        <v>399145.16300838615</v>
      </c>
      <c r="X1626" t="s">
        <v>90</v>
      </c>
      <c r="Y1626">
        <v>2004</v>
      </c>
      <c r="Z1626" t="s">
        <v>92</v>
      </c>
      <c r="AA1626">
        <f t="shared" si="201"/>
        <v>2.1878468652117804</v>
      </c>
      <c r="AB1626">
        <f t="shared" si="202"/>
        <v>10.769287699342524</v>
      </c>
      <c r="AC1626">
        <f t="shared" si="203"/>
        <v>35.443766259622343</v>
      </c>
      <c r="AD1626">
        <f t="shared" si="204"/>
        <v>51.287937322218013</v>
      </c>
      <c r="AE1626">
        <f t="shared" si="205"/>
        <v>0.31116185360534249</v>
      </c>
      <c r="AF1626" s="1" t="s">
        <v>9</v>
      </c>
      <c r="AG1626" s="1" t="s">
        <v>58</v>
      </c>
      <c r="AH1626">
        <f t="shared" si="208"/>
        <v>100</v>
      </c>
    </row>
    <row r="1627" spans="1:34" x14ac:dyDescent="0.45">
      <c r="A1627" t="str">
        <f>MID('Stand condition - SCT output'!$I1627,9,4)</f>
        <v>2003</v>
      </c>
      <c r="B1627">
        <f t="shared" si="206"/>
        <v>2004</v>
      </c>
      <c r="C1627" t="str">
        <f>MID('Stand condition - SCT output'!$I1627,18,4)</f>
        <v>2005</v>
      </c>
      <c r="D1627">
        <f>SUM('Stand condition - SCT output'!$B1627:$C1627)</f>
        <v>15083716.211100927</v>
      </c>
      <c r="E1627" s="1">
        <f>'Stand condition - SCT output'!$D1627</f>
        <v>128916111.70676699</v>
      </c>
      <c r="F1627" s="1">
        <f>'Stand condition - SCT output'!$E1627</f>
        <v>172870135.213662</v>
      </c>
      <c r="G1627" s="1">
        <f>'Stand condition - SCT output'!$F1627</f>
        <v>66079570.508616701</v>
      </c>
      <c r="H1627" s="1">
        <f>'Stand condition - SCT output'!$G1627</f>
        <v>2902.4193462296998</v>
      </c>
      <c r="I1627" s="1" t="str">
        <f>'Stand condition - SCT output'!$H1627</f>
        <v>Paroo</v>
      </c>
      <c r="J1627" s="1" t="str">
        <f>'Stand condition - SCT output'!$J1627</f>
        <v>Black Box</v>
      </c>
      <c r="K1627" s="1"/>
      <c r="L1627" t="s">
        <v>90</v>
      </c>
      <c r="M1627">
        <v>2004</v>
      </c>
      <c r="N1627" t="s">
        <v>92</v>
      </c>
      <c r="O1627">
        <v>15083716.211100927</v>
      </c>
      <c r="P1627" s="1">
        <v>128916111.70676699</v>
      </c>
      <c r="Q1627" s="1">
        <v>172870135.213662</v>
      </c>
      <c r="R1627" s="1">
        <v>66079570.508616701</v>
      </c>
      <c r="S1627" s="1">
        <v>2902.4193462296998</v>
      </c>
      <c r="T1627" s="1" t="s">
        <v>10</v>
      </c>
      <c r="U1627" s="1" t="s">
        <v>58</v>
      </c>
      <c r="V1627">
        <f t="shared" si="207"/>
        <v>382952436.05949283</v>
      </c>
      <c r="X1627" t="s">
        <v>90</v>
      </c>
      <c r="Y1627">
        <v>2004</v>
      </c>
      <c r="Z1627" t="s">
        <v>92</v>
      </c>
      <c r="AA1627">
        <f t="shared" si="201"/>
        <v>3.93879625530248</v>
      </c>
      <c r="AB1627">
        <f t="shared" si="202"/>
        <v>33.663739819307345</v>
      </c>
      <c r="AC1627">
        <f t="shared" si="203"/>
        <v>45.141411552949648</v>
      </c>
      <c r="AD1627">
        <f t="shared" si="204"/>
        <v>17.255294466478087</v>
      </c>
      <c r="AE1627">
        <f t="shared" si="205"/>
        <v>7.5790596244667836E-4</v>
      </c>
      <c r="AF1627" s="1" t="s">
        <v>10</v>
      </c>
      <c r="AG1627" s="1" t="s">
        <v>58</v>
      </c>
      <c r="AH1627">
        <f t="shared" si="208"/>
        <v>100</v>
      </c>
    </row>
    <row r="1628" spans="1:34" x14ac:dyDescent="0.45">
      <c r="A1628" t="str">
        <f>MID('Stand condition - SCT output'!$I1628,9,4)</f>
        <v>2003</v>
      </c>
      <c r="B1628">
        <f t="shared" si="206"/>
        <v>2004</v>
      </c>
      <c r="C1628" t="str">
        <f>MID('Stand condition - SCT output'!$I1628,18,4)</f>
        <v>2005</v>
      </c>
      <c r="D1628">
        <f>SUM('Stand condition - SCT output'!$B1628:$C1628)</f>
        <v>11617786.152014323</v>
      </c>
      <c r="E1628" s="1">
        <f>'Stand condition - SCT output'!$D1628</f>
        <v>28231702.1358204</v>
      </c>
      <c r="F1628" s="1">
        <f>'Stand condition - SCT output'!$E1628</f>
        <v>52490358.442910999</v>
      </c>
      <c r="G1628" s="1">
        <f>'Stand condition - SCT output'!$F1628</f>
        <v>26495375.2883779</v>
      </c>
      <c r="H1628" s="1">
        <f>'Stand condition - SCT output'!$G1628</f>
        <v>1239.65417480468</v>
      </c>
      <c r="I1628" s="1" t="str">
        <f>'Stand condition - SCT output'!$H1628</f>
        <v>Wimmera-Avoca</v>
      </c>
      <c r="J1628" s="1" t="str">
        <f>'Stand condition - SCT output'!$J1628</f>
        <v>Black Box</v>
      </c>
      <c r="K1628" s="1"/>
      <c r="L1628" t="s">
        <v>90</v>
      </c>
      <c r="M1628">
        <v>2004</v>
      </c>
      <c r="N1628" t="s">
        <v>92</v>
      </c>
      <c r="O1628">
        <v>11617786.152014323</v>
      </c>
      <c r="P1628" s="1">
        <v>28231702.1358204</v>
      </c>
      <c r="Q1628" s="1">
        <v>52490358.442910999</v>
      </c>
      <c r="R1628" s="1">
        <v>26495375.2883779</v>
      </c>
      <c r="S1628" s="1">
        <v>1239.65417480468</v>
      </c>
      <c r="T1628" s="1" t="s">
        <v>11</v>
      </c>
      <c r="U1628" s="1" t="s">
        <v>58</v>
      </c>
      <c r="V1628">
        <f t="shared" si="207"/>
        <v>118836461.67329842</v>
      </c>
      <c r="X1628" t="s">
        <v>90</v>
      </c>
      <c r="Y1628">
        <v>2004</v>
      </c>
      <c r="Z1628" t="s">
        <v>92</v>
      </c>
      <c r="AA1628">
        <f t="shared" si="201"/>
        <v>9.7762807714298887</v>
      </c>
      <c r="AB1628">
        <f t="shared" si="202"/>
        <v>23.756767694273947</v>
      </c>
      <c r="AC1628">
        <f t="shared" si="203"/>
        <v>44.170246828129144</v>
      </c>
      <c r="AD1628">
        <f t="shared" si="204"/>
        <v>22.295661546384796</v>
      </c>
      <c r="AE1628">
        <f t="shared" si="205"/>
        <v>1.0431597822330822E-3</v>
      </c>
      <c r="AF1628" s="1" t="s">
        <v>11</v>
      </c>
      <c r="AG1628" s="1" t="s">
        <v>58</v>
      </c>
      <c r="AH1628">
        <f t="shared" si="208"/>
        <v>100</v>
      </c>
    </row>
    <row r="1629" spans="1:34" x14ac:dyDescent="0.45">
      <c r="A1629" t="str">
        <f>MID('Stand condition - SCT output'!$I1629,9,4)</f>
        <v>2003</v>
      </c>
      <c r="B1629">
        <f t="shared" si="206"/>
        <v>2004</v>
      </c>
      <c r="C1629" t="str">
        <f>MID('Stand condition - SCT output'!$I1629,18,4)</f>
        <v>2005</v>
      </c>
      <c r="D1629">
        <f>SUM('Stand condition - SCT output'!$B1629:$C1629)</f>
        <v>112802515.85872401</v>
      </c>
      <c r="E1629" s="1">
        <f>'Stand condition - SCT output'!$D1629</f>
        <v>398220499.59522802</v>
      </c>
      <c r="F1629" s="1">
        <f>'Stand condition - SCT output'!$E1629</f>
        <v>301930284.850963</v>
      </c>
      <c r="G1629" s="1">
        <f>'Stand condition - SCT output'!$F1629</f>
        <v>72645374.522210807</v>
      </c>
      <c r="H1629" s="1">
        <f>'Stand condition - SCT output'!$G1629</f>
        <v>644.849365234375</v>
      </c>
      <c r="I1629" s="1" t="str">
        <f>'Stand condition - SCT output'!$H1629</f>
        <v>Lachlan</v>
      </c>
      <c r="J1629" s="1" t="str">
        <f>'Stand condition - SCT output'!$J1629</f>
        <v>Black Box</v>
      </c>
      <c r="K1629" s="1"/>
      <c r="L1629" t="s">
        <v>90</v>
      </c>
      <c r="M1629">
        <v>2004</v>
      </c>
      <c r="N1629" t="s">
        <v>92</v>
      </c>
      <c r="O1629">
        <v>112802515.85872401</v>
      </c>
      <c r="P1629" s="1">
        <v>398220499.59522802</v>
      </c>
      <c r="Q1629" s="1">
        <v>301930284.850963</v>
      </c>
      <c r="R1629" s="1">
        <v>72645374.522210807</v>
      </c>
      <c r="S1629" s="1">
        <v>644.849365234375</v>
      </c>
      <c r="T1629" s="1" t="s">
        <v>12</v>
      </c>
      <c r="U1629" s="1" t="s">
        <v>58</v>
      </c>
      <c r="V1629">
        <f t="shared" si="207"/>
        <v>885599319.67649102</v>
      </c>
      <c r="X1629" t="s">
        <v>90</v>
      </c>
      <c r="Y1629">
        <v>2004</v>
      </c>
      <c r="Z1629" t="s">
        <v>92</v>
      </c>
      <c r="AA1629">
        <f t="shared" si="201"/>
        <v>12.737421241462869</v>
      </c>
      <c r="AB1629">
        <f t="shared" si="202"/>
        <v>44.966215617769187</v>
      </c>
      <c r="AC1629">
        <f t="shared" si="203"/>
        <v>34.093328454820629</v>
      </c>
      <c r="AD1629">
        <f t="shared" si="204"/>
        <v>8.2029618709224081</v>
      </c>
      <c r="AE1629">
        <f t="shared" si="205"/>
        <v>7.2815024911032926E-5</v>
      </c>
      <c r="AF1629" s="1" t="s">
        <v>12</v>
      </c>
      <c r="AG1629" s="1" t="s">
        <v>58</v>
      </c>
      <c r="AH1629">
        <f t="shared" si="208"/>
        <v>100</v>
      </c>
    </row>
    <row r="1630" spans="1:34" x14ac:dyDescent="0.45">
      <c r="A1630" t="str">
        <f>MID('Stand condition - SCT output'!$I1630,9,4)</f>
        <v>2003</v>
      </c>
      <c r="B1630">
        <f t="shared" si="206"/>
        <v>2004</v>
      </c>
      <c r="C1630" t="str">
        <f>MID('Stand condition - SCT output'!$I1630,18,4)</f>
        <v>2005</v>
      </c>
      <c r="D1630">
        <f>SUM('Stand condition - SCT output'!$B1630:$C1630)</f>
        <v>2551630.8948364188</v>
      </c>
      <c r="E1630" s="1">
        <f>'Stand condition - SCT output'!$D1630</f>
        <v>8068608.3387429602</v>
      </c>
      <c r="F1630" s="1">
        <f>'Stand condition - SCT output'!$E1630</f>
        <v>15634106.902278099</v>
      </c>
      <c r="G1630" s="1">
        <f>'Stand condition - SCT output'!$F1630</f>
        <v>10130313.2132001</v>
      </c>
      <c r="H1630" s="1">
        <f>'Stand condition - SCT output'!$G1630</f>
        <v>1250.04516601562</v>
      </c>
      <c r="I1630" s="1" t="str">
        <f>'Stand condition - SCT output'!$H1630</f>
        <v>Loddon</v>
      </c>
      <c r="J1630" s="1" t="str">
        <f>'Stand condition - SCT output'!$J1630</f>
        <v>Black Box</v>
      </c>
      <c r="K1630" s="1"/>
      <c r="L1630" t="s">
        <v>90</v>
      </c>
      <c r="M1630">
        <v>2004</v>
      </c>
      <c r="N1630" t="s">
        <v>92</v>
      </c>
      <c r="O1630">
        <v>2551630.8948364188</v>
      </c>
      <c r="P1630" s="1">
        <v>8068608.3387429602</v>
      </c>
      <c r="Q1630" s="1">
        <v>15634106.902278099</v>
      </c>
      <c r="R1630" s="1">
        <v>10130313.2132001</v>
      </c>
      <c r="S1630" s="1">
        <v>1250.04516601562</v>
      </c>
      <c r="T1630" s="1" t="s">
        <v>13</v>
      </c>
      <c r="U1630" s="1" t="s">
        <v>58</v>
      </c>
      <c r="V1630">
        <f t="shared" si="207"/>
        <v>36385909.394223593</v>
      </c>
      <c r="X1630" t="s">
        <v>90</v>
      </c>
      <c r="Y1630">
        <v>2004</v>
      </c>
      <c r="Z1630" t="s">
        <v>92</v>
      </c>
      <c r="AA1630">
        <f t="shared" si="201"/>
        <v>7.0126896299079453</v>
      </c>
      <c r="AB1630">
        <f t="shared" si="202"/>
        <v>22.175090503643929</v>
      </c>
      <c r="AC1630">
        <f t="shared" si="203"/>
        <v>42.967476043789837</v>
      </c>
      <c r="AD1630">
        <f t="shared" si="204"/>
        <v>27.841308302736351</v>
      </c>
      <c r="AE1630">
        <f t="shared" si="205"/>
        <v>3.4355199219345874E-3</v>
      </c>
      <c r="AF1630" s="1" t="s">
        <v>13</v>
      </c>
      <c r="AG1630" s="1" t="s">
        <v>58</v>
      </c>
      <c r="AH1630">
        <f t="shared" si="208"/>
        <v>100</v>
      </c>
    </row>
    <row r="1631" spans="1:34" x14ac:dyDescent="0.45">
      <c r="A1631" t="str">
        <f>MID('Stand condition - SCT output'!$I1631,9,4)</f>
        <v>2003</v>
      </c>
      <c r="B1631">
        <f t="shared" si="206"/>
        <v>2004</v>
      </c>
      <c r="C1631" t="str">
        <f>MID('Stand condition - SCT output'!$I1631,18,4)</f>
        <v>2005</v>
      </c>
      <c r="D1631">
        <f>SUM('Stand condition - SCT output'!$B1631:$C1631)</f>
        <v>141463681.72616518</v>
      </c>
      <c r="E1631" s="1">
        <f>'Stand condition - SCT output'!$D1631</f>
        <v>402848742.92601901</v>
      </c>
      <c r="F1631" s="1">
        <f>'Stand condition - SCT output'!$E1631</f>
        <v>386506622.69511199</v>
      </c>
      <c r="G1631" s="1">
        <f>'Stand condition - SCT output'!$F1631</f>
        <v>244055604.52216801</v>
      </c>
      <c r="H1631" s="1">
        <f>'Stand condition - SCT output'!$G1631</f>
        <v>10253.9416503906</v>
      </c>
      <c r="I1631" s="1" t="str">
        <f>'Stand condition - SCT output'!$H1631</f>
        <v>Lower Darling</v>
      </c>
      <c r="J1631" s="1" t="str">
        <f>'Stand condition - SCT output'!$J1631</f>
        <v>Black Box</v>
      </c>
      <c r="K1631" s="1"/>
      <c r="L1631" t="s">
        <v>90</v>
      </c>
      <c r="M1631">
        <v>2004</v>
      </c>
      <c r="N1631" t="s">
        <v>92</v>
      </c>
      <c r="O1631">
        <v>141463681.72616518</v>
      </c>
      <c r="P1631" s="1">
        <v>402848742.92601901</v>
      </c>
      <c r="Q1631" s="1">
        <v>386506622.69511199</v>
      </c>
      <c r="R1631" s="1">
        <v>244055604.52216801</v>
      </c>
      <c r="S1631" s="1">
        <v>10253.9416503906</v>
      </c>
      <c r="T1631" s="1" t="s">
        <v>14</v>
      </c>
      <c r="U1631" s="1" t="s">
        <v>58</v>
      </c>
      <c r="V1631">
        <f t="shared" si="207"/>
        <v>1174884905.8111145</v>
      </c>
      <c r="X1631" t="s">
        <v>90</v>
      </c>
      <c r="Y1631">
        <v>2004</v>
      </c>
      <c r="Z1631" t="s">
        <v>92</v>
      </c>
      <c r="AA1631">
        <f t="shared" si="201"/>
        <v>12.04064168553615</v>
      </c>
      <c r="AB1631">
        <f t="shared" si="202"/>
        <v>34.288358028389268</v>
      </c>
      <c r="AC1631">
        <f t="shared" si="203"/>
        <v>32.897403037813</v>
      </c>
      <c r="AD1631">
        <f t="shared" si="204"/>
        <v>20.772724486887284</v>
      </c>
      <c r="AE1631">
        <f t="shared" si="205"/>
        <v>8.7276137429917054E-4</v>
      </c>
      <c r="AF1631" s="1" t="s">
        <v>14</v>
      </c>
      <c r="AG1631" s="1" t="s">
        <v>58</v>
      </c>
      <c r="AH1631">
        <f t="shared" si="208"/>
        <v>100</v>
      </c>
    </row>
    <row r="1632" spans="1:34" x14ac:dyDescent="0.45">
      <c r="A1632" t="str">
        <f>MID('Stand condition - SCT output'!$I1632,9,4)</f>
        <v>2003</v>
      </c>
      <c r="B1632">
        <f t="shared" si="206"/>
        <v>2004</v>
      </c>
      <c r="C1632" t="str">
        <f>MID('Stand condition - SCT output'!$I1632,18,4)</f>
        <v>2005</v>
      </c>
      <c r="D1632">
        <f>SUM('Stand condition - SCT output'!$B1632:$C1632)</f>
        <v>27100753.576778334</v>
      </c>
      <c r="E1632" s="1">
        <f>'Stand condition - SCT output'!$D1632</f>
        <v>404001782.13198298</v>
      </c>
      <c r="F1632" s="1">
        <f>'Stand condition - SCT output'!$E1632</f>
        <v>1099918402.04052</v>
      </c>
      <c r="G1632" s="1">
        <f>'Stand condition - SCT output'!$F1632</f>
        <v>266654060.193315</v>
      </c>
      <c r="H1632" s="1">
        <f>'Stand condition - SCT output'!$G1632</f>
        <v>3302.86376953125</v>
      </c>
      <c r="I1632" s="1" t="str">
        <f>'Stand condition - SCT output'!$H1632</f>
        <v>Macquarie-Castlereagh</v>
      </c>
      <c r="J1632" s="1" t="str">
        <f>'Stand condition - SCT output'!$J1632</f>
        <v>Black Box</v>
      </c>
      <c r="K1632" s="1"/>
      <c r="L1632" t="s">
        <v>90</v>
      </c>
      <c r="M1632">
        <v>2004</v>
      </c>
      <c r="N1632" t="s">
        <v>92</v>
      </c>
      <c r="O1632">
        <v>27100753.576778334</v>
      </c>
      <c r="P1632" s="1">
        <v>404001782.13198298</v>
      </c>
      <c r="Q1632" s="1">
        <v>1099918402.04052</v>
      </c>
      <c r="R1632" s="1">
        <v>266654060.193315</v>
      </c>
      <c r="S1632" s="1">
        <v>3302.86376953125</v>
      </c>
      <c r="T1632" s="1" t="s">
        <v>15</v>
      </c>
      <c r="U1632" s="1" t="s">
        <v>58</v>
      </c>
      <c r="V1632">
        <f t="shared" si="207"/>
        <v>1797678300.806366</v>
      </c>
      <c r="X1632" t="s">
        <v>90</v>
      </c>
      <c r="Y1632">
        <v>2004</v>
      </c>
      <c r="Z1632" t="s">
        <v>92</v>
      </c>
      <c r="AA1632">
        <f t="shared" si="201"/>
        <v>1.5075418980482787</v>
      </c>
      <c r="AB1632">
        <f t="shared" si="202"/>
        <v>22.473530550530878</v>
      </c>
      <c r="AC1632">
        <f t="shared" si="203"/>
        <v>61.185496957222043</v>
      </c>
      <c r="AD1632">
        <f t="shared" si="204"/>
        <v>14.833246864786917</v>
      </c>
      <c r="AE1632">
        <f t="shared" si="205"/>
        <v>1.8372941187807176E-4</v>
      </c>
      <c r="AF1632" s="1" t="s">
        <v>15</v>
      </c>
      <c r="AG1632" s="1" t="s">
        <v>58</v>
      </c>
      <c r="AH1632">
        <f t="shared" si="208"/>
        <v>99.999999999999986</v>
      </c>
    </row>
    <row r="1633" spans="1:34" x14ac:dyDescent="0.45">
      <c r="A1633" t="str">
        <f>MID('Stand condition - SCT output'!$I1633,9,4)</f>
        <v>2003</v>
      </c>
      <c r="B1633">
        <f t="shared" si="206"/>
        <v>2004</v>
      </c>
      <c r="C1633" t="str">
        <f>MID('Stand condition - SCT output'!$I1633,18,4)</f>
        <v>2005</v>
      </c>
      <c r="D1633">
        <f>SUM('Stand condition - SCT output'!$B1633:$C1633)</f>
        <v>104992.124084472</v>
      </c>
      <c r="E1633" s="1">
        <f>'Stand condition - SCT output'!$D1633</f>
        <v>2196838.6873779199</v>
      </c>
      <c r="F1633" s="1">
        <f>'Stand condition - SCT output'!$E1633</f>
        <v>13854368.020981699</v>
      </c>
      <c r="G1633" s="1">
        <f>'Stand condition - SCT output'!$F1633</f>
        <v>9316182.9156051297</v>
      </c>
      <c r="H1633" s="1">
        <f>'Stand condition - SCT output'!$G1633</f>
        <v>1359.72741699218</v>
      </c>
      <c r="I1633" s="1" t="str">
        <f>'Stand condition - SCT output'!$H1633</f>
        <v>Moonie</v>
      </c>
      <c r="J1633" s="1" t="str">
        <f>'Stand condition - SCT output'!$J1633</f>
        <v>Black Box</v>
      </c>
      <c r="K1633" s="1"/>
      <c r="L1633" t="s">
        <v>90</v>
      </c>
      <c r="M1633">
        <v>2004</v>
      </c>
      <c r="N1633" t="s">
        <v>92</v>
      </c>
      <c r="O1633">
        <v>104992.124084472</v>
      </c>
      <c r="P1633" s="1">
        <v>2196838.6873779199</v>
      </c>
      <c r="Q1633" s="1">
        <v>13854368.020981699</v>
      </c>
      <c r="R1633" s="1">
        <v>9316182.9156051297</v>
      </c>
      <c r="S1633" s="1">
        <v>1359.72741699218</v>
      </c>
      <c r="T1633" s="1" t="s">
        <v>16</v>
      </c>
      <c r="U1633" s="1" t="s">
        <v>58</v>
      </c>
      <c r="V1633">
        <f t="shared" si="207"/>
        <v>25473741.475466214</v>
      </c>
      <c r="X1633" t="s">
        <v>90</v>
      </c>
      <c r="Y1633">
        <v>2004</v>
      </c>
      <c r="Z1633" t="s">
        <v>92</v>
      </c>
      <c r="AA1633">
        <f t="shared" si="201"/>
        <v>0.41215823826111297</v>
      </c>
      <c r="AB1633">
        <f t="shared" si="202"/>
        <v>8.6239341381936274</v>
      </c>
      <c r="AC1633">
        <f t="shared" si="203"/>
        <v>54.386859638678729</v>
      </c>
      <c r="AD1633">
        <f t="shared" si="204"/>
        <v>36.571710223947882</v>
      </c>
      <c r="AE1633">
        <f t="shared" si="205"/>
        <v>5.3377609186374712E-3</v>
      </c>
      <c r="AF1633" s="1" t="s">
        <v>16</v>
      </c>
      <c r="AG1633" s="1" t="s">
        <v>58</v>
      </c>
      <c r="AH1633">
        <f t="shared" si="208"/>
        <v>99.999999999999986</v>
      </c>
    </row>
    <row r="1634" spans="1:34" x14ac:dyDescent="0.45">
      <c r="A1634" t="str">
        <f>MID('Stand condition - SCT output'!$I1634,9,4)</f>
        <v>2003</v>
      </c>
      <c r="B1634">
        <f t="shared" si="206"/>
        <v>2004</v>
      </c>
      <c r="C1634" t="str">
        <f>MID('Stand condition - SCT output'!$I1634,18,4)</f>
        <v>2005</v>
      </c>
      <c r="D1634">
        <f>SUM('Stand condition - SCT output'!$B1634:$C1634)</f>
        <v>162863947.84978181</v>
      </c>
      <c r="E1634" s="1">
        <f>'Stand condition - SCT output'!$D1634</f>
        <v>428774714.26311499</v>
      </c>
      <c r="F1634" s="1">
        <f>'Stand condition - SCT output'!$E1634</f>
        <v>673424683.50748503</v>
      </c>
      <c r="G1634" s="1">
        <f>'Stand condition - SCT output'!$F1634</f>
        <v>680745942.51184404</v>
      </c>
      <c r="H1634" s="1">
        <f>'Stand condition - SCT output'!$G1634</f>
        <v>24010.989074706999</v>
      </c>
      <c r="I1634" s="1" t="str">
        <f>'Stand condition - SCT output'!$H1634</f>
        <v>Murray</v>
      </c>
      <c r="J1634" s="1" t="str">
        <f>'Stand condition - SCT output'!$J1634</f>
        <v>Black Box</v>
      </c>
      <c r="K1634" s="1"/>
      <c r="L1634" t="s">
        <v>90</v>
      </c>
      <c r="M1634">
        <v>2004</v>
      </c>
      <c r="N1634" t="s">
        <v>92</v>
      </c>
      <c r="O1634">
        <v>162863947.84978181</v>
      </c>
      <c r="P1634" s="1">
        <v>428774714.26311499</v>
      </c>
      <c r="Q1634" s="1">
        <v>673424683.50748503</v>
      </c>
      <c r="R1634" s="1">
        <v>680745942.51184404</v>
      </c>
      <c r="S1634" s="1">
        <v>24010.989074706999</v>
      </c>
      <c r="T1634" s="1" t="s">
        <v>17</v>
      </c>
      <c r="U1634" s="1" t="s">
        <v>58</v>
      </c>
      <c r="V1634">
        <f t="shared" si="207"/>
        <v>1945833299.1213007</v>
      </c>
      <c r="X1634" t="s">
        <v>90</v>
      </c>
      <c r="Y1634">
        <v>2004</v>
      </c>
      <c r="Z1634" t="s">
        <v>92</v>
      </c>
      <c r="AA1634">
        <f t="shared" si="201"/>
        <v>8.3698818353724302</v>
      </c>
      <c r="AB1634">
        <f t="shared" si="202"/>
        <v>22.035531741426208</v>
      </c>
      <c r="AC1634">
        <f t="shared" si="203"/>
        <v>34.608549653847028</v>
      </c>
      <c r="AD1634">
        <f t="shared" si="204"/>
        <v>34.984802799872696</v>
      </c>
      <c r="AE1634">
        <f t="shared" si="205"/>
        <v>1.233969481638015E-3</v>
      </c>
      <c r="AF1634" s="1" t="s">
        <v>17</v>
      </c>
      <c r="AG1634" s="1" t="s">
        <v>58</v>
      </c>
      <c r="AH1634">
        <f t="shared" si="208"/>
        <v>99.999999999999986</v>
      </c>
    </row>
    <row r="1635" spans="1:34" x14ac:dyDescent="0.45">
      <c r="A1635" t="str">
        <f>MID('Stand condition - SCT output'!$I1635,9,4)</f>
        <v>2003</v>
      </c>
      <c r="B1635">
        <f t="shared" si="206"/>
        <v>2004</v>
      </c>
      <c r="C1635" t="str">
        <f>MID('Stand condition - SCT output'!$I1635,18,4)</f>
        <v>2005</v>
      </c>
      <c r="D1635">
        <f>SUM('Stand condition - SCT output'!$B1635:$C1635)</f>
        <v>692848.51358738297</v>
      </c>
      <c r="E1635" s="1">
        <f>'Stand condition - SCT output'!$D1635</f>
        <v>24093134.717119198</v>
      </c>
      <c r="F1635" s="1">
        <f>'Stand condition - SCT output'!$E1635</f>
        <v>137785524.332672</v>
      </c>
      <c r="G1635" s="1">
        <f>'Stand condition - SCT output'!$F1635</f>
        <v>63038784.721030802</v>
      </c>
      <c r="H1635" s="1">
        <f>'Stand condition - SCT output'!$G1635</f>
        <v>7063.2543176987501</v>
      </c>
      <c r="I1635" s="1" t="str">
        <f>'Stand condition - SCT output'!$H1635</f>
        <v>Barwon-Darling</v>
      </c>
      <c r="J1635" s="1" t="str">
        <f>'Stand condition - SCT output'!$J1635</f>
        <v>Black Box</v>
      </c>
      <c r="K1635" s="1"/>
      <c r="L1635" t="s">
        <v>90</v>
      </c>
      <c r="M1635">
        <v>2004</v>
      </c>
      <c r="N1635" t="s">
        <v>92</v>
      </c>
      <c r="O1635">
        <v>692848.51358738297</v>
      </c>
      <c r="P1635" s="1">
        <v>24093134.717119198</v>
      </c>
      <c r="Q1635" s="1">
        <v>137785524.332672</v>
      </c>
      <c r="R1635" s="1">
        <v>63038784.721030802</v>
      </c>
      <c r="S1635" s="1">
        <v>7063.2543176987501</v>
      </c>
      <c r="T1635" s="1" t="s">
        <v>18</v>
      </c>
      <c r="U1635" s="1" t="s">
        <v>58</v>
      </c>
      <c r="V1635">
        <f t="shared" si="207"/>
        <v>225617355.53872707</v>
      </c>
      <c r="X1635" t="s">
        <v>90</v>
      </c>
      <c r="Y1635">
        <v>2004</v>
      </c>
      <c r="Z1635" t="s">
        <v>92</v>
      </c>
      <c r="AA1635">
        <f t="shared" si="201"/>
        <v>0.30709007821362216</v>
      </c>
      <c r="AB1635">
        <f t="shared" si="202"/>
        <v>10.678759468476983</v>
      </c>
      <c r="AC1635">
        <f t="shared" si="203"/>
        <v>61.070445579715695</v>
      </c>
      <c r="AD1635">
        <f t="shared" si="204"/>
        <v>27.940574239294385</v>
      </c>
      <c r="AE1635">
        <f t="shared" si="205"/>
        <v>3.1306342993131782E-3</v>
      </c>
      <c r="AF1635" s="1" t="s">
        <v>18</v>
      </c>
      <c r="AG1635" s="1" t="s">
        <v>58</v>
      </c>
      <c r="AH1635">
        <f t="shared" si="208"/>
        <v>100</v>
      </c>
    </row>
    <row r="1636" spans="1:34" x14ac:dyDescent="0.45">
      <c r="A1636" t="str">
        <f>MID('Stand condition - SCT output'!$I1636,9,4)</f>
        <v>2003</v>
      </c>
      <c r="B1636">
        <f t="shared" si="206"/>
        <v>2004</v>
      </c>
      <c r="C1636" t="str">
        <f>MID('Stand condition - SCT output'!$I1636,18,4)</f>
        <v>2005</v>
      </c>
      <c r="D1636">
        <f>SUM('Stand condition - SCT output'!$B1636:$C1636)</f>
        <v>213344.8638916015</v>
      </c>
      <c r="E1636" s="1">
        <f>'Stand condition - SCT output'!$D1636</f>
        <v>4495040.2492122799</v>
      </c>
      <c r="F1636" s="1">
        <f>'Stand condition - SCT output'!$E1636</f>
        <v>42279605.2146345</v>
      </c>
      <c r="G1636" s="1">
        <f>'Stand condition - SCT output'!$F1636</f>
        <v>34478855.902652897</v>
      </c>
      <c r="H1636" s="1">
        <f>'Stand condition - SCT output'!$G1636</f>
        <v>6793.4906616210901</v>
      </c>
      <c r="I1636" s="1" t="str">
        <f>'Stand condition - SCT output'!$H1636</f>
        <v>Border Rivers</v>
      </c>
      <c r="J1636" s="1" t="str">
        <f>'Stand condition - SCT output'!$J1636</f>
        <v>Black Box</v>
      </c>
      <c r="K1636" s="1"/>
      <c r="L1636" t="s">
        <v>90</v>
      </c>
      <c r="M1636">
        <v>2004</v>
      </c>
      <c r="N1636" t="s">
        <v>92</v>
      </c>
      <c r="O1636">
        <v>213344.8638916015</v>
      </c>
      <c r="P1636" s="1">
        <v>4495040.2492122799</v>
      </c>
      <c r="Q1636" s="1">
        <v>42279605.2146345</v>
      </c>
      <c r="R1636" s="1">
        <v>34478855.902652897</v>
      </c>
      <c r="S1636" s="1">
        <v>6793.4906616210901</v>
      </c>
      <c r="T1636" s="1" t="s">
        <v>19</v>
      </c>
      <c r="U1636" s="1" t="s">
        <v>58</v>
      </c>
      <c r="V1636">
        <f t="shared" si="207"/>
        <v>81473639.7210529</v>
      </c>
      <c r="X1636" t="s">
        <v>90</v>
      </c>
      <c r="Y1636">
        <v>2004</v>
      </c>
      <c r="Z1636" t="s">
        <v>92</v>
      </c>
      <c r="AA1636">
        <f t="shared" si="201"/>
        <v>0.26185753407119833</v>
      </c>
      <c r="AB1636">
        <f t="shared" si="202"/>
        <v>5.5171712772404291</v>
      </c>
      <c r="AC1636">
        <f t="shared" si="203"/>
        <v>51.893600628853939</v>
      </c>
      <c r="AD1636">
        <f t="shared" si="204"/>
        <v>42.319032291549277</v>
      </c>
      <c r="AE1636">
        <f t="shared" si="205"/>
        <v>8.3382682851538825E-3</v>
      </c>
      <c r="AF1636" s="1" t="s">
        <v>19</v>
      </c>
      <c r="AG1636" s="1" t="s">
        <v>58</v>
      </c>
      <c r="AH1636">
        <f t="shared" si="208"/>
        <v>100</v>
      </c>
    </row>
    <row r="1637" spans="1:34" x14ac:dyDescent="0.45">
      <c r="A1637" t="str">
        <f>MID('Stand condition - SCT output'!$I1637,9,4)</f>
        <v>2003</v>
      </c>
      <c r="B1637">
        <f t="shared" si="206"/>
        <v>2004</v>
      </c>
      <c r="C1637" t="str">
        <f>MID('Stand condition - SCT output'!$I1637,18,4)</f>
        <v>2005</v>
      </c>
      <c r="D1637">
        <f>SUM('Stand condition - SCT output'!$B1637:$C1637)</f>
        <v>4991.6008911132803</v>
      </c>
      <c r="E1637" s="1">
        <f>'Stand condition - SCT output'!$D1637</f>
        <v>52995.094970703103</v>
      </c>
      <c r="F1637" s="1">
        <f>'Stand condition - SCT output'!$E1637</f>
        <v>244328.858215332</v>
      </c>
      <c r="G1637" s="1">
        <f>'Stand condition - SCT output'!$F1637</f>
        <v>414058.78219472797</v>
      </c>
      <c r="H1637" s="1">
        <f>'Stand condition - SCT output'!$G1637</f>
        <v>0</v>
      </c>
      <c r="I1637" s="1" t="str">
        <f>'Stand condition - SCT output'!$H1637</f>
        <v>Campaspe</v>
      </c>
      <c r="J1637" s="1" t="str">
        <f>'Stand condition - SCT output'!$J1637</f>
        <v>Black Box</v>
      </c>
      <c r="K1637" s="1"/>
      <c r="L1637" t="s">
        <v>90</v>
      </c>
      <c r="M1637">
        <v>2004</v>
      </c>
      <c r="N1637" t="s">
        <v>92</v>
      </c>
      <c r="O1637">
        <v>4991.6008911132803</v>
      </c>
      <c r="P1637" s="1">
        <v>52995.094970703103</v>
      </c>
      <c r="Q1637" s="1">
        <v>244328.858215332</v>
      </c>
      <c r="R1637" s="1">
        <v>414058.78219472797</v>
      </c>
      <c r="S1637" s="1">
        <v>0</v>
      </c>
      <c r="T1637" s="1" t="s">
        <v>20</v>
      </c>
      <c r="U1637" s="1" t="s">
        <v>58</v>
      </c>
      <c r="V1637">
        <f t="shared" si="207"/>
        <v>716374.33627187635</v>
      </c>
      <c r="X1637" t="s">
        <v>90</v>
      </c>
      <c r="Y1637">
        <v>2004</v>
      </c>
      <c r="Z1637" t="s">
        <v>92</v>
      </c>
      <c r="AA1637">
        <f t="shared" si="201"/>
        <v>0.69678667121024318</v>
      </c>
      <c r="AB1637">
        <f t="shared" si="202"/>
        <v>7.3976819502632987</v>
      </c>
      <c r="AC1637">
        <f t="shared" si="203"/>
        <v>34.106310883058356</v>
      </c>
      <c r="AD1637">
        <f t="shared" si="204"/>
        <v>57.799220495468106</v>
      </c>
      <c r="AE1637">
        <f t="shared" si="205"/>
        <v>0</v>
      </c>
      <c r="AF1637" s="1" t="s">
        <v>20</v>
      </c>
      <c r="AG1637" s="1" t="s">
        <v>58</v>
      </c>
      <c r="AH1637">
        <f t="shared" si="208"/>
        <v>100</v>
      </c>
    </row>
    <row r="1638" spans="1:34" x14ac:dyDescent="0.45">
      <c r="A1638" t="str">
        <f>MID('Stand condition - SCT output'!$I1638,9,4)</f>
        <v>2003</v>
      </c>
      <c r="B1638">
        <f t="shared" si="206"/>
        <v>2004</v>
      </c>
      <c r="C1638" t="str">
        <f>MID('Stand condition - SCT output'!$I1638,18,4)</f>
        <v>2005</v>
      </c>
      <c r="D1638">
        <f>SUM('Stand condition - SCT output'!$B1638:$C1638)</f>
        <v>428128.11499023403</v>
      </c>
      <c r="E1638" s="1">
        <f>'Stand condition - SCT output'!$D1638</f>
        <v>1921699.0426496901</v>
      </c>
      <c r="F1638" s="1">
        <f>'Stand condition - SCT output'!$E1638</f>
        <v>8192501.6136589497</v>
      </c>
      <c r="G1638" s="1">
        <f>'Stand condition - SCT output'!$F1638</f>
        <v>12037714.5817114</v>
      </c>
      <c r="H1638" s="1">
        <f>'Stand condition - SCT output'!$G1638</f>
        <v>2492.4482421875</v>
      </c>
      <c r="I1638" s="1" t="str">
        <f>'Stand condition - SCT output'!$H1638</f>
        <v>Goulburn-Broken</v>
      </c>
      <c r="J1638" s="1" t="str">
        <f>'Stand condition - SCT output'!$J1638</f>
        <v>Black Box</v>
      </c>
      <c r="K1638" s="1"/>
      <c r="L1638" t="s">
        <v>90</v>
      </c>
      <c r="M1638">
        <v>2004</v>
      </c>
      <c r="N1638" t="s">
        <v>92</v>
      </c>
      <c r="O1638">
        <v>428128.11499023403</v>
      </c>
      <c r="P1638" s="1">
        <v>1921699.0426496901</v>
      </c>
      <c r="Q1638" s="1">
        <v>8192501.6136589497</v>
      </c>
      <c r="R1638" s="1">
        <v>12037714.5817114</v>
      </c>
      <c r="S1638" s="1">
        <v>2492.4482421875</v>
      </c>
      <c r="T1638" s="1" t="s">
        <v>21</v>
      </c>
      <c r="U1638" s="1" t="s">
        <v>58</v>
      </c>
      <c r="V1638">
        <f t="shared" si="207"/>
        <v>22582535.801252462</v>
      </c>
      <c r="X1638" t="s">
        <v>90</v>
      </c>
      <c r="Y1638">
        <v>2004</v>
      </c>
      <c r="Z1638" t="s">
        <v>92</v>
      </c>
      <c r="AA1638">
        <f t="shared" si="201"/>
        <v>1.8958372025097794</v>
      </c>
      <c r="AB1638">
        <f t="shared" si="202"/>
        <v>8.5096689741242866</v>
      </c>
      <c r="AC1638">
        <f t="shared" si="203"/>
        <v>36.278041074574894</v>
      </c>
      <c r="AD1638">
        <f t="shared" si="204"/>
        <v>53.305415687833289</v>
      </c>
      <c r="AE1638">
        <f t="shared" si="205"/>
        <v>1.1037060957739145E-2</v>
      </c>
      <c r="AF1638" s="1" t="s">
        <v>21</v>
      </c>
      <c r="AG1638" s="1" t="s">
        <v>58</v>
      </c>
      <c r="AH1638">
        <f t="shared" si="208"/>
        <v>99.999999999999986</v>
      </c>
    </row>
    <row r="1639" spans="1:34" x14ac:dyDescent="0.45">
      <c r="A1639" t="str">
        <f>MID('Stand condition - SCT output'!$I1639,9,4)</f>
        <v>2003</v>
      </c>
      <c r="B1639">
        <f t="shared" si="206"/>
        <v>2004</v>
      </c>
      <c r="C1639" t="str">
        <f>MID('Stand condition - SCT output'!$I1639,18,4)</f>
        <v>2005</v>
      </c>
      <c r="D1639">
        <f>SUM('Stand condition - SCT output'!$B1639:$C1639)</f>
        <v>374726.43096923752</v>
      </c>
      <c r="E1639" s="1">
        <f>'Stand condition - SCT output'!$D1639</f>
        <v>5342232.0908037899</v>
      </c>
      <c r="F1639" s="1">
        <f>'Stand condition - SCT output'!$E1639</f>
        <v>96888190.133674607</v>
      </c>
      <c r="G1639" s="1">
        <f>'Stand condition - SCT output'!$F1639</f>
        <v>112965754.746181</v>
      </c>
      <c r="H1639" s="1">
        <f>'Stand condition - SCT output'!$G1639</f>
        <v>2014.9319458007801</v>
      </c>
      <c r="I1639" s="1" t="str">
        <f>'Stand condition - SCT output'!$H1639</f>
        <v>Gwydir</v>
      </c>
      <c r="J1639" s="1" t="str">
        <f>'Stand condition - SCT output'!$J1639</f>
        <v>Black Box</v>
      </c>
      <c r="K1639" s="1"/>
      <c r="L1639" t="s">
        <v>90</v>
      </c>
      <c r="M1639">
        <v>2004</v>
      </c>
      <c r="N1639" t="s">
        <v>92</v>
      </c>
      <c r="O1639">
        <v>374726.43096923752</v>
      </c>
      <c r="P1639" s="1">
        <v>5342232.0908037899</v>
      </c>
      <c r="Q1639" s="1">
        <v>96888190.133674607</v>
      </c>
      <c r="R1639" s="1">
        <v>112965754.746181</v>
      </c>
      <c r="S1639" s="1">
        <v>2014.9319458007801</v>
      </c>
      <c r="T1639" s="1" t="s">
        <v>22</v>
      </c>
      <c r="U1639" s="1" t="s">
        <v>58</v>
      </c>
      <c r="V1639">
        <f t="shared" si="207"/>
        <v>215572918.33357441</v>
      </c>
      <c r="X1639" t="s">
        <v>90</v>
      </c>
      <c r="Y1639">
        <v>2004</v>
      </c>
      <c r="Z1639" t="s">
        <v>92</v>
      </c>
      <c r="AA1639">
        <f t="shared" si="201"/>
        <v>0.17382815701803103</v>
      </c>
      <c r="AB1639">
        <f t="shared" si="202"/>
        <v>2.4781554807999107</v>
      </c>
      <c r="AC1639">
        <f t="shared" si="203"/>
        <v>44.944509209524739</v>
      </c>
      <c r="AD1639">
        <f t="shared" si="204"/>
        <v>52.402572465702505</v>
      </c>
      <c r="AE1639">
        <f t="shared" si="205"/>
        <v>9.3468695482560736E-4</v>
      </c>
      <c r="AF1639" s="1" t="s">
        <v>22</v>
      </c>
      <c r="AG1639" s="1" t="s">
        <v>58</v>
      </c>
      <c r="AH1639">
        <f t="shared" si="208"/>
        <v>100</v>
      </c>
    </row>
    <row r="1640" spans="1:34" x14ac:dyDescent="0.45">
      <c r="A1640" t="str">
        <f>MID('Stand condition - SCT output'!$I1640,9,4)</f>
        <v>2003</v>
      </c>
      <c r="B1640">
        <f t="shared" si="206"/>
        <v>2004</v>
      </c>
      <c r="C1640" t="str">
        <f>MID('Stand condition - SCT output'!$I1640,18,4)</f>
        <v>2005</v>
      </c>
      <c r="D1640">
        <f>SUM('Stand condition - SCT output'!$B1640:$C1640)</f>
        <v>9137607.1706542913</v>
      </c>
      <c r="E1640" s="1">
        <f>'Stand condition - SCT output'!$D1640</f>
        <v>191875975.53437501</v>
      </c>
      <c r="F1640" s="1">
        <f>'Stand condition - SCT output'!$E1640</f>
        <v>549702230.77444696</v>
      </c>
      <c r="G1640" s="1">
        <f>'Stand condition - SCT output'!$F1640</f>
        <v>79770473.569402397</v>
      </c>
      <c r="H1640" s="1">
        <f>'Stand condition - SCT output'!$G1640</f>
        <v>0</v>
      </c>
      <c r="I1640" s="1" t="str">
        <f>'Stand condition - SCT output'!$H1640</f>
        <v>Warrego</v>
      </c>
      <c r="J1640" s="1" t="str">
        <f>'Stand condition - SCT output'!$J1640</f>
        <v>Black Box</v>
      </c>
      <c r="K1640" s="1"/>
      <c r="L1640" t="s">
        <v>90</v>
      </c>
      <c r="M1640">
        <v>2004</v>
      </c>
      <c r="N1640" t="s">
        <v>92</v>
      </c>
      <c r="O1640">
        <v>9137607.1706542913</v>
      </c>
      <c r="P1640" s="1">
        <v>191875975.53437501</v>
      </c>
      <c r="Q1640" s="1">
        <v>549702230.77444696</v>
      </c>
      <c r="R1640" s="1">
        <v>79770473.569402397</v>
      </c>
      <c r="S1640" s="1">
        <v>0</v>
      </c>
      <c r="T1640" s="1" t="s">
        <v>23</v>
      </c>
      <c r="U1640" s="1" t="s">
        <v>58</v>
      </c>
      <c r="V1640">
        <f t="shared" si="207"/>
        <v>830486287.04887867</v>
      </c>
      <c r="X1640" t="s">
        <v>90</v>
      </c>
      <c r="Y1640">
        <v>2004</v>
      </c>
      <c r="Z1640" t="s">
        <v>92</v>
      </c>
      <c r="AA1640">
        <f t="shared" si="201"/>
        <v>1.1002718904757176</v>
      </c>
      <c r="AB1640">
        <f t="shared" si="202"/>
        <v>23.104051027284701</v>
      </c>
      <c r="AC1640">
        <f t="shared" si="203"/>
        <v>66.190404266373392</v>
      </c>
      <c r="AD1640">
        <f t="shared" si="204"/>
        <v>9.60527281586619</v>
      </c>
      <c r="AE1640">
        <f t="shared" si="205"/>
        <v>0</v>
      </c>
      <c r="AF1640" s="1" t="s">
        <v>23</v>
      </c>
      <c r="AG1640" s="1" t="s">
        <v>58</v>
      </c>
      <c r="AH1640">
        <f t="shared" si="208"/>
        <v>100</v>
      </c>
    </row>
    <row r="1641" spans="1:34" x14ac:dyDescent="0.45">
      <c r="A1641" t="str">
        <f>MID('Stand condition - SCT output'!$I1641,9,4)</f>
        <v>2003</v>
      </c>
      <c r="B1641">
        <f t="shared" si="206"/>
        <v>2004</v>
      </c>
      <c r="C1641" t="str">
        <f>MID('Stand condition - SCT output'!$I1641,18,4)</f>
        <v>2005</v>
      </c>
      <c r="D1641">
        <f>SUM('Stand condition - SCT output'!$B1641:$C1641)</f>
        <v>51254.772755342288</v>
      </c>
      <c r="E1641" s="1">
        <f>'Stand condition - SCT output'!$D1641</f>
        <v>118032.38055755</v>
      </c>
      <c r="F1641" s="1">
        <f>'Stand condition - SCT output'!$E1641</f>
        <v>378982.49185120797</v>
      </c>
      <c r="G1641" s="1">
        <f>'Stand condition - SCT output'!$F1641</f>
        <v>665159.54002517997</v>
      </c>
      <c r="H1641" s="1">
        <f>'Stand condition - SCT output'!$G1641</f>
        <v>1263.7393188476501</v>
      </c>
      <c r="I1641" s="1" t="str">
        <f>'Stand condition - SCT output'!$H1641</f>
        <v>Eastern Mt Lofty Ranges</v>
      </c>
      <c r="J1641" s="1" t="str">
        <f>'Stand condition - SCT output'!$J1641</f>
        <v>Black Box</v>
      </c>
      <c r="K1641" s="1"/>
      <c r="L1641" t="s">
        <v>90</v>
      </c>
      <c r="M1641">
        <v>2004</v>
      </c>
      <c r="N1641" t="s">
        <v>92</v>
      </c>
      <c r="O1641">
        <v>51254.772755342288</v>
      </c>
      <c r="P1641" s="1">
        <v>118032.38055755</v>
      </c>
      <c r="Q1641" s="1">
        <v>378982.49185120797</v>
      </c>
      <c r="R1641" s="1">
        <v>665159.54002517997</v>
      </c>
      <c r="S1641" s="1">
        <v>1263.7393188476501</v>
      </c>
      <c r="T1641" s="1" t="s">
        <v>24</v>
      </c>
      <c r="U1641" s="1" t="s">
        <v>58</v>
      </c>
      <c r="V1641">
        <f t="shared" si="207"/>
        <v>1214692.9245081278</v>
      </c>
      <c r="X1641" t="s">
        <v>90</v>
      </c>
      <c r="Y1641">
        <v>2004</v>
      </c>
      <c r="Z1641" t="s">
        <v>92</v>
      </c>
      <c r="AA1641">
        <f t="shared" si="201"/>
        <v>4.2195662558993794</v>
      </c>
      <c r="AB1641">
        <f t="shared" si="202"/>
        <v>9.7170550824888924</v>
      </c>
      <c r="AC1641">
        <f t="shared" si="203"/>
        <v>31.199859997922637</v>
      </c>
      <c r="AD1641">
        <f t="shared" si="204"/>
        <v>54.759480902922576</v>
      </c>
      <c r="AE1641">
        <f t="shared" si="205"/>
        <v>0.10403776076652319</v>
      </c>
      <c r="AF1641" s="1" t="s">
        <v>24</v>
      </c>
      <c r="AG1641" s="1" t="s">
        <v>58</v>
      </c>
      <c r="AH1641">
        <f t="shared" si="208"/>
        <v>100</v>
      </c>
    </row>
    <row r="1642" spans="1:34" x14ac:dyDescent="0.45">
      <c r="A1642" t="str">
        <f>MID('Stand condition - SCT output'!$I1642,9,4)</f>
        <v>2003</v>
      </c>
      <c r="B1642">
        <f t="shared" si="206"/>
        <v>2004</v>
      </c>
      <c r="C1642" t="str">
        <f>MID('Stand condition - SCT output'!$I1642,18,4)</f>
        <v>2005</v>
      </c>
      <c r="D1642">
        <f>SUM('Stand condition - SCT output'!$B1642:$C1642)</f>
        <v>705693.06244470878</v>
      </c>
      <c r="E1642" s="1">
        <f>'Stand condition - SCT output'!$D1642</f>
        <v>15023223.695715999</v>
      </c>
      <c r="F1642" s="1">
        <f>'Stand condition - SCT output'!$E1642</f>
        <v>78697643.014888197</v>
      </c>
      <c r="G1642" s="1">
        <f>'Stand condition - SCT output'!$F1642</f>
        <v>35259378.920707598</v>
      </c>
      <c r="H1642" s="1">
        <f>'Stand condition - SCT output'!$G1642</f>
        <v>4106.8458251953098</v>
      </c>
      <c r="I1642" s="1" t="str">
        <f>'Stand condition - SCT output'!$H1642</f>
        <v>Condamine-Balonne</v>
      </c>
      <c r="J1642" s="1" t="str">
        <f>'Stand condition - SCT output'!$J1642</f>
        <v>Black Box</v>
      </c>
      <c r="K1642" s="1"/>
      <c r="L1642" t="s">
        <v>90</v>
      </c>
      <c r="M1642">
        <v>2004</v>
      </c>
      <c r="N1642" t="s">
        <v>92</v>
      </c>
      <c r="O1642">
        <v>705693.06244470878</v>
      </c>
      <c r="P1642" s="1">
        <v>15023223.695715999</v>
      </c>
      <c r="Q1642" s="1">
        <v>78697643.014888197</v>
      </c>
      <c r="R1642" s="1">
        <v>35259378.920707598</v>
      </c>
      <c r="S1642" s="1">
        <v>4106.8458251953098</v>
      </c>
      <c r="T1642" s="1" t="s">
        <v>25</v>
      </c>
      <c r="U1642" s="1" t="s">
        <v>58</v>
      </c>
      <c r="V1642">
        <f t="shared" si="207"/>
        <v>129690045.5395817</v>
      </c>
      <c r="X1642" t="s">
        <v>90</v>
      </c>
      <c r="Y1642">
        <v>2004</v>
      </c>
      <c r="Z1642" t="s">
        <v>92</v>
      </c>
      <c r="AA1642">
        <f t="shared" si="201"/>
        <v>0.54413818694306004</v>
      </c>
      <c r="AB1642">
        <f t="shared" si="202"/>
        <v>11.583945115610957</v>
      </c>
      <c r="AC1642">
        <f t="shared" si="203"/>
        <v>60.68132884637587</v>
      </c>
      <c r="AD1642">
        <f t="shared" si="204"/>
        <v>27.187421188734458</v>
      </c>
      <c r="AE1642">
        <f t="shared" si="205"/>
        <v>3.1666623356546597E-3</v>
      </c>
      <c r="AF1642" s="1" t="s">
        <v>25</v>
      </c>
      <c r="AG1642" s="1" t="s">
        <v>58</v>
      </c>
      <c r="AH1642">
        <f t="shared" si="208"/>
        <v>100</v>
      </c>
    </row>
    <row r="1643" spans="1:34" x14ac:dyDescent="0.45">
      <c r="A1643" t="str">
        <f>MID('Stand condition - SCT output'!$I1643,9,4)</f>
        <v>2004</v>
      </c>
      <c r="B1643">
        <f t="shared" si="206"/>
        <v>2005</v>
      </c>
      <c r="C1643" t="str">
        <f>MID('Stand condition - SCT output'!$I1643,18,4)</f>
        <v>2006</v>
      </c>
      <c r="D1643">
        <f>SUM('Stand condition - SCT output'!$B1643:$C1643)</f>
        <v>96314353.810785398</v>
      </c>
      <c r="E1643" s="1">
        <f>'Stand condition - SCT output'!$D1643</f>
        <v>301032670.18801898</v>
      </c>
      <c r="F1643" s="1">
        <f>'Stand condition - SCT output'!$E1643</f>
        <v>363544462.751966</v>
      </c>
      <c r="G1643" s="1">
        <f>'Stand condition - SCT output'!$F1643</f>
        <v>161711089.32439899</v>
      </c>
      <c r="H1643" s="1">
        <f>'Stand condition - SCT output'!$G1643</f>
        <v>14556.6621704101</v>
      </c>
      <c r="I1643" s="1" t="str">
        <f>'Stand condition - SCT output'!$H1643</f>
        <v>Murrumbidgee</v>
      </c>
      <c r="J1643" s="1" t="str">
        <f>'Stand condition - SCT output'!$J1643</f>
        <v>Black Box</v>
      </c>
      <c r="K1643" s="1"/>
      <c r="L1643" t="s">
        <v>91</v>
      </c>
      <c r="M1643">
        <v>2005</v>
      </c>
      <c r="N1643" t="s">
        <v>93</v>
      </c>
      <c r="O1643">
        <v>96314353.810785398</v>
      </c>
      <c r="P1643" s="1">
        <v>301032670.18801898</v>
      </c>
      <c r="Q1643" s="1">
        <v>363544462.751966</v>
      </c>
      <c r="R1643" s="1">
        <v>161711089.32439899</v>
      </c>
      <c r="S1643" s="1">
        <v>14556.6621704101</v>
      </c>
      <c r="T1643" s="1" t="s">
        <v>4</v>
      </c>
      <c r="U1643" s="1" t="s">
        <v>58</v>
      </c>
      <c r="V1643">
        <f t="shared" si="207"/>
        <v>922617132.73733974</v>
      </c>
      <c r="X1643" t="s">
        <v>91</v>
      </c>
      <c r="Y1643">
        <v>2005</v>
      </c>
      <c r="Z1643" t="s">
        <v>93</v>
      </c>
      <c r="AA1643">
        <f t="shared" si="201"/>
        <v>10.439254853747135</v>
      </c>
      <c r="AB1643">
        <f t="shared" si="202"/>
        <v>32.628124875036342</v>
      </c>
      <c r="AC1643">
        <f t="shared" si="203"/>
        <v>39.403610647610165</v>
      </c>
      <c r="AD1643">
        <f t="shared" si="204"/>
        <v>17.527431865980382</v>
      </c>
      <c r="AE1643">
        <f t="shared" si="205"/>
        <v>1.5777576259852787E-3</v>
      </c>
      <c r="AF1643" s="1" t="s">
        <v>4</v>
      </c>
      <c r="AG1643" s="1" t="s">
        <v>58</v>
      </c>
      <c r="AH1643">
        <f t="shared" si="208"/>
        <v>100.00000000000001</v>
      </c>
    </row>
    <row r="1644" spans="1:34" x14ac:dyDescent="0.45">
      <c r="A1644" t="str">
        <f>MID('Stand condition - SCT output'!$I1644,9,4)</f>
        <v>2004</v>
      </c>
      <c r="B1644">
        <f t="shared" si="206"/>
        <v>2005</v>
      </c>
      <c r="C1644" t="str">
        <f>MID('Stand condition - SCT output'!$I1644,18,4)</f>
        <v>2006</v>
      </c>
      <c r="D1644">
        <f>SUM('Stand condition - SCT output'!$B1644:$C1644)</f>
        <v>188298.65612792899</v>
      </c>
      <c r="E1644" s="1">
        <f>'Stand condition - SCT output'!$D1644</f>
        <v>12763360.951320199</v>
      </c>
      <c r="F1644" s="1">
        <f>'Stand condition - SCT output'!$E1644</f>
        <v>108948470.39989901</v>
      </c>
      <c r="G1644" s="1">
        <f>'Stand condition - SCT output'!$F1644</f>
        <v>114699327.72705001</v>
      </c>
      <c r="H1644" s="1">
        <f>'Stand condition - SCT output'!$G1644</f>
        <v>1333.49060058593</v>
      </c>
      <c r="I1644" s="1" t="str">
        <f>'Stand condition - SCT output'!$H1644</f>
        <v>Namoi</v>
      </c>
      <c r="J1644" s="1" t="str">
        <f>'Stand condition - SCT output'!$J1644</f>
        <v>Black Box</v>
      </c>
      <c r="K1644" s="1"/>
      <c r="L1644" t="s">
        <v>91</v>
      </c>
      <c r="M1644">
        <v>2005</v>
      </c>
      <c r="N1644" t="s">
        <v>93</v>
      </c>
      <c r="O1644">
        <v>188298.65612792899</v>
      </c>
      <c r="P1644" s="1">
        <v>12763360.951320199</v>
      </c>
      <c r="Q1644" s="1">
        <v>108948470.39989901</v>
      </c>
      <c r="R1644" s="1">
        <v>114699327.72705001</v>
      </c>
      <c r="S1644" s="1">
        <v>1333.49060058593</v>
      </c>
      <c r="T1644" s="1" t="s">
        <v>7</v>
      </c>
      <c r="U1644" s="1" t="s">
        <v>58</v>
      </c>
      <c r="V1644">
        <f t="shared" si="207"/>
        <v>236600791.22499773</v>
      </c>
      <c r="X1644" t="s">
        <v>91</v>
      </c>
      <c r="Y1644">
        <v>2005</v>
      </c>
      <c r="Z1644" t="s">
        <v>93</v>
      </c>
      <c r="AA1644">
        <f t="shared" si="201"/>
        <v>7.9584964679541001E-2</v>
      </c>
      <c r="AB1644">
        <f t="shared" si="202"/>
        <v>5.3944709505146005</v>
      </c>
      <c r="AC1644">
        <f t="shared" si="203"/>
        <v>46.047382105452655</v>
      </c>
      <c r="AD1644">
        <f t="shared" si="204"/>
        <v>48.477998375743219</v>
      </c>
      <c r="AE1644">
        <f t="shared" si="205"/>
        <v>5.6360360998025346E-4</v>
      </c>
      <c r="AF1644" s="1" t="s">
        <v>7</v>
      </c>
      <c r="AG1644" s="1" t="s">
        <v>58</v>
      </c>
      <c r="AH1644">
        <f t="shared" si="208"/>
        <v>100</v>
      </c>
    </row>
    <row r="1645" spans="1:34" x14ac:dyDescent="0.45">
      <c r="A1645" t="str">
        <f>MID('Stand condition - SCT output'!$I1645,9,4)</f>
        <v>2004</v>
      </c>
      <c r="B1645">
        <f t="shared" si="206"/>
        <v>2005</v>
      </c>
      <c r="C1645" t="str">
        <f>MID('Stand condition - SCT output'!$I1645,18,4)</f>
        <v>2006</v>
      </c>
      <c r="D1645">
        <f>SUM('Stand condition - SCT output'!$B1645:$C1645)</f>
        <v>1851941.780361989</v>
      </c>
      <c r="E1645" s="1">
        <f>'Stand condition - SCT output'!$D1645</f>
        <v>57531682.018191099</v>
      </c>
      <c r="F1645" s="1">
        <f>'Stand condition - SCT output'!$E1645</f>
        <v>209703861.491945</v>
      </c>
      <c r="G1645" s="1">
        <f>'Stand condition - SCT output'!$F1645</f>
        <v>21988122.1897709</v>
      </c>
      <c r="H1645" s="1">
        <f>'Stand condition - SCT output'!$G1645</f>
        <v>0</v>
      </c>
      <c r="I1645" s="1" t="str">
        <f>'Stand condition - SCT output'!$H1645</f>
        <v>Nebine</v>
      </c>
      <c r="J1645" s="1" t="str">
        <f>'Stand condition - SCT output'!$J1645</f>
        <v>Black Box</v>
      </c>
      <c r="K1645" s="1"/>
      <c r="L1645" t="s">
        <v>91</v>
      </c>
      <c r="M1645">
        <v>2005</v>
      </c>
      <c r="N1645" t="s">
        <v>93</v>
      </c>
      <c r="O1645">
        <v>1851941.780361989</v>
      </c>
      <c r="P1645" s="1">
        <v>57531682.018191099</v>
      </c>
      <c r="Q1645" s="1">
        <v>209703861.491945</v>
      </c>
      <c r="R1645" s="1">
        <v>21988122.1897709</v>
      </c>
      <c r="S1645" s="1">
        <v>0</v>
      </c>
      <c r="T1645" s="1" t="s">
        <v>8</v>
      </c>
      <c r="U1645" s="1" t="s">
        <v>58</v>
      </c>
      <c r="V1645">
        <f t="shared" si="207"/>
        <v>291075607.48026896</v>
      </c>
      <c r="X1645" t="s">
        <v>91</v>
      </c>
      <c r="Y1645">
        <v>2005</v>
      </c>
      <c r="Z1645" t="s">
        <v>93</v>
      </c>
      <c r="AA1645">
        <f t="shared" si="201"/>
        <v>0.63624080231028157</v>
      </c>
      <c r="AB1645">
        <f t="shared" si="202"/>
        <v>19.765202077982774</v>
      </c>
      <c r="AC1645">
        <f t="shared" si="203"/>
        <v>72.044464085215438</v>
      </c>
      <c r="AD1645">
        <f t="shared" si="204"/>
        <v>7.5540930344915287</v>
      </c>
      <c r="AE1645">
        <f t="shared" si="205"/>
        <v>0</v>
      </c>
      <c r="AF1645" s="1" t="s">
        <v>8</v>
      </c>
      <c r="AG1645" s="1" t="s">
        <v>58</v>
      </c>
      <c r="AH1645">
        <f t="shared" si="208"/>
        <v>100.00000000000003</v>
      </c>
    </row>
    <row r="1646" spans="1:34" x14ac:dyDescent="0.45">
      <c r="A1646" t="str">
        <f>MID('Stand condition - SCT output'!$I1646,9,4)</f>
        <v>2004</v>
      </c>
      <c r="B1646">
        <f t="shared" si="206"/>
        <v>2005</v>
      </c>
      <c r="C1646" t="str">
        <f>MID('Stand condition - SCT output'!$I1646,18,4)</f>
        <v>2006</v>
      </c>
      <c r="D1646">
        <f>SUM('Stand condition - SCT output'!$B1646:$C1646)</f>
        <v>3116.0187377929601</v>
      </c>
      <c r="E1646" s="1">
        <f>'Stand condition - SCT output'!$D1646</f>
        <v>31136.689270019499</v>
      </c>
      <c r="F1646" s="1">
        <f>'Stand condition - SCT output'!$E1646</f>
        <v>119010.350158691</v>
      </c>
      <c r="G1646" s="1">
        <f>'Stand condition - SCT output'!$F1646</f>
        <v>243394.92222469501</v>
      </c>
      <c r="H1646" s="1">
        <f>'Stand condition - SCT output'!$G1646</f>
        <v>2487.1826171875</v>
      </c>
      <c r="I1646" s="1" t="str">
        <f>'Stand condition - SCT output'!$H1646</f>
        <v>Ovens</v>
      </c>
      <c r="J1646" s="1" t="str">
        <f>'Stand condition - SCT output'!$J1646</f>
        <v>Black Box</v>
      </c>
      <c r="K1646" s="1"/>
      <c r="L1646" t="s">
        <v>91</v>
      </c>
      <c r="M1646">
        <v>2005</v>
      </c>
      <c r="N1646" t="s">
        <v>93</v>
      </c>
      <c r="O1646">
        <v>3116.0187377929601</v>
      </c>
      <c r="P1646" s="1">
        <v>31136.689270019499</v>
      </c>
      <c r="Q1646" s="1">
        <v>119010.350158691</v>
      </c>
      <c r="R1646" s="1">
        <v>243394.92222469501</v>
      </c>
      <c r="S1646" s="1">
        <v>2487.1826171875</v>
      </c>
      <c r="T1646" s="1" t="s">
        <v>9</v>
      </c>
      <c r="U1646" s="1" t="s">
        <v>58</v>
      </c>
      <c r="V1646">
        <f t="shared" si="207"/>
        <v>399145.16300838592</v>
      </c>
      <c r="X1646" t="s">
        <v>91</v>
      </c>
      <c r="Y1646">
        <v>2005</v>
      </c>
      <c r="Z1646" t="s">
        <v>93</v>
      </c>
      <c r="AA1646">
        <f t="shared" si="201"/>
        <v>0.78067305496258599</v>
      </c>
      <c r="AB1646">
        <f t="shared" si="202"/>
        <v>7.8008434413535221</v>
      </c>
      <c r="AC1646">
        <f t="shared" si="203"/>
        <v>29.816307746710848</v>
      </c>
      <c r="AD1646">
        <f t="shared" si="204"/>
        <v>60.979048421934991</v>
      </c>
      <c r="AE1646">
        <f t="shared" si="205"/>
        <v>0.62312733503806605</v>
      </c>
      <c r="AF1646" s="1" t="s">
        <v>9</v>
      </c>
      <c r="AG1646" s="1" t="s">
        <v>58</v>
      </c>
      <c r="AH1646">
        <f t="shared" si="208"/>
        <v>100.00000000000001</v>
      </c>
    </row>
    <row r="1647" spans="1:34" x14ac:dyDescent="0.45">
      <c r="A1647" t="str">
        <f>MID('Stand condition - SCT output'!$I1647,9,4)</f>
        <v>2004</v>
      </c>
      <c r="B1647">
        <f t="shared" si="206"/>
        <v>2005</v>
      </c>
      <c r="C1647" t="str">
        <f>MID('Stand condition - SCT output'!$I1647,18,4)</f>
        <v>2006</v>
      </c>
      <c r="D1647">
        <f>SUM('Stand condition - SCT output'!$B1647:$C1647)</f>
        <v>16045368.611815922</v>
      </c>
      <c r="E1647" s="1">
        <f>'Stand condition - SCT output'!$D1647</f>
        <v>128392226.04586899</v>
      </c>
      <c r="F1647" s="1">
        <f>'Stand condition - SCT output'!$E1647</f>
        <v>172162224.45288801</v>
      </c>
      <c r="G1647" s="1">
        <f>'Stand condition - SCT output'!$F1647</f>
        <v>66351955.623236202</v>
      </c>
      <c r="H1647" s="1">
        <f>'Stand condition - SCT output'!$G1647</f>
        <v>661.32568359375</v>
      </c>
      <c r="I1647" s="1" t="str">
        <f>'Stand condition - SCT output'!$H1647</f>
        <v>Paroo</v>
      </c>
      <c r="J1647" s="1" t="str">
        <f>'Stand condition - SCT output'!$J1647</f>
        <v>Black Box</v>
      </c>
      <c r="K1647" s="1"/>
      <c r="L1647" t="s">
        <v>91</v>
      </c>
      <c r="M1647">
        <v>2005</v>
      </c>
      <c r="N1647" t="s">
        <v>93</v>
      </c>
      <c r="O1647">
        <v>16045368.611815922</v>
      </c>
      <c r="P1647" s="1">
        <v>128392226.04586899</v>
      </c>
      <c r="Q1647" s="1">
        <v>172162224.45288801</v>
      </c>
      <c r="R1647" s="1">
        <v>66351955.623236202</v>
      </c>
      <c r="S1647" s="1">
        <v>661.32568359375</v>
      </c>
      <c r="T1647" s="1" t="s">
        <v>10</v>
      </c>
      <c r="U1647" s="1" t="s">
        <v>58</v>
      </c>
      <c r="V1647">
        <f t="shared" si="207"/>
        <v>382952436.05949271</v>
      </c>
      <c r="X1647" t="s">
        <v>91</v>
      </c>
      <c r="Y1647">
        <v>2005</v>
      </c>
      <c r="Z1647" t="s">
        <v>93</v>
      </c>
      <c r="AA1647">
        <f t="shared" si="201"/>
        <v>4.1899116185079519</v>
      </c>
      <c r="AB1647">
        <f t="shared" si="202"/>
        <v>33.526938062334956</v>
      </c>
      <c r="AC1647">
        <f t="shared" si="203"/>
        <v>44.95655549926888</v>
      </c>
      <c r="AD1647">
        <f t="shared" si="204"/>
        <v>17.326422128550774</v>
      </c>
      <c r="AE1647">
        <f t="shared" si="205"/>
        <v>1.7269133744092732E-4</v>
      </c>
      <c r="AF1647" s="1" t="s">
        <v>10</v>
      </c>
      <c r="AG1647" s="1" t="s">
        <v>58</v>
      </c>
      <c r="AH1647">
        <f t="shared" si="208"/>
        <v>100</v>
      </c>
    </row>
    <row r="1648" spans="1:34" x14ac:dyDescent="0.45">
      <c r="A1648" t="str">
        <f>MID('Stand condition - SCT output'!$I1648,9,4)</f>
        <v>2004</v>
      </c>
      <c r="B1648">
        <f t="shared" si="206"/>
        <v>2005</v>
      </c>
      <c r="C1648" t="str">
        <f>MID('Stand condition - SCT output'!$I1648,18,4)</f>
        <v>2006</v>
      </c>
      <c r="D1648">
        <f>SUM('Stand condition - SCT output'!$B1648:$C1648)</f>
        <v>13764403.897468561</v>
      </c>
      <c r="E1648" s="1">
        <f>'Stand condition - SCT output'!$D1648</f>
        <v>29747067.7759399</v>
      </c>
      <c r="F1648" s="1">
        <f>'Stand condition - SCT output'!$E1648</f>
        <v>53294991.852478199</v>
      </c>
      <c r="G1648" s="1">
        <f>'Stand condition - SCT output'!$F1648</f>
        <v>22029376.597179901</v>
      </c>
      <c r="H1648" s="1">
        <f>'Stand condition - SCT output'!$G1648</f>
        <v>621.55023193359295</v>
      </c>
      <c r="I1648" s="1" t="str">
        <f>'Stand condition - SCT output'!$H1648</f>
        <v>Wimmera-Avoca</v>
      </c>
      <c r="J1648" s="1" t="str">
        <f>'Stand condition - SCT output'!$J1648</f>
        <v>Black Box</v>
      </c>
      <c r="K1648" s="1"/>
      <c r="L1648" t="s">
        <v>91</v>
      </c>
      <c r="M1648">
        <v>2005</v>
      </c>
      <c r="N1648" t="s">
        <v>93</v>
      </c>
      <c r="O1648">
        <v>13764403.897468561</v>
      </c>
      <c r="P1648" s="1">
        <v>29747067.7759399</v>
      </c>
      <c r="Q1648" s="1">
        <v>53294991.852478199</v>
      </c>
      <c r="R1648" s="1">
        <v>22029376.597179901</v>
      </c>
      <c r="S1648" s="1">
        <v>621.55023193359295</v>
      </c>
      <c r="T1648" s="1" t="s">
        <v>11</v>
      </c>
      <c r="U1648" s="1" t="s">
        <v>58</v>
      </c>
      <c r="V1648">
        <f t="shared" si="207"/>
        <v>118836461.67329849</v>
      </c>
      <c r="X1648" t="s">
        <v>91</v>
      </c>
      <c r="Y1648">
        <v>2005</v>
      </c>
      <c r="Z1648" t="s">
        <v>93</v>
      </c>
      <c r="AA1648">
        <f t="shared" si="201"/>
        <v>11.582643663111774</v>
      </c>
      <c r="AB1648">
        <f t="shared" si="202"/>
        <v>25.031936627093131</v>
      </c>
      <c r="AC1648">
        <f t="shared" si="203"/>
        <v>44.847339866946839</v>
      </c>
      <c r="AD1648">
        <f t="shared" si="204"/>
        <v>18.537556812943805</v>
      </c>
      <c r="AE1648">
        <f t="shared" si="205"/>
        <v>5.2302990444325038E-4</v>
      </c>
      <c r="AF1648" s="1" t="s">
        <v>11</v>
      </c>
      <c r="AG1648" s="1" t="s">
        <v>58</v>
      </c>
      <c r="AH1648">
        <f t="shared" si="208"/>
        <v>100</v>
      </c>
    </row>
    <row r="1649" spans="1:34" x14ac:dyDescent="0.45">
      <c r="A1649" t="str">
        <f>MID('Stand condition - SCT output'!$I1649,9,4)</f>
        <v>2004</v>
      </c>
      <c r="B1649">
        <f t="shared" si="206"/>
        <v>2005</v>
      </c>
      <c r="C1649" t="str">
        <f>MID('Stand condition - SCT output'!$I1649,18,4)</f>
        <v>2006</v>
      </c>
      <c r="D1649">
        <f>SUM('Stand condition - SCT output'!$B1649:$C1649)</f>
        <v>124988229.8336345</v>
      </c>
      <c r="E1649" s="1">
        <f>'Stand condition - SCT output'!$D1649</f>
        <v>416260278.64376998</v>
      </c>
      <c r="F1649" s="1">
        <f>'Stand condition - SCT output'!$E1649</f>
        <v>288359815.83761501</v>
      </c>
      <c r="G1649" s="1">
        <f>'Stand condition - SCT output'!$F1649</f>
        <v>55989712.643453598</v>
      </c>
      <c r="H1649" s="1">
        <f>'Stand condition - SCT output'!$G1649</f>
        <v>1282.71801757812</v>
      </c>
      <c r="I1649" s="1" t="str">
        <f>'Stand condition - SCT output'!$H1649</f>
        <v>Lachlan</v>
      </c>
      <c r="J1649" s="1" t="str">
        <f>'Stand condition - SCT output'!$J1649</f>
        <v>Black Box</v>
      </c>
      <c r="K1649" s="1"/>
      <c r="L1649" t="s">
        <v>91</v>
      </c>
      <c r="M1649">
        <v>2005</v>
      </c>
      <c r="N1649" t="s">
        <v>93</v>
      </c>
      <c r="O1649">
        <v>124988229.8336345</v>
      </c>
      <c r="P1649" s="1">
        <v>416260278.64376998</v>
      </c>
      <c r="Q1649" s="1">
        <v>288359815.83761501</v>
      </c>
      <c r="R1649" s="1">
        <v>55989712.643453598</v>
      </c>
      <c r="S1649" s="1">
        <v>1282.71801757812</v>
      </c>
      <c r="T1649" s="1" t="s">
        <v>12</v>
      </c>
      <c r="U1649" s="1" t="s">
        <v>58</v>
      </c>
      <c r="V1649">
        <f t="shared" si="207"/>
        <v>885599319.67649066</v>
      </c>
      <c r="X1649" t="s">
        <v>91</v>
      </c>
      <c r="Y1649">
        <v>2005</v>
      </c>
      <c r="Z1649" t="s">
        <v>93</v>
      </c>
      <c r="AA1649">
        <f t="shared" si="201"/>
        <v>14.113406261343187</v>
      </c>
      <c r="AB1649">
        <f t="shared" si="202"/>
        <v>47.003229270301361</v>
      </c>
      <c r="AC1649">
        <f t="shared" si="203"/>
        <v>32.560979828095718</v>
      </c>
      <c r="AD1649">
        <f t="shared" si="204"/>
        <v>6.3222397984572343</v>
      </c>
      <c r="AE1649">
        <f t="shared" si="205"/>
        <v>1.4484180250349523E-4</v>
      </c>
      <c r="AF1649" s="1" t="s">
        <v>12</v>
      </c>
      <c r="AG1649" s="1" t="s">
        <v>58</v>
      </c>
      <c r="AH1649">
        <f t="shared" si="208"/>
        <v>100</v>
      </c>
    </row>
    <row r="1650" spans="1:34" x14ac:dyDescent="0.45">
      <c r="A1650" t="str">
        <f>MID('Stand condition - SCT output'!$I1650,9,4)</f>
        <v>2004</v>
      </c>
      <c r="B1650">
        <f t="shared" si="206"/>
        <v>2005</v>
      </c>
      <c r="C1650" t="str">
        <f>MID('Stand condition - SCT output'!$I1650,18,4)</f>
        <v>2006</v>
      </c>
      <c r="D1650">
        <f>SUM('Stand condition - SCT output'!$B1650:$C1650)</f>
        <v>3871440.7301956411</v>
      </c>
      <c r="E1650" s="1">
        <f>'Stand condition - SCT output'!$D1650</f>
        <v>9628710.9324939195</v>
      </c>
      <c r="F1650" s="1">
        <f>'Stand condition - SCT output'!$E1650</f>
        <v>15190661.982042201</v>
      </c>
      <c r="G1650" s="1">
        <f>'Stand condition - SCT output'!$F1650</f>
        <v>7694471.9374801302</v>
      </c>
      <c r="H1650" s="1">
        <f>'Stand condition - SCT output'!$G1650</f>
        <v>623.81201171875</v>
      </c>
      <c r="I1650" s="1" t="str">
        <f>'Stand condition - SCT output'!$H1650</f>
        <v>Loddon</v>
      </c>
      <c r="J1650" s="1" t="str">
        <f>'Stand condition - SCT output'!$J1650</f>
        <v>Black Box</v>
      </c>
      <c r="K1650" s="1"/>
      <c r="L1650" t="s">
        <v>91</v>
      </c>
      <c r="M1650">
        <v>2005</v>
      </c>
      <c r="N1650" t="s">
        <v>93</v>
      </c>
      <c r="O1650">
        <v>3871440.7301956411</v>
      </c>
      <c r="P1650" s="1">
        <v>9628710.9324939195</v>
      </c>
      <c r="Q1650" s="1">
        <v>15190661.982042201</v>
      </c>
      <c r="R1650" s="1">
        <v>7694471.9374801302</v>
      </c>
      <c r="S1650" s="1">
        <v>623.81201171875</v>
      </c>
      <c r="T1650" s="1" t="s">
        <v>13</v>
      </c>
      <c r="U1650" s="1" t="s">
        <v>58</v>
      </c>
      <c r="V1650">
        <f t="shared" si="207"/>
        <v>36385909.394223608</v>
      </c>
      <c r="X1650" t="s">
        <v>91</v>
      </c>
      <c r="Y1650">
        <v>2005</v>
      </c>
      <c r="Z1650" t="s">
        <v>93</v>
      </c>
      <c r="AA1650">
        <f t="shared" si="201"/>
        <v>10.639944953004928</v>
      </c>
      <c r="AB1650">
        <f t="shared" si="202"/>
        <v>26.462746411451548</v>
      </c>
      <c r="AC1650">
        <f t="shared" si="203"/>
        <v>41.748748993624915</v>
      </c>
      <c r="AD1650">
        <f t="shared" si="204"/>
        <v>21.146845208990861</v>
      </c>
      <c r="AE1650">
        <f t="shared" si="205"/>
        <v>1.7144329277579697E-3</v>
      </c>
      <c r="AF1650" s="1" t="s">
        <v>13</v>
      </c>
      <c r="AG1650" s="1" t="s">
        <v>58</v>
      </c>
      <c r="AH1650">
        <f t="shared" si="208"/>
        <v>100.00000000000001</v>
      </c>
    </row>
    <row r="1651" spans="1:34" x14ac:dyDescent="0.45">
      <c r="A1651" t="str">
        <f>MID('Stand condition - SCT output'!$I1651,9,4)</f>
        <v>2004</v>
      </c>
      <c r="B1651">
        <f t="shared" si="206"/>
        <v>2005</v>
      </c>
      <c r="C1651" t="str">
        <f>MID('Stand condition - SCT output'!$I1651,18,4)</f>
        <v>2006</v>
      </c>
      <c r="D1651">
        <f>SUM('Stand condition - SCT output'!$B1651:$C1651)</f>
        <v>120208219.1353341</v>
      </c>
      <c r="E1651" s="1">
        <f>'Stand condition - SCT output'!$D1651</f>
        <v>460440989.37277001</v>
      </c>
      <c r="F1651" s="1">
        <f>'Stand condition - SCT output'!$E1651</f>
        <v>389661086.75063902</v>
      </c>
      <c r="G1651" s="1">
        <f>'Stand condition - SCT output'!$F1651</f>
        <v>204565455.49269</v>
      </c>
      <c r="H1651" s="1">
        <f>'Stand condition - SCT output'!$G1651</f>
        <v>9155.0596816118996</v>
      </c>
      <c r="I1651" s="1" t="str">
        <f>'Stand condition - SCT output'!$H1651</f>
        <v>Lower Darling</v>
      </c>
      <c r="J1651" s="1" t="str">
        <f>'Stand condition - SCT output'!$J1651</f>
        <v>Black Box</v>
      </c>
      <c r="K1651" s="1"/>
      <c r="L1651" t="s">
        <v>91</v>
      </c>
      <c r="M1651">
        <v>2005</v>
      </c>
      <c r="N1651" t="s">
        <v>93</v>
      </c>
      <c r="O1651">
        <v>120208219.1353341</v>
      </c>
      <c r="P1651" s="1">
        <v>460440989.37277001</v>
      </c>
      <c r="Q1651" s="1">
        <v>389661086.75063902</v>
      </c>
      <c r="R1651" s="1">
        <v>204565455.49269</v>
      </c>
      <c r="S1651" s="1">
        <v>9155.0596816118996</v>
      </c>
      <c r="T1651" s="1" t="s">
        <v>14</v>
      </c>
      <c r="U1651" s="1" t="s">
        <v>58</v>
      </c>
      <c r="V1651">
        <f t="shared" si="207"/>
        <v>1174884905.8111148</v>
      </c>
      <c r="X1651" t="s">
        <v>91</v>
      </c>
      <c r="Y1651">
        <v>2005</v>
      </c>
      <c r="Z1651" t="s">
        <v>93</v>
      </c>
      <c r="AA1651">
        <f t="shared" si="201"/>
        <v>10.231488934854005</v>
      </c>
      <c r="AB1651">
        <f t="shared" si="202"/>
        <v>39.190305969152924</v>
      </c>
      <c r="AC1651">
        <f t="shared" si="203"/>
        <v>33.165894363212161</v>
      </c>
      <c r="AD1651">
        <f t="shared" si="204"/>
        <v>17.411531502437892</v>
      </c>
      <c r="AE1651">
        <f t="shared" si="205"/>
        <v>7.7923034301742491E-4</v>
      </c>
      <c r="AF1651" s="1" t="s">
        <v>14</v>
      </c>
      <c r="AG1651" s="1" t="s">
        <v>58</v>
      </c>
      <c r="AH1651">
        <f t="shared" si="208"/>
        <v>100</v>
      </c>
    </row>
    <row r="1652" spans="1:34" x14ac:dyDescent="0.45">
      <c r="A1652" t="str">
        <f>MID('Stand condition - SCT output'!$I1652,9,4)</f>
        <v>2004</v>
      </c>
      <c r="B1652">
        <f t="shared" si="206"/>
        <v>2005</v>
      </c>
      <c r="C1652" t="str">
        <f>MID('Stand condition - SCT output'!$I1652,18,4)</f>
        <v>2006</v>
      </c>
      <c r="D1652">
        <f>SUM('Stand condition - SCT output'!$B1652:$C1652)</f>
        <v>16419177.906848125</v>
      </c>
      <c r="E1652" s="1">
        <f>'Stand condition - SCT output'!$D1652</f>
        <v>312320902.12834001</v>
      </c>
      <c r="F1652" s="1">
        <f>'Stand condition - SCT output'!$E1652</f>
        <v>1208212981.33342</v>
      </c>
      <c r="G1652" s="1">
        <f>'Stand condition - SCT output'!$F1652</f>
        <v>260721255.043713</v>
      </c>
      <c r="H1652" s="1">
        <f>'Stand condition - SCT output'!$G1652</f>
        <v>3984.39404296875</v>
      </c>
      <c r="I1652" s="1" t="str">
        <f>'Stand condition - SCT output'!$H1652</f>
        <v>Macquarie-Castlereagh</v>
      </c>
      <c r="J1652" s="1" t="str">
        <f>'Stand condition - SCT output'!$J1652</f>
        <v>Black Box</v>
      </c>
      <c r="K1652" s="1"/>
      <c r="L1652" t="s">
        <v>91</v>
      </c>
      <c r="M1652">
        <v>2005</v>
      </c>
      <c r="N1652" t="s">
        <v>93</v>
      </c>
      <c r="O1652">
        <v>16419177.906848125</v>
      </c>
      <c r="P1652" s="1">
        <v>312320902.12834001</v>
      </c>
      <c r="Q1652" s="1">
        <v>1208212981.33342</v>
      </c>
      <c r="R1652" s="1">
        <v>260721255.043713</v>
      </c>
      <c r="S1652" s="1">
        <v>3984.39404296875</v>
      </c>
      <c r="T1652" s="1" t="s">
        <v>15</v>
      </c>
      <c r="U1652" s="1" t="s">
        <v>58</v>
      </c>
      <c r="V1652">
        <f t="shared" si="207"/>
        <v>1797678300.8063643</v>
      </c>
      <c r="X1652" t="s">
        <v>91</v>
      </c>
      <c r="Y1652">
        <v>2005</v>
      </c>
      <c r="Z1652" t="s">
        <v>93</v>
      </c>
      <c r="AA1652">
        <f t="shared" si="201"/>
        <v>0.91335462521203936</v>
      </c>
      <c r="AB1652">
        <f t="shared" si="202"/>
        <v>17.373570231572899</v>
      </c>
      <c r="AC1652">
        <f t="shared" si="203"/>
        <v>67.209632601754478</v>
      </c>
      <c r="AD1652">
        <f t="shared" si="204"/>
        <v>14.503220900355988</v>
      </c>
      <c r="AE1652">
        <f t="shared" si="205"/>
        <v>2.2164110459482739E-4</v>
      </c>
      <c r="AF1652" s="1" t="s">
        <v>15</v>
      </c>
      <c r="AG1652" s="1" t="s">
        <v>58</v>
      </c>
      <c r="AH1652">
        <f t="shared" si="208"/>
        <v>99.999999999999986</v>
      </c>
    </row>
    <row r="1653" spans="1:34" x14ac:dyDescent="0.45">
      <c r="A1653" t="str">
        <f>MID('Stand condition - SCT output'!$I1653,9,4)</f>
        <v>2004</v>
      </c>
      <c r="B1653">
        <f t="shared" si="206"/>
        <v>2005</v>
      </c>
      <c r="C1653" t="str">
        <f>MID('Stand condition - SCT output'!$I1653,18,4)</f>
        <v>2006</v>
      </c>
      <c r="D1653">
        <f>SUM('Stand condition - SCT output'!$B1653:$C1653)</f>
        <v>123486.662841796</v>
      </c>
      <c r="E1653" s="1">
        <f>'Stand condition - SCT output'!$D1653</f>
        <v>1908586.1451401601</v>
      </c>
      <c r="F1653" s="1">
        <f>'Stand condition - SCT output'!$E1653</f>
        <v>10021577.578304701</v>
      </c>
      <c r="G1653" s="1">
        <f>'Stand condition - SCT output'!$F1653</f>
        <v>13420091.089179499</v>
      </c>
      <c r="H1653" s="1">
        <f>'Stand condition - SCT output'!$G1653</f>
        <v>0</v>
      </c>
      <c r="I1653" s="1" t="str">
        <f>'Stand condition - SCT output'!$H1653</f>
        <v>Moonie</v>
      </c>
      <c r="J1653" s="1" t="str">
        <f>'Stand condition - SCT output'!$J1653</f>
        <v>Black Box</v>
      </c>
      <c r="K1653" s="1"/>
      <c r="L1653" t="s">
        <v>91</v>
      </c>
      <c r="M1653">
        <v>2005</v>
      </c>
      <c r="N1653" t="s">
        <v>93</v>
      </c>
      <c r="O1653">
        <v>123486.662841796</v>
      </c>
      <c r="P1653" s="1">
        <v>1908586.1451401601</v>
      </c>
      <c r="Q1653" s="1">
        <v>10021577.578304701</v>
      </c>
      <c r="R1653" s="1">
        <v>13420091.089179499</v>
      </c>
      <c r="S1653" s="1">
        <v>0</v>
      </c>
      <c r="T1653" s="1" t="s">
        <v>16</v>
      </c>
      <c r="U1653" s="1" t="s">
        <v>58</v>
      </c>
      <c r="V1653">
        <f t="shared" si="207"/>
        <v>25473741.475466155</v>
      </c>
      <c r="X1653" t="s">
        <v>91</v>
      </c>
      <c r="Y1653">
        <v>2005</v>
      </c>
      <c r="Z1653" t="s">
        <v>93</v>
      </c>
      <c r="AA1653">
        <f t="shared" si="201"/>
        <v>0.48476060323029668</v>
      </c>
      <c r="AB1653">
        <f t="shared" si="202"/>
        <v>7.4923667847470536</v>
      </c>
      <c r="AC1653">
        <f t="shared" si="203"/>
        <v>39.340815278181715</v>
      </c>
      <c r="AD1653">
        <f t="shared" si="204"/>
        <v>52.682057333840937</v>
      </c>
      <c r="AE1653">
        <f t="shared" si="205"/>
        <v>0</v>
      </c>
      <c r="AF1653" s="1" t="s">
        <v>16</v>
      </c>
      <c r="AG1653" s="1" t="s">
        <v>58</v>
      </c>
      <c r="AH1653">
        <f t="shared" si="208"/>
        <v>100</v>
      </c>
    </row>
    <row r="1654" spans="1:34" x14ac:dyDescent="0.45">
      <c r="A1654" t="str">
        <f>MID('Stand condition - SCT output'!$I1654,9,4)</f>
        <v>2004</v>
      </c>
      <c r="B1654">
        <f t="shared" si="206"/>
        <v>2005</v>
      </c>
      <c r="C1654" t="str">
        <f>MID('Stand condition - SCT output'!$I1654,18,4)</f>
        <v>2006</v>
      </c>
      <c r="D1654">
        <f>SUM('Stand condition - SCT output'!$B1654:$C1654)</f>
        <v>153749890.99675149</v>
      </c>
      <c r="E1654" s="1">
        <f>'Stand condition - SCT output'!$D1654</f>
        <v>444611752.240493</v>
      </c>
      <c r="F1654" s="1">
        <f>'Stand condition - SCT output'!$E1654</f>
        <v>723017511.50835097</v>
      </c>
      <c r="G1654" s="1">
        <f>'Stand condition - SCT output'!$F1654</f>
        <v>624428339.54135096</v>
      </c>
      <c r="H1654" s="1">
        <f>'Stand condition - SCT output'!$G1654</f>
        <v>25804.834354176201</v>
      </c>
      <c r="I1654" s="1" t="str">
        <f>'Stand condition - SCT output'!$H1654</f>
        <v>Murray</v>
      </c>
      <c r="J1654" s="1" t="str">
        <f>'Stand condition - SCT output'!$J1654</f>
        <v>Black Box</v>
      </c>
      <c r="K1654" s="1"/>
      <c r="L1654" t="s">
        <v>91</v>
      </c>
      <c r="M1654">
        <v>2005</v>
      </c>
      <c r="N1654" t="s">
        <v>93</v>
      </c>
      <c r="O1654">
        <v>153749890.99675149</v>
      </c>
      <c r="P1654" s="1">
        <v>444611752.240493</v>
      </c>
      <c r="Q1654" s="1">
        <v>723017511.50835097</v>
      </c>
      <c r="R1654" s="1">
        <v>624428339.54135096</v>
      </c>
      <c r="S1654" s="1">
        <v>25804.834354176201</v>
      </c>
      <c r="T1654" s="1" t="s">
        <v>17</v>
      </c>
      <c r="U1654" s="1" t="s">
        <v>58</v>
      </c>
      <c r="V1654">
        <f t="shared" si="207"/>
        <v>1945833299.1213005</v>
      </c>
      <c r="X1654" t="s">
        <v>91</v>
      </c>
      <c r="Y1654">
        <v>2005</v>
      </c>
      <c r="Z1654" t="s">
        <v>93</v>
      </c>
      <c r="AA1654">
        <f t="shared" si="201"/>
        <v>7.9014934663818259</v>
      </c>
      <c r="AB1654">
        <f t="shared" si="202"/>
        <v>22.849426641083323</v>
      </c>
      <c r="AC1654">
        <f t="shared" si="203"/>
        <v>37.157217518831196</v>
      </c>
      <c r="AD1654">
        <f t="shared" si="204"/>
        <v>32.090536215169635</v>
      </c>
      <c r="AE1654">
        <f t="shared" si="205"/>
        <v>1.3261585340239141E-3</v>
      </c>
      <c r="AF1654" s="1" t="s">
        <v>17</v>
      </c>
      <c r="AG1654" s="1" t="s">
        <v>58</v>
      </c>
      <c r="AH1654">
        <f t="shared" si="208"/>
        <v>100</v>
      </c>
    </row>
    <row r="1655" spans="1:34" x14ac:dyDescent="0.45">
      <c r="A1655" t="str">
        <f>MID('Stand condition - SCT output'!$I1655,9,4)</f>
        <v>2004</v>
      </c>
      <c r="B1655">
        <f t="shared" si="206"/>
        <v>2005</v>
      </c>
      <c r="C1655" t="str">
        <f>MID('Stand condition - SCT output'!$I1655,18,4)</f>
        <v>2006</v>
      </c>
      <c r="D1655">
        <f>SUM('Stand condition - SCT output'!$B1655:$C1655)</f>
        <v>549806.20650586835</v>
      </c>
      <c r="E1655" s="1">
        <f>'Stand condition - SCT output'!$D1655</f>
        <v>22580643.650756501</v>
      </c>
      <c r="F1655" s="1">
        <f>'Stand condition - SCT output'!$E1655</f>
        <v>123989626.307156</v>
      </c>
      <c r="G1655" s="1">
        <f>'Stand condition - SCT output'!$F1655</f>
        <v>78492628.303630695</v>
      </c>
      <c r="H1655" s="1">
        <f>'Stand condition - SCT output'!$G1655</f>
        <v>4651.0706787109302</v>
      </c>
      <c r="I1655" s="1" t="str">
        <f>'Stand condition - SCT output'!$H1655</f>
        <v>Barwon-Darling</v>
      </c>
      <c r="J1655" s="1" t="str">
        <f>'Stand condition - SCT output'!$J1655</f>
        <v>Black Box</v>
      </c>
      <c r="K1655" s="1"/>
      <c r="L1655" t="s">
        <v>91</v>
      </c>
      <c r="M1655">
        <v>2005</v>
      </c>
      <c r="N1655" t="s">
        <v>93</v>
      </c>
      <c r="O1655">
        <v>549806.20650586835</v>
      </c>
      <c r="P1655" s="1">
        <v>22580643.650756501</v>
      </c>
      <c r="Q1655" s="1">
        <v>123989626.307156</v>
      </c>
      <c r="R1655" s="1">
        <v>78492628.303630695</v>
      </c>
      <c r="S1655" s="1">
        <v>4651.0706787109302</v>
      </c>
      <c r="T1655" s="1" t="s">
        <v>18</v>
      </c>
      <c r="U1655" s="1" t="s">
        <v>58</v>
      </c>
      <c r="V1655">
        <f t="shared" si="207"/>
        <v>225617355.53872776</v>
      </c>
      <c r="X1655" t="s">
        <v>91</v>
      </c>
      <c r="Y1655">
        <v>2005</v>
      </c>
      <c r="Z1655" t="s">
        <v>93</v>
      </c>
      <c r="AA1655">
        <f t="shared" si="201"/>
        <v>0.24368967768150832</v>
      </c>
      <c r="AB1655">
        <f t="shared" si="202"/>
        <v>10.008380603893958</v>
      </c>
      <c r="AC1655">
        <f t="shared" si="203"/>
        <v>54.955712964144233</v>
      </c>
      <c r="AD1655">
        <f t="shared" si="204"/>
        <v>34.790155268067238</v>
      </c>
      <c r="AE1655">
        <f t="shared" si="205"/>
        <v>2.0614862130642086E-3</v>
      </c>
      <c r="AF1655" s="1" t="s">
        <v>18</v>
      </c>
      <c r="AG1655" s="1" t="s">
        <v>58</v>
      </c>
      <c r="AH1655">
        <f t="shared" si="208"/>
        <v>100</v>
      </c>
    </row>
    <row r="1656" spans="1:34" x14ac:dyDescent="0.45">
      <c r="A1656" t="str">
        <f>MID('Stand condition - SCT output'!$I1656,9,4)</f>
        <v>2004</v>
      </c>
      <c r="B1656">
        <f t="shared" si="206"/>
        <v>2005</v>
      </c>
      <c r="C1656" t="str">
        <f>MID('Stand condition - SCT output'!$I1656,18,4)</f>
        <v>2006</v>
      </c>
      <c r="D1656">
        <f>SUM('Stand condition - SCT output'!$B1656:$C1656)</f>
        <v>428697.084533691</v>
      </c>
      <c r="E1656" s="1">
        <f>'Stand condition - SCT output'!$D1656</f>
        <v>6616743.2268178901</v>
      </c>
      <c r="F1656" s="1">
        <f>'Stand condition - SCT output'!$E1656</f>
        <v>33467968.941771001</v>
      </c>
      <c r="G1656" s="1">
        <f>'Stand condition - SCT output'!$F1656</f>
        <v>40960230.467930399</v>
      </c>
      <c r="H1656" s="1">
        <f>'Stand condition - SCT output'!$G1656</f>
        <v>0</v>
      </c>
      <c r="I1656" s="1" t="str">
        <f>'Stand condition - SCT output'!$H1656</f>
        <v>Border Rivers</v>
      </c>
      <c r="J1656" s="1" t="str">
        <f>'Stand condition - SCT output'!$J1656</f>
        <v>Black Box</v>
      </c>
      <c r="K1656" s="1"/>
      <c r="L1656" t="s">
        <v>91</v>
      </c>
      <c r="M1656">
        <v>2005</v>
      </c>
      <c r="N1656" t="s">
        <v>93</v>
      </c>
      <c r="O1656">
        <v>428697.084533691</v>
      </c>
      <c r="P1656" s="1">
        <v>6616743.2268178901</v>
      </c>
      <c r="Q1656" s="1">
        <v>33467968.941771001</v>
      </c>
      <c r="R1656" s="1">
        <v>40960230.467930399</v>
      </c>
      <c r="S1656" s="1">
        <v>0</v>
      </c>
      <c r="T1656" s="1" t="s">
        <v>19</v>
      </c>
      <c r="U1656" s="1" t="s">
        <v>58</v>
      </c>
      <c r="V1656">
        <f t="shared" si="207"/>
        <v>81473639.721052974</v>
      </c>
      <c r="X1656" t="s">
        <v>91</v>
      </c>
      <c r="Y1656">
        <v>2005</v>
      </c>
      <c r="Z1656" t="s">
        <v>93</v>
      </c>
      <c r="AA1656">
        <f t="shared" si="201"/>
        <v>0.52617887945285291</v>
      </c>
      <c r="AB1656">
        <f t="shared" si="202"/>
        <v>8.1213301007198151</v>
      </c>
      <c r="AC1656">
        <f t="shared" si="203"/>
        <v>41.078278884259547</v>
      </c>
      <c r="AD1656">
        <f t="shared" si="204"/>
        <v>50.274212135567794</v>
      </c>
      <c r="AE1656">
        <f t="shared" si="205"/>
        <v>0</v>
      </c>
      <c r="AF1656" s="1" t="s">
        <v>19</v>
      </c>
      <c r="AG1656" s="1" t="s">
        <v>58</v>
      </c>
      <c r="AH1656">
        <f t="shared" si="208"/>
        <v>100</v>
      </c>
    </row>
    <row r="1657" spans="1:34" x14ac:dyDescent="0.45">
      <c r="A1657" t="str">
        <f>MID('Stand condition - SCT output'!$I1657,9,4)</f>
        <v>2004</v>
      </c>
      <c r="B1657">
        <f t="shared" si="206"/>
        <v>2005</v>
      </c>
      <c r="C1657" t="str">
        <f>MID('Stand condition - SCT output'!$I1657,18,4)</f>
        <v>2006</v>
      </c>
      <c r="D1657">
        <f>SUM('Stand condition - SCT output'!$B1657:$C1657)</f>
        <v>22452.488586425705</v>
      </c>
      <c r="E1657" s="1">
        <f>'Stand condition - SCT output'!$D1657</f>
        <v>84180.027038574204</v>
      </c>
      <c r="F1657" s="1">
        <f>'Stand condition - SCT output'!$E1657</f>
        <v>249572.87740215199</v>
      </c>
      <c r="G1657" s="1">
        <f>'Stand condition - SCT output'!$F1657</f>
        <v>360168.94324472401</v>
      </c>
      <c r="H1657" s="1">
        <f>'Stand condition - SCT output'!$G1657</f>
        <v>0</v>
      </c>
      <c r="I1657" s="1" t="str">
        <f>'Stand condition - SCT output'!$H1657</f>
        <v>Campaspe</v>
      </c>
      <c r="J1657" s="1" t="str">
        <f>'Stand condition - SCT output'!$J1657</f>
        <v>Black Box</v>
      </c>
      <c r="K1657" s="1"/>
      <c r="L1657" t="s">
        <v>91</v>
      </c>
      <c r="M1657">
        <v>2005</v>
      </c>
      <c r="N1657" t="s">
        <v>93</v>
      </c>
      <c r="O1657">
        <v>22452.488586425705</v>
      </c>
      <c r="P1657" s="1">
        <v>84180.027038574204</v>
      </c>
      <c r="Q1657" s="1">
        <v>249572.87740215199</v>
      </c>
      <c r="R1657" s="1">
        <v>360168.94324472401</v>
      </c>
      <c r="S1657" s="1">
        <v>0</v>
      </c>
      <c r="T1657" s="1" t="s">
        <v>20</v>
      </c>
      <c r="U1657" s="1" t="s">
        <v>58</v>
      </c>
      <c r="V1657">
        <f t="shared" si="207"/>
        <v>716374.336271876</v>
      </c>
      <c r="X1657" t="s">
        <v>91</v>
      </c>
      <c r="Y1657">
        <v>2005</v>
      </c>
      <c r="Z1657" t="s">
        <v>93</v>
      </c>
      <c r="AA1657">
        <f t="shared" si="201"/>
        <v>3.1341838267506854</v>
      </c>
      <c r="AB1657">
        <f t="shared" si="202"/>
        <v>11.750843487311426</v>
      </c>
      <c r="AC1657">
        <f t="shared" si="203"/>
        <v>34.838333084483217</v>
      </c>
      <c r="AD1657">
        <f t="shared" si="204"/>
        <v>50.276639601454661</v>
      </c>
      <c r="AE1657">
        <f t="shared" si="205"/>
        <v>0</v>
      </c>
      <c r="AF1657" s="1" t="s">
        <v>20</v>
      </c>
      <c r="AG1657" s="1" t="s">
        <v>58</v>
      </c>
      <c r="AH1657">
        <f t="shared" si="208"/>
        <v>100</v>
      </c>
    </row>
    <row r="1658" spans="1:34" x14ac:dyDescent="0.45">
      <c r="A1658" t="str">
        <f>MID('Stand condition - SCT output'!$I1658,9,4)</f>
        <v>2004</v>
      </c>
      <c r="B1658">
        <f t="shared" si="206"/>
        <v>2005</v>
      </c>
      <c r="C1658" t="str">
        <f>MID('Stand condition - SCT output'!$I1658,18,4)</f>
        <v>2006</v>
      </c>
      <c r="D1658">
        <f>SUM('Stand condition - SCT output'!$B1658:$C1658)</f>
        <v>875585.13226318313</v>
      </c>
      <c r="E1658" s="1">
        <f>'Stand condition - SCT output'!$D1658</f>
        <v>2134114.3884124099</v>
      </c>
      <c r="F1658" s="1">
        <f>'Stand condition - SCT output'!$E1658</f>
        <v>7449068.4467364103</v>
      </c>
      <c r="G1658" s="1">
        <f>'Stand condition - SCT output'!$F1658</f>
        <v>12121907.1816188</v>
      </c>
      <c r="H1658" s="1">
        <f>'Stand condition - SCT output'!$G1658</f>
        <v>1860.65222167968</v>
      </c>
      <c r="I1658" s="1" t="str">
        <f>'Stand condition - SCT output'!$H1658</f>
        <v>Goulburn-Broken</v>
      </c>
      <c r="J1658" s="1" t="str">
        <f>'Stand condition - SCT output'!$J1658</f>
        <v>Black Box</v>
      </c>
      <c r="K1658" s="1"/>
      <c r="L1658" t="s">
        <v>91</v>
      </c>
      <c r="M1658">
        <v>2005</v>
      </c>
      <c r="N1658" t="s">
        <v>93</v>
      </c>
      <c r="O1658">
        <v>875585.13226318313</v>
      </c>
      <c r="P1658" s="1">
        <v>2134114.3884124099</v>
      </c>
      <c r="Q1658" s="1">
        <v>7449068.4467364103</v>
      </c>
      <c r="R1658" s="1">
        <v>12121907.1816188</v>
      </c>
      <c r="S1658" s="1">
        <v>1860.65222167968</v>
      </c>
      <c r="T1658" s="1" t="s">
        <v>21</v>
      </c>
      <c r="U1658" s="1" t="s">
        <v>58</v>
      </c>
      <c r="V1658">
        <f t="shared" si="207"/>
        <v>22582535.801252484</v>
      </c>
      <c r="X1658" t="s">
        <v>91</v>
      </c>
      <c r="Y1658">
        <v>2005</v>
      </c>
      <c r="Z1658" t="s">
        <v>93</v>
      </c>
      <c r="AA1658">
        <f t="shared" si="201"/>
        <v>3.8772666629166639</v>
      </c>
      <c r="AB1658">
        <f t="shared" si="202"/>
        <v>9.4502867489932036</v>
      </c>
      <c r="AC1658">
        <f t="shared" si="203"/>
        <v>32.985969832153508</v>
      </c>
      <c r="AD1658">
        <f t="shared" si="204"/>
        <v>53.678237414535566</v>
      </c>
      <c r="AE1658">
        <f t="shared" si="205"/>
        <v>8.2393414010506448E-3</v>
      </c>
      <c r="AF1658" s="1" t="s">
        <v>21</v>
      </c>
      <c r="AG1658" s="1" t="s">
        <v>58</v>
      </c>
      <c r="AH1658">
        <f t="shared" si="208"/>
        <v>99.999999999999986</v>
      </c>
    </row>
    <row r="1659" spans="1:34" x14ac:dyDescent="0.45">
      <c r="A1659" t="str">
        <f>MID('Stand condition - SCT output'!$I1659,9,4)</f>
        <v>2004</v>
      </c>
      <c r="B1659">
        <f t="shared" si="206"/>
        <v>2005</v>
      </c>
      <c r="C1659" t="str">
        <f>MID('Stand condition - SCT output'!$I1659,18,4)</f>
        <v>2006</v>
      </c>
      <c r="D1659">
        <f>SUM('Stand condition - SCT output'!$B1659:$C1659)</f>
        <v>248819.022277832</v>
      </c>
      <c r="E1659" s="1">
        <f>'Stand condition - SCT output'!$D1659</f>
        <v>4197399.1251526996</v>
      </c>
      <c r="F1659" s="1">
        <f>'Stand condition - SCT output'!$E1659</f>
        <v>68791431.4052535</v>
      </c>
      <c r="G1659" s="1">
        <f>'Stand condition - SCT output'!$F1659</f>
        <v>142333922.90479201</v>
      </c>
      <c r="H1659" s="1">
        <f>'Stand condition - SCT output'!$G1659</f>
        <v>1345.87609863281</v>
      </c>
      <c r="I1659" s="1" t="str">
        <f>'Stand condition - SCT output'!$H1659</f>
        <v>Gwydir</v>
      </c>
      <c r="J1659" s="1" t="str">
        <f>'Stand condition - SCT output'!$J1659</f>
        <v>Black Box</v>
      </c>
      <c r="K1659" s="1"/>
      <c r="L1659" t="s">
        <v>91</v>
      </c>
      <c r="M1659">
        <v>2005</v>
      </c>
      <c r="N1659" t="s">
        <v>93</v>
      </c>
      <c r="O1659">
        <v>248819.022277832</v>
      </c>
      <c r="P1659" s="1">
        <v>4197399.1251526996</v>
      </c>
      <c r="Q1659" s="1">
        <v>68791431.4052535</v>
      </c>
      <c r="R1659" s="1">
        <v>142333922.90479201</v>
      </c>
      <c r="S1659" s="1">
        <v>1345.87609863281</v>
      </c>
      <c r="T1659" s="1" t="s">
        <v>22</v>
      </c>
      <c r="U1659" s="1" t="s">
        <v>58</v>
      </c>
      <c r="V1659">
        <f t="shared" si="207"/>
        <v>215572918.33357468</v>
      </c>
      <c r="X1659" t="s">
        <v>91</v>
      </c>
      <c r="Y1659">
        <v>2005</v>
      </c>
      <c r="Z1659" t="s">
        <v>93</v>
      </c>
      <c r="AA1659">
        <f t="shared" si="201"/>
        <v>0.11542220804044261</v>
      </c>
      <c r="AB1659">
        <f t="shared" si="202"/>
        <v>1.9470901807144902</v>
      </c>
      <c r="AC1659">
        <f t="shared" si="203"/>
        <v>31.91098025532435</v>
      </c>
      <c r="AD1659">
        <f t="shared" si="204"/>
        <v>66.025883030699788</v>
      </c>
      <c r="AE1659">
        <f t="shared" si="205"/>
        <v>6.2432522092140488E-4</v>
      </c>
      <c r="AF1659" s="1" t="s">
        <v>22</v>
      </c>
      <c r="AG1659" s="1" t="s">
        <v>58</v>
      </c>
      <c r="AH1659">
        <f t="shared" si="208"/>
        <v>100</v>
      </c>
    </row>
    <row r="1660" spans="1:34" x14ac:dyDescent="0.45">
      <c r="A1660" t="str">
        <f>MID('Stand condition - SCT output'!$I1660,9,4)</f>
        <v>2004</v>
      </c>
      <c r="B1660">
        <f t="shared" si="206"/>
        <v>2005</v>
      </c>
      <c r="C1660" t="str">
        <f>MID('Stand condition - SCT output'!$I1660,18,4)</f>
        <v>2006</v>
      </c>
      <c r="D1660">
        <f>SUM('Stand condition - SCT output'!$B1660:$C1660)</f>
        <v>11232579.871599492</v>
      </c>
      <c r="E1660" s="1">
        <f>'Stand condition - SCT output'!$D1660</f>
        <v>259210567.308732</v>
      </c>
      <c r="F1660" s="1">
        <f>'Stand condition - SCT output'!$E1660</f>
        <v>496319848.040793</v>
      </c>
      <c r="G1660" s="1">
        <f>'Stand condition - SCT output'!$F1660</f>
        <v>63721959.059321798</v>
      </c>
      <c r="H1660" s="1">
        <f>'Stand condition - SCT output'!$G1660</f>
        <v>1332.76843261718</v>
      </c>
      <c r="I1660" s="1" t="str">
        <f>'Stand condition - SCT output'!$H1660</f>
        <v>Warrego</v>
      </c>
      <c r="J1660" s="1" t="str">
        <f>'Stand condition - SCT output'!$J1660</f>
        <v>Black Box</v>
      </c>
      <c r="K1660" s="1"/>
      <c r="L1660" t="s">
        <v>91</v>
      </c>
      <c r="M1660">
        <v>2005</v>
      </c>
      <c r="N1660" t="s">
        <v>93</v>
      </c>
      <c r="O1660">
        <v>11232579.871599492</v>
      </c>
      <c r="P1660" s="1">
        <v>259210567.308732</v>
      </c>
      <c r="Q1660" s="1">
        <v>496319848.040793</v>
      </c>
      <c r="R1660" s="1">
        <v>63721959.059321798</v>
      </c>
      <c r="S1660" s="1">
        <v>1332.76843261718</v>
      </c>
      <c r="T1660" s="1" t="s">
        <v>23</v>
      </c>
      <c r="U1660" s="1" t="s">
        <v>58</v>
      </c>
      <c r="V1660">
        <f t="shared" si="207"/>
        <v>830486287.04887879</v>
      </c>
      <c r="X1660" t="s">
        <v>91</v>
      </c>
      <c r="Y1660">
        <v>2005</v>
      </c>
      <c r="Z1660" t="s">
        <v>93</v>
      </c>
      <c r="AA1660">
        <f t="shared" si="201"/>
        <v>1.3525304447246569</v>
      </c>
      <c r="AB1660">
        <f t="shared" si="202"/>
        <v>31.211902153114778</v>
      </c>
      <c r="AC1660">
        <f t="shared" si="203"/>
        <v>59.762557886953019</v>
      </c>
      <c r="AD1660">
        <f t="shared" si="204"/>
        <v>7.6728490347211959</v>
      </c>
      <c r="AE1660">
        <f t="shared" si="205"/>
        <v>1.6048048636096735E-4</v>
      </c>
      <c r="AF1660" s="1" t="s">
        <v>23</v>
      </c>
      <c r="AG1660" s="1" t="s">
        <v>58</v>
      </c>
      <c r="AH1660">
        <f t="shared" si="208"/>
        <v>100</v>
      </c>
    </row>
    <row r="1661" spans="1:34" x14ac:dyDescent="0.45">
      <c r="A1661" t="str">
        <f>MID('Stand condition - SCT output'!$I1661,9,4)</f>
        <v>2004</v>
      </c>
      <c r="B1661">
        <f t="shared" si="206"/>
        <v>2005</v>
      </c>
      <c r="C1661" t="str">
        <f>MID('Stand condition - SCT output'!$I1661,18,4)</f>
        <v>2006</v>
      </c>
      <c r="D1661">
        <f>SUM('Stand condition - SCT output'!$B1661:$C1661)</f>
        <v>18487.297208180102</v>
      </c>
      <c r="E1661" s="1">
        <f>'Stand condition - SCT output'!$D1661</f>
        <v>87445.039776252204</v>
      </c>
      <c r="F1661" s="1">
        <f>'Stand condition - SCT output'!$E1661</f>
        <v>370250.41001407302</v>
      </c>
      <c r="G1661" s="1">
        <f>'Stand condition - SCT output'!$F1661</f>
        <v>737246.19887192606</v>
      </c>
      <c r="H1661" s="1">
        <f>'Stand condition - SCT output'!$G1661</f>
        <v>1263.97863769531</v>
      </c>
      <c r="I1661" s="1" t="str">
        <f>'Stand condition - SCT output'!$H1661</f>
        <v>Eastern Mt Lofty Ranges</v>
      </c>
      <c r="J1661" s="1" t="str">
        <f>'Stand condition - SCT output'!$J1661</f>
        <v>Black Box</v>
      </c>
      <c r="K1661" s="1"/>
      <c r="L1661" t="s">
        <v>91</v>
      </c>
      <c r="M1661">
        <v>2005</v>
      </c>
      <c r="N1661" t="s">
        <v>93</v>
      </c>
      <c r="O1661">
        <v>18487.297208180102</v>
      </c>
      <c r="P1661" s="1">
        <v>87445.039776252204</v>
      </c>
      <c r="Q1661" s="1">
        <v>370250.41001407302</v>
      </c>
      <c r="R1661" s="1">
        <v>737246.19887192606</v>
      </c>
      <c r="S1661" s="1">
        <v>1263.97863769531</v>
      </c>
      <c r="T1661" s="1" t="s">
        <v>24</v>
      </c>
      <c r="U1661" s="1" t="s">
        <v>58</v>
      </c>
      <c r="V1661">
        <f t="shared" si="207"/>
        <v>1214692.9245081267</v>
      </c>
      <c r="X1661" t="s">
        <v>91</v>
      </c>
      <c r="Y1661">
        <v>2005</v>
      </c>
      <c r="Z1661" t="s">
        <v>93</v>
      </c>
      <c r="AA1661">
        <f t="shared" si="201"/>
        <v>1.5219729064994989</v>
      </c>
      <c r="AB1661">
        <f t="shared" si="202"/>
        <v>7.1989420545659213</v>
      </c>
      <c r="AC1661">
        <f t="shared" si="203"/>
        <v>30.480988449323593</v>
      </c>
      <c r="AD1661">
        <f t="shared" si="204"/>
        <v>60.694039126840536</v>
      </c>
      <c r="AE1661">
        <f t="shared" si="205"/>
        <v>0.104057462770448</v>
      </c>
      <c r="AF1661" s="1" t="s">
        <v>24</v>
      </c>
      <c r="AG1661" s="1" t="s">
        <v>58</v>
      </c>
      <c r="AH1661">
        <f t="shared" si="208"/>
        <v>100</v>
      </c>
    </row>
    <row r="1662" spans="1:34" x14ac:dyDescent="0.45">
      <c r="A1662" t="str">
        <f>MID('Stand condition - SCT output'!$I1662,9,4)</f>
        <v>2004</v>
      </c>
      <c r="B1662">
        <f t="shared" si="206"/>
        <v>2005</v>
      </c>
      <c r="C1662" t="str">
        <f>MID('Stand condition - SCT output'!$I1662,18,4)</f>
        <v>2006</v>
      </c>
      <c r="D1662">
        <f>SUM('Stand condition - SCT output'!$B1662:$C1662)</f>
        <v>1441337.2168564675</v>
      </c>
      <c r="E1662" s="1">
        <f>'Stand condition - SCT output'!$D1662</f>
        <v>26074035.957527898</v>
      </c>
      <c r="F1662" s="1">
        <f>'Stand condition - SCT output'!$E1662</f>
        <v>72271860.359165803</v>
      </c>
      <c r="G1662" s="1">
        <f>'Stand condition - SCT output'!$F1662</f>
        <v>29902124.221119601</v>
      </c>
      <c r="H1662" s="1">
        <f>'Stand condition - SCT output'!$G1662</f>
        <v>687.784912109375</v>
      </c>
      <c r="I1662" s="1" t="str">
        <f>'Stand condition - SCT output'!$H1662</f>
        <v>Condamine-Balonne</v>
      </c>
      <c r="J1662" s="1" t="str">
        <f>'Stand condition - SCT output'!$J1662</f>
        <v>Black Box</v>
      </c>
      <c r="K1662" s="1"/>
      <c r="L1662" t="s">
        <v>91</v>
      </c>
      <c r="M1662">
        <v>2005</v>
      </c>
      <c r="N1662" t="s">
        <v>93</v>
      </c>
      <c r="O1662">
        <v>1441337.2168564675</v>
      </c>
      <c r="P1662" s="1">
        <v>26074035.957527898</v>
      </c>
      <c r="Q1662" s="1">
        <v>72271860.359165803</v>
      </c>
      <c r="R1662" s="1">
        <v>29902124.221119601</v>
      </c>
      <c r="S1662" s="1">
        <v>687.784912109375</v>
      </c>
      <c r="T1662" s="1" t="s">
        <v>25</v>
      </c>
      <c r="U1662" s="1" t="s">
        <v>58</v>
      </c>
      <c r="V1662">
        <f t="shared" si="207"/>
        <v>129690045.53958188</v>
      </c>
      <c r="X1662" t="s">
        <v>91</v>
      </c>
      <c r="Y1662">
        <v>2005</v>
      </c>
      <c r="Z1662" t="s">
        <v>93</v>
      </c>
      <c r="AA1662">
        <f t="shared" si="201"/>
        <v>1.1113707384862983</v>
      </c>
      <c r="AB1662">
        <f t="shared" si="202"/>
        <v>20.104886114462815</v>
      </c>
      <c r="AC1662">
        <f t="shared" si="203"/>
        <v>55.726605737915456</v>
      </c>
      <c r="AD1662">
        <f t="shared" si="204"/>
        <v>23.056607079371688</v>
      </c>
      <c r="AE1662">
        <f t="shared" si="205"/>
        <v>5.3032976374386455E-4</v>
      </c>
      <c r="AF1662" s="1" t="s">
        <v>25</v>
      </c>
      <c r="AG1662" s="1" t="s">
        <v>58</v>
      </c>
      <c r="AH1662">
        <f t="shared" si="208"/>
        <v>100</v>
      </c>
    </row>
    <row r="1663" spans="1:34" x14ac:dyDescent="0.45">
      <c r="A1663" t="str">
        <f>MID('Stand condition - SCT output'!$I1663,9,4)</f>
        <v>2005</v>
      </c>
      <c r="B1663">
        <f t="shared" si="206"/>
        <v>2006</v>
      </c>
      <c r="C1663" t="str">
        <f>MID('Stand condition - SCT output'!$I1663,18,4)</f>
        <v>2007</v>
      </c>
      <c r="D1663">
        <f>SUM('Stand condition - SCT output'!$B1663:$C1663)</f>
        <v>136105682.17533189</v>
      </c>
      <c r="E1663" s="1">
        <f>'Stand condition - SCT output'!$D1663</f>
        <v>335210147.79760301</v>
      </c>
      <c r="F1663" s="1">
        <f>'Stand condition - SCT output'!$E1663</f>
        <v>300819803.61306298</v>
      </c>
      <c r="G1663" s="1">
        <f>'Stand condition - SCT output'!$F1663</f>
        <v>150469478.458226</v>
      </c>
      <c r="H1663" s="1">
        <f>'Stand condition - SCT output'!$G1663</f>
        <v>12020.6931152343</v>
      </c>
      <c r="I1663" s="1" t="str">
        <f>'Stand condition - SCT output'!$H1663</f>
        <v>Murrumbidgee</v>
      </c>
      <c r="J1663" s="1" t="str">
        <f>'Stand condition - SCT output'!$J1663</f>
        <v>Black Box</v>
      </c>
      <c r="K1663" s="1"/>
      <c r="L1663" t="s">
        <v>92</v>
      </c>
      <c r="M1663">
        <v>2006</v>
      </c>
      <c r="N1663" t="s">
        <v>94</v>
      </c>
      <c r="O1663">
        <v>136105682.17533189</v>
      </c>
      <c r="P1663" s="1">
        <v>335210147.79760301</v>
      </c>
      <c r="Q1663" s="1">
        <v>300819803.61306298</v>
      </c>
      <c r="R1663" s="1">
        <v>150469478.458226</v>
      </c>
      <c r="S1663" s="1">
        <v>12020.6931152343</v>
      </c>
      <c r="T1663" s="1" t="s">
        <v>4</v>
      </c>
      <c r="U1663" s="1" t="s">
        <v>58</v>
      </c>
      <c r="V1663">
        <f t="shared" si="207"/>
        <v>922617132.73733902</v>
      </c>
      <c r="X1663" t="s">
        <v>92</v>
      </c>
      <c r="Y1663">
        <v>2006</v>
      </c>
      <c r="Z1663" t="s">
        <v>94</v>
      </c>
      <c r="AA1663">
        <f t="shared" si="201"/>
        <v>14.75213036327605</v>
      </c>
      <c r="AB1663">
        <f t="shared" si="202"/>
        <v>36.332530136640592</v>
      </c>
      <c r="AC1663">
        <f t="shared" si="203"/>
        <v>32.605052837090952</v>
      </c>
      <c r="AD1663">
        <f t="shared" si="204"/>
        <v>16.308983772260312</v>
      </c>
      <c r="AE1663">
        <f t="shared" si="205"/>
        <v>1.3028907321035502E-3</v>
      </c>
      <c r="AF1663" s="1" t="s">
        <v>4</v>
      </c>
      <c r="AG1663" s="1" t="s">
        <v>58</v>
      </c>
      <c r="AH1663">
        <f t="shared" si="208"/>
        <v>100.00000000000001</v>
      </c>
    </row>
    <row r="1664" spans="1:34" x14ac:dyDescent="0.45">
      <c r="A1664" t="str">
        <f>MID('Stand condition - SCT output'!$I1664,9,4)</f>
        <v>2005</v>
      </c>
      <c r="B1664">
        <f t="shared" si="206"/>
        <v>2006</v>
      </c>
      <c r="C1664" t="str">
        <f>MID('Stand condition - SCT output'!$I1664,18,4)</f>
        <v>2007</v>
      </c>
      <c r="D1664">
        <f>SUM('Stand condition - SCT output'!$B1664:$C1664)</f>
        <v>613328.8147831934</v>
      </c>
      <c r="E1664" s="1">
        <f>'Stand condition - SCT output'!$D1664</f>
        <v>29388688.335218899</v>
      </c>
      <c r="F1664" s="1">
        <f>'Stand condition - SCT output'!$E1664</f>
        <v>161274575.51735899</v>
      </c>
      <c r="G1664" s="1">
        <f>'Stand condition - SCT output'!$F1664</f>
        <v>45322864.525654301</v>
      </c>
      <c r="H1664" s="1">
        <f>'Stand condition - SCT output'!$G1664</f>
        <v>1334.03198242187</v>
      </c>
      <c r="I1664" s="1" t="str">
        <f>'Stand condition - SCT output'!$H1664</f>
        <v>Namoi</v>
      </c>
      <c r="J1664" s="1" t="str">
        <f>'Stand condition - SCT output'!$J1664</f>
        <v>Black Box</v>
      </c>
      <c r="K1664" s="1"/>
      <c r="L1664" t="s">
        <v>92</v>
      </c>
      <c r="M1664">
        <v>2006</v>
      </c>
      <c r="N1664" t="s">
        <v>94</v>
      </c>
      <c r="O1664">
        <v>613328.8147831934</v>
      </c>
      <c r="P1664" s="1">
        <v>29388688.335218899</v>
      </c>
      <c r="Q1664" s="1">
        <v>161274575.51735899</v>
      </c>
      <c r="R1664" s="1">
        <v>45322864.525654301</v>
      </c>
      <c r="S1664" s="1">
        <v>1334.03198242187</v>
      </c>
      <c r="T1664" s="1" t="s">
        <v>7</v>
      </c>
      <c r="U1664" s="1" t="s">
        <v>58</v>
      </c>
      <c r="V1664">
        <f t="shared" si="207"/>
        <v>236600791.22499782</v>
      </c>
      <c r="X1664" t="s">
        <v>92</v>
      </c>
      <c r="Y1664">
        <v>2006</v>
      </c>
      <c r="Z1664" t="s">
        <v>94</v>
      </c>
      <c r="AA1664">
        <f t="shared" si="201"/>
        <v>0.25922517486424734</v>
      </c>
      <c r="AB1664">
        <f t="shared" si="202"/>
        <v>12.421213041198769</v>
      </c>
      <c r="AC1664">
        <f t="shared" si="203"/>
        <v>68.163159845054523</v>
      </c>
      <c r="AD1664">
        <f t="shared" si="204"/>
        <v>19.155838106455899</v>
      </c>
      <c r="AE1664">
        <f t="shared" si="205"/>
        <v>5.6383242655907236E-4</v>
      </c>
      <c r="AF1664" s="1" t="s">
        <v>7</v>
      </c>
      <c r="AG1664" s="1" t="s">
        <v>58</v>
      </c>
      <c r="AH1664">
        <f t="shared" si="208"/>
        <v>100.00000000000001</v>
      </c>
    </row>
    <row r="1665" spans="1:34" x14ac:dyDescent="0.45">
      <c r="A1665" t="str">
        <f>MID('Stand condition - SCT output'!$I1665,9,4)</f>
        <v>2005</v>
      </c>
      <c r="B1665">
        <f t="shared" si="206"/>
        <v>2006</v>
      </c>
      <c r="C1665" t="str">
        <f>MID('Stand condition - SCT output'!$I1665,18,4)</f>
        <v>2007</v>
      </c>
      <c r="D1665">
        <f>SUM('Stand condition - SCT output'!$B1665:$C1665)</f>
        <v>1956818.1497467542</v>
      </c>
      <c r="E1665" s="1">
        <f>'Stand condition - SCT output'!$D1665</f>
        <v>84961216.890525103</v>
      </c>
      <c r="F1665" s="1">
        <f>'Stand condition - SCT output'!$E1665</f>
        <v>197509204.688541</v>
      </c>
      <c r="G1665" s="1">
        <f>'Stand condition - SCT output'!$F1665</f>
        <v>6648367.7514557401</v>
      </c>
      <c r="H1665" s="1">
        <f>'Stand condition - SCT output'!$G1665</f>
        <v>0</v>
      </c>
      <c r="I1665" s="1" t="str">
        <f>'Stand condition - SCT output'!$H1665</f>
        <v>Nebine</v>
      </c>
      <c r="J1665" s="1" t="str">
        <f>'Stand condition - SCT output'!$J1665</f>
        <v>Black Box</v>
      </c>
      <c r="K1665" s="1"/>
      <c r="L1665" t="s">
        <v>92</v>
      </c>
      <c r="M1665">
        <v>2006</v>
      </c>
      <c r="N1665" t="s">
        <v>94</v>
      </c>
      <c r="O1665">
        <v>1956818.1497467542</v>
      </c>
      <c r="P1665" s="1">
        <v>84961216.890525103</v>
      </c>
      <c r="Q1665" s="1">
        <v>197509204.688541</v>
      </c>
      <c r="R1665" s="1">
        <v>6648367.7514557401</v>
      </c>
      <c r="S1665" s="1">
        <v>0</v>
      </c>
      <c r="T1665" s="1" t="s">
        <v>8</v>
      </c>
      <c r="U1665" s="1" t="s">
        <v>58</v>
      </c>
      <c r="V1665">
        <f t="shared" si="207"/>
        <v>291075607.4802686</v>
      </c>
      <c r="X1665" t="s">
        <v>92</v>
      </c>
      <c r="Y1665">
        <v>2006</v>
      </c>
      <c r="Z1665" t="s">
        <v>94</v>
      </c>
      <c r="AA1665">
        <f t="shared" si="201"/>
        <v>0.6722714303291123</v>
      </c>
      <c r="AB1665">
        <f t="shared" si="202"/>
        <v>29.188710667308133</v>
      </c>
      <c r="AC1665">
        <f t="shared" si="203"/>
        <v>67.85494889053173</v>
      </c>
      <c r="AD1665">
        <f t="shared" si="204"/>
        <v>2.2840690118310305</v>
      </c>
      <c r="AE1665">
        <f t="shared" si="205"/>
        <v>0</v>
      </c>
      <c r="AF1665" s="1" t="s">
        <v>8</v>
      </c>
      <c r="AG1665" s="1" t="s">
        <v>58</v>
      </c>
      <c r="AH1665">
        <f t="shared" si="208"/>
        <v>100.00000000000001</v>
      </c>
    </row>
    <row r="1666" spans="1:34" x14ac:dyDescent="0.45">
      <c r="A1666" t="str">
        <f>MID('Stand condition - SCT output'!$I1666,9,4)</f>
        <v>2005</v>
      </c>
      <c r="B1666">
        <f t="shared" si="206"/>
        <v>2006</v>
      </c>
      <c r="C1666" t="str">
        <f>MID('Stand condition - SCT output'!$I1666,18,4)</f>
        <v>2007</v>
      </c>
      <c r="D1666">
        <f>SUM('Stand condition - SCT output'!$B1666:$C1666)</f>
        <v>7478.9765624999982</v>
      </c>
      <c r="E1666" s="1">
        <f>'Stand condition - SCT output'!$D1666</f>
        <v>56090.589294433499</v>
      </c>
      <c r="F1666" s="1">
        <f>'Stand condition - SCT output'!$E1666</f>
        <v>146412.83123779201</v>
      </c>
      <c r="G1666" s="1">
        <f>'Stand condition - SCT output'!$F1666</f>
        <v>187919.00016659001</v>
      </c>
      <c r="H1666" s="1">
        <f>'Stand condition - SCT output'!$G1666</f>
        <v>1243.76574707031</v>
      </c>
      <c r="I1666" s="1" t="str">
        <f>'Stand condition - SCT output'!$H1666</f>
        <v>Ovens</v>
      </c>
      <c r="J1666" s="1" t="str">
        <f>'Stand condition - SCT output'!$J1666</f>
        <v>Black Box</v>
      </c>
      <c r="K1666" s="1"/>
      <c r="L1666" t="s">
        <v>92</v>
      </c>
      <c r="M1666">
        <v>2006</v>
      </c>
      <c r="N1666" t="s">
        <v>94</v>
      </c>
      <c r="O1666">
        <v>7478.9765624999982</v>
      </c>
      <c r="P1666" s="1">
        <v>56090.589294433499</v>
      </c>
      <c r="Q1666" s="1">
        <v>146412.83123779201</v>
      </c>
      <c r="R1666" s="1">
        <v>187919.00016659001</v>
      </c>
      <c r="S1666" s="1">
        <v>1243.76574707031</v>
      </c>
      <c r="T1666" s="1" t="s">
        <v>9</v>
      </c>
      <c r="U1666" s="1" t="s">
        <v>58</v>
      </c>
      <c r="V1666">
        <f t="shared" si="207"/>
        <v>399145.1630083858</v>
      </c>
      <c r="X1666" t="s">
        <v>92</v>
      </c>
      <c r="Y1666">
        <v>2006</v>
      </c>
      <c r="Z1666" t="s">
        <v>94</v>
      </c>
      <c r="AA1666">
        <f t="shared" si="201"/>
        <v>1.8737485144829049</v>
      </c>
      <c r="AB1666">
        <f t="shared" si="202"/>
        <v>14.052679198634074</v>
      </c>
      <c r="AC1666">
        <f t="shared" si="203"/>
        <v>36.681599780457809</v>
      </c>
      <c r="AD1666">
        <f t="shared" si="204"/>
        <v>47.080365135889657</v>
      </c>
      <c r="AE1666">
        <f t="shared" si="205"/>
        <v>0.31160737053556109</v>
      </c>
      <c r="AF1666" s="1" t="s">
        <v>9</v>
      </c>
      <c r="AG1666" s="1" t="s">
        <v>58</v>
      </c>
      <c r="AH1666">
        <f t="shared" si="208"/>
        <v>100</v>
      </c>
    </row>
    <row r="1667" spans="1:34" x14ac:dyDescent="0.45">
      <c r="A1667" t="str">
        <f>MID('Stand condition - SCT output'!$I1667,9,4)</f>
        <v>2005</v>
      </c>
      <c r="B1667">
        <f t="shared" si="206"/>
        <v>2006</v>
      </c>
      <c r="C1667" t="str">
        <f>MID('Stand condition - SCT output'!$I1667,18,4)</f>
        <v>2007</v>
      </c>
      <c r="D1667">
        <f>SUM('Stand condition - SCT output'!$B1667:$C1667)</f>
        <v>17572375.568297844</v>
      </c>
      <c r="E1667" s="1">
        <f>'Stand condition - SCT output'!$D1667</f>
        <v>162655146.168495</v>
      </c>
      <c r="F1667" s="1">
        <f>'Stand condition - SCT output'!$E1667</f>
        <v>157537618.72159901</v>
      </c>
      <c r="G1667" s="1">
        <f>'Stand condition - SCT output'!$F1667</f>
        <v>45186634.394802198</v>
      </c>
      <c r="H1667" s="1">
        <f>'Stand condition - SCT output'!$G1667</f>
        <v>661.206298828125</v>
      </c>
      <c r="I1667" s="1" t="str">
        <f>'Stand condition - SCT output'!$H1667</f>
        <v>Paroo</v>
      </c>
      <c r="J1667" s="1" t="str">
        <f>'Stand condition - SCT output'!$J1667</f>
        <v>Black Box</v>
      </c>
      <c r="K1667" s="1"/>
      <c r="L1667" t="s">
        <v>92</v>
      </c>
      <c r="M1667">
        <v>2006</v>
      </c>
      <c r="N1667" t="s">
        <v>94</v>
      </c>
      <c r="O1667">
        <v>17572375.568297844</v>
      </c>
      <c r="P1667" s="1">
        <v>162655146.168495</v>
      </c>
      <c r="Q1667" s="1">
        <v>157537618.72159901</v>
      </c>
      <c r="R1667" s="1">
        <v>45186634.394802198</v>
      </c>
      <c r="S1667" s="1">
        <v>661.206298828125</v>
      </c>
      <c r="T1667" s="1" t="s">
        <v>10</v>
      </c>
      <c r="U1667" s="1" t="s">
        <v>58</v>
      </c>
      <c r="V1667">
        <f t="shared" si="207"/>
        <v>382952436.05949289</v>
      </c>
      <c r="X1667" t="s">
        <v>92</v>
      </c>
      <c r="Y1667">
        <v>2006</v>
      </c>
      <c r="Z1667" t="s">
        <v>94</v>
      </c>
      <c r="AA1667">
        <f t="shared" ref="AA1667:AA1730" si="209">O1667/$V1667*100</f>
        <v>4.5886574711768953</v>
      </c>
      <c r="AB1667">
        <f t="shared" ref="AB1667:AB1730" si="210">P1667/$V1667*100</f>
        <v>42.47398132315994</v>
      </c>
      <c r="AC1667">
        <f t="shared" ref="AC1667:AC1730" si="211">Q1667/$V1667*100</f>
        <v>41.137646320423208</v>
      </c>
      <c r="AD1667">
        <f t="shared" ref="AD1667:AD1730" si="212">R1667/$V1667*100</f>
        <v>11.799542225077349</v>
      </c>
      <c r="AE1667">
        <f t="shared" ref="AE1667:AE1730" si="213">S1667/$V1667*100</f>
        <v>1.7266016261231054E-4</v>
      </c>
      <c r="AF1667" s="1" t="s">
        <v>10</v>
      </c>
      <c r="AG1667" s="1" t="s">
        <v>58</v>
      </c>
      <c r="AH1667">
        <f t="shared" si="208"/>
        <v>100.00000000000001</v>
      </c>
    </row>
    <row r="1668" spans="1:34" x14ac:dyDescent="0.45">
      <c r="A1668" t="str">
        <f>MID('Stand condition - SCT output'!$I1668,9,4)</f>
        <v>2005</v>
      </c>
      <c r="B1668">
        <f t="shared" ref="B1668:B1731" si="214">A1668+1</f>
        <v>2006</v>
      </c>
      <c r="C1668" t="str">
        <f>MID('Stand condition - SCT output'!$I1668,18,4)</f>
        <v>2007</v>
      </c>
      <c r="D1668">
        <f>SUM('Stand condition - SCT output'!$B1668:$C1668)</f>
        <v>18733771.889798891</v>
      </c>
      <c r="E1668" s="1">
        <f>'Stand condition - SCT output'!$D1668</f>
        <v>32684293.488047101</v>
      </c>
      <c r="F1668" s="1">
        <f>'Stand condition - SCT output'!$E1668</f>
        <v>48637975.210190199</v>
      </c>
      <c r="G1668" s="1">
        <f>'Stand condition - SCT output'!$F1668</f>
        <v>18780421.085262202</v>
      </c>
      <c r="H1668" s="1">
        <f>'Stand condition - SCT output'!$G1668</f>
        <v>0</v>
      </c>
      <c r="I1668" s="1" t="str">
        <f>'Stand condition - SCT output'!$H1668</f>
        <v>Wimmera-Avoca</v>
      </c>
      <c r="J1668" s="1" t="str">
        <f>'Stand condition - SCT output'!$J1668</f>
        <v>Black Box</v>
      </c>
      <c r="K1668" s="1"/>
      <c r="L1668" t="s">
        <v>92</v>
      </c>
      <c r="M1668">
        <v>2006</v>
      </c>
      <c r="N1668" t="s">
        <v>94</v>
      </c>
      <c r="O1668">
        <v>18733771.889798891</v>
      </c>
      <c r="P1668" s="1">
        <v>32684293.488047101</v>
      </c>
      <c r="Q1668" s="1">
        <v>48637975.210190199</v>
      </c>
      <c r="R1668" s="1">
        <v>18780421.085262202</v>
      </c>
      <c r="S1668" s="1">
        <v>0</v>
      </c>
      <c r="T1668" s="1" t="s">
        <v>11</v>
      </c>
      <c r="U1668" s="1" t="s">
        <v>58</v>
      </c>
      <c r="V1668">
        <f t="shared" ref="V1668:V1731" si="215">SUM(O1668:S1668)</f>
        <v>118836461.67329839</v>
      </c>
      <c r="X1668" t="s">
        <v>92</v>
      </c>
      <c r="Y1668">
        <v>2006</v>
      </c>
      <c r="Z1668" t="s">
        <v>94</v>
      </c>
      <c r="AA1668">
        <f t="shared" si="209"/>
        <v>15.764329925356757</v>
      </c>
      <c r="AB1668">
        <f t="shared" si="210"/>
        <v>27.50359025153557</v>
      </c>
      <c r="AC1668">
        <f t="shared" si="211"/>
        <v>40.928494946192735</v>
      </c>
      <c r="AD1668">
        <f t="shared" si="212"/>
        <v>15.80358487691494</v>
      </c>
      <c r="AE1668">
        <f t="shared" si="213"/>
        <v>0</v>
      </c>
      <c r="AF1668" s="1" t="s">
        <v>11</v>
      </c>
      <c r="AG1668" s="1" t="s">
        <v>58</v>
      </c>
      <c r="AH1668">
        <f t="shared" ref="AH1668:AH1731" si="216">SUM(AA1668:AE1668)</f>
        <v>100</v>
      </c>
    </row>
    <row r="1669" spans="1:34" x14ac:dyDescent="0.45">
      <c r="A1669" t="str">
        <f>MID('Stand condition - SCT output'!$I1669,9,4)</f>
        <v>2005</v>
      </c>
      <c r="B1669">
        <f t="shared" si="214"/>
        <v>2006</v>
      </c>
      <c r="C1669" t="str">
        <f>MID('Stand condition - SCT output'!$I1669,18,4)</f>
        <v>2007</v>
      </c>
      <c r="D1669">
        <f>SUM('Stand condition - SCT output'!$B1669:$C1669)</f>
        <v>127441562.24616499</v>
      </c>
      <c r="E1669" s="1">
        <f>'Stand condition - SCT output'!$D1669</f>
        <v>402697217.70683998</v>
      </c>
      <c r="F1669" s="1">
        <f>'Stand condition - SCT output'!$E1669</f>
        <v>267532461.13595301</v>
      </c>
      <c r="G1669" s="1">
        <f>'Stand condition - SCT output'!$F1669</f>
        <v>87926145.696724698</v>
      </c>
      <c r="H1669" s="1">
        <f>'Stand condition - SCT output'!$G1669</f>
        <v>1932.8908081054601</v>
      </c>
      <c r="I1669" s="1" t="str">
        <f>'Stand condition - SCT output'!$H1669</f>
        <v>Lachlan</v>
      </c>
      <c r="J1669" s="1" t="str">
        <f>'Stand condition - SCT output'!$J1669</f>
        <v>Black Box</v>
      </c>
      <c r="K1669" s="1"/>
      <c r="L1669" t="s">
        <v>92</v>
      </c>
      <c r="M1669">
        <v>2006</v>
      </c>
      <c r="N1669" t="s">
        <v>94</v>
      </c>
      <c r="O1669">
        <v>127441562.24616499</v>
      </c>
      <c r="P1669" s="1">
        <v>402697217.70683998</v>
      </c>
      <c r="Q1669" s="1">
        <v>267532461.13595301</v>
      </c>
      <c r="R1669" s="1">
        <v>87926145.696724698</v>
      </c>
      <c r="S1669" s="1">
        <v>1932.8908081054601</v>
      </c>
      <c r="T1669" s="1" t="s">
        <v>12</v>
      </c>
      <c r="U1669" s="1" t="s">
        <v>58</v>
      </c>
      <c r="V1669">
        <f t="shared" si="215"/>
        <v>885599319.67649078</v>
      </c>
      <c r="X1669" t="s">
        <v>92</v>
      </c>
      <c r="Y1669">
        <v>2006</v>
      </c>
      <c r="Z1669" t="s">
        <v>94</v>
      </c>
      <c r="AA1669">
        <f t="shared" si="209"/>
        <v>14.390431362652736</v>
      </c>
      <c r="AB1669">
        <f t="shared" si="210"/>
        <v>45.471717147879602</v>
      </c>
      <c r="AC1669">
        <f t="shared" si="211"/>
        <v>30.209199035257001</v>
      </c>
      <c r="AD1669">
        <f t="shared" si="212"/>
        <v>9.9284341962733329</v>
      </c>
      <c r="AE1669">
        <f t="shared" si="213"/>
        <v>2.1825793732672974E-4</v>
      </c>
      <c r="AF1669" s="1" t="s">
        <v>12</v>
      </c>
      <c r="AG1669" s="1" t="s">
        <v>58</v>
      </c>
      <c r="AH1669">
        <f t="shared" si="216"/>
        <v>99.999999999999986</v>
      </c>
    </row>
    <row r="1670" spans="1:34" x14ac:dyDescent="0.45">
      <c r="A1670" t="str">
        <f>MID('Stand condition - SCT output'!$I1670,9,4)</f>
        <v>2005</v>
      </c>
      <c r="B1670">
        <f t="shared" si="214"/>
        <v>2006</v>
      </c>
      <c r="C1670" t="str">
        <f>MID('Stand condition - SCT output'!$I1670,18,4)</f>
        <v>2007</v>
      </c>
      <c r="D1670">
        <f>SUM('Stand condition - SCT output'!$B1670:$C1670)</f>
        <v>6058421.7342462279</v>
      </c>
      <c r="E1670" s="1">
        <f>'Stand condition - SCT output'!$D1670</f>
        <v>9544397.3169009909</v>
      </c>
      <c r="F1670" s="1">
        <f>'Stand condition - SCT output'!$E1670</f>
        <v>14166682.408968801</v>
      </c>
      <c r="G1670" s="1">
        <f>'Stand condition - SCT output'!$F1670</f>
        <v>6615783.3717297101</v>
      </c>
      <c r="H1670" s="1">
        <f>'Stand condition - SCT output'!$G1670</f>
        <v>624.56237792968705</v>
      </c>
      <c r="I1670" s="1" t="str">
        <f>'Stand condition - SCT output'!$H1670</f>
        <v>Loddon</v>
      </c>
      <c r="J1670" s="1" t="str">
        <f>'Stand condition - SCT output'!$J1670</f>
        <v>Black Box</v>
      </c>
      <c r="K1670" s="1"/>
      <c r="L1670" t="s">
        <v>92</v>
      </c>
      <c r="M1670">
        <v>2006</v>
      </c>
      <c r="N1670" t="s">
        <v>94</v>
      </c>
      <c r="O1670">
        <v>6058421.7342462279</v>
      </c>
      <c r="P1670" s="1">
        <v>9544397.3169009909</v>
      </c>
      <c r="Q1670" s="1">
        <v>14166682.408968801</v>
      </c>
      <c r="R1670" s="1">
        <v>6615783.3717297101</v>
      </c>
      <c r="S1670" s="1">
        <v>624.56237792968705</v>
      </c>
      <c r="T1670" s="1" t="s">
        <v>13</v>
      </c>
      <c r="U1670" s="1" t="s">
        <v>58</v>
      </c>
      <c r="V1670">
        <f t="shared" si="215"/>
        <v>36385909.39422366</v>
      </c>
      <c r="X1670" t="s">
        <v>92</v>
      </c>
      <c r="Y1670">
        <v>2006</v>
      </c>
      <c r="Z1670" t="s">
        <v>94</v>
      </c>
      <c r="AA1670">
        <f t="shared" si="209"/>
        <v>16.65046122279416</v>
      </c>
      <c r="AB1670">
        <f t="shared" si="210"/>
        <v>26.231025899317455</v>
      </c>
      <c r="AC1670">
        <f t="shared" si="211"/>
        <v>38.934528900953595</v>
      </c>
      <c r="AD1670">
        <f t="shared" si="212"/>
        <v>18.182267481763091</v>
      </c>
      <c r="AE1670">
        <f t="shared" si="213"/>
        <v>1.7164951716964305E-3</v>
      </c>
      <c r="AF1670" s="1" t="s">
        <v>13</v>
      </c>
      <c r="AG1670" s="1" t="s">
        <v>58</v>
      </c>
      <c r="AH1670">
        <f t="shared" si="216"/>
        <v>99.999999999999986</v>
      </c>
    </row>
    <row r="1671" spans="1:34" x14ac:dyDescent="0.45">
      <c r="A1671" t="str">
        <f>MID('Stand condition - SCT output'!$I1671,9,4)</f>
        <v>2005</v>
      </c>
      <c r="B1671">
        <f t="shared" si="214"/>
        <v>2006</v>
      </c>
      <c r="C1671" t="str">
        <f>MID('Stand condition - SCT output'!$I1671,18,4)</f>
        <v>2007</v>
      </c>
      <c r="D1671">
        <f>SUM('Stand condition - SCT output'!$B1671:$C1671)</f>
        <v>149506030.54508218</v>
      </c>
      <c r="E1671" s="1">
        <f>'Stand condition - SCT output'!$D1671</f>
        <v>498630322.22889</v>
      </c>
      <c r="F1671" s="1">
        <f>'Stand condition - SCT output'!$E1671</f>
        <v>338090822.27229297</v>
      </c>
      <c r="G1671" s="1">
        <f>'Stand condition - SCT output'!$F1671</f>
        <v>188649410.223773</v>
      </c>
      <c r="H1671" s="1">
        <f>'Stand condition - SCT output'!$G1671</f>
        <v>8320.5410766601508</v>
      </c>
      <c r="I1671" s="1" t="str">
        <f>'Stand condition - SCT output'!$H1671</f>
        <v>Lower Darling</v>
      </c>
      <c r="J1671" s="1" t="str">
        <f>'Stand condition - SCT output'!$J1671</f>
        <v>Black Box</v>
      </c>
      <c r="K1671" s="1"/>
      <c r="L1671" t="s">
        <v>92</v>
      </c>
      <c r="M1671">
        <v>2006</v>
      </c>
      <c r="N1671" t="s">
        <v>94</v>
      </c>
      <c r="O1671">
        <v>149506030.54508218</v>
      </c>
      <c r="P1671" s="1">
        <v>498630322.22889</v>
      </c>
      <c r="Q1671" s="1">
        <v>338090822.27229297</v>
      </c>
      <c r="R1671" s="1">
        <v>188649410.223773</v>
      </c>
      <c r="S1671" s="1">
        <v>8320.5410766601508</v>
      </c>
      <c r="T1671" s="1" t="s">
        <v>14</v>
      </c>
      <c r="U1671" s="1" t="s">
        <v>58</v>
      </c>
      <c r="V1671">
        <f t="shared" si="215"/>
        <v>1174884905.8111148</v>
      </c>
      <c r="X1671" t="s">
        <v>92</v>
      </c>
      <c r="Y1671">
        <v>2006</v>
      </c>
      <c r="Z1671" t="s">
        <v>94</v>
      </c>
      <c r="AA1671">
        <f t="shared" si="209"/>
        <v>12.725163954835772</v>
      </c>
      <c r="AB1671">
        <f t="shared" si="210"/>
        <v>42.44078034900334</v>
      </c>
      <c r="AC1671">
        <f t="shared" si="211"/>
        <v>28.776505732608971</v>
      </c>
      <c r="AD1671">
        <f t="shared" si="212"/>
        <v>16.056841763026448</v>
      </c>
      <c r="AE1671">
        <f t="shared" si="213"/>
        <v>7.0820052547324475E-4</v>
      </c>
      <c r="AF1671" s="1" t="s">
        <v>14</v>
      </c>
      <c r="AG1671" s="1" t="s">
        <v>58</v>
      </c>
      <c r="AH1671">
        <f t="shared" si="216"/>
        <v>100</v>
      </c>
    </row>
    <row r="1672" spans="1:34" x14ac:dyDescent="0.45">
      <c r="A1672" t="str">
        <f>MID('Stand condition - SCT output'!$I1672,9,4)</f>
        <v>2005</v>
      </c>
      <c r="B1672">
        <f t="shared" si="214"/>
        <v>2006</v>
      </c>
      <c r="C1672" t="str">
        <f>MID('Stand condition - SCT output'!$I1672,18,4)</f>
        <v>2007</v>
      </c>
      <c r="D1672">
        <f>SUM('Stand condition - SCT output'!$B1672:$C1672)</f>
        <v>27835835.269357864</v>
      </c>
      <c r="E1672" s="1">
        <f>'Stand condition - SCT output'!$D1672</f>
        <v>521919561.41534001</v>
      </c>
      <c r="F1672" s="1">
        <f>'Stand condition - SCT output'!$E1672</f>
        <v>1066292365.98411</v>
      </c>
      <c r="G1672" s="1">
        <f>'Stand condition - SCT output'!$F1672</f>
        <v>181621939.89201799</v>
      </c>
      <c r="H1672" s="1">
        <f>'Stand condition - SCT output'!$G1672</f>
        <v>8598.2455444335901</v>
      </c>
      <c r="I1672" s="1" t="str">
        <f>'Stand condition - SCT output'!$H1672</f>
        <v>Macquarie-Castlereagh</v>
      </c>
      <c r="J1672" s="1" t="str">
        <f>'Stand condition - SCT output'!$J1672</f>
        <v>Black Box</v>
      </c>
      <c r="K1672" s="1"/>
      <c r="L1672" t="s">
        <v>92</v>
      </c>
      <c r="M1672">
        <v>2006</v>
      </c>
      <c r="N1672" t="s">
        <v>94</v>
      </c>
      <c r="O1672">
        <v>27835835.269357864</v>
      </c>
      <c r="P1672" s="1">
        <v>521919561.41534001</v>
      </c>
      <c r="Q1672" s="1">
        <v>1066292365.98411</v>
      </c>
      <c r="R1672" s="1">
        <v>181621939.89201799</v>
      </c>
      <c r="S1672" s="1">
        <v>8598.2455444335901</v>
      </c>
      <c r="T1672" s="1" t="s">
        <v>15</v>
      </c>
      <c r="U1672" s="1" t="s">
        <v>58</v>
      </c>
      <c r="V1672">
        <f t="shared" si="215"/>
        <v>1797678300.8063705</v>
      </c>
      <c r="X1672" t="s">
        <v>92</v>
      </c>
      <c r="Y1672">
        <v>2006</v>
      </c>
      <c r="Z1672" t="s">
        <v>94</v>
      </c>
      <c r="AA1672">
        <f t="shared" si="209"/>
        <v>1.5484325119167184</v>
      </c>
      <c r="AB1672">
        <f t="shared" si="210"/>
        <v>29.032978880661055</v>
      </c>
      <c r="AC1672">
        <f t="shared" si="211"/>
        <v>59.314971177313069</v>
      </c>
      <c r="AD1672">
        <f t="shared" si="212"/>
        <v>10.103139132877628</v>
      </c>
      <c r="AE1672">
        <f t="shared" si="213"/>
        <v>4.7829723152227751E-4</v>
      </c>
      <c r="AF1672" s="1" t="s">
        <v>15</v>
      </c>
      <c r="AG1672" s="1" t="s">
        <v>58</v>
      </c>
      <c r="AH1672">
        <f t="shared" si="216"/>
        <v>100</v>
      </c>
    </row>
    <row r="1673" spans="1:34" x14ac:dyDescent="0.45">
      <c r="A1673" t="str">
        <f>MID('Stand condition - SCT output'!$I1673,9,4)</f>
        <v>2005</v>
      </c>
      <c r="B1673">
        <f t="shared" si="214"/>
        <v>2006</v>
      </c>
      <c r="C1673" t="str">
        <f>MID('Stand condition - SCT output'!$I1673,18,4)</f>
        <v>2007</v>
      </c>
      <c r="D1673">
        <f>SUM('Stand condition - SCT output'!$B1673:$C1673)</f>
        <v>565794.75311279204</v>
      </c>
      <c r="E1673" s="1">
        <f>'Stand condition - SCT output'!$D1673</f>
        <v>4880740.4606617596</v>
      </c>
      <c r="F1673" s="1">
        <f>'Stand condition - SCT output'!$E1673</f>
        <v>12458883.816501901</v>
      </c>
      <c r="G1673" s="1">
        <f>'Stand condition - SCT output'!$F1673</f>
        <v>7568322.4451897098</v>
      </c>
      <c r="H1673" s="1">
        <f>'Stand condition - SCT output'!$G1673</f>
        <v>0</v>
      </c>
      <c r="I1673" s="1" t="str">
        <f>'Stand condition - SCT output'!$H1673</f>
        <v>Moonie</v>
      </c>
      <c r="J1673" s="1" t="str">
        <f>'Stand condition - SCT output'!$J1673</f>
        <v>Black Box</v>
      </c>
      <c r="K1673" s="1"/>
      <c r="L1673" t="s">
        <v>92</v>
      </c>
      <c r="M1673">
        <v>2006</v>
      </c>
      <c r="N1673" t="s">
        <v>94</v>
      </c>
      <c r="O1673">
        <v>565794.75311279204</v>
      </c>
      <c r="P1673" s="1">
        <v>4880740.4606617596</v>
      </c>
      <c r="Q1673" s="1">
        <v>12458883.816501901</v>
      </c>
      <c r="R1673" s="1">
        <v>7568322.4451897098</v>
      </c>
      <c r="S1673" s="1">
        <v>0</v>
      </c>
      <c r="T1673" s="1" t="s">
        <v>16</v>
      </c>
      <c r="U1673" s="1" t="s">
        <v>58</v>
      </c>
      <c r="V1673">
        <f t="shared" si="215"/>
        <v>25473741.475466162</v>
      </c>
      <c r="X1673" t="s">
        <v>92</v>
      </c>
      <c r="Y1673">
        <v>2006</v>
      </c>
      <c r="Z1673" t="s">
        <v>94</v>
      </c>
      <c r="AA1673">
        <f t="shared" si="209"/>
        <v>2.2210901121757507</v>
      </c>
      <c r="AB1673">
        <f t="shared" si="210"/>
        <v>19.159888488946216</v>
      </c>
      <c r="AC1673">
        <f t="shared" si="211"/>
        <v>48.908731481400523</v>
      </c>
      <c r="AD1673">
        <f t="shared" si="212"/>
        <v>29.71028991747751</v>
      </c>
      <c r="AE1673">
        <f t="shared" si="213"/>
        <v>0</v>
      </c>
      <c r="AF1673" s="1" t="s">
        <v>16</v>
      </c>
      <c r="AG1673" s="1" t="s">
        <v>58</v>
      </c>
      <c r="AH1673">
        <f t="shared" si="216"/>
        <v>100</v>
      </c>
    </row>
    <row r="1674" spans="1:34" x14ac:dyDescent="0.45">
      <c r="A1674" t="str">
        <f>MID('Stand condition - SCT output'!$I1674,9,4)</f>
        <v>2005</v>
      </c>
      <c r="B1674">
        <f t="shared" si="214"/>
        <v>2006</v>
      </c>
      <c r="C1674" t="str">
        <f>MID('Stand condition - SCT output'!$I1674,18,4)</f>
        <v>2007</v>
      </c>
      <c r="D1674">
        <f>SUM('Stand condition - SCT output'!$B1674:$C1674)</f>
        <v>193113715.44213292</v>
      </c>
      <c r="E1674" s="1">
        <f>'Stand condition - SCT output'!$D1674</f>
        <v>483515306.42860502</v>
      </c>
      <c r="F1674" s="1">
        <f>'Stand condition - SCT output'!$E1674</f>
        <v>648848375.21094406</v>
      </c>
      <c r="G1674" s="1">
        <f>'Stand condition - SCT output'!$F1674</f>
        <v>620319876.09491599</v>
      </c>
      <c r="H1674" s="1">
        <f>'Stand condition - SCT output'!$G1674</f>
        <v>36025.944702148401</v>
      </c>
      <c r="I1674" s="1" t="str">
        <f>'Stand condition - SCT output'!$H1674</f>
        <v>Murray</v>
      </c>
      <c r="J1674" s="1" t="str">
        <f>'Stand condition - SCT output'!$J1674</f>
        <v>Black Box</v>
      </c>
      <c r="K1674" s="1"/>
      <c r="L1674" t="s">
        <v>92</v>
      </c>
      <c r="M1674">
        <v>2006</v>
      </c>
      <c r="N1674" t="s">
        <v>94</v>
      </c>
      <c r="O1674">
        <v>193113715.44213292</v>
      </c>
      <c r="P1674" s="1">
        <v>483515306.42860502</v>
      </c>
      <c r="Q1674" s="1">
        <v>648848375.21094406</v>
      </c>
      <c r="R1674" s="1">
        <v>620319876.09491599</v>
      </c>
      <c r="S1674" s="1">
        <v>36025.944702148401</v>
      </c>
      <c r="T1674" s="1" t="s">
        <v>17</v>
      </c>
      <c r="U1674" s="1" t="s">
        <v>58</v>
      </c>
      <c r="V1674">
        <f t="shared" si="215"/>
        <v>1945833299.1213002</v>
      </c>
      <c r="X1674" t="s">
        <v>92</v>
      </c>
      <c r="Y1674">
        <v>2006</v>
      </c>
      <c r="Z1674" t="s">
        <v>94</v>
      </c>
      <c r="AA1674">
        <f t="shared" si="209"/>
        <v>9.9244737732332595</v>
      </c>
      <c r="AB1674">
        <f t="shared" si="210"/>
        <v>24.848752801534999</v>
      </c>
      <c r="AC1674">
        <f t="shared" si="211"/>
        <v>33.345527363723868</v>
      </c>
      <c r="AD1674">
        <f t="shared" si="212"/>
        <v>31.879394621062357</v>
      </c>
      <c r="AE1674">
        <f t="shared" si="213"/>
        <v>1.8514404455107743E-3</v>
      </c>
      <c r="AF1674" s="1" t="s">
        <v>17</v>
      </c>
      <c r="AG1674" s="1" t="s">
        <v>58</v>
      </c>
      <c r="AH1674">
        <f t="shared" si="216"/>
        <v>99.999999999999986</v>
      </c>
    </row>
    <row r="1675" spans="1:34" x14ac:dyDescent="0.45">
      <c r="A1675" t="str">
        <f>MID('Stand condition - SCT output'!$I1675,9,4)</f>
        <v>2005</v>
      </c>
      <c r="B1675">
        <f t="shared" si="214"/>
        <v>2006</v>
      </c>
      <c r="C1675" t="str">
        <f>MID('Stand condition - SCT output'!$I1675,18,4)</f>
        <v>2007</v>
      </c>
      <c r="D1675">
        <f>SUM('Stand condition - SCT output'!$B1675:$C1675)</f>
        <v>799534.55479401199</v>
      </c>
      <c r="E1675" s="1">
        <f>'Stand condition - SCT output'!$D1675</f>
        <v>35903053.254675701</v>
      </c>
      <c r="F1675" s="1">
        <f>'Stand condition - SCT output'!$E1675</f>
        <v>134856572.50625801</v>
      </c>
      <c r="G1675" s="1">
        <f>'Stand condition - SCT output'!$F1675</f>
        <v>54054880.692237698</v>
      </c>
      <c r="H1675" s="1">
        <f>'Stand condition - SCT output'!$G1675</f>
        <v>3314.53076171875</v>
      </c>
      <c r="I1675" s="1" t="str">
        <f>'Stand condition - SCT output'!$H1675</f>
        <v>Barwon-Darling</v>
      </c>
      <c r="J1675" s="1" t="str">
        <f>'Stand condition - SCT output'!$J1675</f>
        <v>Black Box</v>
      </c>
      <c r="K1675" s="1"/>
      <c r="L1675" t="s">
        <v>92</v>
      </c>
      <c r="M1675">
        <v>2006</v>
      </c>
      <c r="N1675" t="s">
        <v>94</v>
      </c>
      <c r="O1675">
        <v>799534.55479401199</v>
      </c>
      <c r="P1675" s="1">
        <v>35903053.254675701</v>
      </c>
      <c r="Q1675" s="1">
        <v>134856572.50625801</v>
      </c>
      <c r="R1675" s="1">
        <v>54054880.692237698</v>
      </c>
      <c r="S1675" s="1">
        <v>3314.53076171875</v>
      </c>
      <c r="T1675" s="1" t="s">
        <v>18</v>
      </c>
      <c r="U1675" s="1" t="s">
        <v>58</v>
      </c>
      <c r="V1675">
        <f t="shared" si="215"/>
        <v>225617355.53872713</v>
      </c>
      <c r="X1675" t="s">
        <v>92</v>
      </c>
      <c r="Y1675">
        <v>2006</v>
      </c>
      <c r="Z1675" t="s">
        <v>94</v>
      </c>
      <c r="AA1675">
        <f t="shared" si="209"/>
        <v>0.35437635233552423</v>
      </c>
      <c r="AB1675">
        <f t="shared" si="210"/>
        <v>15.913249744881863</v>
      </c>
      <c r="AC1675">
        <f t="shared" si="211"/>
        <v>59.772251201264496</v>
      </c>
      <c r="AD1675">
        <f t="shared" si="212"/>
        <v>23.958653607638443</v>
      </c>
      <c r="AE1675">
        <f t="shared" si="213"/>
        <v>1.4690938796815265E-3</v>
      </c>
      <c r="AF1675" s="1" t="s">
        <v>18</v>
      </c>
      <c r="AG1675" s="1" t="s">
        <v>58</v>
      </c>
      <c r="AH1675">
        <f t="shared" si="216"/>
        <v>100</v>
      </c>
    </row>
    <row r="1676" spans="1:34" x14ac:dyDescent="0.45">
      <c r="A1676" t="str">
        <f>MID('Stand condition - SCT output'!$I1676,9,4)</f>
        <v>2005</v>
      </c>
      <c r="B1676">
        <f t="shared" si="214"/>
        <v>2006</v>
      </c>
      <c r="C1676" t="str">
        <f>MID('Stand condition - SCT output'!$I1676,18,4)</f>
        <v>2007</v>
      </c>
      <c r="D1676">
        <f>SUM('Stand condition - SCT output'!$B1676:$C1676)</f>
        <v>981666.07250976551</v>
      </c>
      <c r="E1676" s="1">
        <f>'Stand condition - SCT output'!$D1676</f>
        <v>10039647.830868701</v>
      </c>
      <c r="F1676" s="1">
        <f>'Stand condition - SCT output'!$E1676</f>
        <v>39709254.827671401</v>
      </c>
      <c r="G1676" s="1">
        <f>'Stand condition - SCT output'!$F1676</f>
        <v>30741718.293469898</v>
      </c>
      <c r="H1676" s="1">
        <f>'Stand condition - SCT output'!$G1676</f>
        <v>1352.69653320312</v>
      </c>
      <c r="I1676" s="1" t="str">
        <f>'Stand condition - SCT output'!$H1676</f>
        <v>Border Rivers</v>
      </c>
      <c r="J1676" s="1" t="str">
        <f>'Stand condition - SCT output'!$J1676</f>
        <v>Black Box</v>
      </c>
      <c r="K1676" s="1"/>
      <c r="L1676" t="s">
        <v>92</v>
      </c>
      <c r="M1676">
        <v>2006</v>
      </c>
      <c r="N1676" t="s">
        <v>94</v>
      </c>
      <c r="O1676">
        <v>981666.07250976551</v>
      </c>
      <c r="P1676" s="1">
        <v>10039647.830868701</v>
      </c>
      <c r="Q1676" s="1">
        <v>39709254.827671401</v>
      </c>
      <c r="R1676" s="1">
        <v>30741718.293469898</v>
      </c>
      <c r="S1676" s="1">
        <v>1352.69653320312</v>
      </c>
      <c r="T1676" s="1" t="s">
        <v>19</v>
      </c>
      <c r="U1676" s="1" t="s">
        <v>58</v>
      </c>
      <c r="V1676">
        <f t="shared" si="215"/>
        <v>81473639.721052974</v>
      </c>
      <c r="X1676" t="s">
        <v>92</v>
      </c>
      <c r="Y1676">
        <v>2006</v>
      </c>
      <c r="Z1676" t="s">
        <v>94</v>
      </c>
      <c r="AA1676">
        <f t="shared" si="209"/>
        <v>1.2048879562405272</v>
      </c>
      <c r="AB1676">
        <f t="shared" si="210"/>
        <v>12.322571895943458</v>
      </c>
      <c r="AC1676">
        <f t="shared" si="211"/>
        <v>48.738776079756306</v>
      </c>
      <c r="AD1676">
        <f t="shared" si="212"/>
        <v>37.732103780710517</v>
      </c>
      <c r="AE1676">
        <f t="shared" si="213"/>
        <v>1.6602873491775281E-3</v>
      </c>
      <c r="AF1676" s="1" t="s">
        <v>19</v>
      </c>
      <c r="AG1676" s="1" t="s">
        <v>58</v>
      </c>
      <c r="AH1676">
        <f t="shared" si="216"/>
        <v>100</v>
      </c>
    </row>
    <row r="1677" spans="1:34" x14ac:dyDescent="0.45">
      <c r="A1677" t="str">
        <f>MID('Stand condition - SCT output'!$I1677,9,4)</f>
        <v>2005</v>
      </c>
      <c r="B1677">
        <f t="shared" si="214"/>
        <v>2006</v>
      </c>
      <c r="C1677" t="str">
        <f>MID('Stand condition - SCT output'!$I1677,18,4)</f>
        <v>2007</v>
      </c>
      <c r="D1677">
        <f>SUM('Stand condition - SCT output'!$B1677:$C1677)</f>
        <v>34931.976196289004</v>
      </c>
      <c r="E1677" s="1">
        <f>'Stand condition - SCT output'!$D1677</f>
        <v>113465.107299804</v>
      </c>
      <c r="F1677" s="1">
        <f>'Stand condition - SCT output'!$E1677</f>
        <v>272644.083151664</v>
      </c>
      <c r="G1677" s="1">
        <f>'Stand condition - SCT output'!$F1677</f>
        <v>295333.16962411901</v>
      </c>
      <c r="H1677" s="1">
        <f>'Stand condition - SCT output'!$G1677</f>
        <v>0</v>
      </c>
      <c r="I1677" s="1" t="str">
        <f>'Stand condition - SCT output'!$H1677</f>
        <v>Campaspe</v>
      </c>
      <c r="J1677" s="1" t="str">
        <f>'Stand condition - SCT output'!$J1677</f>
        <v>Black Box</v>
      </c>
      <c r="K1677" s="1"/>
      <c r="L1677" t="s">
        <v>92</v>
      </c>
      <c r="M1677">
        <v>2006</v>
      </c>
      <c r="N1677" t="s">
        <v>94</v>
      </c>
      <c r="O1677">
        <v>34931.976196289004</v>
      </c>
      <c r="P1677" s="1">
        <v>113465.107299804</v>
      </c>
      <c r="Q1677" s="1">
        <v>272644.083151664</v>
      </c>
      <c r="R1677" s="1">
        <v>295333.16962411901</v>
      </c>
      <c r="S1677" s="1">
        <v>0</v>
      </c>
      <c r="T1677" s="1" t="s">
        <v>20</v>
      </c>
      <c r="U1677" s="1" t="s">
        <v>58</v>
      </c>
      <c r="V1677">
        <f t="shared" si="215"/>
        <v>716374.336271876</v>
      </c>
      <c r="X1677" t="s">
        <v>92</v>
      </c>
      <c r="Y1677">
        <v>2006</v>
      </c>
      <c r="Z1677" t="s">
        <v>94</v>
      </c>
      <c r="AA1677">
        <f t="shared" si="209"/>
        <v>4.8762182601460102</v>
      </c>
      <c r="AB1677">
        <f t="shared" si="210"/>
        <v>15.838801246048838</v>
      </c>
      <c r="AC1677">
        <f t="shared" si="211"/>
        <v>38.058884768338636</v>
      </c>
      <c r="AD1677">
        <f t="shared" si="212"/>
        <v>41.226095725466514</v>
      </c>
      <c r="AE1677">
        <f t="shared" si="213"/>
        <v>0</v>
      </c>
      <c r="AF1677" s="1" t="s">
        <v>20</v>
      </c>
      <c r="AG1677" s="1" t="s">
        <v>58</v>
      </c>
      <c r="AH1677">
        <f t="shared" si="216"/>
        <v>100</v>
      </c>
    </row>
    <row r="1678" spans="1:34" x14ac:dyDescent="0.45">
      <c r="A1678" t="str">
        <f>MID('Stand condition - SCT output'!$I1678,9,4)</f>
        <v>2005</v>
      </c>
      <c r="B1678">
        <f t="shared" si="214"/>
        <v>2006</v>
      </c>
      <c r="C1678" t="str">
        <f>MID('Stand condition - SCT output'!$I1678,18,4)</f>
        <v>2007</v>
      </c>
      <c r="D1678">
        <f>SUM('Stand condition - SCT output'!$B1678:$C1678)</f>
        <v>1418035.5021362219</v>
      </c>
      <c r="E1678" s="1">
        <f>'Stand condition - SCT output'!$D1678</f>
        <v>3080719.2684103502</v>
      </c>
      <c r="F1678" s="1">
        <f>'Stand condition - SCT output'!$E1678</f>
        <v>9021087.7611892894</v>
      </c>
      <c r="G1678" s="1">
        <f>'Stand condition - SCT output'!$F1678</f>
        <v>9060830.3269507308</v>
      </c>
      <c r="H1678" s="1">
        <f>'Stand condition - SCT output'!$G1678</f>
        <v>1862.9425659179601</v>
      </c>
      <c r="I1678" s="1" t="str">
        <f>'Stand condition - SCT output'!$H1678</f>
        <v>Goulburn-Broken</v>
      </c>
      <c r="J1678" s="1" t="str">
        <f>'Stand condition - SCT output'!$J1678</f>
        <v>Black Box</v>
      </c>
      <c r="K1678" s="1"/>
      <c r="L1678" t="s">
        <v>92</v>
      </c>
      <c r="M1678">
        <v>2006</v>
      </c>
      <c r="N1678" t="s">
        <v>94</v>
      </c>
      <c r="O1678">
        <v>1418035.5021362219</v>
      </c>
      <c r="P1678" s="1">
        <v>3080719.2684103502</v>
      </c>
      <c r="Q1678" s="1">
        <v>9021087.7611892894</v>
      </c>
      <c r="R1678" s="1">
        <v>9060830.3269507308</v>
      </c>
      <c r="S1678" s="1">
        <v>1862.9425659179601</v>
      </c>
      <c r="T1678" s="1" t="s">
        <v>21</v>
      </c>
      <c r="U1678" s="1" t="s">
        <v>58</v>
      </c>
      <c r="V1678">
        <f t="shared" si="215"/>
        <v>22582535.80125251</v>
      </c>
      <c r="X1678" t="s">
        <v>92</v>
      </c>
      <c r="Y1678">
        <v>2006</v>
      </c>
      <c r="Z1678" t="s">
        <v>94</v>
      </c>
      <c r="AA1678">
        <f t="shared" si="209"/>
        <v>6.27934575025703</v>
      </c>
      <c r="AB1678">
        <f t="shared" si="210"/>
        <v>13.642043105891952</v>
      </c>
      <c r="AC1678">
        <f t="shared" si="211"/>
        <v>39.947186802152423</v>
      </c>
      <c r="AD1678">
        <f t="shared" si="212"/>
        <v>40.123174858193664</v>
      </c>
      <c r="AE1678">
        <f t="shared" si="213"/>
        <v>8.2494835049243438E-3</v>
      </c>
      <c r="AF1678" s="1" t="s">
        <v>21</v>
      </c>
      <c r="AG1678" s="1" t="s">
        <v>58</v>
      </c>
      <c r="AH1678">
        <f t="shared" si="216"/>
        <v>100</v>
      </c>
    </row>
    <row r="1679" spans="1:34" x14ac:dyDescent="0.45">
      <c r="A1679" t="str">
        <f>MID('Stand condition - SCT output'!$I1679,9,4)</f>
        <v>2005</v>
      </c>
      <c r="B1679">
        <f t="shared" si="214"/>
        <v>2006</v>
      </c>
      <c r="C1679" t="str">
        <f>MID('Stand condition - SCT output'!$I1679,18,4)</f>
        <v>2007</v>
      </c>
      <c r="D1679">
        <f>SUM('Stand condition - SCT output'!$B1679:$C1679)</f>
        <v>1208205.4140103201</v>
      </c>
      <c r="E1679" s="1">
        <f>'Stand condition - SCT output'!$D1679</f>
        <v>18128789.080072101</v>
      </c>
      <c r="F1679" s="1">
        <f>'Stand condition - SCT output'!$E1679</f>
        <v>136476854.653972</v>
      </c>
      <c r="G1679" s="1">
        <f>'Stand condition - SCT output'!$F1679</f>
        <v>59758397.885348901</v>
      </c>
      <c r="H1679" s="1">
        <f>'Stand condition - SCT output'!$G1679</f>
        <v>671.30017089843705</v>
      </c>
      <c r="I1679" s="1" t="str">
        <f>'Stand condition - SCT output'!$H1679</f>
        <v>Gwydir</v>
      </c>
      <c r="J1679" s="1" t="str">
        <f>'Stand condition - SCT output'!$J1679</f>
        <v>Black Box</v>
      </c>
      <c r="K1679" s="1"/>
      <c r="L1679" t="s">
        <v>92</v>
      </c>
      <c r="M1679">
        <v>2006</v>
      </c>
      <c r="N1679" t="s">
        <v>94</v>
      </c>
      <c r="O1679">
        <v>1208205.4140103201</v>
      </c>
      <c r="P1679" s="1">
        <v>18128789.080072101</v>
      </c>
      <c r="Q1679" s="1">
        <v>136476854.653972</v>
      </c>
      <c r="R1679" s="1">
        <v>59758397.885348901</v>
      </c>
      <c r="S1679" s="1">
        <v>671.30017089843705</v>
      </c>
      <c r="T1679" s="1" t="s">
        <v>22</v>
      </c>
      <c r="U1679" s="1" t="s">
        <v>58</v>
      </c>
      <c r="V1679">
        <f t="shared" si="215"/>
        <v>215572918.33357424</v>
      </c>
      <c r="X1679" t="s">
        <v>92</v>
      </c>
      <c r="Y1679">
        <v>2006</v>
      </c>
      <c r="Z1679" t="s">
        <v>94</v>
      </c>
      <c r="AA1679">
        <f t="shared" si="209"/>
        <v>0.5604625216145015</v>
      </c>
      <c r="AB1679">
        <f t="shared" si="210"/>
        <v>8.4095855918320357</v>
      </c>
      <c r="AC1679">
        <f t="shared" si="211"/>
        <v>63.30890526925549</v>
      </c>
      <c r="AD1679">
        <f t="shared" si="212"/>
        <v>27.720735214466814</v>
      </c>
      <c r="AE1679">
        <f t="shared" si="213"/>
        <v>3.114028311569626E-4</v>
      </c>
      <c r="AF1679" s="1" t="s">
        <v>22</v>
      </c>
      <c r="AG1679" s="1" t="s">
        <v>58</v>
      </c>
      <c r="AH1679">
        <f t="shared" si="216"/>
        <v>100</v>
      </c>
    </row>
    <row r="1680" spans="1:34" x14ac:dyDescent="0.45">
      <c r="A1680" t="str">
        <f>MID('Stand condition - SCT output'!$I1680,9,4)</f>
        <v>2005</v>
      </c>
      <c r="B1680">
        <f t="shared" si="214"/>
        <v>2006</v>
      </c>
      <c r="C1680" t="str">
        <f>MID('Stand condition - SCT output'!$I1680,18,4)</f>
        <v>2007</v>
      </c>
      <c r="D1680">
        <f>SUM('Stand condition - SCT output'!$B1680:$C1680)</f>
        <v>12001549.633440308</v>
      </c>
      <c r="E1680" s="1">
        <f>'Stand condition - SCT output'!$D1680</f>
        <v>321243001.01324499</v>
      </c>
      <c r="F1680" s="1">
        <f>'Stand condition - SCT output'!$E1680</f>
        <v>461701306.577003</v>
      </c>
      <c r="G1680" s="1">
        <f>'Stand condition - SCT output'!$F1680</f>
        <v>35539096.215997897</v>
      </c>
      <c r="H1680" s="1">
        <f>'Stand condition - SCT output'!$G1680</f>
        <v>1333.6091918945301</v>
      </c>
      <c r="I1680" s="1" t="str">
        <f>'Stand condition - SCT output'!$H1680</f>
        <v>Warrego</v>
      </c>
      <c r="J1680" s="1" t="str">
        <f>'Stand condition - SCT output'!$J1680</f>
        <v>Black Box</v>
      </c>
      <c r="K1680" s="1"/>
      <c r="L1680" t="s">
        <v>92</v>
      </c>
      <c r="M1680">
        <v>2006</v>
      </c>
      <c r="N1680" t="s">
        <v>94</v>
      </c>
      <c r="O1680">
        <v>12001549.633440308</v>
      </c>
      <c r="P1680" s="1">
        <v>321243001.01324499</v>
      </c>
      <c r="Q1680" s="1">
        <v>461701306.577003</v>
      </c>
      <c r="R1680" s="1">
        <v>35539096.215997897</v>
      </c>
      <c r="S1680" s="1">
        <v>1333.6091918945301</v>
      </c>
      <c r="T1680" s="1" t="s">
        <v>23</v>
      </c>
      <c r="U1680" s="1" t="s">
        <v>58</v>
      </c>
      <c r="V1680">
        <f t="shared" si="215"/>
        <v>830486287.04887819</v>
      </c>
      <c r="X1680" t="s">
        <v>92</v>
      </c>
      <c r="Y1680">
        <v>2006</v>
      </c>
      <c r="Z1680" t="s">
        <v>94</v>
      </c>
      <c r="AA1680">
        <f t="shared" si="209"/>
        <v>1.4451231550237456</v>
      </c>
      <c r="AB1680">
        <f t="shared" si="210"/>
        <v>38.681313108104128</v>
      </c>
      <c r="AC1680">
        <f t="shared" si="211"/>
        <v>55.594091531318632</v>
      </c>
      <c r="AD1680">
        <f t="shared" si="212"/>
        <v>4.2793116238301296</v>
      </c>
      <c r="AE1680">
        <f t="shared" si="213"/>
        <v>1.6058172334590764E-4</v>
      </c>
      <c r="AF1680" s="1" t="s">
        <v>23</v>
      </c>
      <c r="AG1680" s="1" t="s">
        <v>58</v>
      </c>
      <c r="AH1680">
        <f t="shared" si="216"/>
        <v>99.999999999999972</v>
      </c>
    </row>
    <row r="1681" spans="1:34" x14ac:dyDescent="0.45">
      <c r="A1681" t="str">
        <f>MID('Stand condition - SCT output'!$I1681,9,4)</f>
        <v>2005</v>
      </c>
      <c r="B1681">
        <f t="shared" si="214"/>
        <v>2006</v>
      </c>
      <c r="C1681" t="str">
        <f>MID('Stand condition - SCT output'!$I1681,18,4)</f>
        <v>2007</v>
      </c>
      <c r="D1681">
        <f>SUM('Stand condition - SCT output'!$B1681:$C1681)</f>
        <v>17848.860989918401</v>
      </c>
      <c r="E1681" s="1">
        <f>'Stand condition - SCT output'!$D1681</f>
        <v>75731.1130033605</v>
      </c>
      <c r="F1681" s="1">
        <f>'Stand condition - SCT output'!$E1681</f>
        <v>385242.14589556499</v>
      </c>
      <c r="G1681" s="1">
        <f>'Stand condition - SCT output'!$F1681</f>
        <v>733971.398552389</v>
      </c>
      <c r="H1681" s="1">
        <f>'Stand condition - SCT output'!$G1681</f>
        <v>1899.4060668945301</v>
      </c>
      <c r="I1681" s="1" t="str">
        <f>'Stand condition - SCT output'!$H1681</f>
        <v>Eastern Mt Lofty Ranges</v>
      </c>
      <c r="J1681" s="1" t="str">
        <f>'Stand condition - SCT output'!$J1681</f>
        <v>Black Box</v>
      </c>
      <c r="K1681" s="1"/>
      <c r="L1681" t="s">
        <v>92</v>
      </c>
      <c r="M1681">
        <v>2006</v>
      </c>
      <c r="N1681" t="s">
        <v>94</v>
      </c>
      <c r="O1681">
        <v>17848.860989918401</v>
      </c>
      <c r="P1681" s="1">
        <v>75731.1130033605</v>
      </c>
      <c r="Q1681" s="1">
        <v>385242.14589556499</v>
      </c>
      <c r="R1681" s="1">
        <v>733971.398552389</v>
      </c>
      <c r="S1681" s="1">
        <v>1899.4060668945301</v>
      </c>
      <c r="T1681" s="1" t="s">
        <v>24</v>
      </c>
      <c r="U1681" s="1" t="s">
        <v>58</v>
      </c>
      <c r="V1681">
        <f t="shared" si="215"/>
        <v>1214692.9245081274</v>
      </c>
      <c r="X1681" t="s">
        <v>92</v>
      </c>
      <c r="Y1681">
        <v>2006</v>
      </c>
      <c r="Z1681" t="s">
        <v>94</v>
      </c>
      <c r="AA1681">
        <f t="shared" si="209"/>
        <v>1.469413431970557</v>
      </c>
      <c r="AB1681">
        <f t="shared" si="210"/>
        <v>6.2345891274559566</v>
      </c>
      <c r="AC1681">
        <f t="shared" si="211"/>
        <v>31.715188104150961</v>
      </c>
      <c r="AD1681">
        <f t="shared" si="212"/>
        <v>60.424440098685871</v>
      </c>
      <c r="AE1681">
        <f t="shared" si="213"/>
        <v>0.15636923773666234</v>
      </c>
      <c r="AF1681" s="1" t="s">
        <v>24</v>
      </c>
      <c r="AG1681" s="1" t="s">
        <v>58</v>
      </c>
      <c r="AH1681">
        <f t="shared" si="216"/>
        <v>100.00000000000001</v>
      </c>
    </row>
    <row r="1682" spans="1:34" x14ac:dyDescent="0.45">
      <c r="A1682" t="str">
        <f>MID('Stand condition - SCT output'!$I1682,9,4)</f>
        <v>2005</v>
      </c>
      <c r="B1682">
        <f t="shared" si="214"/>
        <v>2006</v>
      </c>
      <c r="C1682" t="str">
        <f>MID('Stand condition - SCT output'!$I1682,18,4)</f>
        <v>2007</v>
      </c>
      <c r="D1682">
        <f>SUM('Stand condition - SCT output'!$B1682:$C1682)</f>
        <v>2195274.6622127756</v>
      </c>
      <c r="E1682" s="1">
        <f>'Stand condition - SCT output'!$D1682</f>
        <v>37726740.263814703</v>
      </c>
      <c r="F1682" s="1">
        <f>'Stand condition - SCT output'!$E1682</f>
        <v>69130429.951195702</v>
      </c>
      <c r="G1682" s="1">
        <f>'Stand condition - SCT output'!$F1682</f>
        <v>20636910.707219299</v>
      </c>
      <c r="H1682" s="1">
        <f>'Stand condition - SCT output'!$G1682</f>
        <v>689.95513916015602</v>
      </c>
      <c r="I1682" s="1" t="str">
        <f>'Stand condition - SCT output'!$H1682</f>
        <v>Condamine-Balonne</v>
      </c>
      <c r="J1682" s="1" t="str">
        <f>'Stand condition - SCT output'!$J1682</f>
        <v>Black Box</v>
      </c>
      <c r="K1682" s="1"/>
      <c r="L1682" t="s">
        <v>92</v>
      </c>
      <c r="M1682">
        <v>2006</v>
      </c>
      <c r="N1682" t="s">
        <v>94</v>
      </c>
      <c r="O1682">
        <v>2195274.6622127756</v>
      </c>
      <c r="P1682" s="1">
        <v>37726740.263814703</v>
      </c>
      <c r="Q1682" s="1">
        <v>69130429.951195702</v>
      </c>
      <c r="R1682" s="1">
        <v>20636910.707219299</v>
      </c>
      <c r="S1682" s="1">
        <v>689.95513916015602</v>
      </c>
      <c r="T1682" s="1" t="s">
        <v>25</v>
      </c>
      <c r="U1682" s="1" t="s">
        <v>58</v>
      </c>
      <c r="V1682">
        <f t="shared" si="215"/>
        <v>129690045.53958164</v>
      </c>
      <c r="X1682" t="s">
        <v>92</v>
      </c>
      <c r="Y1682">
        <v>2006</v>
      </c>
      <c r="Z1682" t="s">
        <v>94</v>
      </c>
      <c r="AA1682">
        <f t="shared" si="209"/>
        <v>1.6927086832911733</v>
      </c>
      <c r="AB1682">
        <f t="shared" si="210"/>
        <v>29.089927532102251</v>
      </c>
      <c r="AC1682">
        <f t="shared" si="211"/>
        <v>53.304345498203233</v>
      </c>
      <c r="AD1682">
        <f t="shared" si="212"/>
        <v>15.912486283244364</v>
      </c>
      <c r="AE1682">
        <f t="shared" si="213"/>
        <v>5.3200315898538299E-4</v>
      </c>
      <c r="AF1682" s="1" t="s">
        <v>25</v>
      </c>
      <c r="AG1682" s="1" t="s">
        <v>58</v>
      </c>
      <c r="AH1682">
        <f t="shared" si="216"/>
        <v>100</v>
      </c>
    </row>
    <row r="1683" spans="1:34" x14ac:dyDescent="0.45">
      <c r="A1683" t="str">
        <f>MID('Stand condition - SCT output'!$I1683,9,4)</f>
        <v>2006</v>
      </c>
      <c r="B1683">
        <f t="shared" si="214"/>
        <v>2007</v>
      </c>
      <c r="C1683" t="str">
        <f>MID('Stand condition - SCT output'!$I1683,18,4)</f>
        <v>2008</v>
      </c>
      <c r="D1683">
        <f>SUM('Stand condition - SCT output'!$B1683:$C1683)</f>
        <v>135524500.9324317</v>
      </c>
      <c r="E1683" s="1">
        <f>'Stand condition - SCT output'!$D1683</f>
        <v>352490357.850815</v>
      </c>
      <c r="F1683" s="1">
        <f>'Stand condition - SCT output'!$E1683</f>
        <v>321425574.08047497</v>
      </c>
      <c r="G1683" s="1">
        <f>'Stand condition - SCT output'!$F1683</f>
        <v>113171629.085897</v>
      </c>
      <c r="H1683" s="1">
        <f>'Stand condition - SCT output'!$G1683</f>
        <v>5070.7877197265598</v>
      </c>
      <c r="I1683" s="1" t="str">
        <f>'Stand condition - SCT output'!$H1683</f>
        <v>Murrumbidgee</v>
      </c>
      <c r="J1683" s="1" t="str">
        <f>'Stand condition - SCT output'!$J1683</f>
        <v>Black Box</v>
      </c>
      <c r="K1683" s="1"/>
      <c r="L1683" t="s">
        <v>93</v>
      </c>
      <c r="M1683">
        <v>2007</v>
      </c>
      <c r="N1683" t="s">
        <v>95</v>
      </c>
      <c r="O1683">
        <v>135524500.9324317</v>
      </c>
      <c r="P1683" s="1">
        <v>352490357.850815</v>
      </c>
      <c r="Q1683" s="1">
        <v>321425574.08047497</v>
      </c>
      <c r="R1683" s="1">
        <v>113171629.085897</v>
      </c>
      <c r="S1683" s="1">
        <v>5070.7877197265598</v>
      </c>
      <c r="T1683" s="1" t="s">
        <v>4</v>
      </c>
      <c r="U1683" s="1" t="s">
        <v>58</v>
      </c>
      <c r="V1683">
        <f t="shared" si="215"/>
        <v>922617132.7373383</v>
      </c>
      <c r="X1683" t="s">
        <v>93</v>
      </c>
      <c r="Y1683">
        <v>2007</v>
      </c>
      <c r="Z1683" t="s">
        <v>95</v>
      </c>
      <c r="AA1683">
        <f t="shared" si="209"/>
        <v>14.689137684918151</v>
      </c>
      <c r="AB1683">
        <f t="shared" si="210"/>
        <v>38.205485823247351</v>
      </c>
      <c r="AC1683">
        <f t="shared" si="211"/>
        <v>34.838457110245564</v>
      </c>
      <c r="AD1683">
        <f t="shared" si="212"/>
        <v>12.266369772488938</v>
      </c>
      <c r="AE1683">
        <f t="shared" si="213"/>
        <v>5.4960910000466823E-4</v>
      </c>
      <c r="AF1683" s="1" t="s">
        <v>4</v>
      </c>
      <c r="AG1683" s="1" t="s">
        <v>58</v>
      </c>
      <c r="AH1683">
        <f t="shared" si="216"/>
        <v>100.00000000000001</v>
      </c>
    </row>
    <row r="1684" spans="1:34" x14ac:dyDescent="0.45">
      <c r="A1684" t="str">
        <f>MID('Stand condition - SCT output'!$I1684,9,4)</f>
        <v>2006</v>
      </c>
      <c r="B1684">
        <f t="shared" si="214"/>
        <v>2007</v>
      </c>
      <c r="C1684" t="str">
        <f>MID('Stand condition - SCT output'!$I1684,18,4)</f>
        <v>2008</v>
      </c>
      <c r="D1684">
        <f>SUM('Stand condition - SCT output'!$B1684:$C1684)</f>
        <v>715117.56738281203</v>
      </c>
      <c r="E1684" s="1">
        <f>'Stand condition - SCT output'!$D1684</f>
        <v>18864988.567997701</v>
      </c>
      <c r="F1684" s="1">
        <f>'Stand condition - SCT output'!$E1684</f>
        <v>182113561.288405</v>
      </c>
      <c r="G1684" s="1">
        <f>'Stand condition - SCT output'!$F1684</f>
        <v>34907123.801211998</v>
      </c>
      <c r="H1684" s="1">
        <f>'Stand condition - SCT output'!$G1684</f>
        <v>0</v>
      </c>
      <c r="I1684" s="1" t="str">
        <f>'Stand condition - SCT output'!$H1684</f>
        <v>Namoi</v>
      </c>
      <c r="J1684" s="1" t="str">
        <f>'Stand condition - SCT output'!$J1684</f>
        <v>Black Box</v>
      </c>
      <c r="K1684" s="1"/>
      <c r="L1684" t="s">
        <v>93</v>
      </c>
      <c r="M1684">
        <v>2007</v>
      </c>
      <c r="N1684" t="s">
        <v>95</v>
      </c>
      <c r="O1684">
        <v>715117.56738281203</v>
      </c>
      <c r="P1684" s="1">
        <v>18864988.567997701</v>
      </c>
      <c r="Q1684" s="1">
        <v>182113561.288405</v>
      </c>
      <c r="R1684" s="1">
        <v>34907123.801211998</v>
      </c>
      <c r="S1684" s="1">
        <v>0</v>
      </c>
      <c r="T1684" s="1" t="s">
        <v>7</v>
      </c>
      <c r="U1684" s="1" t="s">
        <v>58</v>
      </c>
      <c r="V1684">
        <f t="shared" si="215"/>
        <v>236600791.22499752</v>
      </c>
      <c r="X1684" t="s">
        <v>93</v>
      </c>
      <c r="Y1684">
        <v>2007</v>
      </c>
      <c r="Z1684" t="s">
        <v>95</v>
      </c>
      <c r="AA1684">
        <f t="shared" si="209"/>
        <v>0.30224648179758828</v>
      </c>
      <c r="AB1684">
        <f t="shared" si="210"/>
        <v>7.9733412852613332</v>
      </c>
      <c r="AC1684">
        <f t="shared" si="211"/>
        <v>76.970816684726373</v>
      </c>
      <c r="AD1684">
        <f t="shared" si="212"/>
        <v>14.753595548214705</v>
      </c>
      <c r="AE1684">
        <f t="shared" si="213"/>
        <v>0</v>
      </c>
      <c r="AF1684" s="1" t="s">
        <v>7</v>
      </c>
      <c r="AG1684" s="1" t="s">
        <v>58</v>
      </c>
      <c r="AH1684">
        <f t="shared" si="216"/>
        <v>100</v>
      </c>
    </row>
    <row r="1685" spans="1:34" x14ac:dyDescent="0.45">
      <c r="A1685" t="str">
        <f>MID('Stand condition - SCT output'!$I1685,9,4)</f>
        <v>2006</v>
      </c>
      <c r="B1685">
        <f t="shared" si="214"/>
        <v>2007</v>
      </c>
      <c r="C1685" t="str">
        <f>MID('Stand condition - SCT output'!$I1685,18,4)</f>
        <v>2008</v>
      </c>
      <c r="D1685">
        <f>SUM('Stand condition - SCT output'!$B1685:$C1685)</f>
        <v>1571331.0984173866</v>
      </c>
      <c r="E1685" s="1">
        <f>'Stand condition - SCT output'!$D1685</f>
        <v>56062648.969349302</v>
      </c>
      <c r="F1685" s="1">
        <f>'Stand condition - SCT output'!$E1685</f>
        <v>218155435.55729401</v>
      </c>
      <c r="G1685" s="1">
        <f>'Stand condition - SCT output'!$F1685</f>
        <v>15286191.855208</v>
      </c>
      <c r="H1685" s="1">
        <f>'Stand condition - SCT output'!$G1685</f>
        <v>0</v>
      </c>
      <c r="I1685" s="1" t="str">
        <f>'Stand condition - SCT output'!$H1685</f>
        <v>Nebine</v>
      </c>
      <c r="J1685" s="1" t="str">
        <f>'Stand condition - SCT output'!$J1685</f>
        <v>Black Box</v>
      </c>
      <c r="K1685" s="1"/>
      <c r="L1685" t="s">
        <v>93</v>
      </c>
      <c r="M1685">
        <v>2007</v>
      </c>
      <c r="N1685" t="s">
        <v>95</v>
      </c>
      <c r="O1685">
        <v>1571331.0984173866</v>
      </c>
      <c r="P1685" s="1">
        <v>56062648.969349302</v>
      </c>
      <c r="Q1685" s="1">
        <v>218155435.55729401</v>
      </c>
      <c r="R1685" s="1">
        <v>15286191.855208</v>
      </c>
      <c r="S1685" s="1">
        <v>0</v>
      </c>
      <c r="T1685" s="1" t="s">
        <v>8</v>
      </c>
      <c r="U1685" s="1" t="s">
        <v>58</v>
      </c>
      <c r="V1685">
        <f t="shared" si="215"/>
        <v>291075607.48026866</v>
      </c>
      <c r="X1685" t="s">
        <v>93</v>
      </c>
      <c r="Y1685">
        <v>2007</v>
      </c>
      <c r="Z1685" t="s">
        <v>95</v>
      </c>
      <c r="AA1685">
        <f t="shared" si="209"/>
        <v>0.53983606253365068</v>
      </c>
      <c r="AB1685">
        <f t="shared" si="210"/>
        <v>19.26051085306063</v>
      </c>
      <c r="AC1685">
        <f t="shared" si="211"/>
        <v>74.948030666596566</v>
      </c>
      <c r="AD1685">
        <f t="shared" si="212"/>
        <v>5.2516224178091653</v>
      </c>
      <c r="AE1685">
        <f t="shared" si="213"/>
        <v>0</v>
      </c>
      <c r="AF1685" s="1" t="s">
        <v>8</v>
      </c>
      <c r="AG1685" s="1" t="s">
        <v>58</v>
      </c>
      <c r="AH1685">
        <f t="shared" si="216"/>
        <v>100</v>
      </c>
    </row>
    <row r="1686" spans="1:34" x14ac:dyDescent="0.45">
      <c r="A1686" t="str">
        <f>MID('Stand condition - SCT output'!$I1686,9,4)</f>
        <v>2006</v>
      </c>
      <c r="B1686">
        <f t="shared" si="214"/>
        <v>2007</v>
      </c>
      <c r="C1686" t="str">
        <f>MID('Stand condition - SCT output'!$I1686,18,4)</f>
        <v>2008</v>
      </c>
      <c r="D1686">
        <f>SUM('Stand condition - SCT output'!$B1686:$C1686)</f>
        <v>15580.8790893554</v>
      </c>
      <c r="E1686" s="1">
        <f>'Stand condition - SCT output'!$D1686</f>
        <v>74788.694580078096</v>
      </c>
      <c r="F1686" s="1">
        <f>'Stand condition - SCT output'!$E1686</f>
        <v>145164.41217041001</v>
      </c>
      <c r="G1686" s="1">
        <f>'Stand condition - SCT output'!$F1686</f>
        <v>161748.401106531</v>
      </c>
      <c r="H1686" s="1">
        <f>'Stand condition - SCT output'!$G1686</f>
        <v>1862.7760620117101</v>
      </c>
      <c r="I1686" s="1" t="str">
        <f>'Stand condition - SCT output'!$H1686</f>
        <v>Ovens</v>
      </c>
      <c r="J1686" s="1" t="str">
        <f>'Stand condition - SCT output'!$J1686</f>
        <v>Black Box</v>
      </c>
      <c r="K1686" s="1"/>
      <c r="L1686" t="s">
        <v>93</v>
      </c>
      <c r="M1686">
        <v>2007</v>
      </c>
      <c r="N1686" t="s">
        <v>95</v>
      </c>
      <c r="O1686">
        <v>15580.8790893554</v>
      </c>
      <c r="P1686" s="1">
        <v>74788.694580078096</v>
      </c>
      <c r="Q1686" s="1">
        <v>145164.41217041001</v>
      </c>
      <c r="R1686" s="1">
        <v>161748.401106531</v>
      </c>
      <c r="S1686" s="1">
        <v>1862.7760620117101</v>
      </c>
      <c r="T1686" s="1" t="s">
        <v>9</v>
      </c>
      <c r="U1686" s="1" t="s">
        <v>58</v>
      </c>
      <c r="V1686">
        <f t="shared" si="215"/>
        <v>399145.16300838627</v>
      </c>
      <c r="X1686" t="s">
        <v>93</v>
      </c>
      <c r="Y1686">
        <v>2007</v>
      </c>
      <c r="Z1686" t="s">
        <v>95</v>
      </c>
      <c r="AA1686">
        <f t="shared" si="209"/>
        <v>3.9035620454275768</v>
      </c>
      <c r="AB1686">
        <f t="shared" si="210"/>
        <v>18.737216810142517</v>
      </c>
      <c r="AC1686">
        <f t="shared" si="211"/>
        <v>36.368826588375825</v>
      </c>
      <c r="AD1686">
        <f t="shared" si="212"/>
        <v>40.5237031779169</v>
      </c>
      <c r="AE1686">
        <f t="shared" si="213"/>
        <v>0.46669137813717465</v>
      </c>
      <c r="AF1686" s="1" t="s">
        <v>9</v>
      </c>
      <c r="AG1686" s="1" t="s">
        <v>58</v>
      </c>
      <c r="AH1686">
        <f t="shared" si="216"/>
        <v>99.999999999999986</v>
      </c>
    </row>
    <row r="1687" spans="1:34" x14ac:dyDescent="0.45">
      <c r="A1687" t="str">
        <f>MID('Stand condition - SCT output'!$I1687,9,4)</f>
        <v>2006</v>
      </c>
      <c r="B1687">
        <f t="shared" si="214"/>
        <v>2007</v>
      </c>
      <c r="C1687" t="str">
        <f>MID('Stand condition - SCT output'!$I1687,18,4)</f>
        <v>2008</v>
      </c>
      <c r="D1687">
        <f>SUM('Stand condition - SCT output'!$B1687:$C1687)</f>
        <v>16553363.629089355</v>
      </c>
      <c r="E1687" s="1">
        <f>'Stand condition - SCT output'!$D1687</f>
        <v>133004866.00796001</v>
      </c>
      <c r="F1687" s="1">
        <f>'Stand condition - SCT output'!$E1687</f>
        <v>163882834.15016299</v>
      </c>
      <c r="G1687" s="1">
        <f>'Stand condition - SCT output'!$F1687</f>
        <v>69511206.204035699</v>
      </c>
      <c r="H1687" s="1">
        <f>'Stand condition - SCT output'!$G1687</f>
        <v>166.068244485294</v>
      </c>
      <c r="I1687" s="1" t="str">
        <f>'Stand condition - SCT output'!$H1687</f>
        <v>Paroo</v>
      </c>
      <c r="J1687" s="1" t="str">
        <f>'Stand condition - SCT output'!$J1687</f>
        <v>Black Box</v>
      </c>
      <c r="K1687" s="1"/>
      <c r="L1687" t="s">
        <v>93</v>
      </c>
      <c r="M1687">
        <v>2007</v>
      </c>
      <c r="N1687" t="s">
        <v>95</v>
      </c>
      <c r="O1687">
        <v>16553363.629089355</v>
      </c>
      <c r="P1687" s="1">
        <v>133004866.00796001</v>
      </c>
      <c r="Q1687" s="1">
        <v>163882834.15016299</v>
      </c>
      <c r="R1687" s="1">
        <v>69511206.204035699</v>
      </c>
      <c r="S1687" s="1">
        <v>166.068244485294</v>
      </c>
      <c r="T1687" s="1" t="s">
        <v>10</v>
      </c>
      <c r="U1687" s="1" t="s">
        <v>58</v>
      </c>
      <c r="V1687">
        <f t="shared" si="215"/>
        <v>382952436.05949253</v>
      </c>
      <c r="X1687" t="s">
        <v>93</v>
      </c>
      <c r="Y1687">
        <v>2007</v>
      </c>
      <c r="Z1687" t="s">
        <v>95</v>
      </c>
      <c r="AA1687">
        <f t="shared" si="209"/>
        <v>4.3225638670484265</v>
      </c>
      <c r="AB1687">
        <f t="shared" si="210"/>
        <v>34.731432283485304</v>
      </c>
      <c r="AC1687">
        <f t="shared" si="211"/>
        <v>42.794566300840408</v>
      </c>
      <c r="AD1687">
        <f t="shared" si="212"/>
        <v>18.15139418338547</v>
      </c>
      <c r="AE1687">
        <f t="shared" si="213"/>
        <v>4.336524039228071E-5</v>
      </c>
      <c r="AF1687" s="1" t="s">
        <v>10</v>
      </c>
      <c r="AG1687" s="1" t="s">
        <v>58</v>
      </c>
      <c r="AH1687">
        <f t="shared" si="216"/>
        <v>99.999999999999986</v>
      </c>
    </row>
    <row r="1688" spans="1:34" x14ac:dyDescent="0.45">
      <c r="A1688" t="str">
        <f>MID('Stand condition - SCT output'!$I1688,9,4)</f>
        <v>2006</v>
      </c>
      <c r="B1688">
        <f t="shared" si="214"/>
        <v>2007</v>
      </c>
      <c r="C1688" t="str">
        <f>MID('Stand condition - SCT output'!$I1688,18,4)</f>
        <v>2008</v>
      </c>
      <c r="D1688">
        <f>SUM('Stand condition - SCT output'!$B1688:$C1688)</f>
        <v>16400224.72175573</v>
      </c>
      <c r="E1688" s="1">
        <f>'Stand condition - SCT output'!$D1688</f>
        <v>35514350.289021499</v>
      </c>
      <c r="F1688" s="1">
        <f>'Stand condition - SCT output'!$E1688</f>
        <v>51546550.853821002</v>
      </c>
      <c r="G1688" s="1">
        <f>'Stand condition - SCT output'!$F1688</f>
        <v>15375335.8087002</v>
      </c>
      <c r="H1688" s="1">
        <f>'Stand condition - SCT output'!$G1688</f>
        <v>0</v>
      </c>
      <c r="I1688" s="1" t="str">
        <f>'Stand condition - SCT output'!$H1688</f>
        <v>Wimmera-Avoca</v>
      </c>
      <c r="J1688" s="1" t="str">
        <f>'Stand condition - SCT output'!$J1688</f>
        <v>Black Box</v>
      </c>
      <c r="K1688" s="1"/>
      <c r="L1688" t="s">
        <v>93</v>
      </c>
      <c r="M1688">
        <v>2007</v>
      </c>
      <c r="N1688" t="s">
        <v>95</v>
      </c>
      <c r="O1688">
        <v>16400224.72175573</v>
      </c>
      <c r="P1688" s="1">
        <v>35514350.289021499</v>
      </c>
      <c r="Q1688" s="1">
        <v>51546550.853821002</v>
      </c>
      <c r="R1688" s="1">
        <v>15375335.8087002</v>
      </c>
      <c r="S1688" s="1">
        <v>0</v>
      </c>
      <c r="T1688" s="1" t="s">
        <v>11</v>
      </c>
      <c r="U1688" s="1" t="s">
        <v>58</v>
      </c>
      <c r="V1688">
        <f t="shared" si="215"/>
        <v>118836461.67329843</v>
      </c>
      <c r="X1688" t="s">
        <v>93</v>
      </c>
      <c r="Y1688">
        <v>2007</v>
      </c>
      <c r="Z1688" t="s">
        <v>95</v>
      </c>
      <c r="AA1688">
        <f t="shared" si="209"/>
        <v>13.800667312733298</v>
      </c>
      <c r="AB1688">
        <f t="shared" si="210"/>
        <v>29.885062033112753</v>
      </c>
      <c r="AC1688">
        <f t="shared" si="211"/>
        <v>43.376039750772115</v>
      </c>
      <c r="AD1688">
        <f t="shared" si="212"/>
        <v>12.938230903381829</v>
      </c>
      <c r="AE1688">
        <f t="shared" si="213"/>
        <v>0</v>
      </c>
      <c r="AF1688" s="1" t="s">
        <v>11</v>
      </c>
      <c r="AG1688" s="1" t="s">
        <v>58</v>
      </c>
      <c r="AH1688">
        <f t="shared" si="216"/>
        <v>100</v>
      </c>
    </row>
    <row r="1689" spans="1:34" x14ac:dyDescent="0.45">
      <c r="A1689" t="str">
        <f>MID('Stand condition - SCT output'!$I1689,9,4)</f>
        <v>2006</v>
      </c>
      <c r="B1689">
        <f t="shared" si="214"/>
        <v>2007</v>
      </c>
      <c r="C1689" t="str">
        <f>MID('Stand condition - SCT output'!$I1689,18,4)</f>
        <v>2008</v>
      </c>
      <c r="D1689">
        <f>SUM('Stand condition - SCT output'!$B1689:$C1689)</f>
        <v>145341247.75668079</v>
      </c>
      <c r="E1689" s="1">
        <f>'Stand condition - SCT output'!$D1689</f>
        <v>425944036.81266803</v>
      </c>
      <c r="F1689" s="1">
        <f>'Stand condition - SCT output'!$E1689</f>
        <v>259264055.08565599</v>
      </c>
      <c r="G1689" s="1">
        <f>'Stand condition - SCT output'!$F1689</f>
        <v>55048054.761659302</v>
      </c>
      <c r="H1689" s="1">
        <f>'Stand condition - SCT output'!$G1689</f>
        <v>1925.2598266601501</v>
      </c>
      <c r="I1689" s="1" t="str">
        <f>'Stand condition - SCT output'!$H1689</f>
        <v>Lachlan</v>
      </c>
      <c r="J1689" s="1" t="str">
        <f>'Stand condition - SCT output'!$J1689</f>
        <v>Black Box</v>
      </c>
      <c r="K1689" s="1"/>
      <c r="L1689" t="s">
        <v>93</v>
      </c>
      <c r="M1689">
        <v>2007</v>
      </c>
      <c r="N1689" t="s">
        <v>95</v>
      </c>
      <c r="O1689">
        <v>145341247.75668079</v>
      </c>
      <c r="P1689" s="1">
        <v>425944036.81266803</v>
      </c>
      <c r="Q1689" s="1">
        <v>259264055.08565599</v>
      </c>
      <c r="R1689" s="1">
        <v>55048054.761659302</v>
      </c>
      <c r="S1689" s="1">
        <v>1925.2598266601501</v>
      </c>
      <c r="T1689" s="1" t="s">
        <v>12</v>
      </c>
      <c r="U1689" s="1" t="s">
        <v>58</v>
      </c>
      <c r="V1689">
        <f t="shared" si="215"/>
        <v>885599319.67649066</v>
      </c>
      <c r="X1689" t="s">
        <v>93</v>
      </c>
      <c r="Y1689">
        <v>2007</v>
      </c>
      <c r="Z1689" t="s">
        <v>95</v>
      </c>
      <c r="AA1689">
        <f t="shared" si="209"/>
        <v>16.411625949506593</v>
      </c>
      <c r="AB1689">
        <f t="shared" si="210"/>
        <v>48.096698738235858</v>
      </c>
      <c r="AC1689">
        <f t="shared" si="211"/>
        <v>29.275548131672586</v>
      </c>
      <c r="AD1689">
        <f t="shared" si="212"/>
        <v>6.2159097843219158</v>
      </c>
      <c r="AE1689">
        <f t="shared" si="213"/>
        <v>2.173962630598505E-4</v>
      </c>
      <c r="AF1689" s="1" t="s">
        <v>12</v>
      </c>
      <c r="AG1689" s="1" t="s">
        <v>58</v>
      </c>
      <c r="AH1689">
        <f t="shared" si="216"/>
        <v>100.00000000000003</v>
      </c>
    </row>
    <row r="1690" spans="1:34" x14ac:dyDescent="0.45">
      <c r="A1690" t="str">
        <f>MID('Stand condition - SCT output'!$I1690,9,4)</f>
        <v>2006</v>
      </c>
      <c r="B1690">
        <f t="shared" si="214"/>
        <v>2007</v>
      </c>
      <c r="C1690" t="str">
        <f>MID('Stand condition - SCT output'!$I1690,18,4)</f>
        <v>2008</v>
      </c>
      <c r="D1690">
        <f>SUM('Stand condition - SCT output'!$B1690:$C1690)</f>
        <v>3527137.18205518</v>
      </c>
      <c r="E1690" s="1">
        <f>'Stand condition - SCT output'!$D1690</f>
        <v>10951052.4370516</v>
      </c>
      <c r="F1690" s="1">
        <f>'Stand condition - SCT output'!$E1690</f>
        <v>15615824.365294401</v>
      </c>
      <c r="G1690" s="1">
        <f>'Stand condition - SCT output'!$F1690</f>
        <v>6291275.4534624796</v>
      </c>
      <c r="H1690" s="1">
        <f>'Stand condition - SCT output'!$G1690</f>
        <v>619.95635986328102</v>
      </c>
      <c r="I1690" s="1" t="str">
        <f>'Stand condition - SCT output'!$H1690</f>
        <v>Loddon</v>
      </c>
      <c r="J1690" s="1" t="str">
        <f>'Stand condition - SCT output'!$J1690</f>
        <v>Black Box</v>
      </c>
      <c r="K1690" s="1"/>
      <c r="L1690" t="s">
        <v>93</v>
      </c>
      <c r="M1690">
        <v>2007</v>
      </c>
      <c r="N1690" t="s">
        <v>95</v>
      </c>
      <c r="O1690">
        <v>3527137.18205518</v>
      </c>
      <c r="P1690" s="1">
        <v>10951052.4370516</v>
      </c>
      <c r="Q1690" s="1">
        <v>15615824.365294401</v>
      </c>
      <c r="R1690" s="1">
        <v>6291275.4534624796</v>
      </c>
      <c r="S1690" s="1">
        <v>619.95635986328102</v>
      </c>
      <c r="T1690" s="1" t="s">
        <v>13</v>
      </c>
      <c r="U1690" s="1" t="s">
        <v>58</v>
      </c>
      <c r="V1690">
        <f t="shared" si="215"/>
        <v>36385909.394223526</v>
      </c>
      <c r="X1690" t="s">
        <v>93</v>
      </c>
      <c r="Y1690">
        <v>2007</v>
      </c>
      <c r="Z1690" t="s">
        <v>95</v>
      </c>
      <c r="AA1690">
        <f t="shared" si="209"/>
        <v>9.6936897848020624</v>
      </c>
      <c r="AB1690">
        <f t="shared" si="210"/>
        <v>30.096959563116325</v>
      </c>
      <c r="AC1690">
        <f t="shared" si="211"/>
        <v>42.917229843301655</v>
      </c>
      <c r="AD1690">
        <f t="shared" si="212"/>
        <v>17.290416972404312</v>
      </c>
      <c r="AE1690">
        <f t="shared" si="213"/>
        <v>1.7038363756319986E-3</v>
      </c>
      <c r="AF1690" s="1" t="s">
        <v>13</v>
      </c>
      <c r="AG1690" s="1" t="s">
        <v>58</v>
      </c>
      <c r="AH1690">
        <f t="shared" si="216"/>
        <v>99.999999999999986</v>
      </c>
    </row>
    <row r="1691" spans="1:34" x14ac:dyDescent="0.45">
      <c r="A1691" t="str">
        <f>MID('Stand condition - SCT output'!$I1691,9,4)</f>
        <v>2006</v>
      </c>
      <c r="B1691">
        <f t="shared" si="214"/>
        <v>2007</v>
      </c>
      <c r="C1691" t="str">
        <f>MID('Stand condition - SCT output'!$I1691,18,4)</f>
        <v>2008</v>
      </c>
      <c r="D1691">
        <f>SUM('Stand condition - SCT output'!$B1691:$C1691)</f>
        <v>93290468.685655773</v>
      </c>
      <c r="E1691" s="1">
        <f>'Stand condition - SCT output'!$D1691</f>
        <v>393998070.63951302</v>
      </c>
      <c r="F1691" s="1">
        <f>'Stand condition - SCT output'!$E1691</f>
        <v>463763786.65848798</v>
      </c>
      <c r="G1691" s="1">
        <f>'Stand condition - SCT output'!$F1691</f>
        <v>223817825.47974101</v>
      </c>
      <c r="H1691" s="1">
        <f>'Stand condition - SCT output'!$G1691</f>
        <v>14754.3477172851</v>
      </c>
      <c r="I1691" s="1" t="str">
        <f>'Stand condition - SCT output'!$H1691</f>
        <v>Lower Darling</v>
      </c>
      <c r="J1691" s="1" t="str">
        <f>'Stand condition - SCT output'!$J1691</f>
        <v>Black Box</v>
      </c>
      <c r="K1691" s="1"/>
      <c r="L1691" t="s">
        <v>93</v>
      </c>
      <c r="M1691">
        <v>2007</v>
      </c>
      <c r="N1691" t="s">
        <v>95</v>
      </c>
      <c r="O1691">
        <v>93290468.685655773</v>
      </c>
      <c r="P1691" s="1">
        <v>393998070.63951302</v>
      </c>
      <c r="Q1691" s="1">
        <v>463763786.65848798</v>
      </c>
      <c r="R1691" s="1">
        <v>223817825.47974101</v>
      </c>
      <c r="S1691" s="1">
        <v>14754.3477172851</v>
      </c>
      <c r="T1691" s="1" t="s">
        <v>14</v>
      </c>
      <c r="U1691" s="1" t="s">
        <v>58</v>
      </c>
      <c r="V1691">
        <f t="shared" si="215"/>
        <v>1174884905.811115</v>
      </c>
      <c r="X1691" t="s">
        <v>93</v>
      </c>
      <c r="Y1691">
        <v>2007</v>
      </c>
      <c r="Z1691" t="s">
        <v>95</v>
      </c>
      <c r="AA1691">
        <f t="shared" si="209"/>
        <v>7.9403921374962296</v>
      </c>
      <c r="AB1691">
        <f t="shared" si="210"/>
        <v>33.53503553333212</v>
      </c>
      <c r="AC1691">
        <f t="shared" si="211"/>
        <v>39.473124930336517</v>
      </c>
      <c r="AD1691">
        <f t="shared" si="212"/>
        <v>19.05019158665776</v>
      </c>
      <c r="AE1691">
        <f t="shared" si="213"/>
        <v>1.2558121773723033E-3</v>
      </c>
      <c r="AF1691" s="1" t="s">
        <v>14</v>
      </c>
      <c r="AG1691" s="1" t="s">
        <v>58</v>
      </c>
      <c r="AH1691">
        <f t="shared" si="216"/>
        <v>100</v>
      </c>
    </row>
    <row r="1692" spans="1:34" x14ac:dyDescent="0.45">
      <c r="A1692" t="str">
        <f>MID('Stand condition - SCT output'!$I1692,9,4)</f>
        <v>2006</v>
      </c>
      <c r="B1692">
        <f t="shared" si="214"/>
        <v>2007</v>
      </c>
      <c r="C1692" t="str">
        <f>MID('Stand condition - SCT output'!$I1692,18,4)</f>
        <v>2008</v>
      </c>
      <c r="D1692">
        <f>SUM('Stand condition - SCT output'!$B1692:$C1692)</f>
        <v>23948848.527972441</v>
      </c>
      <c r="E1692" s="1">
        <f>'Stand condition - SCT output'!$D1692</f>
        <v>439821958.69326502</v>
      </c>
      <c r="F1692" s="1">
        <f>'Stand condition - SCT output'!$E1692</f>
        <v>1170637567.3264401</v>
      </c>
      <c r="G1692" s="1">
        <f>'Stand condition - SCT output'!$F1692</f>
        <v>163267279.79732001</v>
      </c>
      <c r="H1692" s="1">
        <f>'Stand condition - SCT output'!$G1692</f>
        <v>2646.4613647460901</v>
      </c>
      <c r="I1692" s="1" t="str">
        <f>'Stand condition - SCT output'!$H1692</f>
        <v>Macquarie-Castlereagh</v>
      </c>
      <c r="J1692" s="1" t="str">
        <f>'Stand condition - SCT output'!$J1692</f>
        <v>Black Box</v>
      </c>
      <c r="K1692" s="1"/>
      <c r="L1692" t="s">
        <v>93</v>
      </c>
      <c r="M1692">
        <v>2007</v>
      </c>
      <c r="N1692" t="s">
        <v>95</v>
      </c>
      <c r="O1692">
        <v>23948848.527972441</v>
      </c>
      <c r="P1692" s="1">
        <v>439821958.69326502</v>
      </c>
      <c r="Q1692" s="1">
        <v>1170637567.3264401</v>
      </c>
      <c r="R1692" s="1">
        <v>163267279.79732001</v>
      </c>
      <c r="S1692" s="1">
        <v>2646.4613647460901</v>
      </c>
      <c r="T1692" s="1" t="s">
        <v>15</v>
      </c>
      <c r="U1692" s="1" t="s">
        <v>58</v>
      </c>
      <c r="V1692">
        <f t="shared" si="215"/>
        <v>1797678300.8063622</v>
      </c>
      <c r="X1692" t="s">
        <v>93</v>
      </c>
      <c r="Y1692">
        <v>2007</v>
      </c>
      <c r="Z1692" t="s">
        <v>95</v>
      </c>
      <c r="AA1692">
        <f t="shared" si="209"/>
        <v>1.3322099130433962</v>
      </c>
      <c r="AB1692">
        <f t="shared" si="210"/>
        <v>24.466110454577972</v>
      </c>
      <c r="AC1692">
        <f t="shared" si="211"/>
        <v>65.119413568119597</v>
      </c>
      <c r="AD1692">
        <f t="shared" si="212"/>
        <v>9.0821188487442512</v>
      </c>
      <c r="AE1692">
        <f t="shared" si="213"/>
        <v>1.472155147869894E-4</v>
      </c>
      <c r="AF1692" s="1" t="s">
        <v>15</v>
      </c>
      <c r="AG1692" s="1" t="s">
        <v>58</v>
      </c>
      <c r="AH1692">
        <f t="shared" si="216"/>
        <v>100.00000000000001</v>
      </c>
    </row>
    <row r="1693" spans="1:34" x14ac:dyDescent="0.45">
      <c r="A1693" t="str">
        <f>MID('Stand condition - SCT output'!$I1693,9,4)</f>
        <v>2006</v>
      </c>
      <c r="B1693">
        <f t="shared" si="214"/>
        <v>2007</v>
      </c>
      <c r="C1693" t="str">
        <f>MID('Stand condition - SCT output'!$I1693,18,4)</f>
        <v>2008</v>
      </c>
      <c r="D1693">
        <f>SUM('Stand condition - SCT output'!$B1693:$C1693)</f>
        <v>607800.87170410086</v>
      </c>
      <c r="E1693" s="1">
        <f>'Stand condition - SCT output'!$D1693</f>
        <v>5726444.6799419299</v>
      </c>
      <c r="F1693" s="1">
        <f>'Stand condition - SCT output'!$E1693</f>
        <v>12996253.090899</v>
      </c>
      <c r="G1693" s="1">
        <f>'Stand condition - SCT output'!$F1693</f>
        <v>6143242.8329211604</v>
      </c>
      <c r="H1693" s="1">
        <f>'Stand condition - SCT output'!$G1693</f>
        <v>0</v>
      </c>
      <c r="I1693" s="1" t="str">
        <f>'Stand condition - SCT output'!$H1693</f>
        <v>Moonie</v>
      </c>
      <c r="J1693" s="1" t="str">
        <f>'Stand condition - SCT output'!$J1693</f>
        <v>Black Box</v>
      </c>
      <c r="K1693" s="1"/>
      <c r="L1693" t="s">
        <v>93</v>
      </c>
      <c r="M1693">
        <v>2007</v>
      </c>
      <c r="N1693" t="s">
        <v>95</v>
      </c>
      <c r="O1693">
        <v>607800.87170410086</v>
      </c>
      <c r="P1693" s="1">
        <v>5726444.6799419299</v>
      </c>
      <c r="Q1693" s="1">
        <v>12996253.090899</v>
      </c>
      <c r="R1693" s="1">
        <v>6143242.8329211604</v>
      </c>
      <c r="S1693" s="1">
        <v>0</v>
      </c>
      <c r="T1693" s="1" t="s">
        <v>16</v>
      </c>
      <c r="U1693" s="1" t="s">
        <v>58</v>
      </c>
      <c r="V1693">
        <f t="shared" si="215"/>
        <v>25473741.475466192</v>
      </c>
      <c r="X1693" t="s">
        <v>93</v>
      </c>
      <c r="Y1693">
        <v>2007</v>
      </c>
      <c r="Z1693" t="s">
        <v>95</v>
      </c>
      <c r="AA1693">
        <f t="shared" si="209"/>
        <v>2.3859897938018841</v>
      </c>
      <c r="AB1693">
        <f t="shared" si="210"/>
        <v>22.479794283290026</v>
      </c>
      <c r="AC1693">
        <f t="shared" si="211"/>
        <v>51.018234221367585</v>
      </c>
      <c r="AD1693">
        <f t="shared" si="212"/>
        <v>24.115981701540505</v>
      </c>
      <c r="AE1693">
        <f t="shared" si="213"/>
        <v>0</v>
      </c>
      <c r="AF1693" s="1" t="s">
        <v>16</v>
      </c>
      <c r="AG1693" s="1" t="s">
        <v>58</v>
      </c>
      <c r="AH1693">
        <f t="shared" si="216"/>
        <v>100</v>
      </c>
    </row>
    <row r="1694" spans="1:34" x14ac:dyDescent="0.45">
      <c r="A1694" t="str">
        <f>MID('Stand condition - SCT output'!$I1694,9,4)</f>
        <v>2006</v>
      </c>
      <c r="B1694">
        <f t="shared" si="214"/>
        <v>2007</v>
      </c>
      <c r="C1694" t="str">
        <f>MID('Stand condition - SCT output'!$I1694,18,4)</f>
        <v>2008</v>
      </c>
      <c r="D1694">
        <f>SUM('Stand condition - SCT output'!$B1694:$C1694)</f>
        <v>175935390.14095274</v>
      </c>
      <c r="E1694" s="1">
        <f>'Stand condition - SCT output'!$D1694</f>
        <v>518970416.354388</v>
      </c>
      <c r="F1694" s="1">
        <f>'Stand condition - SCT output'!$E1694</f>
        <v>718255299.42618406</v>
      </c>
      <c r="G1694" s="1">
        <f>'Stand condition - SCT output'!$F1694</f>
        <v>532648102.179757</v>
      </c>
      <c r="H1694" s="1">
        <f>'Stand condition - SCT output'!$G1694</f>
        <v>24091.020019531199</v>
      </c>
      <c r="I1694" s="1" t="str">
        <f>'Stand condition - SCT output'!$H1694</f>
        <v>Murray</v>
      </c>
      <c r="J1694" s="1" t="str">
        <f>'Stand condition - SCT output'!$J1694</f>
        <v>Black Box</v>
      </c>
      <c r="K1694" s="1"/>
      <c r="L1694" t="s">
        <v>93</v>
      </c>
      <c r="M1694">
        <v>2007</v>
      </c>
      <c r="N1694" t="s">
        <v>95</v>
      </c>
      <c r="O1694">
        <v>175935390.14095274</v>
      </c>
      <c r="P1694" s="1">
        <v>518970416.354388</v>
      </c>
      <c r="Q1694" s="1">
        <v>718255299.42618406</v>
      </c>
      <c r="R1694" s="1">
        <v>532648102.179757</v>
      </c>
      <c r="S1694" s="1">
        <v>24091.020019531199</v>
      </c>
      <c r="T1694" s="1" t="s">
        <v>17</v>
      </c>
      <c r="U1694" s="1" t="s">
        <v>58</v>
      </c>
      <c r="V1694">
        <f t="shared" si="215"/>
        <v>1945833299.1213012</v>
      </c>
      <c r="X1694" t="s">
        <v>93</v>
      </c>
      <c r="Y1694">
        <v>2007</v>
      </c>
      <c r="Z1694" t="s">
        <v>95</v>
      </c>
      <c r="AA1694">
        <f t="shared" si="209"/>
        <v>9.0416476180360146</v>
      </c>
      <c r="AB1694">
        <f t="shared" si="210"/>
        <v>26.670856983933028</v>
      </c>
      <c r="AC1694">
        <f t="shared" si="211"/>
        <v>36.912478563838619</v>
      </c>
      <c r="AD1694">
        <f t="shared" si="212"/>
        <v>27.373778751771287</v>
      </c>
      <c r="AE1694">
        <f t="shared" si="213"/>
        <v>1.238082421058896E-3</v>
      </c>
      <c r="AF1694" s="1" t="s">
        <v>17</v>
      </c>
      <c r="AG1694" s="1" t="s">
        <v>58</v>
      </c>
      <c r="AH1694">
        <f t="shared" si="216"/>
        <v>100</v>
      </c>
    </row>
    <row r="1695" spans="1:34" x14ac:dyDescent="0.45">
      <c r="A1695" t="str">
        <f>MID('Stand condition - SCT output'!$I1695,9,4)</f>
        <v>2006</v>
      </c>
      <c r="B1695">
        <f t="shared" si="214"/>
        <v>2007</v>
      </c>
      <c r="C1695" t="str">
        <f>MID('Stand condition - SCT output'!$I1695,18,4)</f>
        <v>2008</v>
      </c>
      <c r="D1695">
        <f>SUM('Stand condition - SCT output'!$B1695:$C1695)</f>
        <v>811381.87498922902</v>
      </c>
      <c r="E1695" s="1">
        <f>'Stand condition - SCT output'!$D1695</f>
        <v>26420222.1100365</v>
      </c>
      <c r="F1695" s="1">
        <f>'Stand condition - SCT output'!$E1695</f>
        <v>139433909.85746801</v>
      </c>
      <c r="G1695" s="1">
        <f>'Stand condition - SCT output'!$F1695</f>
        <v>58949360.701917201</v>
      </c>
      <c r="H1695" s="1">
        <f>'Stand condition - SCT output'!$G1695</f>
        <v>2480.9943165498598</v>
      </c>
      <c r="I1695" s="1" t="str">
        <f>'Stand condition - SCT output'!$H1695</f>
        <v>Barwon-Darling</v>
      </c>
      <c r="J1695" s="1" t="str">
        <f>'Stand condition - SCT output'!$J1695</f>
        <v>Black Box</v>
      </c>
      <c r="K1695" s="1"/>
      <c r="L1695" t="s">
        <v>93</v>
      </c>
      <c r="M1695">
        <v>2007</v>
      </c>
      <c r="N1695" t="s">
        <v>95</v>
      </c>
      <c r="O1695">
        <v>811381.87498922902</v>
      </c>
      <c r="P1695" s="1">
        <v>26420222.1100365</v>
      </c>
      <c r="Q1695" s="1">
        <v>139433909.85746801</v>
      </c>
      <c r="R1695" s="1">
        <v>58949360.701917201</v>
      </c>
      <c r="S1695" s="1">
        <v>2480.9943165498598</v>
      </c>
      <c r="T1695" s="1" t="s">
        <v>18</v>
      </c>
      <c r="U1695" s="1" t="s">
        <v>58</v>
      </c>
      <c r="V1695">
        <f t="shared" si="215"/>
        <v>225617355.53872749</v>
      </c>
      <c r="X1695" t="s">
        <v>93</v>
      </c>
      <c r="Y1695">
        <v>2007</v>
      </c>
      <c r="Z1695" t="s">
        <v>95</v>
      </c>
      <c r="AA1695">
        <f t="shared" si="209"/>
        <v>0.35962742008557685</v>
      </c>
      <c r="AB1695">
        <f t="shared" si="210"/>
        <v>11.710190489091801</v>
      </c>
      <c r="AC1695">
        <f t="shared" si="211"/>
        <v>61.801056715928937</v>
      </c>
      <c r="AD1695">
        <f t="shared" si="212"/>
        <v>26.128025727966868</v>
      </c>
      <c r="AE1695">
        <f t="shared" si="213"/>
        <v>1.0996469268180896E-3</v>
      </c>
      <c r="AF1695" s="1" t="s">
        <v>18</v>
      </c>
      <c r="AG1695" s="1" t="s">
        <v>58</v>
      </c>
      <c r="AH1695">
        <f t="shared" si="216"/>
        <v>100</v>
      </c>
    </row>
    <row r="1696" spans="1:34" x14ac:dyDescent="0.45">
      <c r="A1696" t="str">
        <f>MID('Stand condition - SCT output'!$I1696,9,4)</f>
        <v>2006</v>
      </c>
      <c r="B1696">
        <f t="shared" si="214"/>
        <v>2007</v>
      </c>
      <c r="C1696" t="str">
        <f>MID('Stand condition - SCT output'!$I1696,18,4)</f>
        <v>2008</v>
      </c>
      <c r="D1696">
        <f>SUM('Stand condition - SCT output'!$B1696:$C1696)</f>
        <v>2163654.9727783133</v>
      </c>
      <c r="E1696" s="1">
        <f>'Stand condition - SCT output'!$D1696</f>
        <v>15194690.175680701</v>
      </c>
      <c r="F1696" s="1">
        <f>'Stand condition - SCT output'!$E1696</f>
        <v>48508916.414237201</v>
      </c>
      <c r="G1696" s="1">
        <f>'Stand condition - SCT output'!$F1696</f>
        <v>15606378.1583567</v>
      </c>
      <c r="H1696" s="1">
        <f>'Stand condition - SCT output'!$G1696</f>
        <v>0</v>
      </c>
      <c r="I1696" s="1" t="str">
        <f>'Stand condition - SCT output'!$H1696</f>
        <v>Border Rivers</v>
      </c>
      <c r="J1696" s="1" t="str">
        <f>'Stand condition - SCT output'!$J1696</f>
        <v>Black Box</v>
      </c>
      <c r="K1696" s="1"/>
      <c r="L1696" t="s">
        <v>93</v>
      </c>
      <c r="M1696">
        <v>2007</v>
      </c>
      <c r="N1696" t="s">
        <v>95</v>
      </c>
      <c r="O1696">
        <v>2163654.9727783133</v>
      </c>
      <c r="P1696" s="1">
        <v>15194690.175680701</v>
      </c>
      <c r="Q1696" s="1">
        <v>48508916.414237201</v>
      </c>
      <c r="R1696" s="1">
        <v>15606378.1583567</v>
      </c>
      <c r="S1696" s="1">
        <v>0</v>
      </c>
      <c r="T1696" s="1" t="s">
        <v>19</v>
      </c>
      <c r="U1696" s="1" t="s">
        <v>58</v>
      </c>
      <c r="V1696">
        <f t="shared" si="215"/>
        <v>81473639.721052915</v>
      </c>
      <c r="X1696" t="s">
        <v>93</v>
      </c>
      <c r="Y1696">
        <v>2007</v>
      </c>
      <c r="Z1696" t="s">
        <v>95</v>
      </c>
      <c r="AA1696">
        <f t="shared" si="209"/>
        <v>2.6556503185400486</v>
      </c>
      <c r="AB1696">
        <f t="shared" si="210"/>
        <v>18.649823707034376</v>
      </c>
      <c r="AC1696">
        <f t="shared" si="211"/>
        <v>59.539400203944027</v>
      </c>
      <c r="AD1696">
        <f t="shared" si="212"/>
        <v>19.155125770481551</v>
      </c>
      <c r="AE1696">
        <f t="shared" si="213"/>
        <v>0</v>
      </c>
      <c r="AF1696" s="1" t="s">
        <v>19</v>
      </c>
      <c r="AG1696" s="1" t="s">
        <v>58</v>
      </c>
      <c r="AH1696">
        <f t="shared" si="216"/>
        <v>100</v>
      </c>
    </row>
    <row r="1697" spans="1:34" x14ac:dyDescent="0.45">
      <c r="A1697" t="str">
        <f>MID('Stand condition - SCT output'!$I1697,9,4)</f>
        <v>2006</v>
      </c>
      <c r="B1697">
        <f t="shared" si="214"/>
        <v>2007</v>
      </c>
      <c r="C1697" t="str">
        <f>MID('Stand condition - SCT output'!$I1697,18,4)</f>
        <v>2008</v>
      </c>
      <c r="D1697">
        <f>SUM('Stand condition - SCT output'!$B1697:$C1697)</f>
        <v>19328.475280761701</v>
      </c>
      <c r="E1697" s="1">
        <f>'Stand condition - SCT output'!$D1697</f>
        <v>82284.957641601504</v>
      </c>
      <c r="F1697" s="1">
        <f>'Stand condition - SCT output'!$E1697</f>
        <v>291079.59857177699</v>
      </c>
      <c r="G1697" s="1">
        <f>'Stand condition - SCT output'!$F1697</f>
        <v>323681.30477773602</v>
      </c>
      <c r="H1697" s="1">
        <f>'Stand condition - SCT output'!$G1697</f>
        <v>0</v>
      </c>
      <c r="I1697" s="1" t="str">
        <f>'Stand condition - SCT output'!$H1697</f>
        <v>Campaspe</v>
      </c>
      <c r="J1697" s="1" t="str">
        <f>'Stand condition - SCT output'!$J1697</f>
        <v>Black Box</v>
      </c>
      <c r="K1697" s="1"/>
      <c r="L1697" t="s">
        <v>93</v>
      </c>
      <c r="M1697">
        <v>2007</v>
      </c>
      <c r="N1697" t="s">
        <v>95</v>
      </c>
      <c r="O1697">
        <v>19328.475280761701</v>
      </c>
      <c r="P1697" s="1">
        <v>82284.957641601504</v>
      </c>
      <c r="Q1697" s="1">
        <v>291079.59857177699</v>
      </c>
      <c r="R1697" s="1">
        <v>323681.30477773602</v>
      </c>
      <c r="S1697" s="1">
        <v>0</v>
      </c>
      <c r="T1697" s="1" t="s">
        <v>20</v>
      </c>
      <c r="U1697" s="1" t="s">
        <v>58</v>
      </c>
      <c r="V1697">
        <f t="shared" si="215"/>
        <v>716374.33627187624</v>
      </c>
      <c r="X1697" t="s">
        <v>93</v>
      </c>
      <c r="Y1697">
        <v>2007</v>
      </c>
      <c r="Z1697" t="s">
        <v>95</v>
      </c>
      <c r="AA1697">
        <f t="shared" si="209"/>
        <v>2.698097112377043</v>
      </c>
      <c r="AB1697">
        <f t="shared" si="210"/>
        <v>11.486307294287684</v>
      </c>
      <c r="AC1697">
        <f t="shared" si="211"/>
        <v>40.632331985341722</v>
      </c>
      <c r="AD1697">
        <f t="shared" si="212"/>
        <v>45.183263607993553</v>
      </c>
      <c r="AE1697">
        <f t="shared" si="213"/>
        <v>0</v>
      </c>
      <c r="AF1697" s="1" t="s">
        <v>20</v>
      </c>
      <c r="AG1697" s="1" t="s">
        <v>58</v>
      </c>
      <c r="AH1697">
        <f t="shared" si="216"/>
        <v>100</v>
      </c>
    </row>
    <row r="1698" spans="1:34" x14ac:dyDescent="0.45">
      <c r="A1698" t="str">
        <f>MID('Stand condition - SCT output'!$I1698,9,4)</f>
        <v>2006</v>
      </c>
      <c r="B1698">
        <f t="shared" si="214"/>
        <v>2007</v>
      </c>
      <c r="C1698" t="str">
        <f>MID('Stand condition - SCT output'!$I1698,18,4)</f>
        <v>2008</v>
      </c>
      <c r="D1698">
        <f>SUM('Stand condition - SCT output'!$B1698:$C1698)</f>
        <v>1084201.9969482415</v>
      </c>
      <c r="E1698" s="1">
        <f>'Stand condition - SCT output'!$D1698</f>
        <v>3787835.8335571201</v>
      </c>
      <c r="F1698" s="1">
        <f>'Stand condition - SCT output'!$E1698</f>
        <v>10334120.1118757</v>
      </c>
      <c r="G1698" s="1">
        <f>'Stand condition - SCT output'!$F1698</f>
        <v>7375131.1738128001</v>
      </c>
      <c r="H1698" s="1">
        <f>'Stand condition - SCT output'!$G1698</f>
        <v>1246.68505859375</v>
      </c>
      <c r="I1698" s="1" t="str">
        <f>'Stand condition - SCT output'!$H1698</f>
        <v>Goulburn-Broken</v>
      </c>
      <c r="J1698" s="1" t="str">
        <f>'Stand condition - SCT output'!$J1698</f>
        <v>Black Box</v>
      </c>
      <c r="K1698" s="1"/>
      <c r="L1698" t="s">
        <v>93</v>
      </c>
      <c r="M1698">
        <v>2007</v>
      </c>
      <c r="N1698" t="s">
        <v>95</v>
      </c>
      <c r="O1698">
        <v>1084201.9969482415</v>
      </c>
      <c r="P1698" s="1">
        <v>3787835.8335571201</v>
      </c>
      <c r="Q1698" s="1">
        <v>10334120.1118757</v>
      </c>
      <c r="R1698" s="1">
        <v>7375131.1738128001</v>
      </c>
      <c r="S1698" s="1">
        <v>1246.68505859375</v>
      </c>
      <c r="T1698" s="1" t="s">
        <v>21</v>
      </c>
      <c r="U1698" s="1" t="s">
        <v>58</v>
      </c>
      <c r="V1698">
        <f t="shared" si="215"/>
        <v>22582535.801252455</v>
      </c>
      <c r="X1698" t="s">
        <v>93</v>
      </c>
      <c r="Y1698">
        <v>2007</v>
      </c>
      <c r="Z1698" t="s">
        <v>95</v>
      </c>
      <c r="AA1698">
        <f t="shared" si="209"/>
        <v>4.8010640013603361</v>
      </c>
      <c r="AB1698">
        <f t="shared" si="210"/>
        <v>16.773297148263758</v>
      </c>
      <c r="AC1698">
        <f t="shared" si="211"/>
        <v>45.7615575275765</v>
      </c>
      <c r="AD1698">
        <f t="shared" si="212"/>
        <v>32.658560751196802</v>
      </c>
      <c r="AE1698">
        <f t="shared" si="213"/>
        <v>5.520571602612526E-3</v>
      </c>
      <c r="AF1698" s="1" t="s">
        <v>21</v>
      </c>
      <c r="AG1698" s="1" t="s">
        <v>58</v>
      </c>
      <c r="AH1698">
        <f t="shared" si="216"/>
        <v>100.00000000000001</v>
      </c>
    </row>
    <row r="1699" spans="1:34" x14ac:dyDescent="0.45">
      <c r="A1699" t="str">
        <f>MID('Stand condition - SCT output'!$I1699,9,4)</f>
        <v>2006</v>
      </c>
      <c r="B1699">
        <f t="shared" si="214"/>
        <v>2007</v>
      </c>
      <c r="C1699" t="str">
        <f>MID('Stand condition - SCT output'!$I1699,18,4)</f>
        <v>2008</v>
      </c>
      <c r="D1699">
        <f>SUM('Stand condition - SCT output'!$B1699:$C1699)</f>
        <v>1841027.8164246737</v>
      </c>
      <c r="E1699" s="1">
        <f>'Stand condition - SCT output'!$D1699</f>
        <v>23650205.8527367</v>
      </c>
      <c r="F1699" s="1">
        <f>'Stand condition - SCT output'!$E1699</f>
        <v>150444403.544447</v>
      </c>
      <c r="G1699" s="1">
        <f>'Stand condition - SCT output'!$F1699</f>
        <v>39635936.343538098</v>
      </c>
      <c r="H1699" s="1">
        <f>'Stand condition - SCT output'!$G1699</f>
        <v>1344.7764282226501</v>
      </c>
      <c r="I1699" s="1" t="str">
        <f>'Stand condition - SCT output'!$H1699</f>
        <v>Gwydir</v>
      </c>
      <c r="J1699" s="1" t="str">
        <f>'Stand condition - SCT output'!$J1699</f>
        <v>Black Box</v>
      </c>
      <c r="K1699" s="1"/>
      <c r="L1699" t="s">
        <v>93</v>
      </c>
      <c r="M1699">
        <v>2007</v>
      </c>
      <c r="N1699" t="s">
        <v>95</v>
      </c>
      <c r="O1699">
        <v>1841027.8164246737</v>
      </c>
      <c r="P1699" s="1">
        <v>23650205.8527367</v>
      </c>
      <c r="Q1699" s="1">
        <v>150444403.544447</v>
      </c>
      <c r="R1699" s="1">
        <v>39635936.343538098</v>
      </c>
      <c r="S1699" s="1">
        <v>1344.7764282226501</v>
      </c>
      <c r="T1699" s="1" t="s">
        <v>22</v>
      </c>
      <c r="U1699" s="1" t="s">
        <v>58</v>
      </c>
      <c r="V1699">
        <f t="shared" si="215"/>
        <v>215572918.33357471</v>
      </c>
      <c r="X1699" t="s">
        <v>93</v>
      </c>
      <c r="Y1699">
        <v>2007</v>
      </c>
      <c r="Z1699" t="s">
        <v>95</v>
      </c>
      <c r="AA1699">
        <f t="shared" si="209"/>
        <v>0.85401627934353574</v>
      </c>
      <c r="AB1699">
        <f t="shared" si="210"/>
        <v>10.970861291649205</v>
      </c>
      <c r="AC1699">
        <f t="shared" si="211"/>
        <v>69.788174093209292</v>
      </c>
      <c r="AD1699">
        <f t="shared" si="212"/>
        <v>18.38632452069233</v>
      </c>
      <c r="AE1699">
        <f t="shared" si="213"/>
        <v>6.238151056348185E-4</v>
      </c>
      <c r="AF1699" s="1" t="s">
        <v>22</v>
      </c>
      <c r="AG1699" s="1" t="s">
        <v>58</v>
      </c>
      <c r="AH1699">
        <f t="shared" si="216"/>
        <v>100</v>
      </c>
    </row>
    <row r="1700" spans="1:34" x14ac:dyDescent="0.45">
      <c r="A1700" t="str">
        <f>MID('Stand condition - SCT output'!$I1700,9,4)</f>
        <v>2006</v>
      </c>
      <c r="B1700">
        <f t="shared" si="214"/>
        <v>2007</v>
      </c>
      <c r="C1700" t="str">
        <f>MID('Stand condition - SCT output'!$I1700,18,4)</f>
        <v>2008</v>
      </c>
      <c r="D1700">
        <f>SUM('Stand condition - SCT output'!$B1700:$C1700)</f>
        <v>9919450.117858883</v>
      </c>
      <c r="E1700" s="1">
        <f>'Stand condition - SCT output'!$D1700</f>
        <v>210724516.77449501</v>
      </c>
      <c r="F1700" s="1">
        <f>'Stand condition - SCT output'!$E1700</f>
        <v>539608906.60726595</v>
      </c>
      <c r="G1700" s="1">
        <f>'Stand condition - SCT output'!$F1700</f>
        <v>70232051.989627793</v>
      </c>
      <c r="H1700" s="1">
        <f>'Stand condition - SCT output'!$G1700</f>
        <v>1361.5596313476501</v>
      </c>
      <c r="I1700" s="1" t="str">
        <f>'Stand condition - SCT output'!$H1700</f>
        <v>Warrego</v>
      </c>
      <c r="J1700" s="1" t="str">
        <f>'Stand condition - SCT output'!$J1700</f>
        <v>Black Box</v>
      </c>
      <c r="K1700" s="1"/>
      <c r="L1700" t="s">
        <v>93</v>
      </c>
      <c r="M1700">
        <v>2007</v>
      </c>
      <c r="N1700" t="s">
        <v>95</v>
      </c>
      <c r="O1700">
        <v>9919450.117858883</v>
      </c>
      <c r="P1700" s="1">
        <v>210724516.77449501</v>
      </c>
      <c r="Q1700" s="1">
        <v>539608906.60726595</v>
      </c>
      <c r="R1700" s="1">
        <v>70232051.989627793</v>
      </c>
      <c r="S1700" s="1">
        <v>1361.5596313476501</v>
      </c>
      <c r="T1700" s="1" t="s">
        <v>23</v>
      </c>
      <c r="U1700" s="1" t="s">
        <v>58</v>
      </c>
      <c r="V1700">
        <f t="shared" si="215"/>
        <v>830486287.04887903</v>
      </c>
      <c r="X1700" t="s">
        <v>93</v>
      </c>
      <c r="Y1700">
        <v>2007</v>
      </c>
      <c r="Z1700" t="s">
        <v>95</v>
      </c>
      <c r="AA1700">
        <f t="shared" si="209"/>
        <v>1.1944146787910856</v>
      </c>
      <c r="AB1700">
        <f t="shared" si="210"/>
        <v>25.373629891385868</v>
      </c>
      <c r="AC1700">
        <f t="shared" si="211"/>
        <v>64.975053173335155</v>
      </c>
      <c r="AD1700">
        <f t="shared" si="212"/>
        <v>8.456738309213554</v>
      </c>
      <c r="AE1700">
        <f t="shared" si="213"/>
        <v>1.6394727433561036E-4</v>
      </c>
      <c r="AF1700" s="1" t="s">
        <v>23</v>
      </c>
      <c r="AG1700" s="1" t="s">
        <v>58</v>
      </c>
      <c r="AH1700">
        <f t="shared" si="216"/>
        <v>99.999999999999986</v>
      </c>
    </row>
    <row r="1701" spans="1:34" x14ac:dyDescent="0.45">
      <c r="A1701" t="str">
        <f>MID('Stand condition - SCT output'!$I1701,9,4)</f>
        <v>2006</v>
      </c>
      <c r="B1701">
        <f t="shared" si="214"/>
        <v>2007</v>
      </c>
      <c r="C1701" t="str">
        <f>MID('Stand condition - SCT output'!$I1701,18,4)</f>
        <v>2008</v>
      </c>
      <c r="D1701">
        <f>SUM('Stand condition - SCT output'!$B1701:$C1701)</f>
        <v>56959.488209443865</v>
      </c>
      <c r="E1701" s="1">
        <f>'Stand condition - SCT output'!$D1701</f>
        <v>131838.39176264699</v>
      </c>
      <c r="F1701" s="1">
        <f>'Stand condition - SCT output'!$E1701</f>
        <v>426652.58722019498</v>
      </c>
      <c r="G1701" s="1">
        <f>'Stand condition - SCT output'!$F1701</f>
        <v>598609.11808244302</v>
      </c>
      <c r="H1701" s="1">
        <f>'Stand condition - SCT output'!$G1701</f>
        <v>633.33923339843705</v>
      </c>
      <c r="I1701" s="1" t="str">
        <f>'Stand condition - SCT output'!$H1701</f>
        <v>Eastern Mt Lofty Ranges</v>
      </c>
      <c r="J1701" s="1" t="str">
        <f>'Stand condition - SCT output'!$J1701</f>
        <v>Black Box</v>
      </c>
      <c r="K1701" s="1"/>
      <c r="L1701" t="s">
        <v>93</v>
      </c>
      <c r="M1701">
        <v>2007</v>
      </c>
      <c r="N1701" t="s">
        <v>95</v>
      </c>
      <c r="O1701">
        <v>56959.488209443865</v>
      </c>
      <c r="P1701" s="1">
        <v>131838.39176264699</v>
      </c>
      <c r="Q1701" s="1">
        <v>426652.58722019498</v>
      </c>
      <c r="R1701" s="1">
        <v>598609.11808244302</v>
      </c>
      <c r="S1701" s="1">
        <v>633.33923339843705</v>
      </c>
      <c r="T1701" s="1" t="s">
        <v>24</v>
      </c>
      <c r="U1701" s="1" t="s">
        <v>58</v>
      </c>
      <c r="V1701">
        <f t="shared" si="215"/>
        <v>1214692.9245081274</v>
      </c>
      <c r="X1701" t="s">
        <v>93</v>
      </c>
      <c r="Y1701">
        <v>2007</v>
      </c>
      <c r="Z1701" t="s">
        <v>95</v>
      </c>
      <c r="AA1701">
        <f t="shared" si="209"/>
        <v>4.6892088576632487</v>
      </c>
      <c r="AB1701">
        <f t="shared" si="210"/>
        <v>10.853639558000477</v>
      </c>
      <c r="AC1701">
        <f t="shared" si="211"/>
        <v>35.124316492825699</v>
      </c>
      <c r="AD1701">
        <f t="shared" si="212"/>
        <v>49.280695227959882</v>
      </c>
      <c r="AE1701">
        <f t="shared" si="213"/>
        <v>5.2139863550691112E-2</v>
      </c>
      <c r="AF1701" s="1" t="s">
        <v>24</v>
      </c>
      <c r="AG1701" s="1" t="s">
        <v>58</v>
      </c>
      <c r="AH1701">
        <f t="shared" si="216"/>
        <v>100</v>
      </c>
    </row>
    <row r="1702" spans="1:34" x14ac:dyDescent="0.45">
      <c r="A1702" t="str">
        <f>MID('Stand condition - SCT output'!$I1702,9,4)</f>
        <v>2006</v>
      </c>
      <c r="B1702">
        <f t="shared" si="214"/>
        <v>2007</v>
      </c>
      <c r="C1702" t="str">
        <f>MID('Stand condition - SCT output'!$I1702,18,4)</f>
        <v>2008</v>
      </c>
      <c r="D1702">
        <f>SUM('Stand condition - SCT output'!$B1702:$C1702)</f>
        <v>1971259.446867812</v>
      </c>
      <c r="E1702" s="1">
        <f>'Stand condition - SCT output'!$D1702</f>
        <v>27957124.779942099</v>
      </c>
      <c r="F1702" s="1">
        <f>'Stand condition - SCT output'!$E1702</f>
        <v>74202230.284096599</v>
      </c>
      <c r="G1702" s="1">
        <f>'Stand condition - SCT output'!$F1702</f>
        <v>25558755.350208402</v>
      </c>
      <c r="H1702" s="1">
        <f>'Stand condition - SCT output'!$G1702</f>
        <v>675.678466796875</v>
      </c>
      <c r="I1702" s="1" t="str">
        <f>'Stand condition - SCT output'!$H1702</f>
        <v>Condamine-Balonne</v>
      </c>
      <c r="J1702" s="1" t="str">
        <f>'Stand condition - SCT output'!$J1702</f>
        <v>Black Box</v>
      </c>
      <c r="K1702" s="1"/>
      <c r="L1702" t="s">
        <v>93</v>
      </c>
      <c r="M1702">
        <v>2007</v>
      </c>
      <c r="N1702" t="s">
        <v>95</v>
      </c>
      <c r="O1702">
        <v>1971259.446867812</v>
      </c>
      <c r="P1702" s="1">
        <v>27957124.779942099</v>
      </c>
      <c r="Q1702" s="1">
        <v>74202230.284096599</v>
      </c>
      <c r="R1702" s="1">
        <v>25558755.350208402</v>
      </c>
      <c r="S1702" s="1">
        <v>675.678466796875</v>
      </c>
      <c r="T1702" s="1" t="s">
        <v>25</v>
      </c>
      <c r="U1702" s="1" t="s">
        <v>58</v>
      </c>
      <c r="V1702">
        <f t="shared" si="215"/>
        <v>129690045.53958172</v>
      </c>
      <c r="X1702" t="s">
        <v>93</v>
      </c>
      <c r="Y1702">
        <v>2007</v>
      </c>
      <c r="Z1702" t="s">
        <v>95</v>
      </c>
      <c r="AA1702">
        <f t="shared" si="209"/>
        <v>1.5199774498237637</v>
      </c>
      <c r="AB1702">
        <f t="shared" si="210"/>
        <v>21.556877911195983</v>
      </c>
      <c r="AC1702">
        <f t="shared" si="211"/>
        <v>57.215054536664425</v>
      </c>
      <c r="AD1702">
        <f t="shared" si="212"/>
        <v>19.707569107459221</v>
      </c>
      <c r="AE1702">
        <f t="shared" si="213"/>
        <v>5.2099485661037594E-4</v>
      </c>
      <c r="AF1702" s="1" t="s">
        <v>25</v>
      </c>
      <c r="AG1702" s="1" t="s">
        <v>58</v>
      </c>
      <c r="AH1702">
        <f t="shared" si="216"/>
        <v>100.00000000000001</v>
      </c>
    </row>
    <row r="1703" spans="1:34" x14ac:dyDescent="0.45">
      <c r="A1703" t="str">
        <f>MID('Stand condition - SCT output'!$I1703,9,4)</f>
        <v>2007</v>
      </c>
      <c r="B1703">
        <f t="shared" si="214"/>
        <v>2008</v>
      </c>
      <c r="C1703" t="str">
        <f>MID('Stand condition - SCT output'!$I1703,18,4)</f>
        <v>2009</v>
      </c>
      <c r="D1703">
        <f>SUM('Stand condition - SCT output'!$B1703:$C1703)</f>
        <v>160180657.8827765</v>
      </c>
      <c r="E1703" s="1">
        <f>'Stand condition - SCT output'!$D1703</f>
        <v>360318754.36916399</v>
      </c>
      <c r="F1703" s="1">
        <f>'Stand condition - SCT output'!$E1703</f>
        <v>305848409.87021899</v>
      </c>
      <c r="G1703" s="1">
        <f>'Stand condition - SCT output'!$F1703</f>
        <v>96264241.157295197</v>
      </c>
      <c r="H1703" s="1">
        <f>'Stand condition - SCT output'!$G1703</f>
        <v>5069.4578857421802</v>
      </c>
      <c r="I1703" s="1" t="str">
        <f>'Stand condition - SCT output'!$H1703</f>
        <v>Murrumbidgee</v>
      </c>
      <c r="J1703" s="1" t="str">
        <f>'Stand condition - SCT output'!$J1703</f>
        <v>Black Box</v>
      </c>
      <c r="K1703" s="1"/>
      <c r="L1703" t="s">
        <v>94</v>
      </c>
      <c r="M1703">
        <v>2008</v>
      </c>
      <c r="N1703" t="s">
        <v>96</v>
      </c>
      <c r="O1703">
        <v>160180657.8827765</v>
      </c>
      <c r="P1703" s="1">
        <v>360318754.36916399</v>
      </c>
      <c r="Q1703" s="1">
        <v>305848409.87021899</v>
      </c>
      <c r="R1703" s="1">
        <v>96264241.157295197</v>
      </c>
      <c r="S1703" s="1">
        <v>5069.4578857421802</v>
      </c>
      <c r="T1703" s="1" t="s">
        <v>4</v>
      </c>
      <c r="U1703" s="1" t="s">
        <v>58</v>
      </c>
      <c r="V1703">
        <f t="shared" si="215"/>
        <v>922617132.73734045</v>
      </c>
      <c r="X1703" t="s">
        <v>94</v>
      </c>
      <c r="Y1703">
        <v>2008</v>
      </c>
      <c r="Z1703" t="s">
        <v>96</v>
      </c>
      <c r="AA1703">
        <f t="shared" si="209"/>
        <v>17.36155250093088</v>
      </c>
      <c r="AB1703">
        <f t="shared" si="210"/>
        <v>39.053984755314858</v>
      </c>
      <c r="AC1703">
        <f t="shared" si="211"/>
        <v>33.150090001340878</v>
      </c>
      <c r="AD1703">
        <f t="shared" si="212"/>
        <v>10.433823277450522</v>
      </c>
      <c r="AE1703">
        <f t="shared" si="213"/>
        <v>5.4946496286075396E-4</v>
      </c>
      <c r="AF1703" s="1" t="s">
        <v>4</v>
      </c>
      <c r="AG1703" s="1" t="s">
        <v>58</v>
      </c>
      <c r="AH1703">
        <f t="shared" si="216"/>
        <v>100</v>
      </c>
    </row>
    <row r="1704" spans="1:34" x14ac:dyDescent="0.45">
      <c r="A1704" t="str">
        <f>MID('Stand condition - SCT output'!$I1704,9,4)</f>
        <v>2007</v>
      </c>
      <c r="B1704">
        <f t="shared" si="214"/>
        <v>2008</v>
      </c>
      <c r="C1704" t="str">
        <f>MID('Stand condition - SCT output'!$I1704,18,4)</f>
        <v>2009</v>
      </c>
      <c r="D1704">
        <f>SUM('Stand condition - SCT output'!$B1704:$C1704)</f>
        <v>36758.9159545898</v>
      </c>
      <c r="E1704" s="1">
        <f>'Stand condition - SCT output'!$D1704</f>
        <v>1213803.9084147101</v>
      </c>
      <c r="F1704" s="1">
        <f>'Stand condition - SCT output'!$E1704</f>
        <v>40210831.406328999</v>
      </c>
      <c r="G1704" s="1">
        <f>'Stand condition - SCT output'!$F1704</f>
        <v>195138733.24454299</v>
      </c>
      <c r="H1704" s="1">
        <f>'Stand condition - SCT output'!$G1704</f>
        <v>663.749755859375</v>
      </c>
      <c r="I1704" s="1" t="str">
        <f>'Stand condition - SCT output'!$H1704</f>
        <v>Namoi</v>
      </c>
      <c r="J1704" s="1" t="str">
        <f>'Stand condition - SCT output'!$J1704</f>
        <v>Black Box</v>
      </c>
      <c r="K1704" s="1"/>
      <c r="L1704" t="s">
        <v>94</v>
      </c>
      <c r="M1704">
        <v>2008</v>
      </c>
      <c r="N1704" t="s">
        <v>96</v>
      </c>
      <c r="O1704">
        <v>36758.9159545898</v>
      </c>
      <c r="P1704" s="1">
        <v>1213803.9084147101</v>
      </c>
      <c r="Q1704" s="1">
        <v>40210831.406328999</v>
      </c>
      <c r="R1704" s="1">
        <v>195138733.24454299</v>
      </c>
      <c r="S1704" s="1">
        <v>663.749755859375</v>
      </c>
      <c r="T1704" s="1" t="s">
        <v>7</v>
      </c>
      <c r="U1704" s="1" t="s">
        <v>58</v>
      </c>
      <c r="V1704">
        <f t="shared" si="215"/>
        <v>236600791.22499713</v>
      </c>
      <c r="X1704" t="s">
        <v>94</v>
      </c>
      <c r="Y1704">
        <v>2008</v>
      </c>
      <c r="Z1704" t="s">
        <v>96</v>
      </c>
      <c r="AA1704">
        <f t="shared" si="209"/>
        <v>1.5536260789438214E-2</v>
      </c>
      <c r="AB1704">
        <f t="shared" si="210"/>
        <v>0.51301768778128687</v>
      </c>
      <c r="AC1704">
        <f t="shared" si="211"/>
        <v>16.995222711698471</v>
      </c>
      <c r="AD1704">
        <f t="shared" si="212"/>
        <v>82.475942804001221</v>
      </c>
      <c r="AE1704">
        <f t="shared" si="213"/>
        <v>2.8053572958180756E-4</v>
      </c>
      <c r="AF1704" s="1" t="s">
        <v>7</v>
      </c>
      <c r="AG1704" s="1" t="s">
        <v>58</v>
      </c>
      <c r="AH1704">
        <f t="shared" si="216"/>
        <v>100</v>
      </c>
    </row>
    <row r="1705" spans="1:34" x14ac:dyDescent="0.45">
      <c r="A1705" t="str">
        <f>MID('Stand condition - SCT output'!$I1705,9,4)</f>
        <v>2007</v>
      </c>
      <c r="B1705">
        <f t="shared" si="214"/>
        <v>2008</v>
      </c>
      <c r="C1705" t="str">
        <f>MID('Stand condition - SCT output'!$I1705,18,4)</f>
        <v>2009</v>
      </c>
      <c r="D1705">
        <f>SUM('Stand condition - SCT output'!$B1705:$C1705)</f>
        <v>579657.39837646449</v>
      </c>
      <c r="E1705" s="1">
        <f>'Stand condition - SCT output'!$D1705</f>
        <v>12872931.615001</v>
      </c>
      <c r="F1705" s="1">
        <f>'Stand condition - SCT output'!$E1705</f>
        <v>159154450.05284199</v>
      </c>
      <c r="G1705" s="1">
        <f>'Stand condition - SCT output'!$F1705</f>
        <v>118468568.414049</v>
      </c>
      <c r="H1705" s="1">
        <f>'Stand condition - SCT output'!$G1705</f>
        <v>0</v>
      </c>
      <c r="I1705" s="1" t="str">
        <f>'Stand condition - SCT output'!$H1705</f>
        <v>Nebine</v>
      </c>
      <c r="J1705" s="1" t="str">
        <f>'Stand condition - SCT output'!$J1705</f>
        <v>Black Box</v>
      </c>
      <c r="K1705" s="1"/>
      <c r="L1705" t="s">
        <v>94</v>
      </c>
      <c r="M1705">
        <v>2008</v>
      </c>
      <c r="N1705" t="s">
        <v>96</v>
      </c>
      <c r="O1705">
        <v>579657.39837646449</v>
      </c>
      <c r="P1705" s="1">
        <v>12872931.615001</v>
      </c>
      <c r="Q1705" s="1">
        <v>159154450.05284199</v>
      </c>
      <c r="R1705" s="1">
        <v>118468568.414049</v>
      </c>
      <c r="S1705" s="1">
        <v>0</v>
      </c>
      <c r="T1705" s="1" t="s">
        <v>8</v>
      </c>
      <c r="U1705" s="1" t="s">
        <v>58</v>
      </c>
      <c r="V1705">
        <f t="shared" si="215"/>
        <v>291075607.48026848</v>
      </c>
      <c r="X1705" t="s">
        <v>94</v>
      </c>
      <c r="Y1705">
        <v>2008</v>
      </c>
      <c r="Z1705" t="s">
        <v>96</v>
      </c>
      <c r="AA1705">
        <f t="shared" si="209"/>
        <v>0.19914324095871155</v>
      </c>
      <c r="AB1705">
        <f t="shared" si="210"/>
        <v>4.4225387783047516</v>
      </c>
      <c r="AC1705">
        <f t="shared" si="211"/>
        <v>54.67804445401039</v>
      </c>
      <c r="AD1705">
        <f t="shared" si="212"/>
        <v>40.700273526726136</v>
      </c>
      <c r="AE1705">
        <f t="shared" si="213"/>
        <v>0</v>
      </c>
      <c r="AF1705" s="1" t="s">
        <v>8</v>
      </c>
      <c r="AG1705" s="1" t="s">
        <v>58</v>
      </c>
      <c r="AH1705">
        <f t="shared" si="216"/>
        <v>99.999999999999986</v>
      </c>
    </row>
    <row r="1706" spans="1:34" x14ac:dyDescent="0.45">
      <c r="A1706" t="str">
        <f>MID('Stand condition - SCT output'!$I1706,9,4)</f>
        <v>2007</v>
      </c>
      <c r="B1706">
        <f t="shared" si="214"/>
        <v>2008</v>
      </c>
      <c r="C1706" t="str">
        <f>MID('Stand condition - SCT output'!$I1706,18,4)</f>
        <v>2009</v>
      </c>
      <c r="D1706">
        <f>SUM('Stand condition - SCT output'!$B1706:$C1706)</f>
        <v>8727.5374145507794</v>
      </c>
      <c r="E1706" s="1">
        <f>'Stand condition - SCT output'!$D1706</f>
        <v>61093.5975952148</v>
      </c>
      <c r="F1706" s="1">
        <f>'Stand condition - SCT output'!$E1706</f>
        <v>127100.38397216699</v>
      </c>
      <c r="G1706" s="1">
        <f>'Stand condition - SCT output'!$F1706</f>
        <v>202223.644026453</v>
      </c>
      <c r="H1706" s="1">
        <f>'Stand condition - SCT output'!$G1706</f>
        <v>0</v>
      </c>
      <c r="I1706" s="1" t="str">
        <f>'Stand condition - SCT output'!$H1706</f>
        <v>Ovens</v>
      </c>
      <c r="J1706" s="1" t="str">
        <f>'Stand condition - SCT output'!$J1706</f>
        <v>Black Box</v>
      </c>
      <c r="K1706" s="1"/>
      <c r="L1706" t="s">
        <v>94</v>
      </c>
      <c r="M1706">
        <v>2008</v>
      </c>
      <c r="N1706" t="s">
        <v>96</v>
      </c>
      <c r="O1706">
        <v>8727.5374145507794</v>
      </c>
      <c r="P1706" s="1">
        <v>61093.5975952148</v>
      </c>
      <c r="Q1706" s="1">
        <v>127100.38397216699</v>
      </c>
      <c r="R1706" s="1">
        <v>202223.644026453</v>
      </c>
      <c r="S1706" s="1">
        <v>0</v>
      </c>
      <c r="T1706" s="1" t="s">
        <v>9</v>
      </c>
      <c r="U1706" s="1" t="s">
        <v>58</v>
      </c>
      <c r="V1706">
        <f t="shared" si="215"/>
        <v>399145.16300838557</v>
      </c>
      <c r="X1706" t="s">
        <v>94</v>
      </c>
      <c r="Y1706">
        <v>2008</v>
      </c>
      <c r="Z1706" t="s">
        <v>96</v>
      </c>
      <c r="AA1706">
        <f t="shared" si="209"/>
        <v>2.186557228646016</v>
      </c>
      <c r="AB1706">
        <f t="shared" si="210"/>
        <v>15.306109971306677</v>
      </c>
      <c r="AC1706">
        <f t="shared" si="211"/>
        <v>31.843147744595555</v>
      </c>
      <c r="AD1706">
        <f t="shared" si="212"/>
        <v>50.664185055451746</v>
      </c>
      <c r="AE1706">
        <f t="shared" si="213"/>
        <v>0</v>
      </c>
      <c r="AF1706" s="1" t="s">
        <v>9</v>
      </c>
      <c r="AG1706" s="1" t="s">
        <v>58</v>
      </c>
      <c r="AH1706">
        <f t="shared" si="216"/>
        <v>100</v>
      </c>
    </row>
    <row r="1707" spans="1:34" x14ac:dyDescent="0.45">
      <c r="A1707" t="str">
        <f>MID('Stand condition - SCT output'!$I1707,9,4)</f>
        <v>2007</v>
      </c>
      <c r="B1707">
        <f t="shared" si="214"/>
        <v>2008</v>
      </c>
      <c r="C1707" t="str">
        <f>MID('Stand condition - SCT output'!$I1707,18,4)</f>
        <v>2009</v>
      </c>
      <c r="D1707">
        <f>SUM('Stand condition - SCT output'!$B1707:$C1707)</f>
        <v>5058487.41397346</v>
      </c>
      <c r="E1707" s="1">
        <f>'Stand condition - SCT output'!$D1707</f>
        <v>84880377.475048602</v>
      </c>
      <c r="F1707" s="1">
        <f>'Stand condition - SCT output'!$E1707</f>
        <v>189062393.98253399</v>
      </c>
      <c r="G1707" s="1">
        <f>'Stand condition - SCT output'!$F1707</f>
        <v>103951177.18793701</v>
      </c>
      <c r="H1707" s="1">
        <f>'Stand condition - SCT output'!$G1707</f>
        <v>0</v>
      </c>
      <c r="I1707" s="1" t="str">
        <f>'Stand condition - SCT output'!$H1707</f>
        <v>Paroo</v>
      </c>
      <c r="J1707" s="1" t="str">
        <f>'Stand condition - SCT output'!$J1707</f>
        <v>Black Box</v>
      </c>
      <c r="K1707" s="1"/>
      <c r="L1707" t="s">
        <v>94</v>
      </c>
      <c r="M1707">
        <v>2008</v>
      </c>
      <c r="N1707" t="s">
        <v>96</v>
      </c>
      <c r="O1707">
        <v>5058487.41397346</v>
      </c>
      <c r="P1707" s="1">
        <v>84880377.475048602</v>
      </c>
      <c r="Q1707" s="1">
        <v>189062393.98253399</v>
      </c>
      <c r="R1707" s="1">
        <v>103951177.18793701</v>
      </c>
      <c r="S1707" s="1">
        <v>0</v>
      </c>
      <c r="T1707" s="1" t="s">
        <v>10</v>
      </c>
      <c r="U1707" s="1" t="s">
        <v>58</v>
      </c>
      <c r="V1707">
        <f t="shared" si="215"/>
        <v>382952436.05949306</v>
      </c>
      <c r="X1707" t="s">
        <v>94</v>
      </c>
      <c r="Y1707">
        <v>2008</v>
      </c>
      <c r="Z1707" t="s">
        <v>96</v>
      </c>
      <c r="AA1707">
        <f t="shared" si="209"/>
        <v>1.3209179359254959</v>
      </c>
      <c r="AB1707">
        <f t="shared" si="210"/>
        <v>22.164731042959634</v>
      </c>
      <c r="AC1707">
        <f t="shared" si="211"/>
        <v>49.36968045639027</v>
      </c>
      <c r="AD1707">
        <f t="shared" si="212"/>
        <v>27.144670564724599</v>
      </c>
      <c r="AE1707">
        <f t="shared" si="213"/>
        <v>0</v>
      </c>
      <c r="AF1707" s="1" t="s">
        <v>10</v>
      </c>
      <c r="AG1707" s="1" t="s">
        <v>58</v>
      </c>
      <c r="AH1707">
        <f t="shared" si="216"/>
        <v>100</v>
      </c>
    </row>
    <row r="1708" spans="1:34" x14ac:dyDescent="0.45">
      <c r="A1708" t="str">
        <f>MID('Stand condition - SCT output'!$I1708,9,4)</f>
        <v>2007</v>
      </c>
      <c r="B1708">
        <f t="shared" si="214"/>
        <v>2008</v>
      </c>
      <c r="C1708" t="str">
        <f>MID('Stand condition - SCT output'!$I1708,18,4)</f>
        <v>2009</v>
      </c>
      <c r="D1708">
        <f>SUM('Stand condition - SCT output'!$B1708:$C1708)</f>
        <v>17432082.75163446</v>
      </c>
      <c r="E1708" s="1">
        <f>'Stand condition - SCT output'!$D1708</f>
        <v>36957970.242880903</v>
      </c>
      <c r="F1708" s="1">
        <f>'Stand condition - SCT output'!$E1708</f>
        <v>49689131.5908361</v>
      </c>
      <c r="G1708" s="1">
        <f>'Stand condition - SCT output'!$F1708</f>
        <v>14757277.0879471</v>
      </c>
      <c r="H1708" s="1">
        <f>'Stand condition - SCT output'!$G1708</f>
        <v>0</v>
      </c>
      <c r="I1708" s="1" t="str">
        <f>'Stand condition - SCT output'!$H1708</f>
        <v>Wimmera-Avoca</v>
      </c>
      <c r="J1708" s="1" t="str">
        <f>'Stand condition - SCT output'!$J1708</f>
        <v>Black Box</v>
      </c>
      <c r="K1708" s="1"/>
      <c r="L1708" t="s">
        <v>94</v>
      </c>
      <c r="M1708">
        <v>2008</v>
      </c>
      <c r="N1708" t="s">
        <v>96</v>
      </c>
      <c r="O1708">
        <v>17432082.75163446</v>
      </c>
      <c r="P1708" s="1">
        <v>36957970.242880903</v>
      </c>
      <c r="Q1708" s="1">
        <v>49689131.5908361</v>
      </c>
      <c r="R1708" s="1">
        <v>14757277.0879471</v>
      </c>
      <c r="S1708" s="1">
        <v>0</v>
      </c>
      <c r="T1708" s="1" t="s">
        <v>11</v>
      </c>
      <c r="U1708" s="1" t="s">
        <v>58</v>
      </c>
      <c r="V1708">
        <f t="shared" si="215"/>
        <v>118836461.67329857</v>
      </c>
      <c r="X1708" t="s">
        <v>94</v>
      </c>
      <c r="Y1708">
        <v>2008</v>
      </c>
      <c r="Z1708" t="s">
        <v>96</v>
      </c>
      <c r="AA1708">
        <f t="shared" si="209"/>
        <v>14.668968182137727</v>
      </c>
      <c r="AB1708">
        <f t="shared" si="210"/>
        <v>31.099857503738694</v>
      </c>
      <c r="AC1708">
        <f t="shared" si="211"/>
        <v>41.813035234455128</v>
      </c>
      <c r="AD1708">
        <f t="shared" si="212"/>
        <v>12.418139079668443</v>
      </c>
      <c r="AE1708">
        <f t="shared" si="213"/>
        <v>0</v>
      </c>
      <c r="AF1708" s="1" t="s">
        <v>11</v>
      </c>
      <c r="AG1708" s="1" t="s">
        <v>58</v>
      </c>
      <c r="AH1708">
        <f t="shared" si="216"/>
        <v>100</v>
      </c>
    </row>
    <row r="1709" spans="1:34" x14ac:dyDescent="0.45">
      <c r="A1709" t="str">
        <f>MID('Stand condition - SCT output'!$I1709,9,4)</f>
        <v>2007</v>
      </c>
      <c r="B1709">
        <f t="shared" si="214"/>
        <v>2008</v>
      </c>
      <c r="C1709" t="str">
        <f>MID('Stand condition - SCT output'!$I1709,18,4)</f>
        <v>2009</v>
      </c>
      <c r="D1709">
        <f>SUM('Stand condition - SCT output'!$B1709:$C1709)</f>
        <v>130641817.82228805</v>
      </c>
      <c r="E1709" s="1">
        <f>'Stand condition - SCT output'!$D1709</f>
        <v>427538022.61085099</v>
      </c>
      <c r="F1709" s="1">
        <f>'Stand condition - SCT output'!$E1709</f>
        <v>273143706.82553399</v>
      </c>
      <c r="G1709" s="1">
        <f>'Stand condition - SCT output'!$F1709</f>
        <v>54274487.633942902</v>
      </c>
      <c r="H1709" s="1">
        <f>'Stand condition - SCT output'!$G1709</f>
        <v>1284.7838745117101</v>
      </c>
      <c r="I1709" s="1" t="str">
        <f>'Stand condition - SCT output'!$H1709</f>
        <v>Lachlan</v>
      </c>
      <c r="J1709" s="1" t="str">
        <f>'Stand condition - SCT output'!$J1709</f>
        <v>Black Box</v>
      </c>
      <c r="K1709" s="1"/>
      <c r="L1709" t="s">
        <v>94</v>
      </c>
      <c r="M1709">
        <v>2008</v>
      </c>
      <c r="N1709" t="s">
        <v>96</v>
      </c>
      <c r="O1709">
        <v>130641817.82228805</v>
      </c>
      <c r="P1709" s="1">
        <v>427538022.61085099</v>
      </c>
      <c r="Q1709" s="1">
        <v>273143706.82553399</v>
      </c>
      <c r="R1709" s="1">
        <v>54274487.633942902</v>
      </c>
      <c r="S1709" s="1">
        <v>1284.7838745117101</v>
      </c>
      <c r="T1709" s="1" t="s">
        <v>12</v>
      </c>
      <c r="U1709" s="1" t="s">
        <v>58</v>
      </c>
      <c r="V1709">
        <f t="shared" si="215"/>
        <v>885599319.67649055</v>
      </c>
      <c r="X1709" t="s">
        <v>94</v>
      </c>
      <c r="Y1709">
        <v>2008</v>
      </c>
      <c r="Z1709" t="s">
        <v>96</v>
      </c>
      <c r="AA1709">
        <f t="shared" si="209"/>
        <v>14.751797446051732</v>
      </c>
      <c r="AB1709">
        <f t="shared" si="210"/>
        <v>48.276688239443388</v>
      </c>
      <c r="AC1709">
        <f t="shared" si="211"/>
        <v>30.842809017210332</v>
      </c>
      <c r="AD1709">
        <f t="shared" si="212"/>
        <v>6.1285602222198383</v>
      </c>
      <c r="AE1709">
        <f t="shared" si="213"/>
        <v>1.4507507469416775E-4</v>
      </c>
      <c r="AF1709" s="1" t="s">
        <v>12</v>
      </c>
      <c r="AG1709" s="1" t="s">
        <v>58</v>
      </c>
      <c r="AH1709">
        <f t="shared" si="216"/>
        <v>99.999999999999986</v>
      </c>
    </row>
    <row r="1710" spans="1:34" x14ac:dyDescent="0.45">
      <c r="A1710" t="str">
        <f>MID('Stand condition - SCT output'!$I1710,9,4)</f>
        <v>2007</v>
      </c>
      <c r="B1710">
        <f t="shared" si="214"/>
        <v>2008</v>
      </c>
      <c r="C1710" t="str">
        <f>MID('Stand condition - SCT output'!$I1710,18,4)</f>
        <v>2009</v>
      </c>
      <c r="D1710">
        <f>SUM('Stand condition - SCT output'!$B1710:$C1710)</f>
        <v>4728031.8179642009</v>
      </c>
      <c r="E1710" s="1">
        <f>'Stand condition - SCT output'!$D1710</f>
        <v>11247513.6691554</v>
      </c>
      <c r="F1710" s="1">
        <f>'Stand condition - SCT output'!$E1710</f>
        <v>13916950.120897399</v>
      </c>
      <c r="G1710" s="1">
        <f>'Stand condition - SCT output'!$F1710</f>
        <v>6492788.68360643</v>
      </c>
      <c r="H1710" s="1">
        <f>'Stand condition - SCT output'!$G1710</f>
        <v>625.10260009765602</v>
      </c>
      <c r="I1710" s="1" t="str">
        <f>'Stand condition - SCT output'!$H1710</f>
        <v>Loddon</v>
      </c>
      <c r="J1710" s="1" t="str">
        <f>'Stand condition - SCT output'!$J1710</f>
        <v>Black Box</v>
      </c>
      <c r="K1710" s="1"/>
      <c r="L1710" t="s">
        <v>94</v>
      </c>
      <c r="M1710">
        <v>2008</v>
      </c>
      <c r="N1710" t="s">
        <v>96</v>
      </c>
      <c r="O1710">
        <v>4728031.8179642009</v>
      </c>
      <c r="P1710" s="1">
        <v>11247513.6691554</v>
      </c>
      <c r="Q1710" s="1">
        <v>13916950.120897399</v>
      </c>
      <c r="R1710" s="1">
        <v>6492788.68360643</v>
      </c>
      <c r="S1710" s="1">
        <v>625.10260009765602</v>
      </c>
      <c r="T1710" s="1" t="s">
        <v>13</v>
      </c>
      <c r="U1710" s="1" t="s">
        <v>58</v>
      </c>
      <c r="V1710">
        <f t="shared" si="215"/>
        <v>36385909.394223526</v>
      </c>
      <c r="X1710" t="s">
        <v>94</v>
      </c>
      <c r="Y1710">
        <v>2008</v>
      </c>
      <c r="Z1710" t="s">
        <v>96</v>
      </c>
      <c r="AA1710">
        <f t="shared" si="209"/>
        <v>12.994128487317136</v>
      </c>
      <c r="AB1710">
        <f t="shared" si="210"/>
        <v>30.911728898387814</v>
      </c>
      <c r="AC1710">
        <f t="shared" si="211"/>
        <v>38.24818549981547</v>
      </c>
      <c r="AD1710">
        <f t="shared" si="212"/>
        <v>17.844239134606315</v>
      </c>
      <c r="AE1710">
        <f t="shared" si="213"/>
        <v>1.7179798732662559E-3</v>
      </c>
      <c r="AF1710" s="1" t="s">
        <v>13</v>
      </c>
      <c r="AG1710" s="1" t="s">
        <v>58</v>
      </c>
      <c r="AH1710">
        <f t="shared" si="216"/>
        <v>100</v>
      </c>
    </row>
    <row r="1711" spans="1:34" x14ac:dyDescent="0.45">
      <c r="A1711" t="str">
        <f>MID('Stand condition - SCT output'!$I1711,9,4)</f>
        <v>2007</v>
      </c>
      <c r="B1711">
        <f t="shared" si="214"/>
        <v>2008</v>
      </c>
      <c r="C1711" t="str">
        <f>MID('Stand condition - SCT output'!$I1711,18,4)</f>
        <v>2009</v>
      </c>
      <c r="D1711">
        <f>SUM('Stand condition - SCT output'!$B1711:$C1711)</f>
        <v>155198965.44762021</v>
      </c>
      <c r="E1711" s="1">
        <f>'Stand condition - SCT output'!$D1711</f>
        <v>509462049.54231399</v>
      </c>
      <c r="F1711" s="1">
        <f>'Stand condition - SCT output'!$E1711</f>
        <v>349127868.05102903</v>
      </c>
      <c r="G1711" s="1">
        <f>'Stand condition - SCT output'!$F1711</f>
        <v>161091552.820932</v>
      </c>
      <c r="H1711" s="1">
        <f>'Stand condition - SCT output'!$G1711</f>
        <v>4469.94921875</v>
      </c>
      <c r="I1711" s="1" t="str">
        <f>'Stand condition - SCT output'!$H1711</f>
        <v>Lower Darling</v>
      </c>
      <c r="J1711" s="1" t="str">
        <f>'Stand condition - SCT output'!$J1711</f>
        <v>Black Box</v>
      </c>
      <c r="K1711" s="1"/>
      <c r="L1711" t="s">
        <v>94</v>
      </c>
      <c r="M1711">
        <v>2008</v>
      </c>
      <c r="N1711" t="s">
        <v>96</v>
      </c>
      <c r="O1711">
        <v>155198965.44762021</v>
      </c>
      <c r="P1711" s="1">
        <v>509462049.54231399</v>
      </c>
      <c r="Q1711" s="1">
        <v>349127868.05102903</v>
      </c>
      <c r="R1711" s="1">
        <v>161091552.820932</v>
      </c>
      <c r="S1711" s="1">
        <v>4469.94921875</v>
      </c>
      <c r="T1711" s="1" t="s">
        <v>14</v>
      </c>
      <c r="U1711" s="1" t="s">
        <v>58</v>
      </c>
      <c r="V1711">
        <f t="shared" si="215"/>
        <v>1174884905.8111138</v>
      </c>
      <c r="X1711" t="s">
        <v>94</v>
      </c>
      <c r="Y1711">
        <v>2008</v>
      </c>
      <c r="Z1711" t="s">
        <v>96</v>
      </c>
      <c r="AA1711">
        <f t="shared" si="209"/>
        <v>13.20971651605945</v>
      </c>
      <c r="AB1711">
        <f t="shared" si="210"/>
        <v>43.362719788334751</v>
      </c>
      <c r="AC1711">
        <f t="shared" si="211"/>
        <v>29.715920795662882</v>
      </c>
      <c r="AD1711">
        <f t="shared" si="212"/>
        <v>13.711262441465962</v>
      </c>
      <c r="AE1711">
        <f t="shared" si="213"/>
        <v>3.804584769657968E-4</v>
      </c>
      <c r="AF1711" s="1" t="s">
        <v>14</v>
      </c>
      <c r="AG1711" s="1" t="s">
        <v>58</v>
      </c>
      <c r="AH1711">
        <f t="shared" si="216"/>
        <v>100.00000000000001</v>
      </c>
    </row>
    <row r="1712" spans="1:34" x14ac:dyDescent="0.45">
      <c r="A1712" t="str">
        <f>MID('Stand condition - SCT output'!$I1712,9,4)</f>
        <v>2007</v>
      </c>
      <c r="B1712">
        <f t="shared" si="214"/>
        <v>2008</v>
      </c>
      <c r="C1712" t="str">
        <f>MID('Stand condition - SCT output'!$I1712,18,4)</f>
        <v>2009</v>
      </c>
      <c r="D1712">
        <f>SUM('Stand condition - SCT output'!$B1712:$C1712)</f>
        <v>6148942.7802734347</v>
      </c>
      <c r="E1712" s="1">
        <f>'Stand condition - SCT output'!$D1712</f>
        <v>83181233.805791602</v>
      </c>
      <c r="F1712" s="1">
        <f>'Stand condition - SCT output'!$E1712</f>
        <v>773605344.50965703</v>
      </c>
      <c r="G1712" s="1">
        <f>'Stand condition - SCT output'!$F1712</f>
        <v>934733528.95881796</v>
      </c>
      <c r="H1712" s="1">
        <f>'Stand condition - SCT output'!$G1712</f>
        <v>9250.7518310546802</v>
      </c>
      <c r="I1712" s="1" t="str">
        <f>'Stand condition - SCT output'!$H1712</f>
        <v>Macquarie-Castlereagh</v>
      </c>
      <c r="J1712" s="1" t="str">
        <f>'Stand condition - SCT output'!$J1712</f>
        <v>Black Box</v>
      </c>
      <c r="K1712" s="1"/>
      <c r="L1712" t="s">
        <v>94</v>
      </c>
      <c r="M1712">
        <v>2008</v>
      </c>
      <c r="N1712" t="s">
        <v>96</v>
      </c>
      <c r="O1712">
        <v>6148942.7802734347</v>
      </c>
      <c r="P1712" s="1">
        <v>83181233.805791602</v>
      </c>
      <c r="Q1712" s="1">
        <v>773605344.50965703</v>
      </c>
      <c r="R1712" s="1">
        <v>934733528.95881796</v>
      </c>
      <c r="S1712" s="1">
        <v>9250.7518310546802</v>
      </c>
      <c r="T1712" s="1" t="s">
        <v>15</v>
      </c>
      <c r="U1712" s="1" t="s">
        <v>58</v>
      </c>
      <c r="V1712">
        <f t="shared" si="215"/>
        <v>1797678300.8063712</v>
      </c>
      <c r="X1712" t="s">
        <v>94</v>
      </c>
      <c r="Y1712">
        <v>2008</v>
      </c>
      <c r="Z1712" t="s">
        <v>96</v>
      </c>
      <c r="AA1712">
        <f t="shared" si="209"/>
        <v>0.34204911843878016</v>
      </c>
      <c r="AB1712">
        <f t="shared" si="210"/>
        <v>4.6271479034085026</v>
      </c>
      <c r="AC1712">
        <f t="shared" si="211"/>
        <v>43.033580822700401</v>
      </c>
      <c r="AD1712">
        <f t="shared" si="212"/>
        <v>51.996707561054244</v>
      </c>
      <c r="AE1712">
        <f t="shared" si="213"/>
        <v>5.145943980580473E-4</v>
      </c>
      <c r="AF1712" s="1" t="s">
        <v>15</v>
      </c>
      <c r="AG1712" s="1" t="s">
        <v>58</v>
      </c>
      <c r="AH1712">
        <f t="shared" si="216"/>
        <v>99.999999999999972</v>
      </c>
    </row>
    <row r="1713" spans="1:34" x14ac:dyDescent="0.45">
      <c r="A1713" t="str">
        <f>MID('Stand condition - SCT output'!$I1713,9,4)</f>
        <v>2007</v>
      </c>
      <c r="B1713">
        <f t="shared" si="214"/>
        <v>2008</v>
      </c>
      <c r="C1713" t="str">
        <f>MID('Stand condition - SCT output'!$I1713,18,4)</f>
        <v>2009</v>
      </c>
      <c r="D1713">
        <f>SUM('Stand condition - SCT output'!$B1713:$C1713)</f>
        <v>94208.567504882754</v>
      </c>
      <c r="E1713" s="1">
        <f>'Stand condition - SCT output'!$D1713</f>
        <v>2170099.6219468</v>
      </c>
      <c r="F1713" s="1">
        <f>'Stand condition - SCT output'!$E1713</f>
        <v>11409157.9659584</v>
      </c>
      <c r="G1713" s="1">
        <f>'Stand condition - SCT output'!$F1713</f>
        <v>11800275.320056099</v>
      </c>
      <c r="H1713" s="1">
        <f>'Stand condition - SCT output'!$G1713</f>
        <v>0</v>
      </c>
      <c r="I1713" s="1" t="str">
        <f>'Stand condition - SCT output'!$H1713</f>
        <v>Moonie</v>
      </c>
      <c r="J1713" s="1" t="str">
        <f>'Stand condition - SCT output'!$J1713</f>
        <v>Black Box</v>
      </c>
      <c r="K1713" s="1"/>
      <c r="L1713" t="s">
        <v>94</v>
      </c>
      <c r="M1713">
        <v>2008</v>
      </c>
      <c r="N1713" t="s">
        <v>96</v>
      </c>
      <c r="O1713">
        <v>94208.567504882754</v>
      </c>
      <c r="P1713" s="1">
        <v>2170099.6219468</v>
      </c>
      <c r="Q1713" s="1">
        <v>11409157.9659584</v>
      </c>
      <c r="R1713" s="1">
        <v>11800275.320056099</v>
      </c>
      <c r="S1713" s="1">
        <v>0</v>
      </c>
      <c r="T1713" s="1" t="s">
        <v>16</v>
      </c>
      <c r="U1713" s="1" t="s">
        <v>58</v>
      </c>
      <c r="V1713">
        <f t="shared" si="215"/>
        <v>25473741.475466184</v>
      </c>
      <c r="X1713" t="s">
        <v>94</v>
      </c>
      <c r="Y1713">
        <v>2008</v>
      </c>
      <c r="Z1713" t="s">
        <v>96</v>
      </c>
      <c r="AA1713">
        <f t="shared" si="209"/>
        <v>0.36982618982615972</v>
      </c>
      <c r="AB1713">
        <f t="shared" si="210"/>
        <v>8.5189669685422054</v>
      </c>
      <c r="AC1713">
        <f t="shared" si="211"/>
        <v>44.787916125107039</v>
      </c>
      <c r="AD1713">
        <f t="shared" si="212"/>
        <v>46.323290716524582</v>
      </c>
      <c r="AE1713">
        <f t="shared" si="213"/>
        <v>0</v>
      </c>
      <c r="AF1713" s="1" t="s">
        <v>16</v>
      </c>
      <c r="AG1713" s="1" t="s">
        <v>58</v>
      </c>
      <c r="AH1713">
        <f t="shared" si="216"/>
        <v>99.999999999999986</v>
      </c>
    </row>
    <row r="1714" spans="1:34" x14ac:dyDescent="0.45">
      <c r="A1714" t="str">
        <f>MID('Stand condition - SCT output'!$I1714,9,4)</f>
        <v>2007</v>
      </c>
      <c r="B1714">
        <f t="shared" si="214"/>
        <v>2008</v>
      </c>
      <c r="C1714" t="str">
        <f>MID('Stand condition - SCT output'!$I1714,18,4)</f>
        <v>2009</v>
      </c>
      <c r="D1714">
        <f>SUM('Stand condition - SCT output'!$B1714:$C1714)</f>
        <v>195921649.72806495</v>
      </c>
      <c r="E1714" s="1">
        <f>'Stand condition - SCT output'!$D1714</f>
        <v>584682653.44471204</v>
      </c>
      <c r="F1714" s="1">
        <f>'Stand condition - SCT output'!$E1714</f>
        <v>686431009.66767704</v>
      </c>
      <c r="G1714" s="1">
        <f>'Stand condition - SCT output'!$F1714</f>
        <v>478782070.469262</v>
      </c>
      <c r="H1714" s="1">
        <f>'Stand condition - SCT output'!$G1714</f>
        <v>15915.8115844726</v>
      </c>
      <c r="I1714" s="1" t="str">
        <f>'Stand condition - SCT output'!$H1714</f>
        <v>Murray</v>
      </c>
      <c r="J1714" s="1" t="str">
        <f>'Stand condition - SCT output'!$J1714</f>
        <v>Black Box</v>
      </c>
      <c r="K1714" s="1"/>
      <c r="L1714" t="s">
        <v>94</v>
      </c>
      <c r="M1714">
        <v>2008</v>
      </c>
      <c r="N1714" t="s">
        <v>96</v>
      </c>
      <c r="O1714">
        <v>195921649.72806495</v>
      </c>
      <c r="P1714" s="1">
        <v>584682653.44471204</v>
      </c>
      <c r="Q1714" s="1">
        <v>686431009.66767704</v>
      </c>
      <c r="R1714" s="1">
        <v>478782070.469262</v>
      </c>
      <c r="S1714" s="1">
        <v>15915.8115844726</v>
      </c>
      <c r="T1714" s="1" t="s">
        <v>17</v>
      </c>
      <c r="U1714" s="1" t="s">
        <v>58</v>
      </c>
      <c r="V1714">
        <f t="shared" si="215"/>
        <v>1945833299.1213007</v>
      </c>
      <c r="X1714" t="s">
        <v>94</v>
      </c>
      <c r="Y1714">
        <v>2008</v>
      </c>
      <c r="Z1714" t="s">
        <v>96</v>
      </c>
      <c r="AA1714">
        <f t="shared" si="209"/>
        <v>10.068778749779812</v>
      </c>
      <c r="AB1714">
        <f t="shared" si="210"/>
        <v>30.047931326323944</v>
      </c>
      <c r="AC1714">
        <f t="shared" si="211"/>
        <v>35.276968997172339</v>
      </c>
      <c r="AD1714">
        <f t="shared" si="212"/>
        <v>24.605502983501744</v>
      </c>
      <c r="AE1714">
        <f t="shared" si="213"/>
        <v>8.179432221485706E-4</v>
      </c>
      <c r="AF1714" s="1" t="s">
        <v>17</v>
      </c>
      <c r="AG1714" s="1" t="s">
        <v>58</v>
      </c>
      <c r="AH1714">
        <f t="shared" si="216"/>
        <v>99.999999999999986</v>
      </c>
    </row>
    <row r="1715" spans="1:34" x14ac:dyDescent="0.45">
      <c r="A1715" t="str">
        <f>MID('Stand condition - SCT output'!$I1715,9,4)</f>
        <v>2007</v>
      </c>
      <c r="B1715">
        <f t="shared" si="214"/>
        <v>2008</v>
      </c>
      <c r="C1715" t="str">
        <f>MID('Stand condition - SCT output'!$I1715,18,4)</f>
        <v>2009</v>
      </c>
      <c r="D1715">
        <f>SUM('Stand condition - SCT output'!$B1715:$C1715)</f>
        <v>686678.91070963501</v>
      </c>
      <c r="E1715" s="1">
        <f>'Stand condition - SCT output'!$D1715</f>
        <v>14807805.0257245</v>
      </c>
      <c r="F1715" s="1">
        <f>'Stand condition - SCT output'!$E1715</f>
        <v>105486720.019457</v>
      </c>
      <c r="G1715" s="1">
        <f>'Stand condition - SCT output'!$F1715</f>
        <v>104631564.40208501</v>
      </c>
      <c r="H1715" s="1">
        <f>'Stand condition - SCT output'!$G1715</f>
        <v>4587.1807509478404</v>
      </c>
      <c r="I1715" s="1" t="str">
        <f>'Stand condition - SCT output'!$H1715</f>
        <v>Barwon-Darling</v>
      </c>
      <c r="J1715" s="1" t="str">
        <f>'Stand condition - SCT output'!$J1715</f>
        <v>Black Box</v>
      </c>
      <c r="K1715" s="1"/>
      <c r="L1715" t="s">
        <v>94</v>
      </c>
      <c r="M1715">
        <v>2008</v>
      </c>
      <c r="N1715" t="s">
        <v>96</v>
      </c>
      <c r="O1715">
        <v>686678.91070963501</v>
      </c>
      <c r="P1715" s="1">
        <v>14807805.0257245</v>
      </c>
      <c r="Q1715" s="1">
        <v>105486720.019457</v>
      </c>
      <c r="R1715" s="1">
        <v>104631564.40208501</v>
      </c>
      <c r="S1715" s="1">
        <v>4587.1807509478404</v>
      </c>
      <c r="T1715" s="1" t="s">
        <v>18</v>
      </c>
      <c r="U1715" s="1" t="s">
        <v>58</v>
      </c>
      <c r="V1715">
        <f t="shared" si="215"/>
        <v>225617355.53872707</v>
      </c>
      <c r="X1715" t="s">
        <v>94</v>
      </c>
      <c r="Y1715">
        <v>2008</v>
      </c>
      <c r="Z1715" t="s">
        <v>96</v>
      </c>
      <c r="AA1715">
        <f t="shared" si="209"/>
        <v>0.30435553553492783</v>
      </c>
      <c r="AB1715">
        <f t="shared" si="210"/>
        <v>6.5632384487295123</v>
      </c>
      <c r="AC1715">
        <f t="shared" si="211"/>
        <v>46.754701014723253</v>
      </c>
      <c r="AD1715">
        <f t="shared" si="212"/>
        <v>46.375671832624185</v>
      </c>
      <c r="AE1715">
        <f t="shared" si="213"/>
        <v>2.0331683881298101E-3</v>
      </c>
      <c r="AF1715" s="1" t="s">
        <v>18</v>
      </c>
      <c r="AG1715" s="1" t="s">
        <v>58</v>
      </c>
      <c r="AH1715">
        <f t="shared" si="216"/>
        <v>100</v>
      </c>
    </row>
    <row r="1716" spans="1:34" x14ac:dyDescent="0.45">
      <c r="A1716" t="str">
        <f>MID('Stand condition - SCT output'!$I1716,9,4)</f>
        <v>2007</v>
      </c>
      <c r="B1716">
        <f t="shared" si="214"/>
        <v>2008</v>
      </c>
      <c r="C1716" t="str">
        <f>MID('Stand condition - SCT output'!$I1716,18,4)</f>
        <v>2009</v>
      </c>
      <c r="D1716">
        <f>SUM('Stand condition - SCT output'!$B1716:$C1716)</f>
        <v>475875.15631103504</v>
      </c>
      <c r="E1716" s="1">
        <f>'Stand condition - SCT output'!$D1716</f>
        <v>5942600.1875184299</v>
      </c>
      <c r="F1716" s="1">
        <f>'Stand condition - SCT output'!$E1716</f>
        <v>30303941.3185688</v>
      </c>
      <c r="G1716" s="1">
        <f>'Stand condition - SCT output'!$F1716</f>
        <v>44751223.058654703</v>
      </c>
      <c r="H1716" s="1">
        <f>'Stand condition - SCT output'!$G1716</f>
        <v>0</v>
      </c>
      <c r="I1716" s="1" t="str">
        <f>'Stand condition - SCT output'!$H1716</f>
        <v>Border Rivers</v>
      </c>
      <c r="J1716" s="1" t="str">
        <f>'Stand condition - SCT output'!$J1716</f>
        <v>Black Box</v>
      </c>
      <c r="K1716" s="1"/>
      <c r="L1716" t="s">
        <v>94</v>
      </c>
      <c r="M1716">
        <v>2008</v>
      </c>
      <c r="N1716" t="s">
        <v>96</v>
      </c>
      <c r="O1716">
        <v>475875.15631103504</v>
      </c>
      <c r="P1716" s="1">
        <v>5942600.1875184299</v>
      </c>
      <c r="Q1716" s="1">
        <v>30303941.3185688</v>
      </c>
      <c r="R1716" s="1">
        <v>44751223.058654703</v>
      </c>
      <c r="S1716" s="1">
        <v>0</v>
      </c>
      <c r="T1716" s="1" t="s">
        <v>19</v>
      </c>
      <c r="U1716" s="1" t="s">
        <v>58</v>
      </c>
      <c r="V1716">
        <f t="shared" si="215"/>
        <v>81473639.721052974</v>
      </c>
      <c r="X1716" t="s">
        <v>94</v>
      </c>
      <c r="Y1716">
        <v>2008</v>
      </c>
      <c r="Z1716" t="s">
        <v>96</v>
      </c>
      <c r="AA1716">
        <f t="shared" si="209"/>
        <v>0.58408481312522953</v>
      </c>
      <c r="AB1716">
        <f t="shared" si="210"/>
        <v>7.2938931019462583</v>
      </c>
      <c r="AC1716">
        <f t="shared" si="211"/>
        <v>37.19478032689166</v>
      </c>
      <c r="AD1716">
        <f t="shared" si="212"/>
        <v>54.92724175803685</v>
      </c>
      <c r="AE1716">
        <f t="shared" si="213"/>
        <v>0</v>
      </c>
      <c r="AF1716" s="1" t="s">
        <v>19</v>
      </c>
      <c r="AG1716" s="1" t="s">
        <v>58</v>
      </c>
      <c r="AH1716">
        <f t="shared" si="216"/>
        <v>100</v>
      </c>
    </row>
    <row r="1717" spans="1:34" x14ac:dyDescent="0.45">
      <c r="A1717" t="str">
        <f>MID('Stand condition - SCT output'!$I1717,9,4)</f>
        <v>2007</v>
      </c>
      <c r="B1717">
        <f t="shared" si="214"/>
        <v>2008</v>
      </c>
      <c r="C1717" t="str">
        <f>MID('Stand condition - SCT output'!$I1717,18,4)</f>
        <v>2009</v>
      </c>
      <c r="D1717">
        <f>SUM('Stand condition - SCT output'!$B1717:$C1717)</f>
        <v>29312.122497558506</v>
      </c>
      <c r="E1717" s="1">
        <f>'Stand condition - SCT output'!$D1717</f>
        <v>104707.147216796</v>
      </c>
      <c r="F1717" s="1">
        <f>'Stand condition - SCT output'!$E1717</f>
        <v>275486.51104736299</v>
      </c>
      <c r="G1717" s="1">
        <f>'Stand condition - SCT output'!$F1717</f>
        <v>306868.55551015801</v>
      </c>
      <c r="H1717" s="1">
        <f>'Stand condition - SCT output'!$G1717</f>
        <v>0</v>
      </c>
      <c r="I1717" s="1" t="str">
        <f>'Stand condition - SCT output'!$H1717</f>
        <v>Campaspe</v>
      </c>
      <c r="J1717" s="1" t="str">
        <f>'Stand condition - SCT output'!$J1717</f>
        <v>Black Box</v>
      </c>
      <c r="K1717" s="1"/>
      <c r="L1717" t="s">
        <v>94</v>
      </c>
      <c r="M1717">
        <v>2008</v>
      </c>
      <c r="N1717" t="s">
        <v>96</v>
      </c>
      <c r="O1717">
        <v>29312.122497558506</v>
      </c>
      <c r="P1717" s="1">
        <v>104707.147216796</v>
      </c>
      <c r="Q1717" s="1">
        <v>275486.51104736299</v>
      </c>
      <c r="R1717" s="1">
        <v>306868.55551015801</v>
      </c>
      <c r="S1717" s="1">
        <v>0</v>
      </c>
      <c r="T1717" s="1" t="s">
        <v>20</v>
      </c>
      <c r="U1717" s="1" t="s">
        <v>58</v>
      </c>
      <c r="V1717">
        <f t="shared" si="215"/>
        <v>716374.33627187554</v>
      </c>
      <c r="X1717" t="s">
        <v>94</v>
      </c>
      <c r="Y1717">
        <v>2008</v>
      </c>
      <c r="Z1717" t="s">
        <v>96</v>
      </c>
      <c r="AA1717">
        <f t="shared" si="209"/>
        <v>4.0917326338215005</v>
      </c>
      <c r="AB1717">
        <f t="shared" si="210"/>
        <v>14.616261626806516</v>
      </c>
      <c r="AC1717">
        <f t="shared" si="211"/>
        <v>38.455664461828434</v>
      </c>
      <c r="AD1717">
        <f t="shared" si="212"/>
        <v>42.836341277543546</v>
      </c>
      <c r="AE1717">
        <f t="shared" si="213"/>
        <v>0</v>
      </c>
      <c r="AF1717" s="1" t="s">
        <v>20</v>
      </c>
      <c r="AG1717" s="1" t="s">
        <v>58</v>
      </c>
      <c r="AH1717">
        <f t="shared" si="216"/>
        <v>100</v>
      </c>
    </row>
    <row r="1718" spans="1:34" x14ac:dyDescent="0.45">
      <c r="A1718" t="str">
        <f>MID('Stand condition - SCT output'!$I1718,9,4)</f>
        <v>2007</v>
      </c>
      <c r="B1718">
        <f t="shared" si="214"/>
        <v>2008</v>
      </c>
      <c r="C1718" t="str">
        <f>MID('Stand condition - SCT output'!$I1718,18,4)</f>
        <v>2009</v>
      </c>
      <c r="D1718">
        <f>SUM('Stand condition - SCT output'!$B1718:$C1718)</f>
        <v>1043663.7260131835</v>
      </c>
      <c r="E1718" s="1">
        <f>'Stand condition - SCT output'!$D1718</f>
        <v>2183987.8183483598</v>
      </c>
      <c r="F1718" s="1">
        <f>'Stand condition - SCT output'!$E1718</f>
        <v>8313780.9920785902</v>
      </c>
      <c r="G1718" s="1">
        <f>'Stand condition - SCT output'!$F1718</f>
        <v>11040480.9254569</v>
      </c>
      <c r="H1718" s="1">
        <f>'Stand condition - SCT output'!$G1718</f>
        <v>622.33935546875</v>
      </c>
      <c r="I1718" s="1" t="str">
        <f>'Stand condition - SCT output'!$H1718</f>
        <v>Goulburn-Broken</v>
      </c>
      <c r="J1718" s="1" t="str">
        <f>'Stand condition - SCT output'!$J1718</f>
        <v>Black Box</v>
      </c>
      <c r="K1718" s="1"/>
      <c r="L1718" t="s">
        <v>94</v>
      </c>
      <c r="M1718">
        <v>2008</v>
      </c>
      <c r="N1718" t="s">
        <v>96</v>
      </c>
      <c r="O1718">
        <v>1043663.7260131835</v>
      </c>
      <c r="P1718" s="1">
        <v>2183987.8183483598</v>
      </c>
      <c r="Q1718" s="1">
        <v>8313780.9920785902</v>
      </c>
      <c r="R1718" s="1">
        <v>11040480.9254569</v>
      </c>
      <c r="S1718" s="1">
        <v>622.33935546875</v>
      </c>
      <c r="T1718" s="1" t="s">
        <v>21</v>
      </c>
      <c r="U1718" s="1" t="s">
        <v>58</v>
      </c>
      <c r="V1718">
        <f t="shared" si="215"/>
        <v>22582535.801252503</v>
      </c>
      <c r="X1718" t="s">
        <v>94</v>
      </c>
      <c r="Y1718">
        <v>2008</v>
      </c>
      <c r="Z1718" t="s">
        <v>96</v>
      </c>
      <c r="AA1718">
        <f t="shared" si="209"/>
        <v>4.6215524031419815</v>
      </c>
      <c r="AB1718">
        <f t="shared" si="210"/>
        <v>9.6711363044854703</v>
      </c>
      <c r="AC1718">
        <f t="shared" si="211"/>
        <v>36.815090498461558</v>
      </c>
      <c r="AD1718">
        <f t="shared" si="212"/>
        <v>48.88946495036469</v>
      </c>
      <c r="AE1718">
        <f t="shared" si="213"/>
        <v>2.7558435462957751E-3</v>
      </c>
      <c r="AF1718" s="1" t="s">
        <v>21</v>
      </c>
      <c r="AG1718" s="1" t="s">
        <v>58</v>
      </c>
      <c r="AH1718">
        <f t="shared" si="216"/>
        <v>99.999999999999986</v>
      </c>
    </row>
    <row r="1719" spans="1:34" x14ac:dyDescent="0.45">
      <c r="A1719" t="str">
        <f>MID('Stand condition - SCT output'!$I1719,9,4)</f>
        <v>2007</v>
      </c>
      <c r="B1719">
        <f t="shared" si="214"/>
        <v>2008</v>
      </c>
      <c r="C1719" t="str">
        <f>MID('Stand condition - SCT output'!$I1719,18,4)</f>
        <v>2009</v>
      </c>
      <c r="D1719">
        <f>SUM('Stand condition - SCT output'!$B1719:$C1719)</f>
        <v>501234.19714355422</v>
      </c>
      <c r="E1719" s="1">
        <f>'Stand condition - SCT output'!$D1719</f>
        <v>6069311.7217074502</v>
      </c>
      <c r="F1719" s="1">
        <f>'Stand condition - SCT output'!$E1719</f>
        <v>61567898.8526752</v>
      </c>
      <c r="G1719" s="1">
        <f>'Stand condition - SCT output'!$F1719</f>
        <v>147430442.57071501</v>
      </c>
      <c r="H1719" s="1">
        <f>'Stand condition - SCT output'!$G1719</f>
        <v>4030.9913330078102</v>
      </c>
      <c r="I1719" s="1" t="str">
        <f>'Stand condition - SCT output'!$H1719</f>
        <v>Gwydir</v>
      </c>
      <c r="J1719" s="1" t="str">
        <f>'Stand condition - SCT output'!$J1719</f>
        <v>Black Box</v>
      </c>
      <c r="K1719" s="1"/>
      <c r="L1719" t="s">
        <v>94</v>
      </c>
      <c r="M1719">
        <v>2008</v>
      </c>
      <c r="N1719" t="s">
        <v>96</v>
      </c>
      <c r="O1719">
        <v>501234.19714355422</v>
      </c>
      <c r="P1719" s="1">
        <v>6069311.7217074502</v>
      </c>
      <c r="Q1719" s="1">
        <v>61567898.8526752</v>
      </c>
      <c r="R1719" s="1">
        <v>147430442.57071501</v>
      </c>
      <c r="S1719" s="1">
        <v>4030.9913330078102</v>
      </c>
      <c r="T1719" s="1" t="s">
        <v>22</v>
      </c>
      <c r="U1719" s="1" t="s">
        <v>58</v>
      </c>
      <c r="V1719">
        <f t="shared" si="215"/>
        <v>215572918.33357424</v>
      </c>
      <c r="X1719" t="s">
        <v>94</v>
      </c>
      <c r="Y1719">
        <v>2008</v>
      </c>
      <c r="Z1719" t="s">
        <v>96</v>
      </c>
      <c r="AA1719">
        <f t="shared" si="209"/>
        <v>0.23251259992127216</v>
      </c>
      <c r="AB1719">
        <f t="shared" si="210"/>
        <v>2.8154332968280786</v>
      </c>
      <c r="AC1719">
        <f t="shared" si="211"/>
        <v>28.560126813984109</v>
      </c>
      <c r="AD1719">
        <f t="shared" si="212"/>
        <v>68.390057392359182</v>
      </c>
      <c r="AE1719">
        <f t="shared" si="213"/>
        <v>1.8698969073519319E-3</v>
      </c>
      <c r="AF1719" s="1" t="s">
        <v>22</v>
      </c>
      <c r="AG1719" s="1" t="s">
        <v>58</v>
      </c>
      <c r="AH1719">
        <f t="shared" si="216"/>
        <v>100</v>
      </c>
    </row>
    <row r="1720" spans="1:34" x14ac:dyDescent="0.45">
      <c r="A1720" t="str">
        <f>MID('Stand condition - SCT output'!$I1720,9,4)</f>
        <v>2007</v>
      </c>
      <c r="B1720">
        <f t="shared" si="214"/>
        <v>2008</v>
      </c>
      <c r="C1720" t="str">
        <f>MID('Stand condition - SCT output'!$I1720,18,4)</f>
        <v>2009</v>
      </c>
      <c r="D1720">
        <f>SUM('Stand condition - SCT output'!$B1720:$C1720)</f>
        <v>1653421.7818842845</v>
      </c>
      <c r="E1720" s="1">
        <f>'Stand condition - SCT output'!$D1720</f>
        <v>42747160.482601099</v>
      </c>
      <c r="F1720" s="1">
        <f>'Stand condition - SCT output'!$E1720</f>
        <v>450242471.92022502</v>
      </c>
      <c r="G1720" s="1">
        <f>'Stand condition - SCT output'!$F1720</f>
        <v>335841811.74645698</v>
      </c>
      <c r="H1720" s="1">
        <f>'Stand condition - SCT output'!$G1720</f>
        <v>1421.1177109662201</v>
      </c>
      <c r="I1720" s="1" t="str">
        <f>'Stand condition - SCT output'!$H1720</f>
        <v>Warrego</v>
      </c>
      <c r="J1720" s="1" t="str">
        <f>'Stand condition - SCT output'!$J1720</f>
        <v>Black Box</v>
      </c>
      <c r="K1720" s="1"/>
      <c r="L1720" t="s">
        <v>94</v>
      </c>
      <c r="M1720">
        <v>2008</v>
      </c>
      <c r="N1720" t="s">
        <v>96</v>
      </c>
      <c r="O1720">
        <v>1653421.7818842845</v>
      </c>
      <c r="P1720" s="1">
        <v>42747160.482601099</v>
      </c>
      <c r="Q1720" s="1">
        <v>450242471.92022502</v>
      </c>
      <c r="R1720" s="1">
        <v>335841811.74645698</v>
      </c>
      <c r="S1720" s="1">
        <v>1421.1177109662201</v>
      </c>
      <c r="T1720" s="1" t="s">
        <v>23</v>
      </c>
      <c r="U1720" s="1" t="s">
        <v>58</v>
      </c>
      <c r="V1720">
        <f t="shared" si="215"/>
        <v>830486287.04887831</v>
      </c>
      <c r="X1720" t="s">
        <v>94</v>
      </c>
      <c r="Y1720">
        <v>2008</v>
      </c>
      <c r="Z1720" t="s">
        <v>96</v>
      </c>
      <c r="AA1720">
        <f t="shared" si="209"/>
        <v>0.19909079868852456</v>
      </c>
      <c r="AB1720">
        <f t="shared" si="210"/>
        <v>5.1472445902150357</v>
      </c>
      <c r="AC1720">
        <f t="shared" si="211"/>
        <v>54.214317435650329</v>
      </c>
      <c r="AD1720">
        <f t="shared" si="212"/>
        <v>40.439176056701221</v>
      </c>
      <c r="AE1720">
        <f t="shared" si="213"/>
        <v>1.7111874490018884E-4</v>
      </c>
      <c r="AF1720" s="1" t="s">
        <v>23</v>
      </c>
      <c r="AG1720" s="1" t="s">
        <v>58</v>
      </c>
      <c r="AH1720">
        <f t="shared" si="216"/>
        <v>100.00000000000001</v>
      </c>
    </row>
    <row r="1721" spans="1:34" x14ac:dyDescent="0.45">
      <c r="A1721" t="str">
        <f>MID('Stand condition - SCT output'!$I1721,9,4)</f>
        <v>2007</v>
      </c>
      <c r="B1721">
        <f t="shared" si="214"/>
        <v>2008</v>
      </c>
      <c r="C1721" t="str">
        <f>MID('Stand condition - SCT output'!$I1721,18,4)</f>
        <v>2009</v>
      </c>
      <c r="D1721">
        <f>SUM('Stand condition - SCT output'!$B1721:$C1721)</f>
        <v>74583.36958079609</v>
      </c>
      <c r="E1721" s="1">
        <f>'Stand condition - SCT output'!$D1721</f>
        <v>181522.06701420801</v>
      </c>
      <c r="F1721" s="1">
        <f>'Stand condition - SCT output'!$E1721</f>
        <v>473752.51841442601</v>
      </c>
      <c r="G1721" s="1">
        <f>'Stand condition - SCT output'!$F1721</f>
        <v>484201.630265299</v>
      </c>
      <c r="H1721" s="1">
        <f>'Stand condition - SCT output'!$G1721</f>
        <v>633.33923339843705</v>
      </c>
      <c r="I1721" s="1" t="str">
        <f>'Stand condition - SCT output'!$H1721</f>
        <v>Eastern Mt Lofty Ranges</v>
      </c>
      <c r="J1721" s="1" t="str">
        <f>'Stand condition - SCT output'!$J1721</f>
        <v>Black Box</v>
      </c>
      <c r="K1721" s="1"/>
      <c r="L1721" t="s">
        <v>94</v>
      </c>
      <c r="M1721">
        <v>2008</v>
      </c>
      <c r="N1721" t="s">
        <v>96</v>
      </c>
      <c r="O1721">
        <v>74583.36958079609</v>
      </c>
      <c r="P1721" s="1">
        <v>181522.06701420801</v>
      </c>
      <c r="Q1721" s="1">
        <v>473752.51841442601</v>
      </c>
      <c r="R1721" s="1">
        <v>484201.630265299</v>
      </c>
      <c r="S1721" s="1">
        <v>633.33923339843705</v>
      </c>
      <c r="T1721" s="1" t="s">
        <v>24</v>
      </c>
      <c r="U1721" s="1" t="s">
        <v>58</v>
      </c>
      <c r="V1721">
        <f t="shared" si="215"/>
        <v>1214692.9245081276</v>
      </c>
      <c r="X1721" t="s">
        <v>94</v>
      </c>
      <c r="Y1721">
        <v>2008</v>
      </c>
      <c r="Z1721" t="s">
        <v>96</v>
      </c>
      <c r="AA1721">
        <f t="shared" si="209"/>
        <v>6.1401007675250554</v>
      </c>
      <c r="AB1721">
        <f t="shared" si="210"/>
        <v>14.943864688082606</v>
      </c>
      <c r="AC1721">
        <f t="shared" si="211"/>
        <v>39.001834031943936</v>
      </c>
      <c r="AD1721">
        <f t="shared" si="212"/>
        <v>39.862060648897703</v>
      </c>
      <c r="AE1721">
        <f t="shared" si="213"/>
        <v>5.2139863550691105E-2</v>
      </c>
      <c r="AF1721" s="1" t="s">
        <v>24</v>
      </c>
      <c r="AG1721" s="1" t="s">
        <v>58</v>
      </c>
      <c r="AH1721">
        <f t="shared" si="216"/>
        <v>99.999999999999986</v>
      </c>
    </row>
    <row r="1722" spans="1:34" x14ac:dyDescent="0.45">
      <c r="A1722" t="str">
        <f>MID('Stand condition - SCT output'!$I1722,9,4)</f>
        <v>2007</v>
      </c>
      <c r="B1722">
        <f t="shared" si="214"/>
        <v>2008</v>
      </c>
      <c r="C1722" t="str">
        <f>MID('Stand condition - SCT output'!$I1722,18,4)</f>
        <v>2009</v>
      </c>
      <c r="D1722">
        <f>SUM('Stand condition - SCT output'!$B1722:$C1722)</f>
        <v>273795.98828124977</v>
      </c>
      <c r="E1722" s="1">
        <f>'Stand condition - SCT output'!$D1722</f>
        <v>5281121.3395388098</v>
      </c>
      <c r="F1722" s="1">
        <f>'Stand condition - SCT output'!$E1722</f>
        <v>54683315.3946198</v>
      </c>
      <c r="G1722" s="1">
        <f>'Stand condition - SCT output'!$F1722</f>
        <v>69451812.817141995</v>
      </c>
      <c r="H1722" s="1">
        <f>'Stand condition - SCT output'!$G1722</f>
        <v>0</v>
      </c>
      <c r="I1722" s="1" t="str">
        <f>'Stand condition - SCT output'!$H1722</f>
        <v>Condamine-Balonne</v>
      </c>
      <c r="J1722" s="1" t="str">
        <f>'Stand condition - SCT output'!$J1722</f>
        <v>Black Box</v>
      </c>
      <c r="K1722" s="1"/>
      <c r="L1722" t="s">
        <v>94</v>
      </c>
      <c r="M1722">
        <v>2008</v>
      </c>
      <c r="N1722" t="s">
        <v>96</v>
      </c>
      <c r="O1722">
        <v>273795.98828124977</v>
      </c>
      <c r="P1722" s="1">
        <v>5281121.3395388098</v>
      </c>
      <c r="Q1722" s="1">
        <v>54683315.3946198</v>
      </c>
      <c r="R1722" s="1">
        <v>69451812.817141995</v>
      </c>
      <c r="S1722" s="1">
        <v>0</v>
      </c>
      <c r="T1722" s="1" t="s">
        <v>25</v>
      </c>
      <c r="U1722" s="1" t="s">
        <v>58</v>
      </c>
      <c r="V1722">
        <f t="shared" si="215"/>
        <v>129690045.53958187</v>
      </c>
      <c r="X1722" t="s">
        <v>94</v>
      </c>
      <c r="Y1722">
        <v>2008</v>
      </c>
      <c r="Z1722" t="s">
        <v>96</v>
      </c>
      <c r="AA1722">
        <f t="shared" si="209"/>
        <v>0.21111565436044685</v>
      </c>
      <c r="AB1722">
        <f t="shared" si="210"/>
        <v>4.0721100201379699</v>
      </c>
      <c r="AC1722">
        <f t="shared" si="211"/>
        <v>42.164620397122349</v>
      </c>
      <c r="AD1722">
        <f t="shared" si="212"/>
        <v>53.552153928379219</v>
      </c>
      <c r="AE1722">
        <f t="shared" si="213"/>
        <v>0</v>
      </c>
      <c r="AF1722" s="1" t="s">
        <v>25</v>
      </c>
      <c r="AG1722" s="1" t="s">
        <v>58</v>
      </c>
      <c r="AH1722">
        <f t="shared" si="216"/>
        <v>99.999999999999986</v>
      </c>
    </row>
    <row r="1723" spans="1:34" x14ac:dyDescent="0.45">
      <c r="A1723" t="str">
        <f>MID('Stand condition - SCT output'!$I1723,9,4)</f>
        <v>2008</v>
      </c>
      <c r="B1723">
        <f t="shared" si="214"/>
        <v>2009</v>
      </c>
      <c r="C1723" t="str">
        <f>MID('Stand condition - SCT output'!$I1723,18,4)</f>
        <v>2010</v>
      </c>
      <c r="D1723">
        <f>SUM('Stand condition - SCT output'!$B1723:$C1723)</f>
        <v>150927034.70458001</v>
      </c>
      <c r="E1723" s="1">
        <f>'Stand condition - SCT output'!$D1723</f>
        <v>376323805.78549898</v>
      </c>
      <c r="F1723" s="1">
        <f>'Stand condition - SCT output'!$E1723</f>
        <v>318705479.90652698</v>
      </c>
      <c r="G1723" s="1">
        <f>'Stand condition - SCT output'!$F1723</f>
        <v>76653843.018284902</v>
      </c>
      <c r="H1723" s="1">
        <f>'Stand condition - SCT output'!$G1723</f>
        <v>6969.3224487304597</v>
      </c>
      <c r="I1723" s="1" t="str">
        <f>'Stand condition - SCT output'!$H1723</f>
        <v>Murrumbidgee</v>
      </c>
      <c r="J1723" s="1" t="str">
        <f>'Stand condition - SCT output'!$J1723</f>
        <v>Black Box</v>
      </c>
      <c r="K1723" s="1"/>
      <c r="L1723" t="s">
        <v>95</v>
      </c>
      <c r="M1723">
        <v>2009</v>
      </c>
      <c r="N1723" t="s">
        <v>97</v>
      </c>
      <c r="O1723">
        <v>150927034.70458001</v>
      </c>
      <c r="P1723" s="1">
        <v>376323805.78549898</v>
      </c>
      <c r="Q1723" s="1">
        <v>318705479.90652698</v>
      </c>
      <c r="R1723" s="1">
        <v>76653843.018284902</v>
      </c>
      <c r="S1723" s="1">
        <v>6969.3224487304597</v>
      </c>
      <c r="T1723" s="1" t="s">
        <v>4</v>
      </c>
      <c r="U1723" s="1" t="s">
        <v>58</v>
      </c>
      <c r="V1723">
        <f t="shared" si="215"/>
        <v>922617132.73733962</v>
      </c>
      <c r="X1723" t="s">
        <v>95</v>
      </c>
      <c r="Y1723">
        <v>2009</v>
      </c>
      <c r="Z1723" t="s">
        <v>97</v>
      </c>
      <c r="AA1723">
        <f t="shared" si="209"/>
        <v>16.358577068343635</v>
      </c>
      <c r="AB1723">
        <f t="shared" si="210"/>
        <v>40.788729412489118</v>
      </c>
      <c r="AC1723">
        <f t="shared" si="211"/>
        <v>34.543633387876774</v>
      </c>
      <c r="AD1723">
        <f t="shared" si="212"/>
        <v>8.3083047450959846</v>
      </c>
      <c r="AE1723">
        <f t="shared" si="213"/>
        <v>7.5538619449358956E-4</v>
      </c>
      <c r="AF1723" s="1" t="s">
        <v>4</v>
      </c>
      <c r="AG1723" s="1" t="s">
        <v>58</v>
      </c>
      <c r="AH1723">
        <f t="shared" si="216"/>
        <v>100.00000000000001</v>
      </c>
    </row>
    <row r="1724" spans="1:34" x14ac:dyDescent="0.45">
      <c r="A1724" t="str">
        <f>MID('Stand condition - SCT output'!$I1724,9,4)</f>
        <v>2008</v>
      </c>
      <c r="B1724">
        <f t="shared" si="214"/>
        <v>2009</v>
      </c>
      <c r="C1724" t="str">
        <f>MID('Stand condition - SCT output'!$I1724,18,4)</f>
        <v>2010</v>
      </c>
      <c r="D1724">
        <f>SUM('Stand condition - SCT output'!$B1724:$C1724)</f>
        <v>145872.01338417199</v>
      </c>
      <c r="E1724" s="1">
        <f>'Stand condition - SCT output'!$D1724</f>
        <v>9347411.2566995006</v>
      </c>
      <c r="F1724" s="1">
        <f>'Stand condition - SCT output'!$E1724</f>
        <v>96682261.450195506</v>
      </c>
      <c r="G1724" s="1">
        <f>'Stand condition - SCT output'!$F1724</f>
        <v>130424580.321674</v>
      </c>
      <c r="H1724" s="1">
        <f>'Stand condition - SCT output'!$G1724</f>
        <v>666.18304443359295</v>
      </c>
      <c r="I1724" s="1" t="str">
        <f>'Stand condition - SCT output'!$H1724</f>
        <v>Namoi</v>
      </c>
      <c r="J1724" s="1" t="str">
        <f>'Stand condition - SCT output'!$J1724</f>
        <v>Black Box</v>
      </c>
      <c r="K1724" s="1"/>
      <c r="L1724" t="s">
        <v>95</v>
      </c>
      <c r="M1724">
        <v>2009</v>
      </c>
      <c r="N1724" t="s">
        <v>97</v>
      </c>
      <c r="O1724">
        <v>145872.01338417199</v>
      </c>
      <c r="P1724" s="1">
        <v>9347411.2566995006</v>
      </c>
      <c r="Q1724" s="1">
        <v>96682261.450195506</v>
      </c>
      <c r="R1724" s="1">
        <v>130424580.321674</v>
      </c>
      <c r="S1724" s="1">
        <v>666.18304443359295</v>
      </c>
      <c r="T1724" s="1" t="s">
        <v>7</v>
      </c>
      <c r="U1724" s="1" t="s">
        <v>58</v>
      </c>
      <c r="V1724">
        <f t="shared" si="215"/>
        <v>236600791.22499764</v>
      </c>
      <c r="X1724" t="s">
        <v>95</v>
      </c>
      <c r="Y1724">
        <v>2009</v>
      </c>
      <c r="Z1724" t="s">
        <v>97</v>
      </c>
      <c r="AA1724">
        <f t="shared" si="209"/>
        <v>6.165322297906168E-2</v>
      </c>
      <c r="AB1724">
        <f t="shared" si="210"/>
        <v>3.9507100581969294</v>
      </c>
      <c r="AC1724">
        <f t="shared" si="211"/>
        <v>40.863033867986793</v>
      </c>
      <c r="AD1724">
        <f t="shared" si="212"/>
        <v>55.124321286671261</v>
      </c>
      <c r="AE1724">
        <f t="shared" si="213"/>
        <v>2.8156416594570058E-4</v>
      </c>
      <c r="AF1724" s="1" t="s">
        <v>7</v>
      </c>
      <c r="AG1724" s="1" t="s">
        <v>58</v>
      </c>
      <c r="AH1724">
        <f t="shared" si="216"/>
        <v>99.999999999999986</v>
      </c>
    </row>
    <row r="1725" spans="1:34" x14ac:dyDescent="0.45">
      <c r="A1725" t="str">
        <f>MID('Stand condition - SCT output'!$I1725,9,4)</f>
        <v>2008</v>
      </c>
      <c r="B1725">
        <f t="shared" si="214"/>
        <v>2009</v>
      </c>
      <c r="C1725" t="str">
        <f>MID('Stand condition - SCT output'!$I1725,18,4)</f>
        <v>2010</v>
      </c>
      <c r="D1725">
        <f>SUM('Stand condition - SCT output'!$B1725:$C1725)</f>
        <v>1751857.0501708919</v>
      </c>
      <c r="E1725" s="1">
        <f>'Stand condition - SCT output'!$D1725</f>
        <v>63268104.5989049</v>
      </c>
      <c r="F1725" s="1">
        <f>'Stand condition - SCT output'!$E1725</f>
        <v>205604294.48188099</v>
      </c>
      <c r="G1725" s="1">
        <f>'Stand condition - SCT output'!$F1725</f>
        <v>20451351.349312302</v>
      </c>
      <c r="H1725" s="1">
        <f>'Stand condition - SCT output'!$G1725</f>
        <v>0</v>
      </c>
      <c r="I1725" s="1" t="str">
        <f>'Stand condition - SCT output'!$H1725</f>
        <v>Nebine</v>
      </c>
      <c r="J1725" s="1" t="str">
        <f>'Stand condition - SCT output'!$J1725</f>
        <v>Black Box</v>
      </c>
      <c r="K1725" s="1"/>
      <c r="L1725" t="s">
        <v>95</v>
      </c>
      <c r="M1725">
        <v>2009</v>
      </c>
      <c r="N1725" t="s">
        <v>97</v>
      </c>
      <c r="O1725">
        <v>1751857.0501708919</v>
      </c>
      <c r="P1725" s="1">
        <v>63268104.5989049</v>
      </c>
      <c r="Q1725" s="1">
        <v>205604294.48188099</v>
      </c>
      <c r="R1725" s="1">
        <v>20451351.349312302</v>
      </c>
      <c r="S1725" s="1">
        <v>0</v>
      </c>
      <c r="T1725" s="1" t="s">
        <v>8</v>
      </c>
      <c r="U1725" s="1" t="s">
        <v>58</v>
      </c>
      <c r="V1725">
        <f t="shared" si="215"/>
        <v>291075607.48026907</v>
      </c>
      <c r="X1725" t="s">
        <v>95</v>
      </c>
      <c r="Y1725">
        <v>2009</v>
      </c>
      <c r="Z1725" t="s">
        <v>97</v>
      </c>
      <c r="AA1725">
        <f t="shared" si="209"/>
        <v>0.60185635798755266</v>
      </c>
      <c r="AB1725">
        <f t="shared" si="210"/>
        <v>21.73596927155554</v>
      </c>
      <c r="AC1725">
        <f t="shared" si="211"/>
        <v>70.636044106106738</v>
      </c>
      <c r="AD1725">
        <f t="shared" si="212"/>
        <v>7.026130264350174</v>
      </c>
      <c r="AE1725">
        <f t="shared" si="213"/>
        <v>0</v>
      </c>
      <c r="AF1725" s="1" t="s">
        <v>8</v>
      </c>
      <c r="AG1725" s="1" t="s">
        <v>58</v>
      </c>
      <c r="AH1725">
        <f t="shared" si="216"/>
        <v>100</v>
      </c>
    </row>
    <row r="1726" spans="1:34" x14ac:dyDescent="0.45">
      <c r="A1726" t="str">
        <f>MID('Stand condition - SCT output'!$I1726,9,4)</f>
        <v>2008</v>
      </c>
      <c r="B1726">
        <f t="shared" si="214"/>
        <v>2009</v>
      </c>
      <c r="C1726" t="str">
        <f>MID('Stand condition - SCT output'!$I1726,18,4)</f>
        <v>2010</v>
      </c>
      <c r="D1726">
        <f>SUM('Stand condition - SCT output'!$B1726:$C1726)</f>
        <v>9351.3180541992097</v>
      </c>
      <c r="E1726" s="1">
        <f>'Stand condition - SCT output'!$D1726</f>
        <v>62350.113769531199</v>
      </c>
      <c r="F1726" s="1">
        <f>'Stand condition - SCT output'!$E1726</f>
        <v>137074.65710449201</v>
      </c>
      <c r="G1726" s="1">
        <f>'Stand condition - SCT output'!$F1726</f>
        <v>187884.60996883601</v>
      </c>
      <c r="H1726" s="1">
        <f>'Stand condition - SCT output'!$G1726</f>
        <v>2484.46411132812</v>
      </c>
      <c r="I1726" s="1" t="str">
        <f>'Stand condition - SCT output'!$H1726</f>
        <v>Ovens</v>
      </c>
      <c r="J1726" s="1" t="str">
        <f>'Stand condition - SCT output'!$J1726</f>
        <v>Black Box</v>
      </c>
      <c r="K1726" s="1"/>
      <c r="L1726" t="s">
        <v>95</v>
      </c>
      <c r="M1726">
        <v>2009</v>
      </c>
      <c r="N1726" t="s">
        <v>97</v>
      </c>
      <c r="O1726">
        <v>9351.3180541992097</v>
      </c>
      <c r="P1726" s="1">
        <v>62350.113769531199</v>
      </c>
      <c r="Q1726" s="1">
        <v>137074.65710449201</v>
      </c>
      <c r="R1726" s="1">
        <v>187884.60996883601</v>
      </c>
      <c r="S1726" s="1">
        <v>2484.46411132812</v>
      </c>
      <c r="T1726" s="1" t="s">
        <v>9</v>
      </c>
      <c r="U1726" s="1" t="s">
        <v>58</v>
      </c>
      <c r="V1726">
        <f t="shared" si="215"/>
        <v>399145.16300838656</v>
      </c>
      <c r="X1726" t="s">
        <v>95</v>
      </c>
      <c r="Y1726">
        <v>2009</v>
      </c>
      <c r="Z1726" t="s">
        <v>97</v>
      </c>
      <c r="AA1726">
        <f t="shared" si="209"/>
        <v>2.3428363715390246</v>
      </c>
      <c r="AB1726">
        <f t="shared" si="210"/>
        <v>15.620911775453768</v>
      </c>
      <c r="AC1726">
        <f t="shared" si="211"/>
        <v>34.342056426626897</v>
      </c>
      <c r="AD1726">
        <f t="shared" si="212"/>
        <v>47.071749173342312</v>
      </c>
      <c r="AE1726">
        <f t="shared" si="213"/>
        <v>0.62244625303800016</v>
      </c>
      <c r="AF1726" s="1" t="s">
        <v>9</v>
      </c>
      <c r="AG1726" s="1" t="s">
        <v>58</v>
      </c>
      <c r="AH1726">
        <f t="shared" si="216"/>
        <v>100.00000000000001</v>
      </c>
    </row>
    <row r="1727" spans="1:34" x14ac:dyDescent="0.45">
      <c r="A1727" t="str">
        <f>MID('Stand condition - SCT output'!$I1727,9,4)</f>
        <v>2008</v>
      </c>
      <c r="B1727">
        <f t="shared" si="214"/>
        <v>2009</v>
      </c>
      <c r="C1727" t="str">
        <f>MID('Stand condition - SCT output'!$I1727,18,4)</f>
        <v>2010</v>
      </c>
      <c r="D1727">
        <f>SUM('Stand condition - SCT output'!$B1727:$C1727)</f>
        <v>16246351.058701184</v>
      </c>
      <c r="E1727" s="1">
        <f>'Stand condition - SCT output'!$D1727</f>
        <v>144221725.89728501</v>
      </c>
      <c r="F1727" s="1">
        <f>'Stand condition - SCT output'!$E1727</f>
        <v>160607459.30874401</v>
      </c>
      <c r="G1727" s="1">
        <f>'Stand condition - SCT output'!$F1727</f>
        <v>61876899.794762202</v>
      </c>
      <c r="H1727" s="1">
        <f>'Stand condition - SCT output'!$G1727</f>
        <v>0</v>
      </c>
      <c r="I1727" s="1" t="str">
        <f>'Stand condition - SCT output'!$H1727</f>
        <v>Paroo</v>
      </c>
      <c r="J1727" s="1" t="str">
        <f>'Stand condition - SCT output'!$J1727</f>
        <v>Black Box</v>
      </c>
      <c r="K1727" s="1"/>
      <c r="L1727" t="s">
        <v>95</v>
      </c>
      <c r="M1727">
        <v>2009</v>
      </c>
      <c r="N1727" t="s">
        <v>97</v>
      </c>
      <c r="O1727">
        <v>16246351.058701184</v>
      </c>
      <c r="P1727" s="1">
        <v>144221725.89728501</v>
      </c>
      <c r="Q1727" s="1">
        <v>160607459.30874401</v>
      </c>
      <c r="R1727" s="1">
        <v>61876899.794762202</v>
      </c>
      <c r="S1727" s="1">
        <v>0</v>
      </c>
      <c r="T1727" s="1" t="s">
        <v>10</v>
      </c>
      <c r="U1727" s="1" t="s">
        <v>58</v>
      </c>
      <c r="V1727">
        <f t="shared" si="215"/>
        <v>382952436.05949241</v>
      </c>
      <c r="X1727" t="s">
        <v>95</v>
      </c>
      <c r="Y1727">
        <v>2009</v>
      </c>
      <c r="Z1727" t="s">
        <v>97</v>
      </c>
      <c r="AA1727">
        <f t="shared" si="209"/>
        <v>4.2423939708735219</v>
      </c>
      <c r="AB1727">
        <f t="shared" si="210"/>
        <v>37.660480079797658</v>
      </c>
      <c r="AC1727">
        <f t="shared" si="211"/>
        <v>41.939270829914065</v>
      </c>
      <c r="AD1727">
        <f t="shared" si="212"/>
        <v>16.157855119414751</v>
      </c>
      <c r="AE1727">
        <f t="shared" si="213"/>
        <v>0</v>
      </c>
      <c r="AF1727" s="1" t="s">
        <v>10</v>
      </c>
      <c r="AG1727" s="1" t="s">
        <v>58</v>
      </c>
      <c r="AH1727">
        <f t="shared" si="216"/>
        <v>99.999999999999986</v>
      </c>
    </row>
    <row r="1728" spans="1:34" x14ac:dyDescent="0.45">
      <c r="A1728" t="str">
        <f>MID('Stand condition - SCT output'!$I1728,9,4)</f>
        <v>2008</v>
      </c>
      <c r="B1728">
        <f t="shared" si="214"/>
        <v>2009</v>
      </c>
      <c r="C1728" t="str">
        <f>MID('Stand condition - SCT output'!$I1728,18,4)</f>
        <v>2010</v>
      </c>
      <c r="D1728">
        <f>SUM('Stand condition - SCT output'!$B1728:$C1728)</f>
        <v>16725538.50059424</v>
      </c>
      <c r="E1728" s="1">
        <f>'Stand condition - SCT output'!$D1728</f>
        <v>36647305.208353899</v>
      </c>
      <c r="F1728" s="1">
        <f>'Stand condition - SCT output'!$E1728</f>
        <v>50358357.047764897</v>
      </c>
      <c r="G1728" s="1">
        <f>'Stand condition - SCT output'!$F1728</f>
        <v>15105260.916585499</v>
      </c>
      <c r="H1728" s="1">
        <f>'Stand condition - SCT output'!$G1728</f>
        <v>0</v>
      </c>
      <c r="I1728" s="1" t="str">
        <f>'Stand condition - SCT output'!$H1728</f>
        <v>Wimmera-Avoca</v>
      </c>
      <c r="J1728" s="1" t="str">
        <f>'Stand condition - SCT output'!$J1728</f>
        <v>Black Box</v>
      </c>
      <c r="K1728" s="1"/>
      <c r="L1728" t="s">
        <v>95</v>
      </c>
      <c r="M1728">
        <v>2009</v>
      </c>
      <c r="N1728" t="s">
        <v>97</v>
      </c>
      <c r="O1728">
        <v>16725538.50059424</v>
      </c>
      <c r="P1728" s="1">
        <v>36647305.208353899</v>
      </c>
      <c r="Q1728" s="1">
        <v>50358357.047764897</v>
      </c>
      <c r="R1728" s="1">
        <v>15105260.916585499</v>
      </c>
      <c r="S1728" s="1">
        <v>0</v>
      </c>
      <c r="T1728" s="1" t="s">
        <v>11</v>
      </c>
      <c r="U1728" s="1" t="s">
        <v>58</v>
      </c>
      <c r="V1728">
        <f t="shared" si="215"/>
        <v>118836461.67329854</v>
      </c>
      <c r="X1728" t="s">
        <v>95</v>
      </c>
      <c r="Y1728">
        <v>2009</v>
      </c>
      <c r="Z1728" t="s">
        <v>97</v>
      </c>
      <c r="AA1728">
        <f t="shared" si="209"/>
        <v>14.074416441795082</v>
      </c>
      <c r="AB1728">
        <f t="shared" si="210"/>
        <v>30.838435184231184</v>
      </c>
      <c r="AC1728">
        <f t="shared" si="211"/>
        <v>42.376183486688205</v>
      </c>
      <c r="AD1728">
        <f t="shared" si="212"/>
        <v>12.710964887285526</v>
      </c>
      <c r="AE1728">
        <f t="shared" si="213"/>
        <v>0</v>
      </c>
      <c r="AF1728" s="1" t="s">
        <v>11</v>
      </c>
      <c r="AG1728" s="1" t="s">
        <v>58</v>
      </c>
      <c r="AH1728">
        <f t="shared" si="216"/>
        <v>100</v>
      </c>
    </row>
    <row r="1729" spans="1:34" x14ac:dyDescent="0.45">
      <c r="A1729" t="str">
        <f>MID('Stand condition - SCT output'!$I1729,9,4)</f>
        <v>2008</v>
      </c>
      <c r="B1729">
        <f t="shared" si="214"/>
        <v>2009</v>
      </c>
      <c r="C1729" t="str">
        <f>MID('Stand condition - SCT output'!$I1729,18,4)</f>
        <v>2010</v>
      </c>
      <c r="D1729">
        <f>SUM('Stand condition - SCT output'!$B1729:$C1729)</f>
        <v>130040478.7806413</v>
      </c>
      <c r="E1729" s="1">
        <f>'Stand condition - SCT output'!$D1729</f>
        <v>457118168.47215998</v>
      </c>
      <c r="F1729" s="1">
        <f>'Stand condition - SCT output'!$E1729</f>
        <v>263599411.87866899</v>
      </c>
      <c r="G1729" s="1">
        <f>'Stand condition - SCT output'!$F1729</f>
        <v>34840618.8531259</v>
      </c>
      <c r="H1729" s="1">
        <f>'Stand condition - SCT output'!$G1729</f>
        <v>641.69189453125</v>
      </c>
      <c r="I1729" s="1" t="str">
        <f>'Stand condition - SCT output'!$H1729</f>
        <v>Lachlan</v>
      </c>
      <c r="J1729" s="1" t="str">
        <f>'Stand condition - SCT output'!$J1729</f>
        <v>Black Box</v>
      </c>
      <c r="K1729" s="1"/>
      <c r="L1729" t="s">
        <v>95</v>
      </c>
      <c r="M1729">
        <v>2009</v>
      </c>
      <c r="N1729" t="s">
        <v>97</v>
      </c>
      <c r="O1729">
        <v>130040478.7806413</v>
      </c>
      <c r="P1729" s="1">
        <v>457118168.47215998</v>
      </c>
      <c r="Q1729" s="1">
        <v>263599411.87866899</v>
      </c>
      <c r="R1729" s="1">
        <v>34840618.8531259</v>
      </c>
      <c r="S1729" s="1">
        <v>641.69189453125</v>
      </c>
      <c r="T1729" s="1" t="s">
        <v>12</v>
      </c>
      <c r="U1729" s="1" t="s">
        <v>58</v>
      </c>
      <c r="V1729">
        <f t="shared" si="215"/>
        <v>885599319.67649078</v>
      </c>
      <c r="X1729" t="s">
        <v>95</v>
      </c>
      <c r="Y1729">
        <v>2009</v>
      </c>
      <c r="Z1729" t="s">
        <v>97</v>
      </c>
      <c r="AA1729">
        <f t="shared" si="209"/>
        <v>14.683895514750967</v>
      </c>
      <c r="AB1729">
        <f t="shared" si="210"/>
        <v>51.616815676771878</v>
      </c>
      <c r="AC1729">
        <f t="shared" si="211"/>
        <v>29.76508744100682</v>
      </c>
      <c r="AD1729">
        <f t="shared" si="212"/>
        <v>3.9341289089803242</v>
      </c>
      <c r="AE1729">
        <f t="shared" si="213"/>
        <v>7.2458490004899723E-5</v>
      </c>
      <c r="AF1729" s="1" t="s">
        <v>12</v>
      </c>
      <c r="AG1729" s="1" t="s">
        <v>58</v>
      </c>
      <c r="AH1729">
        <f t="shared" si="216"/>
        <v>100</v>
      </c>
    </row>
    <row r="1730" spans="1:34" x14ac:dyDescent="0.45">
      <c r="A1730" t="str">
        <f>MID('Stand condition - SCT output'!$I1730,9,4)</f>
        <v>2008</v>
      </c>
      <c r="B1730">
        <f t="shared" si="214"/>
        <v>2009</v>
      </c>
      <c r="C1730" t="str">
        <f>MID('Stand condition - SCT output'!$I1730,18,4)</f>
        <v>2010</v>
      </c>
      <c r="D1730">
        <f>SUM('Stand condition - SCT output'!$B1730:$C1730)</f>
        <v>5217074.5428213067</v>
      </c>
      <c r="E1730" s="1">
        <f>'Stand condition - SCT output'!$D1730</f>
        <v>11549859.4871263</v>
      </c>
      <c r="F1730" s="1">
        <f>'Stand condition - SCT output'!$E1730</f>
        <v>13854797.3731576</v>
      </c>
      <c r="G1730" s="1">
        <f>'Stand condition - SCT output'!$F1730</f>
        <v>5764177.9911182998</v>
      </c>
      <c r="H1730" s="1">
        <f>'Stand condition - SCT output'!$G1730</f>
        <v>0</v>
      </c>
      <c r="I1730" s="1" t="str">
        <f>'Stand condition - SCT output'!$H1730</f>
        <v>Loddon</v>
      </c>
      <c r="J1730" s="1" t="str">
        <f>'Stand condition - SCT output'!$J1730</f>
        <v>Black Box</v>
      </c>
      <c r="K1730" s="1"/>
      <c r="L1730" t="s">
        <v>95</v>
      </c>
      <c r="M1730">
        <v>2009</v>
      </c>
      <c r="N1730" t="s">
        <v>97</v>
      </c>
      <c r="O1730">
        <v>5217074.5428213067</v>
      </c>
      <c r="P1730" s="1">
        <v>11549859.4871263</v>
      </c>
      <c r="Q1730" s="1">
        <v>13854797.3731576</v>
      </c>
      <c r="R1730" s="1">
        <v>5764177.9911182998</v>
      </c>
      <c r="S1730" s="1">
        <v>0</v>
      </c>
      <c r="T1730" s="1" t="s">
        <v>13</v>
      </c>
      <c r="U1730" s="1" t="s">
        <v>58</v>
      </c>
      <c r="V1730">
        <f t="shared" si="215"/>
        <v>36385909.394223504</v>
      </c>
      <c r="X1730" t="s">
        <v>95</v>
      </c>
      <c r="Y1730">
        <v>2009</v>
      </c>
      <c r="Z1730" t="s">
        <v>97</v>
      </c>
      <c r="AA1730">
        <f t="shared" si="209"/>
        <v>14.338172742357102</v>
      </c>
      <c r="AB1730">
        <f t="shared" si="210"/>
        <v>31.742670938876998</v>
      </c>
      <c r="AC1730">
        <f t="shared" si="211"/>
        <v>38.077370069406975</v>
      </c>
      <c r="AD1730">
        <f t="shared" si="212"/>
        <v>15.841786249358936</v>
      </c>
      <c r="AE1730">
        <f t="shared" si="213"/>
        <v>0</v>
      </c>
      <c r="AF1730" s="1" t="s">
        <v>13</v>
      </c>
      <c r="AG1730" s="1" t="s">
        <v>58</v>
      </c>
      <c r="AH1730">
        <f t="shared" si="216"/>
        <v>100</v>
      </c>
    </row>
    <row r="1731" spans="1:34" x14ac:dyDescent="0.45">
      <c r="A1731" t="str">
        <f>MID('Stand condition - SCT output'!$I1731,9,4)</f>
        <v>2008</v>
      </c>
      <c r="B1731">
        <f t="shared" si="214"/>
        <v>2009</v>
      </c>
      <c r="C1731" t="str">
        <f>MID('Stand condition - SCT output'!$I1731,18,4)</f>
        <v>2010</v>
      </c>
      <c r="D1731">
        <f>SUM('Stand condition - SCT output'!$B1731:$C1731)</f>
        <v>161724425.92783955</v>
      </c>
      <c r="E1731" s="1">
        <f>'Stand condition - SCT output'!$D1731</f>
        <v>492174764.53815103</v>
      </c>
      <c r="F1731" s="1">
        <f>'Stand condition - SCT output'!$E1731</f>
        <v>362117412.78099602</v>
      </c>
      <c r="G1731" s="1">
        <f>'Stand condition - SCT output'!$F1731</f>
        <v>158865755.12669</v>
      </c>
      <c r="H1731" s="1">
        <f>'Stand condition - SCT output'!$G1731</f>
        <v>2547.4374389648401</v>
      </c>
      <c r="I1731" s="1" t="str">
        <f>'Stand condition - SCT output'!$H1731</f>
        <v>Lower Darling</v>
      </c>
      <c r="J1731" s="1" t="str">
        <f>'Stand condition - SCT output'!$J1731</f>
        <v>Black Box</v>
      </c>
      <c r="K1731" s="1"/>
      <c r="L1731" t="s">
        <v>95</v>
      </c>
      <c r="M1731">
        <v>2009</v>
      </c>
      <c r="N1731" t="s">
        <v>97</v>
      </c>
      <c r="O1731">
        <v>161724425.92783955</v>
      </c>
      <c r="P1731" s="1">
        <v>492174764.53815103</v>
      </c>
      <c r="Q1731" s="1">
        <v>362117412.78099602</v>
      </c>
      <c r="R1731" s="1">
        <v>158865755.12669</v>
      </c>
      <c r="S1731" s="1">
        <v>2547.4374389648401</v>
      </c>
      <c r="T1731" s="1" t="s">
        <v>14</v>
      </c>
      <c r="U1731" s="1" t="s">
        <v>58</v>
      </c>
      <c r="V1731">
        <f t="shared" si="215"/>
        <v>1174884905.8111155</v>
      </c>
      <c r="X1731" t="s">
        <v>95</v>
      </c>
      <c r="Y1731">
        <v>2009</v>
      </c>
      <c r="Z1731" t="s">
        <v>97</v>
      </c>
      <c r="AA1731">
        <f t="shared" ref="AA1731:AA1794" si="217">O1731/$V1731*100</f>
        <v>13.765129258868846</v>
      </c>
      <c r="AB1731">
        <f t="shared" ref="AB1731:AB1794" si="218">P1731/$V1731*100</f>
        <v>41.891317362560208</v>
      </c>
      <c r="AC1731">
        <f t="shared" ref="AC1731:AC1794" si="219">Q1731/$V1731*100</f>
        <v>30.821522260599465</v>
      </c>
      <c r="AD1731">
        <f t="shared" ref="AD1731:AD1794" si="220">R1731/$V1731*100</f>
        <v>13.521814293546692</v>
      </c>
      <c r="AE1731">
        <f t="shared" ref="AE1731:AE1794" si="221">S1731/$V1731*100</f>
        <v>2.1682442478960468E-4</v>
      </c>
      <c r="AF1731" s="1" t="s">
        <v>14</v>
      </c>
      <c r="AG1731" s="1" t="s">
        <v>58</v>
      </c>
      <c r="AH1731">
        <f t="shared" si="216"/>
        <v>100</v>
      </c>
    </row>
    <row r="1732" spans="1:34" x14ac:dyDescent="0.45">
      <c r="A1732" t="str">
        <f>MID('Stand condition - SCT output'!$I1732,9,4)</f>
        <v>2008</v>
      </c>
      <c r="B1732">
        <f t="shared" ref="B1732:B1795" si="222">A1732+1</f>
        <v>2009</v>
      </c>
      <c r="C1732" t="str">
        <f>MID('Stand condition - SCT output'!$I1732,18,4)</f>
        <v>2010</v>
      </c>
      <c r="D1732">
        <f>SUM('Stand condition - SCT output'!$B1732:$C1732)</f>
        <v>19263235.26405099</v>
      </c>
      <c r="E1732" s="1">
        <f>'Stand condition - SCT output'!$D1732</f>
        <v>305241085.77105898</v>
      </c>
      <c r="F1732" s="1">
        <f>'Stand condition - SCT output'!$E1732</f>
        <v>1122428645.2721</v>
      </c>
      <c r="G1732" s="1">
        <f>'Stand condition - SCT output'!$F1732</f>
        <v>350740043.749708</v>
      </c>
      <c r="H1732" s="1">
        <f>'Stand condition - SCT output'!$G1732</f>
        <v>5290.7494506835901</v>
      </c>
      <c r="I1732" s="1" t="str">
        <f>'Stand condition - SCT output'!$H1732</f>
        <v>Macquarie-Castlereagh</v>
      </c>
      <c r="J1732" s="1" t="str">
        <f>'Stand condition - SCT output'!$J1732</f>
        <v>Black Box</v>
      </c>
      <c r="K1732" s="1"/>
      <c r="L1732" t="s">
        <v>95</v>
      </c>
      <c r="M1732">
        <v>2009</v>
      </c>
      <c r="N1732" t="s">
        <v>97</v>
      </c>
      <c r="O1732">
        <v>19263235.26405099</v>
      </c>
      <c r="P1732" s="1">
        <v>305241085.77105898</v>
      </c>
      <c r="Q1732" s="1">
        <v>1122428645.2721</v>
      </c>
      <c r="R1732" s="1">
        <v>350740043.749708</v>
      </c>
      <c r="S1732" s="1">
        <v>5290.7494506835901</v>
      </c>
      <c r="T1732" s="1" t="s">
        <v>15</v>
      </c>
      <c r="U1732" s="1" t="s">
        <v>58</v>
      </c>
      <c r="V1732">
        <f t="shared" ref="V1732:V1795" si="223">SUM(O1732:S1732)</f>
        <v>1797678300.8063686</v>
      </c>
      <c r="X1732" t="s">
        <v>95</v>
      </c>
      <c r="Y1732">
        <v>2009</v>
      </c>
      <c r="Z1732" t="s">
        <v>97</v>
      </c>
      <c r="AA1732">
        <f t="shared" si="217"/>
        <v>1.0715618726337326</v>
      </c>
      <c r="AB1732">
        <f t="shared" si="218"/>
        <v>16.979739124299364</v>
      </c>
      <c r="AC1732">
        <f t="shared" si="219"/>
        <v>62.437681133972752</v>
      </c>
      <c r="AD1732">
        <f t="shared" si="220"/>
        <v>19.510723558958219</v>
      </c>
      <c r="AE1732">
        <f t="shared" si="221"/>
        <v>2.943101359297915E-4</v>
      </c>
      <c r="AF1732" s="1" t="s">
        <v>15</v>
      </c>
      <c r="AG1732" s="1" t="s">
        <v>58</v>
      </c>
      <c r="AH1732">
        <f t="shared" ref="AH1732:AH1795" si="224">SUM(AA1732:AE1732)</f>
        <v>100</v>
      </c>
    </row>
    <row r="1733" spans="1:34" x14ac:dyDescent="0.45">
      <c r="A1733" t="str">
        <f>MID('Stand condition - SCT output'!$I1733,9,4)</f>
        <v>2008</v>
      </c>
      <c r="B1733">
        <f t="shared" si="222"/>
        <v>2009</v>
      </c>
      <c r="C1733" t="str">
        <f>MID('Stand condition - SCT output'!$I1733,18,4)</f>
        <v>2010</v>
      </c>
      <c r="D1733">
        <f>SUM('Stand condition - SCT output'!$B1733:$C1733)</f>
        <v>342572.82446288969</v>
      </c>
      <c r="E1733" s="1">
        <f>'Stand condition - SCT output'!$D1733</f>
        <v>4208725.89788674</v>
      </c>
      <c r="F1733" s="1">
        <f>'Stand condition - SCT output'!$E1733</f>
        <v>12866625.0961437</v>
      </c>
      <c r="G1733" s="1">
        <f>'Stand condition - SCT output'!$F1733</f>
        <v>8055134.9614161998</v>
      </c>
      <c r="H1733" s="1">
        <f>'Stand condition - SCT output'!$G1733</f>
        <v>682.695556640625</v>
      </c>
      <c r="I1733" s="1" t="str">
        <f>'Stand condition - SCT output'!$H1733</f>
        <v>Moonie</v>
      </c>
      <c r="J1733" s="1" t="str">
        <f>'Stand condition - SCT output'!$J1733</f>
        <v>Black Box</v>
      </c>
      <c r="K1733" s="1"/>
      <c r="L1733" t="s">
        <v>95</v>
      </c>
      <c r="M1733">
        <v>2009</v>
      </c>
      <c r="N1733" t="s">
        <v>97</v>
      </c>
      <c r="O1733">
        <v>342572.82446288969</v>
      </c>
      <c r="P1733" s="1">
        <v>4208725.89788674</v>
      </c>
      <c r="Q1733" s="1">
        <v>12866625.0961437</v>
      </c>
      <c r="R1733" s="1">
        <v>8055134.9614161998</v>
      </c>
      <c r="S1733" s="1">
        <v>682.695556640625</v>
      </c>
      <c r="T1733" s="1" t="s">
        <v>16</v>
      </c>
      <c r="U1733" s="1" t="s">
        <v>58</v>
      </c>
      <c r="V1733">
        <f t="shared" si="223"/>
        <v>25473741.475466169</v>
      </c>
      <c r="X1733" t="s">
        <v>95</v>
      </c>
      <c r="Y1733">
        <v>2009</v>
      </c>
      <c r="Z1733" t="s">
        <v>97</v>
      </c>
      <c r="AA1733">
        <f t="shared" si="217"/>
        <v>1.3448076514116412</v>
      </c>
      <c r="AB1733">
        <f t="shared" si="218"/>
        <v>16.521820722488588</v>
      </c>
      <c r="AC1733">
        <f t="shared" si="219"/>
        <v>50.509365137962092</v>
      </c>
      <c r="AD1733">
        <f t="shared" si="220"/>
        <v>31.621326490944107</v>
      </c>
      <c r="AE1733">
        <f t="shared" si="221"/>
        <v>2.6799971935733548E-3</v>
      </c>
      <c r="AF1733" s="1" t="s">
        <v>16</v>
      </c>
      <c r="AG1733" s="1" t="s">
        <v>58</v>
      </c>
      <c r="AH1733">
        <f t="shared" si="224"/>
        <v>99.999999999999986</v>
      </c>
    </row>
    <row r="1734" spans="1:34" x14ac:dyDescent="0.45">
      <c r="A1734" t="str">
        <f>MID('Stand condition - SCT output'!$I1734,9,4)</f>
        <v>2008</v>
      </c>
      <c r="B1734">
        <f t="shared" si="222"/>
        <v>2009</v>
      </c>
      <c r="C1734" t="str">
        <f>MID('Stand condition - SCT output'!$I1734,18,4)</f>
        <v>2010</v>
      </c>
      <c r="D1734">
        <f>SUM('Stand condition - SCT output'!$B1734:$C1734)</f>
        <v>191344582.15695786</v>
      </c>
      <c r="E1734" s="1">
        <f>'Stand condition - SCT output'!$D1734</f>
        <v>568925200.39766598</v>
      </c>
      <c r="F1734" s="1">
        <f>'Stand condition - SCT output'!$E1734</f>
        <v>725841922.47531104</v>
      </c>
      <c r="G1734" s="1">
        <f>'Stand condition - SCT output'!$F1734</f>
        <v>459708247.91454601</v>
      </c>
      <c r="H1734" s="1">
        <f>'Stand condition - SCT output'!$G1734</f>
        <v>13346.1768188476</v>
      </c>
      <c r="I1734" s="1" t="str">
        <f>'Stand condition - SCT output'!$H1734</f>
        <v>Murray</v>
      </c>
      <c r="J1734" s="1" t="str">
        <f>'Stand condition - SCT output'!$J1734</f>
        <v>Black Box</v>
      </c>
      <c r="K1734" s="1"/>
      <c r="L1734" t="s">
        <v>95</v>
      </c>
      <c r="M1734">
        <v>2009</v>
      </c>
      <c r="N1734" t="s">
        <v>97</v>
      </c>
      <c r="O1734">
        <v>191344582.15695786</v>
      </c>
      <c r="P1734" s="1">
        <v>568925200.39766598</v>
      </c>
      <c r="Q1734" s="1">
        <v>725841922.47531104</v>
      </c>
      <c r="R1734" s="1">
        <v>459708247.91454601</v>
      </c>
      <c r="S1734" s="1">
        <v>13346.1768188476</v>
      </c>
      <c r="T1734" s="1" t="s">
        <v>17</v>
      </c>
      <c r="U1734" s="1" t="s">
        <v>58</v>
      </c>
      <c r="V1734">
        <f t="shared" si="223"/>
        <v>1945833299.1212997</v>
      </c>
      <c r="X1734" t="s">
        <v>95</v>
      </c>
      <c r="Y1734">
        <v>2009</v>
      </c>
      <c r="Z1734" t="s">
        <v>97</v>
      </c>
      <c r="AA1734">
        <f t="shared" si="217"/>
        <v>9.8335547162938024</v>
      </c>
      <c r="AB1734">
        <f t="shared" si="218"/>
        <v>29.238126444571666</v>
      </c>
      <c r="AC1734">
        <f t="shared" si="219"/>
        <v>37.302369262726003</v>
      </c>
      <c r="AD1734">
        <f t="shared" si="220"/>
        <v>23.625263691506422</v>
      </c>
      <c r="AE1734">
        <f t="shared" si="221"/>
        <v>6.8588490210720881E-4</v>
      </c>
      <c r="AF1734" s="1" t="s">
        <v>17</v>
      </c>
      <c r="AG1734" s="1" t="s">
        <v>58</v>
      </c>
      <c r="AH1734">
        <f t="shared" si="224"/>
        <v>100</v>
      </c>
    </row>
    <row r="1735" spans="1:34" x14ac:dyDescent="0.45">
      <c r="A1735" t="str">
        <f>MID('Stand condition - SCT output'!$I1735,9,4)</f>
        <v>2008</v>
      </c>
      <c r="B1735">
        <f t="shared" si="222"/>
        <v>2009</v>
      </c>
      <c r="C1735" t="str">
        <f>MID('Stand condition - SCT output'!$I1735,18,4)</f>
        <v>2010</v>
      </c>
      <c r="D1735">
        <f>SUM('Stand condition - SCT output'!$B1735:$C1735)</f>
        <v>828295.65831442398</v>
      </c>
      <c r="E1735" s="1">
        <f>'Stand condition - SCT output'!$D1735</f>
        <v>27236731.068459898</v>
      </c>
      <c r="F1735" s="1">
        <f>'Stand condition - SCT output'!$E1735</f>
        <v>132886391.418743</v>
      </c>
      <c r="G1735" s="1">
        <f>'Stand condition - SCT output'!$F1735</f>
        <v>64661956.721945301</v>
      </c>
      <c r="H1735" s="1">
        <f>'Stand condition - SCT output'!$G1735</f>
        <v>3980.6712646484302</v>
      </c>
      <c r="I1735" s="1" t="str">
        <f>'Stand condition - SCT output'!$H1735</f>
        <v>Barwon-Darling</v>
      </c>
      <c r="J1735" s="1" t="str">
        <f>'Stand condition - SCT output'!$J1735</f>
        <v>Black Box</v>
      </c>
      <c r="K1735" s="1"/>
      <c r="L1735" t="s">
        <v>95</v>
      </c>
      <c r="M1735">
        <v>2009</v>
      </c>
      <c r="N1735" t="s">
        <v>97</v>
      </c>
      <c r="O1735">
        <v>828295.65831442398</v>
      </c>
      <c r="P1735" s="1">
        <v>27236731.068459898</v>
      </c>
      <c r="Q1735" s="1">
        <v>132886391.418743</v>
      </c>
      <c r="R1735" s="1">
        <v>64661956.721945301</v>
      </c>
      <c r="S1735" s="1">
        <v>3980.6712646484302</v>
      </c>
      <c r="T1735" s="1" t="s">
        <v>18</v>
      </c>
      <c r="U1735" s="1" t="s">
        <v>58</v>
      </c>
      <c r="V1735">
        <f t="shared" si="223"/>
        <v>225617355.53872728</v>
      </c>
      <c r="X1735" t="s">
        <v>95</v>
      </c>
      <c r="Y1735">
        <v>2009</v>
      </c>
      <c r="Z1735" t="s">
        <v>97</v>
      </c>
      <c r="AA1735">
        <f t="shared" si="217"/>
        <v>0.36712408774432548</v>
      </c>
      <c r="AB1735">
        <f t="shared" si="218"/>
        <v>12.072090377721278</v>
      </c>
      <c r="AC1735">
        <f t="shared" si="219"/>
        <v>58.899011160483624</v>
      </c>
      <c r="AD1735">
        <f t="shared" si="220"/>
        <v>28.660010027839395</v>
      </c>
      <c r="AE1735">
        <f t="shared" si="221"/>
        <v>1.7643462113734185E-3</v>
      </c>
      <c r="AF1735" s="1" t="s">
        <v>18</v>
      </c>
      <c r="AG1735" s="1" t="s">
        <v>58</v>
      </c>
      <c r="AH1735">
        <f t="shared" si="224"/>
        <v>100</v>
      </c>
    </row>
    <row r="1736" spans="1:34" x14ac:dyDescent="0.45">
      <c r="A1736" t="str">
        <f>MID('Stand condition - SCT output'!$I1736,9,4)</f>
        <v>2008</v>
      </c>
      <c r="B1736">
        <f t="shared" si="222"/>
        <v>2009</v>
      </c>
      <c r="C1736" t="str">
        <f>MID('Stand condition - SCT output'!$I1736,18,4)</f>
        <v>2010</v>
      </c>
      <c r="D1736">
        <f>SUM('Stand condition - SCT output'!$B1736:$C1736)</f>
        <v>681744.55786132719</v>
      </c>
      <c r="E1736" s="1">
        <f>'Stand condition - SCT output'!$D1736</f>
        <v>9554967.9085616693</v>
      </c>
      <c r="F1736" s="1">
        <f>'Stand condition - SCT output'!$E1736</f>
        <v>45898370.705838002</v>
      </c>
      <c r="G1736" s="1">
        <f>'Stand condition - SCT output'!$F1736</f>
        <v>25337878.4757329</v>
      </c>
      <c r="H1736" s="1">
        <f>'Stand condition - SCT output'!$G1736</f>
        <v>678.07305908203102</v>
      </c>
      <c r="I1736" s="1" t="str">
        <f>'Stand condition - SCT output'!$H1736</f>
        <v>Border Rivers</v>
      </c>
      <c r="J1736" s="1" t="str">
        <f>'Stand condition - SCT output'!$J1736</f>
        <v>Black Box</v>
      </c>
      <c r="K1736" s="1"/>
      <c r="L1736" t="s">
        <v>95</v>
      </c>
      <c r="M1736">
        <v>2009</v>
      </c>
      <c r="N1736" t="s">
        <v>97</v>
      </c>
      <c r="O1736">
        <v>681744.55786132719</v>
      </c>
      <c r="P1736" s="1">
        <v>9554967.9085616693</v>
      </c>
      <c r="Q1736" s="1">
        <v>45898370.705838002</v>
      </c>
      <c r="R1736" s="1">
        <v>25337878.4757329</v>
      </c>
      <c r="S1736" s="1">
        <v>678.07305908203102</v>
      </c>
      <c r="T1736" s="1" t="s">
        <v>19</v>
      </c>
      <c r="U1736" s="1" t="s">
        <v>58</v>
      </c>
      <c r="V1736">
        <f t="shared" si="223"/>
        <v>81473639.721052974</v>
      </c>
      <c r="X1736" t="s">
        <v>95</v>
      </c>
      <c r="Y1736">
        <v>2009</v>
      </c>
      <c r="Z1736" t="s">
        <v>97</v>
      </c>
      <c r="AA1736">
        <f t="shared" si="217"/>
        <v>0.83676703311091039</v>
      </c>
      <c r="AB1736">
        <f t="shared" si="218"/>
        <v>11.727680193588606</v>
      </c>
      <c r="AC1736">
        <f t="shared" si="219"/>
        <v>56.335240285058433</v>
      </c>
      <c r="AD1736">
        <f t="shared" si="220"/>
        <v>31.099480227572961</v>
      </c>
      <c r="AE1736">
        <f t="shared" si="221"/>
        <v>8.3226066909935202E-4</v>
      </c>
      <c r="AF1736" s="1" t="s">
        <v>19</v>
      </c>
      <c r="AG1736" s="1" t="s">
        <v>58</v>
      </c>
      <c r="AH1736">
        <f t="shared" si="224"/>
        <v>100.00000000000001</v>
      </c>
    </row>
    <row r="1737" spans="1:34" x14ac:dyDescent="0.45">
      <c r="A1737" t="str">
        <f>MID('Stand condition - SCT output'!$I1737,9,4)</f>
        <v>2008</v>
      </c>
      <c r="B1737">
        <f t="shared" si="222"/>
        <v>2009</v>
      </c>
      <c r="C1737" t="str">
        <f>MID('Stand condition - SCT output'!$I1737,18,4)</f>
        <v>2010</v>
      </c>
      <c r="D1737">
        <f>SUM('Stand condition - SCT output'!$B1737:$C1737)</f>
        <v>39278.449279785083</v>
      </c>
      <c r="E1737" s="1">
        <f>'Stand condition - SCT output'!$D1737</f>
        <v>142720.23333740199</v>
      </c>
      <c r="F1737" s="1">
        <f>'Stand condition - SCT output'!$E1737</f>
        <v>252439.18029785101</v>
      </c>
      <c r="G1737" s="1">
        <f>'Stand condition - SCT output'!$F1737</f>
        <v>281936.473356837</v>
      </c>
      <c r="H1737" s="1">
        <f>'Stand condition - SCT output'!$G1737</f>
        <v>0</v>
      </c>
      <c r="I1737" s="1" t="str">
        <f>'Stand condition - SCT output'!$H1737</f>
        <v>Campaspe</v>
      </c>
      <c r="J1737" s="1" t="str">
        <f>'Stand condition - SCT output'!$J1737</f>
        <v>Black Box</v>
      </c>
      <c r="K1737" s="1"/>
      <c r="L1737" t="s">
        <v>95</v>
      </c>
      <c r="M1737">
        <v>2009</v>
      </c>
      <c r="N1737" t="s">
        <v>97</v>
      </c>
      <c r="O1737">
        <v>39278.449279785083</v>
      </c>
      <c r="P1737" s="1">
        <v>142720.23333740199</v>
      </c>
      <c r="Q1737" s="1">
        <v>252439.18029785101</v>
      </c>
      <c r="R1737" s="1">
        <v>281936.473356837</v>
      </c>
      <c r="S1737" s="1">
        <v>0</v>
      </c>
      <c r="T1737" s="1" t="s">
        <v>20</v>
      </c>
      <c r="U1737" s="1" t="s">
        <v>58</v>
      </c>
      <c r="V1737">
        <f t="shared" si="223"/>
        <v>716374.33627187507</v>
      </c>
      <c r="X1737" t="s">
        <v>95</v>
      </c>
      <c r="Y1737">
        <v>2009</v>
      </c>
      <c r="Z1737" t="s">
        <v>97</v>
      </c>
      <c r="AA1737">
        <f t="shared" si="217"/>
        <v>5.4829503642182829</v>
      </c>
      <c r="AB1737">
        <f t="shared" si="218"/>
        <v>19.922577640084175</v>
      </c>
      <c r="AC1737">
        <f t="shared" si="219"/>
        <v>35.238445532762142</v>
      </c>
      <c r="AD1737">
        <f t="shared" si="220"/>
        <v>39.356026462935404</v>
      </c>
      <c r="AE1737">
        <f t="shared" si="221"/>
        <v>0</v>
      </c>
      <c r="AF1737" s="1" t="s">
        <v>20</v>
      </c>
      <c r="AG1737" s="1" t="s">
        <v>58</v>
      </c>
      <c r="AH1737">
        <f t="shared" si="224"/>
        <v>100</v>
      </c>
    </row>
    <row r="1738" spans="1:34" x14ac:dyDescent="0.45">
      <c r="A1738" t="str">
        <f>MID('Stand condition - SCT output'!$I1738,9,4)</f>
        <v>2008</v>
      </c>
      <c r="B1738">
        <f t="shared" si="222"/>
        <v>2009</v>
      </c>
      <c r="C1738" t="str">
        <f>MID('Stand condition - SCT output'!$I1738,18,4)</f>
        <v>2010</v>
      </c>
      <c r="D1738">
        <f>SUM('Stand condition - SCT output'!$B1738:$C1738)</f>
        <v>1282590.5595703041</v>
      </c>
      <c r="E1738" s="1">
        <f>'Stand condition - SCT output'!$D1738</f>
        <v>2645747.0164313801</v>
      </c>
      <c r="F1738" s="1">
        <f>'Stand condition - SCT output'!$E1738</f>
        <v>8797085.6895907503</v>
      </c>
      <c r="G1738" s="1">
        <f>'Stand condition - SCT output'!$F1738</f>
        <v>9856490.1963046193</v>
      </c>
      <c r="H1738" s="1">
        <f>'Stand condition - SCT output'!$G1738</f>
        <v>622.33935546875</v>
      </c>
      <c r="I1738" s="1" t="str">
        <f>'Stand condition - SCT output'!$H1738</f>
        <v>Goulburn-Broken</v>
      </c>
      <c r="J1738" s="1" t="str">
        <f>'Stand condition - SCT output'!$J1738</f>
        <v>Black Box</v>
      </c>
      <c r="K1738" s="1"/>
      <c r="L1738" t="s">
        <v>95</v>
      </c>
      <c r="M1738">
        <v>2009</v>
      </c>
      <c r="N1738" t="s">
        <v>97</v>
      </c>
      <c r="O1738">
        <v>1282590.5595703041</v>
      </c>
      <c r="P1738" s="1">
        <v>2645747.0164313801</v>
      </c>
      <c r="Q1738" s="1">
        <v>8797085.6895907503</v>
      </c>
      <c r="R1738" s="1">
        <v>9856490.1963046193</v>
      </c>
      <c r="S1738" s="1">
        <v>622.33935546875</v>
      </c>
      <c r="T1738" s="1" t="s">
        <v>21</v>
      </c>
      <c r="U1738" s="1" t="s">
        <v>58</v>
      </c>
      <c r="V1738">
        <f t="shared" si="223"/>
        <v>22582535.801252522</v>
      </c>
      <c r="X1738" t="s">
        <v>95</v>
      </c>
      <c r="Y1738">
        <v>2009</v>
      </c>
      <c r="Z1738" t="s">
        <v>97</v>
      </c>
      <c r="AA1738">
        <f t="shared" si="217"/>
        <v>5.6795683658305824</v>
      </c>
      <c r="AB1738">
        <f t="shared" si="218"/>
        <v>11.715898691433209</v>
      </c>
      <c r="AC1738">
        <f t="shared" si="219"/>
        <v>38.955260680259066</v>
      </c>
      <c r="AD1738">
        <f t="shared" si="220"/>
        <v>43.646516418930851</v>
      </c>
      <c r="AE1738">
        <f t="shared" si="221"/>
        <v>2.7558435462957729E-3</v>
      </c>
      <c r="AF1738" s="1" t="s">
        <v>21</v>
      </c>
      <c r="AG1738" s="1" t="s">
        <v>58</v>
      </c>
      <c r="AH1738">
        <f t="shared" si="224"/>
        <v>100.00000000000001</v>
      </c>
    </row>
    <row r="1739" spans="1:34" x14ac:dyDescent="0.45">
      <c r="A1739" t="str">
        <f>MID('Stand condition - SCT output'!$I1739,9,4)</f>
        <v>2008</v>
      </c>
      <c r="B1739">
        <f t="shared" si="222"/>
        <v>2009</v>
      </c>
      <c r="C1739" t="str">
        <f>MID('Stand condition - SCT output'!$I1739,18,4)</f>
        <v>2010</v>
      </c>
      <c r="D1739">
        <f>SUM('Stand condition - SCT output'!$B1739:$C1739)</f>
        <v>600765.21099853469</v>
      </c>
      <c r="E1739" s="1">
        <f>'Stand condition - SCT output'!$D1739</f>
        <v>11493793.2701037</v>
      </c>
      <c r="F1739" s="1">
        <f>'Stand condition - SCT output'!$E1739</f>
        <v>120027425.653412</v>
      </c>
      <c r="G1739" s="1">
        <f>'Stand condition - SCT output'!$F1739</f>
        <v>83448246.071740702</v>
      </c>
      <c r="H1739" s="1">
        <f>'Stand condition - SCT output'!$G1739</f>
        <v>2688.1273193359302</v>
      </c>
      <c r="I1739" s="1" t="str">
        <f>'Stand condition - SCT output'!$H1739</f>
        <v>Gwydir</v>
      </c>
      <c r="J1739" s="1" t="str">
        <f>'Stand condition - SCT output'!$J1739</f>
        <v>Black Box</v>
      </c>
      <c r="K1739" s="1"/>
      <c r="L1739" t="s">
        <v>95</v>
      </c>
      <c r="M1739">
        <v>2009</v>
      </c>
      <c r="N1739" t="s">
        <v>97</v>
      </c>
      <c r="O1739">
        <v>600765.21099853469</v>
      </c>
      <c r="P1739" s="1">
        <v>11493793.2701037</v>
      </c>
      <c r="Q1739" s="1">
        <v>120027425.653412</v>
      </c>
      <c r="R1739" s="1">
        <v>83448246.071740702</v>
      </c>
      <c r="S1739" s="1">
        <v>2688.1273193359302</v>
      </c>
      <c r="T1739" s="1" t="s">
        <v>22</v>
      </c>
      <c r="U1739" s="1" t="s">
        <v>58</v>
      </c>
      <c r="V1739">
        <f t="shared" si="223"/>
        <v>215572918.3335743</v>
      </c>
      <c r="X1739" t="s">
        <v>95</v>
      </c>
      <c r="Y1739">
        <v>2009</v>
      </c>
      <c r="Z1739" t="s">
        <v>97</v>
      </c>
      <c r="AA1739">
        <f t="shared" si="217"/>
        <v>0.27868306262334847</v>
      </c>
      <c r="AB1739">
        <f t="shared" si="218"/>
        <v>5.3317426692337939</v>
      </c>
      <c r="AC1739">
        <f t="shared" si="219"/>
        <v>55.678341500987315</v>
      </c>
      <c r="AD1739">
        <f t="shared" si="220"/>
        <v>38.70998579822264</v>
      </c>
      <c r="AE1739">
        <f t="shared" si="221"/>
        <v>1.2469689328862554E-3</v>
      </c>
      <c r="AF1739" s="1" t="s">
        <v>22</v>
      </c>
      <c r="AG1739" s="1" t="s">
        <v>58</v>
      </c>
      <c r="AH1739">
        <f t="shared" si="224"/>
        <v>99.999999999999986</v>
      </c>
    </row>
    <row r="1740" spans="1:34" x14ac:dyDescent="0.45">
      <c r="A1740" t="str">
        <f>MID('Stand condition - SCT output'!$I1740,9,4)</f>
        <v>2008</v>
      </c>
      <c r="B1740">
        <f t="shared" si="222"/>
        <v>2009</v>
      </c>
      <c r="C1740" t="str">
        <f>MID('Stand condition - SCT output'!$I1740,18,4)</f>
        <v>2010</v>
      </c>
      <c r="D1740">
        <f>SUM('Stand condition - SCT output'!$B1740:$C1740)</f>
        <v>13828689.059509229</v>
      </c>
      <c r="E1740" s="1">
        <f>'Stand condition - SCT output'!$D1740</f>
        <v>348188218.03660899</v>
      </c>
      <c r="F1740" s="1">
        <f>'Stand condition - SCT output'!$E1740</f>
        <v>405195430.49284202</v>
      </c>
      <c r="G1740" s="1">
        <f>'Stand condition - SCT output'!$F1740</f>
        <v>63273259.031207599</v>
      </c>
      <c r="H1740" s="1">
        <f>'Stand condition - SCT output'!$G1740</f>
        <v>690.4287109375</v>
      </c>
      <c r="I1740" s="1" t="str">
        <f>'Stand condition - SCT output'!$H1740</f>
        <v>Warrego</v>
      </c>
      <c r="J1740" s="1" t="str">
        <f>'Stand condition - SCT output'!$J1740</f>
        <v>Black Box</v>
      </c>
      <c r="K1740" s="1"/>
      <c r="L1740" t="s">
        <v>95</v>
      </c>
      <c r="M1740">
        <v>2009</v>
      </c>
      <c r="N1740" t="s">
        <v>97</v>
      </c>
      <c r="O1740">
        <v>13828689.059509229</v>
      </c>
      <c r="P1740" s="1">
        <v>348188218.03660899</v>
      </c>
      <c r="Q1740" s="1">
        <v>405195430.49284202</v>
      </c>
      <c r="R1740" s="1">
        <v>63273259.031207599</v>
      </c>
      <c r="S1740" s="1">
        <v>690.4287109375</v>
      </c>
      <c r="T1740" s="1" t="s">
        <v>23</v>
      </c>
      <c r="U1740" s="1" t="s">
        <v>58</v>
      </c>
      <c r="V1740">
        <f t="shared" si="223"/>
        <v>830486287.04887867</v>
      </c>
      <c r="X1740" t="s">
        <v>95</v>
      </c>
      <c r="Y1740">
        <v>2009</v>
      </c>
      <c r="Z1740" t="s">
        <v>97</v>
      </c>
      <c r="AA1740">
        <f t="shared" si="217"/>
        <v>1.6651315350009306</v>
      </c>
      <c r="AB1740">
        <f t="shared" si="218"/>
        <v>41.925823877705547</v>
      </c>
      <c r="AC1740">
        <f t="shared" si="219"/>
        <v>48.790141006746573</v>
      </c>
      <c r="AD1740">
        <f t="shared" si="220"/>
        <v>7.6188204450729993</v>
      </c>
      <c r="AE1740">
        <f t="shared" si="221"/>
        <v>8.313547396320398E-5</v>
      </c>
      <c r="AF1740" s="1" t="s">
        <v>23</v>
      </c>
      <c r="AG1740" s="1" t="s">
        <v>58</v>
      </c>
      <c r="AH1740">
        <f t="shared" si="224"/>
        <v>100.00000000000001</v>
      </c>
    </row>
    <row r="1741" spans="1:34" x14ac:dyDescent="0.45">
      <c r="A1741" t="str">
        <f>MID('Stand condition - SCT output'!$I1741,9,4)</f>
        <v>2008</v>
      </c>
      <c r="B1741">
        <f t="shared" si="222"/>
        <v>2009</v>
      </c>
      <c r="C1741" t="str">
        <f>MID('Stand condition - SCT output'!$I1741,18,4)</f>
        <v>2010</v>
      </c>
      <c r="D1741">
        <f>SUM('Stand condition - SCT output'!$B1741:$C1741)</f>
        <v>66481.05876656319</v>
      </c>
      <c r="E1741" s="1">
        <f>'Stand condition - SCT output'!$D1741</f>
        <v>174429.64714858099</v>
      </c>
      <c r="F1741" s="1">
        <f>'Stand condition - SCT output'!$E1741</f>
        <v>463008.28210018302</v>
      </c>
      <c r="G1741" s="1">
        <f>'Stand condition - SCT output'!$F1741</f>
        <v>510140.59725940099</v>
      </c>
      <c r="H1741" s="1">
        <f>'Stand condition - SCT output'!$G1741</f>
        <v>633.33923339843705</v>
      </c>
      <c r="I1741" s="1" t="str">
        <f>'Stand condition - SCT output'!$H1741</f>
        <v>Eastern Mt Lofty Ranges</v>
      </c>
      <c r="J1741" s="1" t="str">
        <f>'Stand condition - SCT output'!$J1741</f>
        <v>Black Box</v>
      </c>
      <c r="K1741" s="1"/>
      <c r="L1741" t="s">
        <v>95</v>
      </c>
      <c r="M1741">
        <v>2009</v>
      </c>
      <c r="N1741" t="s">
        <v>97</v>
      </c>
      <c r="O1741">
        <v>66481.05876656319</v>
      </c>
      <c r="P1741" s="1">
        <v>174429.64714858099</v>
      </c>
      <c r="Q1741" s="1">
        <v>463008.28210018302</v>
      </c>
      <c r="R1741" s="1">
        <v>510140.59725940099</v>
      </c>
      <c r="S1741" s="1">
        <v>633.33923339843705</v>
      </c>
      <c r="T1741" s="1" t="s">
        <v>24</v>
      </c>
      <c r="U1741" s="1" t="s">
        <v>58</v>
      </c>
      <c r="V1741">
        <f t="shared" si="223"/>
        <v>1214692.9245081265</v>
      </c>
      <c r="X1741" t="s">
        <v>95</v>
      </c>
      <c r="Y1741">
        <v>2009</v>
      </c>
      <c r="Z1741" t="s">
        <v>97</v>
      </c>
      <c r="AA1741">
        <f t="shared" si="217"/>
        <v>5.473075328357889</v>
      </c>
      <c r="AB1741">
        <f t="shared" si="218"/>
        <v>14.359978857966421</v>
      </c>
      <c r="AC1741">
        <f t="shared" si="219"/>
        <v>38.117311195146044</v>
      </c>
      <c r="AD1741">
        <f t="shared" si="220"/>
        <v>41.997494754978966</v>
      </c>
      <c r="AE1741">
        <f t="shared" si="221"/>
        <v>5.2139863550691161E-2</v>
      </c>
      <c r="AF1741" s="1" t="s">
        <v>24</v>
      </c>
      <c r="AG1741" s="1" t="s">
        <v>58</v>
      </c>
      <c r="AH1741">
        <f t="shared" si="224"/>
        <v>100.00000000000001</v>
      </c>
    </row>
    <row r="1742" spans="1:34" x14ac:dyDescent="0.45">
      <c r="A1742" t="str">
        <f>MID('Stand condition - SCT output'!$I1742,9,4)</f>
        <v>2008</v>
      </c>
      <c r="B1742">
        <f t="shared" si="222"/>
        <v>2009</v>
      </c>
      <c r="C1742" t="str">
        <f>MID('Stand condition - SCT output'!$I1742,18,4)</f>
        <v>2010</v>
      </c>
      <c r="D1742">
        <f>SUM('Stand condition - SCT output'!$B1742:$C1742)</f>
        <v>1456295.8695207108</v>
      </c>
      <c r="E1742" s="1">
        <f>'Stand condition - SCT output'!$D1742</f>
        <v>23178644.197320599</v>
      </c>
      <c r="F1742" s="1">
        <f>'Stand condition - SCT output'!$E1742</f>
        <v>75331947.291170701</v>
      </c>
      <c r="G1742" s="1">
        <f>'Stand condition - SCT output'!$F1742</f>
        <v>29722468.226430599</v>
      </c>
      <c r="H1742" s="1">
        <f>'Stand condition - SCT output'!$G1742</f>
        <v>689.95513916015602</v>
      </c>
      <c r="I1742" s="1" t="str">
        <f>'Stand condition - SCT output'!$H1742</f>
        <v>Condamine-Balonne</v>
      </c>
      <c r="J1742" s="1" t="str">
        <f>'Stand condition - SCT output'!$J1742</f>
        <v>Black Box</v>
      </c>
      <c r="K1742" s="1"/>
      <c r="L1742" t="s">
        <v>95</v>
      </c>
      <c r="M1742">
        <v>2009</v>
      </c>
      <c r="N1742" t="s">
        <v>97</v>
      </c>
      <c r="O1742">
        <v>1456295.8695207108</v>
      </c>
      <c r="P1742" s="1">
        <v>23178644.197320599</v>
      </c>
      <c r="Q1742" s="1">
        <v>75331947.291170701</v>
      </c>
      <c r="R1742" s="1">
        <v>29722468.226430599</v>
      </c>
      <c r="S1742" s="1">
        <v>689.95513916015602</v>
      </c>
      <c r="T1742" s="1" t="s">
        <v>25</v>
      </c>
      <c r="U1742" s="1" t="s">
        <v>58</v>
      </c>
      <c r="V1742">
        <f t="shared" si="223"/>
        <v>129690045.53958178</v>
      </c>
      <c r="X1742" t="s">
        <v>95</v>
      </c>
      <c r="Y1742">
        <v>2009</v>
      </c>
      <c r="Z1742" t="s">
        <v>97</v>
      </c>
      <c r="AA1742">
        <f t="shared" si="217"/>
        <v>1.1229048948681608</v>
      </c>
      <c r="AB1742">
        <f t="shared" si="218"/>
        <v>17.872338698690957</v>
      </c>
      <c r="AC1742">
        <f t="shared" si="219"/>
        <v>58.086144528478222</v>
      </c>
      <c r="AD1742">
        <f t="shared" si="220"/>
        <v>22.918079874803666</v>
      </c>
      <c r="AE1742">
        <f t="shared" si="221"/>
        <v>5.3200315898538234E-4</v>
      </c>
      <c r="AF1742" s="1" t="s">
        <v>25</v>
      </c>
      <c r="AG1742" s="1" t="s">
        <v>58</v>
      </c>
      <c r="AH1742">
        <f t="shared" si="224"/>
        <v>99.999999999999986</v>
      </c>
    </row>
    <row r="1743" spans="1:34" x14ac:dyDescent="0.45">
      <c r="A1743" t="str">
        <f>MID('Stand condition - SCT output'!$I1743,9,4)</f>
        <v>2009</v>
      </c>
      <c r="B1743">
        <f t="shared" si="222"/>
        <v>2010</v>
      </c>
      <c r="C1743" t="str">
        <f>MID('Stand condition - SCT output'!$I1743,18,4)</f>
        <v>2011</v>
      </c>
      <c r="D1743">
        <f>SUM('Stand condition - SCT output'!$B1743:$C1743)</f>
        <v>87674964.096704319</v>
      </c>
      <c r="E1743" s="1">
        <f>'Stand condition - SCT output'!$D1743</f>
        <v>258346440.31784201</v>
      </c>
      <c r="F1743" s="1">
        <f>'Stand condition - SCT output'!$E1743</f>
        <v>412414539.88761199</v>
      </c>
      <c r="G1743" s="1">
        <f>'Stand condition - SCT output'!$F1743</f>
        <v>164153972.30200201</v>
      </c>
      <c r="H1743" s="1">
        <f>'Stand condition - SCT output'!$G1743</f>
        <v>27216.133178710901</v>
      </c>
      <c r="I1743" s="1" t="str">
        <f>'Stand condition - SCT output'!$H1743</f>
        <v>Murrumbidgee</v>
      </c>
      <c r="J1743" s="1" t="str">
        <f>'Stand condition - SCT output'!$J1743</f>
        <v>Black Box</v>
      </c>
      <c r="K1743" s="1"/>
      <c r="L1743" t="s">
        <v>96</v>
      </c>
      <c r="M1743">
        <v>2010</v>
      </c>
      <c r="N1743" t="s">
        <v>98</v>
      </c>
      <c r="O1743">
        <v>87674964.096704319</v>
      </c>
      <c r="P1743" s="1">
        <v>258346440.31784201</v>
      </c>
      <c r="Q1743" s="1">
        <v>412414539.88761199</v>
      </c>
      <c r="R1743" s="1">
        <v>164153972.30200201</v>
      </c>
      <c r="S1743" s="1">
        <v>27216.133178710901</v>
      </c>
      <c r="T1743" s="1" t="s">
        <v>4</v>
      </c>
      <c r="U1743" s="1" t="s">
        <v>58</v>
      </c>
      <c r="V1743">
        <f t="shared" si="223"/>
        <v>922617132.73733902</v>
      </c>
      <c r="X1743" t="s">
        <v>96</v>
      </c>
      <c r="Y1743">
        <v>2010</v>
      </c>
      <c r="Z1743" t="s">
        <v>98</v>
      </c>
      <c r="AA1743">
        <f t="shared" si="217"/>
        <v>9.5028545412525531</v>
      </c>
      <c r="AB1743">
        <f t="shared" si="218"/>
        <v>28.00147874463881</v>
      </c>
      <c r="AC1743">
        <f t="shared" si="219"/>
        <v>44.700507421101918</v>
      </c>
      <c r="AD1743">
        <f t="shared" si="220"/>
        <v>17.79220940922362</v>
      </c>
      <c r="AE1743">
        <f t="shared" si="221"/>
        <v>2.9498837830989094E-3</v>
      </c>
      <c r="AF1743" s="1" t="s">
        <v>4</v>
      </c>
      <c r="AG1743" s="1" t="s">
        <v>58</v>
      </c>
      <c r="AH1743">
        <f t="shared" si="224"/>
        <v>100</v>
      </c>
    </row>
    <row r="1744" spans="1:34" x14ac:dyDescent="0.45">
      <c r="A1744" t="str">
        <f>MID('Stand condition - SCT output'!$I1744,9,4)</f>
        <v>2009</v>
      </c>
      <c r="B1744">
        <f t="shared" si="222"/>
        <v>2010</v>
      </c>
      <c r="C1744" t="str">
        <f>MID('Stand condition - SCT output'!$I1744,18,4)</f>
        <v>2011</v>
      </c>
      <c r="D1744">
        <f>SUM('Stand condition - SCT output'!$B1744:$C1744)</f>
        <v>159030.11871337838</v>
      </c>
      <c r="E1744" s="1">
        <f>'Stand condition - SCT output'!$D1744</f>
        <v>5472556.7709475001</v>
      </c>
      <c r="F1744" s="1">
        <f>'Stand condition - SCT output'!$E1744</f>
        <v>116718839.570581</v>
      </c>
      <c r="G1744" s="1">
        <f>'Stand condition - SCT output'!$F1744</f>
        <v>114249697.356003</v>
      </c>
      <c r="H1744" s="1">
        <f>'Stand condition - SCT output'!$G1744</f>
        <v>667.40875244140602</v>
      </c>
      <c r="I1744" s="1" t="str">
        <f>'Stand condition - SCT output'!$H1744</f>
        <v>Namoi</v>
      </c>
      <c r="J1744" s="1" t="str">
        <f>'Stand condition - SCT output'!$J1744</f>
        <v>Black Box</v>
      </c>
      <c r="K1744" s="1"/>
      <c r="L1744" t="s">
        <v>96</v>
      </c>
      <c r="M1744">
        <v>2010</v>
      </c>
      <c r="N1744" t="s">
        <v>98</v>
      </c>
      <c r="O1744">
        <v>159030.11871337838</v>
      </c>
      <c r="P1744" s="1">
        <v>5472556.7709475001</v>
      </c>
      <c r="Q1744" s="1">
        <v>116718839.570581</v>
      </c>
      <c r="R1744" s="1">
        <v>114249697.356003</v>
      </c>
      <c r="S1744" s="1">
        <v>667.40875244140602</v>
      </c>
      <c r="T1744" s="1" t="s">
        <v>7</v>
      </c>
      <c r="U1744" s="1" t="s">
        <v>58</v>
      </c>
      <c r="V1744">
        <f t="shared" si="223"/>
        <v>236600791.22499734</v>
      </c>
      <c r="X1744" t="s">
        <v>96</v>
      </c>
      <c r="Y1744">
        <v>2010</v>
      </c>
      <c r="Z1744" t="s">
        <v>98</v>
      </c>
      <c r="AA1744">
        <f t="shared" si="217"/>
        <v>6.7214533768041151E-2</v>
      </c>
      <c r="AB1744">
        <f t="shared" si="218"/>
        <v>2.3129917455530951</v>
      </c>
      <c r="AC1744">
        <f t="shared" si="219"/>
        <v>49.331550822916029</v>
      </c>
      <c r="AD1744">
        <f t="shared" si="220"/>
        <v>48.287960815547898</v>
      </c>
      <c r="AE1744">
        <f t="shared" si="221"/>
        <v>2.8208221493508385E-4</v>
      </c>
      <c r="AF1744" s="1" t="s">
        <v>7</v>
      </c>
      <c r="AG1744" s="1" t="s">
        <v>58</v>
      </c>
      <c r="AH1744">
        <f t="shared" si="224"/>
        <v>100</v>
      </c>
    </row>
    <row r="1745" spans="1:34" x14ac:dyDescent="0.45">
      <c r="A1745" t="str">
        <f>MID('Stand condition - SCT output'!$I1745,9,4)</f>
        <v>2009</v>
      </c>
      <c r="B1745">
        <f t="shared" si="222"/>
        <v>2010</v>
      </c>
      <c r="C1745" t="str">
        <f>MID('Stand condition - SCT output'!$I1745,18,4)</f>
        <v>2011</v>
      </c>
      <c r="D1745">
        <f>SUM('Stand condition - SCT output'!$B1745:$C1745)</f>
        <v>1377413.35439237</v>
      </c>
      <c r="E1745" s="1">
        <f>'Stand condition - SCT output'!$D1745</f>
        <v>46372024.393163502</v>
      </c>
      <c r="F1745" s="1">
        <f>'Stand condition - SCT output'!$E1745</f>
        <v>206093088.23691601</v>
      </c>
      <c r="G1745" s="1">
        <f>'Stand condition - SCT output'!$F1745</f>
        <v>37233081.495796897</v>
      </c>
      <c r="H1745" s="1">
        <f>'Stand condition - SCT output'!$G1745</f>
        <v>0</v>
      </c>
      <c r="I1745" s="1" t="str">
        <f>'Stand condition - SCT output'!$H1745</f>
        <v>Nebine</v>
      </c>
      <c r="J1745" s="1" t="str">
        <f>'Stand condition - SCT output'!$J1745</f>
        <v>Black Box</v>
      </c>
      <c r="K1745" s="1"/>
      <c r="L1745" t="s">
        <v>96</v>
      </c>
      <c r="M1745">
        <v>2010</v>
      </c>
      <c r="N1745" t="s">
        <v>98</v>
      </c>
      <c r="O1745">
        <v>1377413.35439237</v>
      </c>
      <c r="P1745" s="1">
        <v>46372024.393163502</v>
      </c>
      <c r="Q1745" s="1">
        <v>206093088.23691601</v>
      </c>
      <c r="R1745" s="1">
        <v>37233081.495796897</v>
      </c>
      <c r="S1745" s="1">
        <v>0</v>
      </c>
      <c r="T1745" s="1" t="s">
        <v>8</v>
      </c>
      <c r="U1745" s="1" t="s">
        <v>58</v>
      </c>
      <c r="V1745">
        <f t="shared" si="223"/>
        <v>291075607.48026878</v>
      </c>
      <c r="X1745" t="s">
        <v>96</v>
      </c>
      <c r="Y1745">
        <v>2010</v>
      </c>
      <c r="Z1745" t="s">
        <v>98</v>
      </c>
      <c r="AA1745">
        <f t="shared" si="217"/>
        <v>0.47321497198481016</v>
      </c>
      <c r="AB1745">
        <f t="shared" si="218"/>
        <v>15.931264318088534</v>
      </c>
      <c r="AC1745">
        <f t="shared" si="219"/>
        <v>70.803970838018955</v>
      </c>
      <c r="AD1745">
        <f t="shared" si="220"/>
        <v>12.791549871907707</v>
      </c>
      <c r="AE1745">
        <f t="shared" si="221"/>
        <v>0</v>
      </c>
      <c r="AF1745" s="1" t="s">
        <v>8</v>
      </c>
      <c r="AG1745" s="1" t="s">
        <v>58</v>
      </c>
      <c r="AH1745">
        <f t="shared" si="224"/>
        <v>100</v>
      </c>
    </row>
    <row r="1746" spans="1:34" x14ac:dyDescent="0.45">
      <c r="A1746" t="str">
        <f>MID('Stand condition - SCT output'!$I1746,9,4)</f>
        <v>2009</v>
      </c>
      <c r="B1746">
        <f t="shared" si="222"/>
        <v>2010</v>
      </c>
      <c r="C1746" t="str">
        <f>MID('Stand condition - SCT output'!$I1746,18,4)</f>
        <v>2011</v>
      </c>
      <c r="D1746">
        <f>SUM('Stand condition - SCT output'!$B1746:$C1746)</f>
        <v>4991.2539672851499</v>
      </c>
      <c r="E1746" s="1">
        <f>'Stand condition - SCT output'!$D1746</f>
        <v>39269.478027343699</v>
      </c>
      <c r="F1746" s="1">
        <f>'Stand condition - SCT output'!$E1746</f>
        <v>130240.440490722</v>
      </c>
      <c r="G1746" s="1">
        <f>'Stand condition - SCT output'!$F1746</f>
        <v>220297.68784969501</v>
      </c>
      <c r="H1746" s="1">
        <f>'Stand condition - SCT output'!$G1746</f>
        <v>4346.3026733398401</v>
      </c>
      <c r="I1746" s="1" t="str">
        <f>'Stand condition - SCT output'!$H1746</f>
        <v>Ovens</v>
      </c>
      <c r="J1746" s="1" t="str">
        <f>'Stand condition - SCT output'!$J1746</f>
        <v>Black Box</v>
      </c>
      <c r="K1746" s="1"/>
      <c r="L1746" t="s">
        <v>96</v>
      </c>
      <c r="M1746">
        <v>2010</v>
      </c>
      <c r="N1746" t="s">
        <v>98</v>
      </c>
      <c r="O1746">
        <v>4991.2539672851499</v>
      </c>
      <c r="P1746" s="1">
        <v>39269.478027343699</v>
      </c>
      <c r="Q1746" s="1">
        <v>130240.440490722</v>
      </c>
      <c r="R1746" s="1">
        <v>220297.68784969501</v>
      </c>
      <c r="S1746" s="1">
        <v>4346.3026733398401</v>
      </c>
      <c r="T1746" s="1" t="s">
        <v>9</v>
      </c>
      <c r="U1746" s="1" t="s">
        <v>58</v>
      </c>
      <c r="V1746">
        <f t="shared" si="223"/>
        <v>399145.16300838569</v>
      </c>
      <c r="X1746" t="s">
        <v>96</v>
      </c>
      <c r="Y1746">
        <v>2010</v>
      </c>
      <c r="Z1746" t="s">
        <v>98</v>
      </c>
      <c r="AA1746">
        <f t="shared" si="217"/>
        <v>1.2504858958243941</v>
      </c>
      <c r="AB1746">
        <f t="shared" si="218"/>
        <v>9.8383950669392632</v>
      </c>
      <c r="AC1746">
        <f t="shared" si="219"/>
        <v>32.629843114993676</v>
      </c>
      <c r="AD1746">
        <f t="shared" si="220"/>
        <v>55.19237316802127</v>
      </c>
      <c r="AE1746">
        <f t="shared" si="221"/>
        <v>1.088902754221408</v>
      </c>
      <c r="AF1746" s="1" t="s">
        <v>9</v>
      </c>
      <c r="AG1746" s="1" t="s">
        <v>58</v>
      </c>
      <c r="AH1746">
        <f t="shared" si="224"/>
        <v>100</v>
      </c>
    </row>
    <row r="1747" spans="1:34" x14ac:dyDescent="0.45">
      <c r="A1747" t="str">
        <f>MID('Stand condition - SCT output'!$I1747,9,4)</f>
        <v>2009</v>
      </c>
      <c r="B1747">
        <f t="shared" si="222"/>
        <v>2010</v>
      </c>
      <c r="C1747" t="str">
        <f>MID('Stand condition - SCT output'!$I1747,18,4)</f>
        <v>2011</v>
      </c>
      <c r="D1747">
        <f>SUM('Stand condition - SCT output'!$B1747:$C1747)</f>
        <v>6249844.8012084933</v>
      </c>
      <c r="E1747" s="1">
        <f>'Stand condition - SCT output'!$D1747</f>
        <v>110693825.808166</v>
      </c>
      <c r="F1747" s="1">
        <f>'Stand condition - SCT output'!$E1747</f>
        <v>179858674.51592699</v>
      </c>
      <c r="G1747" s="1">
        <f>'Stand condition - SCT output'!$F1747</f>
        <v>86148712.375658199</v>
      </c>
      <c r="H1747" s="1">
        <f>'Stand condition - SCT output'!$G1747</f>
        <v>1378.5585327148401</v>
      </c>
      <c r="I1747" s="1" t="str">
        <f>'Stand condition - SCT output'!$H1747</f>
        <v>Paroo</v>
      </c>
      <c r="J1747" s="1" t="str">
        <f>'Stand condition - SCT output'!$J1747</f>
        <v>Black Box</v>
      </c>
      <c r="K1747" s="1"/>
      <c r="L1747" t="s">
        <v>96</v>
      </c>
      <c r="M1747">
        <v>2010</v>
      </c>
      <c r="N1747" t="s">
        <v>98</v>
      </c>
      <c r="O1747">
        <v>6249844.8012084933</v>
      </c>
      <c r="P1747" s="1">
        <v>110693825.808166</v>
      </c>
      <c r="Q1747" s="1">
        <v>179858674.51592699</v>
      </c>
      <c r="R1747" s="1">
        <v>86148712.375658199</v>
      </c>
      <c r="S1747" s="1">
        <v>1378.5585327148401</v>
      </c>
      <c r="T1747" s="1" t="s">
        <v>10</v>
      </c>
      <c r="U1747" s="1" t="s">
        <v>58</v>
      </c>
      <c r="V1747">
        <f t="shared" si="223"/>
        <v>382952436.05949241</v>
      </c>
      <c r="X1747" t="s">
        <v>96</v>
      </c>
      <c r="Y1747">
        <v>2010</v>
      </c>
      <c r="Z1747" t="s">
        <v>98</v>
      </c>
      <c r="AA1747">
        <f t="shared" si="217"/>
        <v>1.6320159405481802</v>
      </c>
      <c r="AB1747">
        <f t="shared" si="218"/>
        <v>28.905371890876154</v>
      </c>
      <c r="AC1747">
        <f t="shared" si="219"/>
        <v>46.966322075565955</v>
      </c>
      <c r="AD1747">
        <f t="shared" si="220"/>
        <v>22.495930111350653</v>
      </c>
      <c r="AE1747">
        <f t="shared" si="221"/>
        <v>3.5998165905404462E-4</v>
      </c>
      <c r="AF1747" s="1" t="s">
        <v>10</v>
      </c>
      <c r="AG1747" s="1" t="s">
        <v>58</v>
      </c>
      <c r="AH1747">
        <f t="shared" si="224"/>
        <v>99.999999999999986</v>
      </c>
    </row>
    <row r="1748" spans="1:34" x14ac:dyDescent="0.45">
      <c r="A1748" t="str">
        <f>MID('Stand condition - SCT output'!$I1748,9,4)</f>
        <v>2009</v>
      </c>
      <c r="B1748">
        <f t="shared" si="222"/>
        <v>2010</v>
      </c>
      <c r="C1748" t="str">
        <f>MID('Stand condition - SCT output'!$I1748,18,4)</f>
        <v>2011</v>
      </c>
      <c r="D1748">
        <f>SUM('Stand condition - SCT output'!$B1748:$C1748)</f>
        <v>12768775.079834219</v>
      </c>
      <c r="E1748" s="1">
        <f>'Stand condition - SCT output'!$D1748</f>
        <v>30777606.6323223</v>
      </c>
      <c r="F1748" s="1">
        <f>'Stand condition - SCT output'!$E1748</f>
        <v>53038474.687832199</v>
      </c>
      <c r="G1748" s="1">
        <f>'Stand condition - SCT output'!$F1748</f>
        <v>22251605.273309901</v>
      </c>
      <c r="H1748" s="1">
        <f>'Stand condition - SCT output'!$G1748</f>
        <v>0</v>
      </c>
      <c r="I1748" s="1" t="str">
        <f>'Stand condition - SCT output'!$H1748</f>
        <v>Wimmera-Avoca</v>
      </c>
      <c r="J1748" s="1" t="str">
        <f>'Stand condition - SCT output'!$J1748</f>
        <v>Black Box</v>
      </c>
      <c r="K1748" s="1"/>
      <c r="L1748" t="s">
        <v>96</v>
      </c>
      <c r="M1748">
        <v>2010</v>
      </c>
      <c r="N1748" t="s">
        <v>98</v>
      </c>
      <c r="O1748">
        <v>12768775.079834219</v>
      </c>
      <c r="P1748" s="1">
        <v>30777606.6323223</v>
      </c>
      <c r="Q1748" s="1">
        <v>53038474.687832199</v>
      </c>
      <c r="R1748" s="1">
        <v>22251605.273309901</v>
      </c>
      <c r="S1748" s="1">
        <v>0</v>
      </c>
      <c r="T1748" s="1" t="s">
        <v>11</v>
      </c>
      <c r="U1748" s="1" t="s">
        <v>58</v>
      </c>
      <c r="V1748">
        <f t="shared" si="223"/>
        <v>118836461.67329861</v>
      </c>
      <c r="X1748" t="s">
        <v>96</v>
      </c>
      <c r="Y1748">
        <v>2010</v>
      </c>
      <c r="Z1748" t="s">
        <v>98</v>
      </c>
      <c r="AA1748">
        <f t="shared" si="217"/>
        <v>10.744829406767199</v>
      </c>
      <c r="AB1748">
        <f t="shared" si="218"/>
        <v>25.899127421796781</v>
      </c>
      <c r="AC1748">
        <f t="shared" si="219"/>
        <v>44.631482577833623</v>
      </c>
      <c r="AD1748">
        <f t="shared" si="220"/>
        <v>18.724560593602408</v>
      </c>
      <c r="AE1748">
        <f t="shared" si="221"/>
        <v>0</v>
      </c>
      <c r="AF1748" s="1" t="s">
        <v>11</v>
      </c>
      <c r="AG1748" s="1" t="s">
        <v>58</v>
      </c>
      <c r="AH1748">
        <f t="shared" si="224"/>
        <v>100</v>
      </c>
    </row>
    <row r="1749" spans="1:34" x14ac:dyDescent="0.45">
      <c r="A1749" t="str">
        <f>MID('Stand condition - SCT output'!$I1749,9,4)</f>
        <v>2009</v>
      </c>
      <c r="B1749">
        <f t="shared" si="222"/>
        <v>2010</v>
      </c>
      <c r="C1749" t="str">
        <f>MID('Stand condition - SCT output'!$I1749,18,4)</f>
        <v>2011</v>
      </c>
      <c r="D1749">
        <f>SUM('Stand condition - SCT output'!$B1749:$C1749)</f>
        <v>43043325.137004219</v>
      </c>
      <c r="E1749" s="1">
        <f>'Stand condition - SCT output'!$D1749</f>
        <v>277554644.39464003</v>
      </c>
      <c r="F1749" s="1">
        <f>'Stand condition - SCT output'!$E1749</f>
        <v>470175707.01219499</v>
      </c>
      <c r="G1749" s="1">
        <f>'Stand condition - SCT output'!$F1749</f>
        <v>94824354.343040496</v>
      </c>
      <c r="H1749" s="1">
        <f>'Stand condition - SCT output'!$G1749</f>
        <v>1288.7896118164001</v>
      </c>
      <c r="I1749" s="1" t="str">
        <f>'Stand condition - SCT output'!$H1749</f>
        <v>Lachlan</v>
      </c>
      <c r="J1749" s="1" t="str">
        <f>'Stand condition - SCT output'!$J1749</f>
        <v>Black Box</v>
      </c>
      <c r="K1749" s="1"/>
      <c r="L1749" t="s">
        <v>96</v>
      </c>
      <c r="M1749">
        <v>2010</v>
      </c>
      <c r="N1749" t="s">
        <v>98</v>
      </c>
      <c r="O1749">
        <v>43043325.137004219</v>
      </c>
      <c r="P1749" s="1">
        <v>277554644.39464003</v>
      </c>
      <c r="Q1749" s="1">
        <v>470175707.01219499</v>
      </c>
      <c r="R1749" s="1">
        <v>94824354.343040496</v>
      </c>
      <c r="S1749" s="1">
        <v>1288.7896118164001</v>
      </c>
      <c r="T1749" s="1" t="s">
        <v>12</v>
      </c>
      <c r="U1749" s="1" t="s">
        <v>58</v>
      </c>
      <c r="V1749">
        <f t="shared" si="223"/>
        <v>885599319.6764915</v>
      </c>
      <c r="X1749" t="s">
        <v>96</v>
      </c>
      <c r="Y1749">
        <v>2010</v>
      </c>
      <c r="Z1749" t="s">
        <v>98</v>
      </c>
      <c r="AA1749">
        <f t="shared" si="217"/>
        <v>4.8603611340541564</v>
      </c>
      <c r="AB1749">
        <f t="shared" si="218"/>
        <v>31.340882747745386</v>
      </c>
      <c r="AC1749">
        <f t="shared" si="219"/>
        <v>53.091245280534963</v>
      </c>
      <c r="AD1749">
        <f t="shared" si="220"/>
        <v>10.707365310271436</v>
      </c>
      <c r="AE1749">
        <f t="shared" si="221"/>
        <v>1.4552739406882039E-4</v>
      </c>
      <c r="AF1749" s="1" t="s">
        <v>12</v>
      </c>
      <c r="AG1749" s="1" t="s">
        <v>58</v>
      </c>
      <c r="AH1749">
        <f t="shared" si="224"/>
        <v>100.00000000000001</v>
      </c>
    </row>
    <row r="1750" spans="1:34" x14ac:dyDescent="0.45">
      <c r="A1750" t="str">
        <f>MID('Stand condition - SCT output'!$I1750,9,4)</f>
        <v>2009</v>
      </c>
      <c r="B1750">
        <f t="shared" si="222"/>
        <v>2010</v>
      </c>
      <c r="C1750" t="str">
        <f>MID('Stand condition - SCT output'!$I1750,18,4)</f>
        <v>2011</v>
      </c>
      <c r="D1750">
        <f>SUM('Stand condition - SCT output'!$B1750:$C1750)</f>
        <v>1469420.3069355048</v>
      </c>
      <c r="E1750" s="1">
        <f>'Stand condition - SCT output'!$D1750</f>
        <v>9327905.2333469708</v>
      </c>
      <c r="F1750" s="1">
        <f>'Stand condition - SCT output'!$E1750</f>
        <v>16974562.392708</v>
      </c>
      <c r="G1750" s="1">
        <f>'Stand condition - SCT output'!$F1750</f>
        <v>8614021.4612330999</v>
      </c>
      <c r="H1750" s="1">
        <f>'Stand condition - SCT output'!$G1750</f>
        <v>0</v>
      </c>
      <c r="I1750" s="1" t="str">
        <f>'Stand condition - SCT output'!$H1750</f>
        <v>Loddon</v>
      </c>
      <c r="J1750" s="1" t="str">
        <f>'Stand condition - SCT output'!$J1750</f>
        <v>Black Box</v>
      </c>
      <c r="K1750" s="1"/>
      <c r="L1750" t="s">
        <v>96</v>
      </c>
      <c r="M1750">
        <v>2010</v>
      </c>
      <c r="N1750" t="s">
        <v>98</v>
      </c>
      <c r="O1750">
        <v>1469420.3069355048</v>
      </c>
      <c r="P1750" s="1">
        <v>9327905.2333469708</v>
      </c>
      <c r="Q1750" s="1">
        <v>16974562.392708</v>
      </c>
      <c r="R1750" s="1">
        <v>8614021.4612330999</v>
      </c>
      <c r="S1750" s="1">
        <v>0</v>
      </c>
      <c r="T1750" s="1" t="s">
        <v>13</v>
      </c>
      <c r="U1750" s="1" t="s">
        <v>58</v>
      </c>
      <c r="V1750">
        <f t="shared" si="223"/>
        <v>36385909.394223578</v>
      </c>
      <c r="X1750" t="s">
        <v>96</v>
      </c>
      <c r="Y1750">
        <v>2010</v>
      </c>
      <c r="Z1750" t="s">
        <v>98</v>
      </c>
      <c r="AA1750">
        <f t="shared" si="217"/>
        <v>4.0384322706217199</v>
      </c>
      <c r="AB1750">
        <f t="shared" si="218"/>
        <v>25.636037105143277</v>
      </c>
      <c r="AC1750">
        <f t="shared" si="219"/>
        <v>46.651472164119625</v>
      </c>
      <c r="AD1750">
        <f t="shared" si="220"/>
        <v>23.674058460115369</v>
      </c>
      <c r="AE1750">
        <f t="shared" si="221"/>
        <v>0</v>
      </c>
      <c r="AF1750" s="1" t="s">
        <v>13</v>
      </c>
      <c r="AG1750" s="1" t="s">
        <v>58</v>
      </c>
      <c r="AH1750">
        <f t="shared" si="224"/>
        <v>100</v>
      </c>
    </row>
    <row r="1751" spans="1:34" x14ac:dyDescent="0.45">
      <c r="A1751" t="str">
        <f>MID('Stand condition - SCT output'!$I1751,9,4)</f>
        <v>2009</v>
      </c>
      <c r="B1751">
        <f t="shared" si="222"/>
        <v>2010</v>
      </c>
      <c r="C1751" t="str">
        <f>MID('Stand condition - SCT output'!$I1751,18,4)</f>
        <v>2011</v>
      </c>
      <c r="D1751">
        <f>SUM('Stand condition - SCT output'!$B1751:$C1751)</f>
        <v>99716841.970358163</v>
      </c>
      <c r="E1751" s="1">
        <f>'Stand condition - SCT output'!$D1751</f>
        <v>345758548.67273003</v>
      </c>
      <c r="F1751" s="1">
        <f>'Stand condition - SCT output'!$E1751</f>
        <v>500044903.30967897</v>
      </c>
      <c r="G1751" s="1">
        <f>'Stand condition - SCT output'!$F1751</f>
        <v>229359485.85151201</v>
      </c>
      <c r="H1751" s="1">
        <f>'Stand condition - SCT output'!$G1751</f>
        <v>5126.0068359375</v>
      </c>
      <c r="I1751" s="1" t="str">
        <f>'Stand condition - SCT output'!$H1751</f>
        <v>Lower Darling</v>
      </c>
      <c r="J1751" s="1" t="str">
        <f>'Stand condition - SCT output'!$J1751</f>
        <v>Black Box</v>
      </c>
      <c r="K1751" s="1"/>
      <c r="L1751" t="s">
        <v>96</v>
      </c>
      <c r="M1751">
        <v>2010</v>
      </c>
      <c r="N1751" t="s">
        <v>98</v>
      </c>
      <c r="O1751">
        <v>99716841.970358163</v>
      </c>
      <c r="P1751" s="1">
        <v>345758548.67273003</v>
      </c>
      <c r="Q1751" s="1">
        <v>500044903.30967897</v>
      </c>
      <c r="R1751" s="1">
        <v>229359485.85151201</v>
      </c>
      <c r="S1751" s="1">
        <v>5126.0068359375</v>
      </c>
      <c r="T1751" s="1" t="s">
        <v>14</v>
      </c>
      <c r="U1751" s="1" t="s">
        <v>58</v>
      </c>
      <c r="V1751">
        <f t="shared" si="223"/>
        <v>1174884905.811115</v>
      </c>
      <c r="X1751" t="s">
        <v>96</v>
      </c>
      <c r="Y1751">
        <v>2010</v>
      </c>
      <c r="Z1751" t="s">
        <v>98</v>
      </c>
      <c r="AA1751">
        <f t="shared" si="217"/>
        <v>8.4873711013859534</v>
      </c>
      <c r="AB1751">
        <f t="shared" si="218"/>
        <v>29.429142119587098</v>
      </c>
      <c r="AC1751">
        <f t="shared" si="219"/>
        <v>42.561182021864418</v>
      </c>
      <c r="AD1751">
        <f t="shared" si="220"/>
        <v>19.52186845852507</v>
      </c>
      <c r="AE1751">
        <f t="shared" si="221"/>
        <v>4.3629863747365243E-4</v>
      </c>
      <c r="AF1751" s="1" t="s">
        <v>14</v>
      </c>
      <c r="AG1751" s="1" t="s">
        <v>58</v>
      </c>
      <c r="AH1751">
        <f t="shared" si="224"/>
        <v>100.00000000000001</v>
      </c>
    </row>
    <row r="1752" spans="1:34" x14ac:dyDescent="0.45">
      <c r="A1752" t="str">
        <f>MID('Stand condition - SCT output'!$I1752,9,4)</f>
        <v>2009</v>
      </c>
      <c r="B1752">
        <f t="shared" si="222"/>
        <v>2010</v>
      </c>
      <c r="C1752" t="str">
        <f>MID('Stand condition - SCT output'!$I1752,18,4)</f>
        <v>2011</v>
      </c>
      <c r="D1752">
        <f>SUM('Stand condition - SCT output'!$B1752:$C1752)</f>
        <v>7625924.4848022386</v>
      </c>
      <c r="E1752" s="1">
        <f>'Stand condition - SCT output'!$D1752</f>
        <v>134726742.53618199</v>
      </c>
      <c r="F1752" s="1">
        <f>'Stand condition - SCT output'!$E1752</f>
        <v>1051589158.25336</v>
      </c>
      <c r="G1752" s="1">
        <f>'Stand condition - SCT output'!$F1752</f>
        <v>603724568.12925005</v>
      </c>
      <c r="H1752" s="1">
        <f>'Stand condition - SCT output'!$G1752</f>
        <v>11907.402770995999</v>
      </c>
      <c r="I1752" s="1" t="str">
        <f>'Stand condition - SCT output'!$H1752</f>
        <v>Macquarie-Castlereagh</v>
      </c>
      <c r="J1752" s="1" t="str">
        <f>'Stand condition - SCT output'!$J1752</f>
        <v>Black Box</v>
      </c>
      <c r="K1752" s="1"/>
      <c r="L1752" t="s">
        <v>96</v>
      </c>
      <c r="M1752">
        <v>2010</v>
      </c>
      <c r="N1752" t="s">
        <v>98</v>
      </c>
      <c r="O1752">
        <v>7625924.4848022386</v>
      </c>
      <c r="P1752" s="1">
        <v>134726742.53618199</v>
      </c>
      <c r="Q1752" s="1">
        <v>1051589158.25336</v>
      </c>
      <c r="R1752" s="1">
        <v>603724568.12925005</v>
      </c>
      <c r="S1752" s="1">
        <v>11907.402770995999</v>
      </c>
      <c r="T1752" s="1" t="s">
        <v>15</v>
      </c>
      <c r="U1752" s="1" t="s">
        <v>58</v>
      </c>
      <c r="V1752">
        <f t="shared" si="223"/>
        <v>1797678300.8063653</v>
      </c>
      <c r="X1752" t="s">
        <v>96</v>
      </c>
      <c r="Y1752">
        <v>2010</v>
      </c>
      <c r="Z1752" t="s">
        <v>98</v>
      </c>
      <c r="AA1752">
        <f t="shared" si="217"/>
        <v>0.42420963091013336</v>
      </c>
      <c r="AB1752">
        <f t="shared" si="218"/>
        <v>7.4944856638559338</v>
      </c>
      <c r="AC1752">
        <f t="shared" si="219"/>
        <v>58.49707134928758</v>
      </c>
      <c r="AD1752">
        <f t="shared" si="220"/>
        <v>33.583570979214898</v>
      </c>
      <c r="AE1752">
        <f t="shared" si="221"/>
        <v>6.6237673145717023E-4</v>
      </c>
      <c r="AF1752" s="1" t="s">
        <v>15</v>
      </c>
      <c r="AG1752" s="1" t="s">
        <v>58</v>
      </c>
      <c r="AH1752">
        <f t="shared" si="224"/>
        <v>100</v>
      </c>
    </row>
    <row r="1753" spans="1:34" x14ac:dyDescent="0.45">
      <c r="A1753" t="str">
        <f>MID('Stand condition - SCT output'!$I1753,9,4)</f>
        <v>2009</v>
      </c>
      <c r="B1753">
        <f t="shared" si="222"/>
        <v>2010</v>
      </c>
      <c r="C1753" t="str">
        <f>MID('Stand condition - SCT output'!$I1753,18,4)</f>
        <v>2011</v>
      </c>
      <c r="D1753">
        <f>SUM('Stand condition - SCT output'!$B1753:$C1753)</f>
        <v>314730.33135986276</v>
      </c>
      <c r="E1753" s="1">
        <f>'Stand condition - SCT output'!$D1753</f>
        <v>4103510.3535141801</v>
      </c>
      <c r="F1753" s="1">
        <f>'Stand condition - SCT output'!$E1753</f>
        <v>12953981.001729</v>
      </c>
      <c r="G1753" s="1">
        <f>'Stand condition - SCT output'!$F1753</f>
        <v>8099480.1915120399</v>
      </c>
      <c r="H1753" s="1">
        <f>'Stand condition - SCT output'!$G1753</f>
        <v>2039.5973510742101</v>
      </c>
      <c r="I1753" s="1" t="str">
        <f>'Stand condition - SCT output'!$H1753</f>
        <v>Moonie</v>
      </c>
      <c r="J1753" s="1" t="str">
        <f>'Stand condition - SCT output'!$J1753</f>
        <v>Black Box</v>
      </c>
      <c r="K1753" s="1"/>
      <c r="L1753" t="s">
        <v>96</v>
      </c>
      <c r="M1753">
        <v>2010</v>
      </c>
      <c r="N1753" t="s">
        <v>98</v>
      </c>
      <c r="O1753">
        <v>314730.33135986276</v>
      </c>
      <c r="P1753" s="1">
        <v>4103510.3535141801</v>
      </c>
      <c r="Q1753" s="1">
        <v>12953981.001729</v>
      </c>
      <c r="R1753" s="1">
        <v>8099480.1915120399</v>
      </c>
      <c r="S1753" s="1">
        <v>2039.5973510742101</v>
      </c>
      <c r="T1753" s="1" t="s">
        <v>16</v>
      </c>
      <c r="U1753" s="1" t="s">
        <v>58</v>
      </c>
      <c r="V1753">
        <f t="shared" si="223"/>
        <v>25473741.475466158</v>
      </c>
      <c r="X1753" t="s">
        <v>96</v>
      </c>
      <c r="Y1753">
        <v>2010</v>
      </c>
      <c r="Z1753" t="s">
        <v>98</v>
      </c>
      <c r="AA1753">
        <f t="shared" si="217"/>
        <v>1.2355088539427179</v>
      </c>
      <c r="AB1753">
        <f t="shared" si="218"/>
        <v>16.108785423084722</v>
      </c>
      <c r="AC1753">
        <f t="shared" si="219"/>
        <v>50.852290442709489</v>
      </c>
      <c r="AD1753">
        <f t="shared" si="220"/>
        <v>31.795408614445879</v>
      </c>
      <c r="AE1753">
        <f t="shared" si="221"/>
        <v>8.0066658171849357E-3</v>
      </c>
      <c r="AF1753" s="1" t="s">
        <v>16</v>
      </c>
      <c r="AG1753" s="1" t="s">
        <v>58</v>
      </c>
      <c r="AH1753">
        <f t="shared" si="224"/>
        <v>100</v>
      </c>
    </row>
    <row r="1754" spans="1:34" x14ac:dyDescent="0.45">
      <c r="A1754" t="str">
        <f>MID('Stand condition - SCT output'!$I1754,9,4)</f>
        <v>2009</v>
      </c>
      <c r="B1754">
        <f t="shared" si="222"/>
        <v>2010</v>
      </c>
      <c r="C1754" t="str">
        <f>MID('Stand condition - SCT output'!$I1754,18,4)</f>
        <v>2011</v>
      </c>
      <c r="D1754">
        <f>SUM('Stand condition - SCT output'!$B1754:$C1754)</f>
        <v>156880104.36292198</v>
      </c>
      <c r="E1754" s="1">
        <f>'Stand condition - SCT output'!$D1754</f>
        <v>436838386.71460998</v>
      </c>
      <c r="F1754" s="1">
        <f>'Stand condition - SCT output'!$E1754</f>
        <v>792883971.17210102</v>
      </c>
      <c r="G1754" s="1">
        <f>'Stand condition - SCT output'!$F1754</f>
        <v>559167721.75154996</v>
      </c>
      <c r="H1754" s="1">
        <f>'Stand condition - SCT output'!$G1754</f>
        <v>63115.1201171875</v>
      </c>
      <c r="I1754" s="1" t="str">
        <f>'Stand condition - SCT output'!$H1754</f>
        <v>Murray</v>
      </c>
      <c r="J1754" s="1" t="str">
        <f>'Stand condition - SCT output'!$J1754</f>
        <v>Black Box</v>
      </c>
      <c r="K1754" s="1"/>
      <c r="L1754" t="s">
        <v>96</v>
      </c>
      <c r="M1754">
        <v>2010</v>
      </c>
      <c r="N1754" t="s">
        <v>98</v>
      </c>
      <c r="O1754">
        <v>156880104.36292198</v>
      </c>
      <c r="P1754" s="1">
        <v>436838386.71460998</v>
      </c>
      <c r="Q1754" s="1">
        <v>792883971.17210102</v>
      </c>
      <c r="R1754" s="1">
        <v>559167721.75154996</v>
      </c>
      <c r="S1754" s="1">
        <v>63115.1201171875</v>
      </c>
      <c r="T1754" s="1" t="s">
        <v>17</v>
      </c>
      <c r="U1754" s="1" t="s">
        <v>58</v>
      </c>
      <c r="V1754">
        <f t="shared" si="223"/>
        <v>1945833299.1213</v>
      </c>
      <c r="X1754" t="s">
        <v>96</v>
      </c>
      <c r="Y1754">
        <v>2010</v>
      </c>
      <c r="Z1754" t="s">
        <v>98</v>
      </c>
      <c r="AA1754">
        <f t="shared" si="217"/>
        <v>8.0623609655444763</v>
      </c>
      <c r="AB1754">
        <f t="shared" si="218"/>
        <v>22.449938898253905</v>
      </c>
      <c r="AC1754">
        <f t="shared" si="219"/>
        <v>40.747785102154019</v>
      </c>
      <c r="AD1754">
        <f t="shared" si="220"/>
        <v>28.73667143038713</v>
      </c>
      <c r="AE1754">
        <f t="shared" si="221"/>
        <v>3.243603660482583E-3</v>
      </c>
      <c r="AF1754" s="1" t="s">
        <v>17</v>
      </c>
      <c r="AG1754" s="1" t="s">
        <v>58</v>
      </c>
      <c r="AH1754">
        <f t="shared" si="224"/>
        <v>100.00000000000001</v>
      </c>
    </row>
    <row r="1755" spans="1:34" x14ac:dyDescent="0.45">
      <c r="A1755" t="str">
        <f>MID('Stand condition - SCT output'!$I1755,9,4)</f>
        <v>2009</v>
      </c>
      <c r="B1755">
        <f t="shared" si="222"/>
        <v>2010</v>
      </c>
      <c r="C1755" t="str">
        <f>MID('Stand condition - SCT output'!$I1755,18,4)</f>
        <v>2011</v>
      </c>
      <c r="D1755">
        <f>SUM('Stand condition - SCT output'!$B1755:$C1755)</f>
        <v>320670.863464355</v>
      </c>
      <c r="E1755" s="1">
        <f>'Stand condition - SCT output'!$D1755</f>
        <v>9363262.2722424008</v>
      </c>
      <c r="F1755" s="1">
        <f>'Stand condition - SCT output'!$E1755</f>
        <v>133068741.179249</v>
      </c>
      <c r="G1755" s="1">
        <f>'Stand condition - SCT output'!$F1755</f>
        <v>82856016.947709307</v>
      </c>
      <c r="H1755" s="1">
        <f>'Stand condition - SCT output'!$G1755</f>
        <v>8664.2760620117097</v>
      </c>
      <c r="I1755" s="1" t="str">
        <f>'Stand condition - SCT output'!$H1755</f>
        <v>Barwon-Darling</v>
      </c>
      <c r="J1755" s="1" t="str">
        <f>'Stand condition - SCT output'!$J1755</f>
        <v>Black Box</v>
      </c>
      <c r="K1755" s="1"/>
      <c r="L1755" t="s">
        <v>96</v>
      </c>
      <c r="M1755">
        <v>2010</v>
      </c>
      <c r="N1755" t="s">
        <v>98</v>
      </c>
      <c r="O1755">
        <v>320670.863464355</v>
      </c>
      <c r="P1755" s="1">
        <v>9363262.2722424008</v>
      </c>
      <c r="Q1755" s="1">
        <v>133068741.179249</v>
      </c>
      <c r="R1755" s="1">
        <v>82856016.947709307</v>
      </c>
      <c r="S1755" s="1">
        <v>8664.2760620117097</v>
      </c>
      <c r="T1755" s="1" t="s">
        <v>18</v>
      </c>
      <c r="U1755" s="1" t="s">
        <v>58</v>
      </c>
      <c r="V1755">
        <f t="shared" si="223"/>
        <v>225617355.5387271</v>
      </c>
      <c r="X1755" t="s">
        <v>96</v>
      </c>
      <c r="Y1755">
        <v>2010</v>
      </c>
      <c r="Z1755" t="s">
        <v>98</v>
      </c>
      <c r="AA1755">
        <f t="shared" si="217"/>
        <v>0.14213040601360652</v>
      </c>
      <c r="AB1755">
        <f t="shared" si="218"/>
        <v>4.1500629461261465</v>
      </c>
      <c r="AC1755">
        <f t="shared" si="219"/>
        <v>58.979833737306528</v>
      </c>
      <c r="AD1755">
        <f t="shared" si="220"/>
        <v>36.724132658086724</v>
      </c>
      <c r="AE1755">
        <f t="shared" si="221"/>
        <v>3.8402524669803122E-3</v>
      </c>
      <c r="AF1755" s="1" t="s">
        <v>18</v>
      </c>
      <c r="AG1755" s="1" t="s">
        <v>58</v>
      </c>
      <c r="AH1755">
        <f t="shared" si="224"/>
        <v>99.999999999999986</v>
      </c>
    </row>
    <row r="1756" spans="1:34" x14ac:dyDescent="0.45">
      <c r="A1756" t="str">
        <f>MID('Stand condition - SCT output'!$I1756,9,4)</f>
        <v>2009</v>
      </c>
      <c r="B1756">
        <f t="shared" si="222"/>
        <v>2010</v>
      </c>
      <c r="C1756" t="str">
        <f>MID('Stand condition - SCT output'!$I1756,18,4)</f>
        <v>2011</v>
      </c>
      <c r="D1756">
        <f>SUM('Stand condition - SCT output'!$B1756:$C1756)</f>
        <v>814891.44762537302</v>
      </c>
      <c r="E1756" s="1">
        <f>'Stand condition - SCT output'!$D1756</f>
        <v>7956144.0919852396</v>
      </c>
      <c r="F1756" s="1">
        <f>'Stand condition - SCT output'!$E1756</f>
        <v>44623182.631395496</v>
      </c>
      <c r="G1756" s="1">
        <f>'Stand condition - SCT output'!$F1756</f>
        <v>28078744.181821801</v>
      </c>
      <c r="H1756" s="1">
        <f>'Stand condition - SCT output'!$G1756</f>
        <v>677.36822509765602</v>
      </c>
      <c r="I1756" s="1" t="str">
        <f>'Stand condition - SCT output'!$H1756</f>
        <v>Border Rivers</v>
      </c>
      <c r="J1756" s="1" t="str">
        <f>'Stand condition - SCT output'!$J1756</f>
        <v>Black Box</v>
      </c>
      <c r="K1756" s="1"/>
      <c r="L1756" t="s">
        <v>96</v>
      </c>
      <c r="M1756">
        <v>2010</v>
      </c>
      <c r="N1756" t="s">
        <v>98</v>
      </c>
      <c r="O1756">
        <v>814891.44762537302</v>
      </c>
      <c r="P1756" s="1">
        <v>7956144.0919852396</v>
      </c>
      <c r="Q1756" s="1">
        <v>44623182.631395496</v>
      </c>
      <c r="R1756" s="1">
        <v>28078744.181821801</v>
      </c>
      <c r="S1756" s="1">
        <v>677.36822509765602</v>
      </c>
      <c r="T1756" s="1" t="s">
        <v>19</v>
      </c>
      <c r="U1756" s="1" t="s">
        <v>58</v>
      </c>
      <c r="V1756">
        <f t="shared" si="223"/>
        <v>81473639.721053004</v>
      </c>
      <c r="X1756" t="s">
        <v>96</v>
      </c>
      <c r="Y1756">
        <v>2010</v>
      </c>
      <c r="Z1756" t="s">
        <v>98</v>
      </c>
      <c r="AA1756">
        <f t="shared" si="217"/>
        <v>1.0001903074606386</v>
      </c>
      <c r="AB1756">
        <f t="shared" si="218"/>
        <v>9.7652984685908795</v>
      </c>
      <c r="AC1756">
        <f t="shared" si="219"/>
        <v>54.770086109047057</v>
      </c>
      <c r="AD1756">
        <f t="shared" si="220"/>
        <v>34.463593719339116</v>
      </c>
      <c r="AE1756">
        <f t="shared" si="221"/>
        <v>8.3139556231538064E-4</v>
      </c>
      <c r="AF1756" s="1" t="s">
        <v>19</v>
      </c>
      <c r="AG1756" s="1" t="s">
        <v>58</v>
      </c>
      <c r="AH1756">
        <f t="shared" si="224"/>
        <v>100</v>
      </c>
    </row>
    <row r="1757" spans="1:34" x14ac:dyDescent="0.45">
      <c r="A1757" t="str">
        <f>MID('Stand condition - SCT output'!$I1757,9,4)</f>
        <v>2009</v>
      </c>
      <c r="B1757">
        <f t="shared" si="222"/>
        <v>2010</v>
      </c>
      <c r="C1757" t="str">
        <f>MID('Stand condition - SCT output'!$I1757,18,4)</f>
        <v>2011</v>
      </c>
      <c r="D1757">
        <f>SUM('Stand condition - SCT output'!$B1757:$C1757)</f>
        <v>624.17767333984295</v>
      </c>
      <c r="E1757" s="1">
        <f>'Stand condition - SCT output'!$D1757</f>
        <v>33663.215026855403</v>
      </c>
      <c r="F1757" s="1">
        <f>'Stand condition - SCT output'!$E1757</f>
        <v>238106.59912109299</v>
      </c>
      <c r="G1757" s="1">
        <f>'Stand condition - SCT output'!$F1757</f>
        <v>443357.34536611498</v>
      </c>
      <c r="H1757" s="1">
        <f>'Stand condition - SCT output'!$G1757</f>
        <v>622.99908447265602</v>
      </c>
      <c r="I1757" s="1" t="str">
        <f>'Stand condition - SCT output'!$H1757</f>
        <v>Campaspe</v>
      </c>
      <c r="J1757" s="1" t="str">
        <f>'Stand condition - SCT output'!$J1757</f>
        <v>Black Box</v>
      </c>
      <c r="K1757" s="1"/>
      <c r="L1757" t="s">
        <v>96</v>
      </c>
      <c r="M1757">
        <v>2010</v>
      </c>
      <c r="N1757" t="s">
        <v>98</v>
      </c>
      <c r="O1757">
        <v>624.17767333984295</v>
      </c>
      <c r="P1757" s="1">
        <v>33663.215026855403</v>
      </c>
      <c r="Q1757" s="1">
        <v>238106.59912109299</v>
      </c>
      <c r="R1757" s="1">
        <v>443357.34536611498</v>
      </c>
      <c r="S1757" s="1">
        <v>622.99908447265602</v>
      </c>
      <c r="T1757" s="1" t="s">
        <v>20</v>
      </c>
      <c r="U1757" s="1" t="s">
        <v>58</v>
      </c>
      <c r="V1757">
        <f t="shared" si="223"/>
        <v>716374.33627187589</v>
      </c>
      <c r="X1757" t="s">
        <v>96</v>
      </c>
      <c r="Y1757">
        <v>2010</v>
      </c>
      <c r="Z1757" t="s">
        <v>98</v>
      </c>
      <c r="AA1757">
        <f t="shared" si="217"/>
        <v>8.7130099688964457E-2</v>
      </c>
      <c r="AB1757">
        <f t="shared" si="218"/>
        <v>4.699109574757248</v>
      </c>
      <c r="AC1757">
        <f t="shared" si="219"/>
        <v>33.237734389011891</v>
      </c>
      <c r="AD1757">
        <f t="shared" si="220"/>
        <v>61.889060358222203</v>
      </c>
      <c r="AE1757">
        <f t="shared" si="221"/>
        <v>8.6965578319686987E-2</v>
      </c>
      <c r="AF1757" s="1" t="s">
        <v>20</v>
      </c>
      <c r="AG1757" s="1" t="s">
        <v>58</v>
      </c>
      <c r="AH1757">
        <f t="shared" si="224"/>
        <v>100</v>
      </c>
    </row>
    <row r="1758" spans="1:34" x14ac:dyDescent="0.45">
      <c r="A1758" t="str">
        <f>MID('Stand condition - SCT output'!$I1758,9,4)</f>
        <v>2009</v>
      </c>
      <c r="B1758">
        <f t="shared" si="222"/>
        <v>2010</v>
      </c>
      <c r="C1758" t="str">
        <f>MID('Stand condition - SCT output'!$I1758,18,4)</f>
        <v>2011</v>
      </c>
      <c r="D1758">
        <f>SUM('Stand condition - SCT output'!$B1758:$C1758)</f>
        <v>194411.95812988211</v>
      </c>
      <c r="E1758" s="1">
        <f>'Stand condition - SCT output'!$D1758</f>
        <v>1732857.7088694801</v>
      </c>
      <c r="F1758" s="1">
        <f>'Stand condition - SCT output'!$E1758</f>
        <v>9714851.4241227694</v>
      </c>
      <c r="G1758" s="1">
        <f>'Stand condition - SCT output'!$F1758</f>
        <v>10934799.433519</v>
      </c>
      <c r="H1758" s="1">
        <f>'Stand condition - SCT output'!$G1758</f>
        <v>5615.2766113281205</v>
      </c>
      <c r="I1758" s="1" t="str">
        <f>'Stand condition - SCT output'!$H1758</f>
        <v>Goulburn-Broken</v>
      </c>
      <c r="J1758" s="1" t="str">
        <f>'Stand condition - SCT output'!$J1758</f>
        <v>Black Box</v>
      </c>
      <c r="K1758" s="1"/>
      <c r="L1758" t="s">
        <v>96</v>
      </c>
      <c r="M1758">
        <v>2010</v>
      </c>
      <c r="N1758" t="s">
        <v>98</v>
      </c>
      <c r="O1758">
        <v>194411.95812988211</v>
      </c>
      <c r="P1758" s="1">
        <v>1732857.7088694801</v>
      </c>
      <c r="Q1758" s="1">
        <v>9714851.4241227694</v>
      </c>
      <c r="R1758" s="1">
        <v>10934799.433519</v>
      </c>
      <c r="S1758" s="1">
        <v>5615.2766113281205</v>
      </c>
      <c r="T1758" s="1" t="s">
        <v>21</v>
      </c>
      <c r="U1758" s="1" t="s">
        <v>58</v>
      </c>
      <c r="V1758">
        <f t="shared" si="223"/>
        <v>22582535.801252462</v>
      </c>
      <c r="X1758" t="s">
        <v>96</v>
      </c>
      <c r="Y1758">
        <v>2010</v>
      </c>
      <c r="Z1758" t="s">
        <v>98</v>
      </c>
      <c r="AA1758">
        <f t="shared" si="217"/>
        <v>0.86089516182279113</v>
      </c>
      <c r="AB1758">
        <f t="shared" si="218"/>
        <v>7.6734416547382294</v>
      </c>
      <c r="AC1758">
        <f t="shared" si="219"/>
        <v>43.019311514094753</v>
      </c>
      <c r="AD1758">
        <f t="shared" si="220"/>
        <v>48.421486097732831</v>
      </c>
      <c r="AE1758">
        <f t="shared" si="221"/>
        <v>2.4865571611389581E-2</v>
      </c>
      <c r="AF1758" s="1" t="s">
        <v>21</v>
      </c>
      <c r="AG1758" s="1" t="s">
        <v>58</v>
      </c>
      <c r="AH1758">
        <f t="shared" si="224"/>
        <v>99.999999999999986</v>
      </c>
    </row>
    <row r="1759" spans="1:34" x14ac:dyDescent="0.45">
      <c r="A1759" t="str">
        <f>MID('Stand condition - SCT output'!$I1759,9,4)</f>
        <v>2009</v>
      </c>
      <c r="B1759">
        <f t="shared" si="222"/>
        <v>2010</v>
      </c>
      <c r="C1759" t="str">
        <f>MID('Stand condition - SCT output'!$I1759,18,4)</f>
        <v>2011</v>
      </c>
      <c r="D1759">
        <f>SUM('Stand condition - SCT output'!$B1759:$C1759)</f>
        <v>1455681.5109303193</v>
      </c>
      <c r="E1759" s="1">
        <f>'Stand condition - SCT output'!$D1759</f>
        <v>13262596.1023272</v>
      </c>
      <c r="F1759" s="1">
        <f>'Stand condition - SCT output'!$E1759</f>
        <v>118443578.935001</v>
      </c>
      <c r="G1759" s="1">
        <f>'Stand condition - SCT output'!$F1759</f>
        <v>82410389.481360793</v>
      </c>
      <c r="H1759" s="1">
        <f>'Stand condition - SCT output'!$G1759</f>
        <v>672.303955078125</v>
      </c>
      <c r="I1759" s="1" t="str">
        <f>'Stand condition - SCT output'!$H1759</f>
        <v>Gwydir</v>
      </c>
      <c r="J1759" s="1" t="str">
        <f>'Stand condition - SCT output'!$J1759</f>
        <v>Black Box</v>
      </c>
      <c r="K1759" s="1"/>
      <c r="L1759" t="s">
        <v>96</v>
      </c>
      <c r="M1759">
        <v>2010</v>
      </c>
      <c r="N1759" t="s">
        <v>98</v>
      </c>
      <c r="O1759">
        <v>1455681.5109303193</v>
      </c>
      <c r="P1759" s="1">
        <v>13262596.1023272</v>
      </c>
      <c r="Q1759" s="1">
        <v>118443578.935001</v>
      </c>
      <c r="R1759" s="1">
        <v>82410389.481360793</v>
      </c>
      <c r="S1759" s="1">
        <v>672.303955078125</v>
      </c>
      <c r="T1759" s="1" t="s">
        <v>22</v>
      </c>
      <c r="U1759" s="1" t="s">
        <v>58</v>
      </c>
      <c r="V1759">
        <f t="shared" si="223"/>
        <v>215572918.33357438</v>
      </c>
      <c r="X1759" t="s">
        <v>96</v>
      </c>
      <c r="Y1759">
        <v>2010</v>
      </c>
      <c r="Z1759" t="s">
        <v>98</v>
      </c>
      <c r="AA1759">
        <f t="shared" si="217"/>
        <v>0.67526177322413894</v>
      </c>
      <c r="AB1759">
        <f t="shared" si="218"/>
        <v>6.1522552112992468</v>
      </c>
      <c r="AC1759">
        <f t="shared" si="219"/>
        <v>54.943626430720357</v>
      </c>
      <c r="AD1759">
        <f t="shared" si="220"/>
        <v>38.228544716289534</v>
      </c>
      <c r="AE1759">
        <f t="shared" si="221"/>
        <v>3.1186846672354813E-4</v>
      </c>
      <c r="AF1759" s="1" t="s">
        <v>22</v>
      </c>
      <c r="AG1759" s="1" t="s">
        <v>58</v>
      </c>
      <c r="AH1759">
        <f t="shared" si="224"/>
        <v>100</v>
      </c>
    </row>
    <row r="1760" spans="1:34" x14ac:dyDescent="0.45">
      <c r="A1760" t="str">
        <f>MID('Stand condition - SCT output'!$I1760,9,4)</f>
        <v>2009</v>
      </c>
      <c r="B1760">
        <f t="shared" si="222"/>
        <v>2010</v>
      </c>
      <c r="C1760" t="str">
        <f>MID('Stand condition - SCT output'!$I1760,18,4)</f>
        <v>2011</v>
      </c>
      <c r="D1760">
        <f>SUM('Stand condition - SCT output'!$B1760:$C1760)</f>
        <v>5771372.362116552</v>
      </c>
      <c r="E1760" s="1">
        <f>'Stand condition - SCT output'!$D1760</f>
        <v>222048247.32485399</v>
      </c>
      <c r="F1760" s="1">
        <f>'Stand condition - SCT output'!$E1760</f>
        <v>500655627.52188498</v>
      </c>
      <c r="G1760" s="1">
        <f>'Stand condition - SCT output'!$F1760</f>
        <v>102008996.62603299</v>
      </c>
      <c r="H1760" s="1">
        <f>'Stand condition - SCT output'!$G1760</f>
        <v>2043.21398925781</v>
      </c>
      <c r="I1760" s="1" t="str">
        <f>'Stand condition - SCT output'!$H1760</f>
        <v>Warrego</v>
      </c>
      <c r="J1760" s="1" t="str">
        <f>'Stand condition - SCT output'!$J1760</f>
        <v>Black Box</v>
      </c>
      <c r="K1760" s="1"/>
      <c r="L1760" t="s">
        <v>96</v>
      </c>
      <c r="M1760">
        <v>2010</v>
      </c>
      <c r="N1760" t="s">
        <v>98</v>
      </c>
      <c r="O1760">
        <v>5771372.362116552</v>
      </c>
      <c r="P1760" s="1">
        <v>222048247.32485399</v>
      </c>
      <c r="Q1760" s="1">
        <v>500655627.52188498</v>
      </c>
      <c r="R1760" s="1">
        <v>102008996.62603299</v>
      </c>
      <c r="S1760" s="1">
        <v>2043.21398925781</v>
      </c>
      <c r="T1760" s="1" t="s">
        <v>23</v>
      </c>
      <c r="U1760" s="1" t="s">
        <v>58</v>
      </c>
      <c r="V1760">
        <f t="shared" si="223"/>
        <v>830486287.04887772</v>
      </c>
      <c r="X1760" t="s">
        <v>96</v>
      </c>
      <c r="Y1760">
        <v>2010</v>
      </c>
      <c r="Z1760" t="s">
        <v>98</v>
      </c>
      <c r="AA1760">
        <f t="shared" si="217"/>
        <v>0.69493891134856045</v>
      </c>
      <c r="AB1760">
        <f t="shared" si="218"/>
        <v>26.737135915139497</v>
      </c>
      <c r="AC1760">
        <f t="shared" si="219"/>
        <v>60.284635078197169</v>
      </c>
      <c r="AD1760">
        <f t="shared" si="220"/>
        <v>12.283044069098437</v>
      </c>
      <c r="AE1760">
        <f t="shared" si="221"/>
        <v>2.4602621634107222E-4</v>
      </c>
      <c r="AF1760" s="1" t="s">
        <v>23</v>
      </c>
      <c r="AG1760" s="1" t="s">
        <v>58</v>
      </c>
      <c r="AH1760">
        <f t="shared" si="224"/>
        <v>100.00000000000001</v>
      </c>
    </row>
    <row r="1761" spans="1:34" x14ac:dyDescent="0.45">
      <c r="A1761" t="str">
        <f>MID('Stand condition - SCT output'!$I1761,9,4)</f>
        <v>2009</v>
      </c>
      <c r="B1761">
        <f t="shared" si="222"/>
        <v>2010</v>
      </c>
      <c r="C1761" t="str">
        <f>MID('Stand condition - SCT output'!$I1761,18,4)</f>
        <v>2011</v>
      </c>
      <c r="D1761">
        <f>SUM('Stand condition - SCT output'!$B1761:$C1761)</f>
        <v>51256.627427045023</v>
      </c>
      <c r="E1761" s="1">
        <f>'Stand condition - SCT output'!$D1761</f>
        <v>143386.548867139</v>
      </c>
      <c r="F1761" s="1">
        <f>'Stand condition - SCT output'!$E1761</f>
        <v>420605.57936293603</v>
      </c>
      <c r="G1761" s="1">
        <f>'Stand condition - SCT output'!$F1761</f>
        <v>598810.82961760799</v>
      </c>
      <c r="H1761" s="1">
        <f>'Stand condition - SCT output'!$G1761</f>
        <v>633.33923339843705</v>
      </c>
      <c r="I1761" s="1" t="str">
        <f>'Stand condition - SCT output'!$H1761</f>
        <v>Eastern Mt Lofty Ranges</v>
      </c>
      <c r="J1761" s="1" t="str">
        <f>'Stand condition - SCT output'!$J1761</f>
        <v>Black Box</v>
      </c>
      <c r="K1761" s="1"/>
      <c r="L1761" t="s">
        <v>96</v>
      </c>
      <c r="M1761">
        <v>2010</v>
      </c>
      <c r="N1761" t="s">
        <v>98</v>
      </c>
      <c r="O1761">
        <v>51256.627427045023</v>
      </c>
      <c r="P1761" s="1">
        <v>143386.548867139</v>
      </c>
      <c r="Q1761" s="1">
        <v>420605.57936293603</v>
      </c>
      <c r="R1761" s="1">
        <v>598810.82961760799</v>
      </c>
      <c r="S1761" s="1">
        <v>633.33923339843705</v>
      </c>
      <c r="T1761" s="1" t="s">
        <v>24</v>
      </c>
      <c r="U1761" s="1" t="s">
        <v>58</v>
      </c>
      <c r="V1761">
        <f t="shared" si="223"/>
        <v>1214692.9245081265</v>
      </c>
      <c r="X1761" t="s">
        <v>96</v>
      </c>
      <c r="Y1761">
        <v>2010</v>
      </c>
      <c r="Z1761" t="s">
        <v>98</v>
      </c>
      <c r="AA1761">
        <f t="shared" si="217"/>
        <v>4.2197189423656765</v>
      </c>
      <c r="AB1761">
        <f t="shared" si="218"/>
        <v>11.8043454418903</v>
      </c>
      <c r="AC1761">
        <f t="shared" si="219"/>
        <v>34.62649455484847</v>
      </c>
      <c r="AD1761">
        <f t="shared" si="220"/>
        <v>49.297301197344865</v>
      </c>
      <c r="AE1761">
        <f t="shared" si="221"/>
        <v>5.2139863550691161E-2</v>
      </c>
      <c r="AF1761" s="1" t="s">
        <v>24</v>
      </c>
      <c r="AG1761" s="1" t="s">
        <v>58</v>
      </c>
      <c r="AH1761">
        <f t="shared" si="224"/>
        <v>100</v>
      </c>
    </row>
    <row r="1762" spans="1:34" x14ac:dyDescent="0.45">
      <c r="A1762" t="str">
        <f>MID('Stand condition - SCT output'!$I1762,9,4)</f>
        <v>2009</v>
      </c>
      <c r="B1762">
        <f t="shared" si="222"/>
        <v>2010</v>
      </c>
      <c r="C1762" t="str">
        <f>MID('Stand condition - SCT output'!$I1762,18,4)</f>
        <v>2011</v>
      </c>
      <c r="D1762">
        <f>SUM('Stand condition - SCT output'!$B1762:$C1762)</f>
        <v>841567.87162367825</v>
      </c>
      <c r="E1762" s="1">
        <f>'Stand condition - SCT output'!$D1762</f>
        <v>12518941.423385</v>
      </c>
      <c r="F1762" s="1">
        <f>'Stand condition - SCT output'!$E1762</f>
        <v>76486049.760024995</v>
      </c>
      <c r="G1762" s="1">
        <f>'Stand condition - SCT output'!$F1762</f>
        <v>39839358.440724798</v>
      </c>
      <c r="H1762" s="1">
        <f>'Stand condition - SCT output'!$G1762</f>
        <v>4128.0438232421802</v>
      </c>
      <c r="I1762" s="1" t="str">
        <f>'Stand condition - SCT output'!$H1762</f>
        <v>Condamine-Balonne</v>
      </c>
      <c r="J1762" s="1" t="str">
        <f>'Stand condition - SCT output'!$J1762</f>
        <v>Black Box</v>
      </c>
      <c r="K1762" s="1"/>
      <c r="L1762" t="s">
        <v>96</v>
      </c>
      <c r="M1762">
        <v>2010</v>
      </c>
      <c r="N1762" t="s">
        <v>98</v>
      </c>
      <c r="O1762">
        <v>841567.87162367825</v>
      </c>
      <c r="P1762" s="1">
        <v>12518941.423385</v>
      </c>
      <c r="Q1762" s="1">
        <v>76486049.760024995</v>
      </c>
      <c r="R1762" s="1">
        <v>39839358.440724798</v>
      </c>
      <c r="S1762" s="1">
        <v>4128.0438232421802</v>
      </c>
      <c r="T1762" s="1" t="s">
        <v>25</v>
      </c>
      <c r="U1762" s="1" t="s">
        <v>58</v>
      </c>
      <c r="V1762">
        <f t="shared" si="223"/>
        <v>129690045.53958172</v>
      </c>
      <c r="X1762" t="s">
        <v>96</v>
      </c>
      <c r="Y1762">
        <v>2010</v>
      </c>
      <c r="Z1762" t="s">
        <v>98</v>
      </c>
      <c r="AA1762">
        <f t="shared" si="217"/>
        <v>0.64890706771078255</v>
      </c>
      <c r="AB1762">
        <f t="shared" si="218"/>
        <v>9.652970180787074</v>
      </c>
      <c r="AC1762">
        <f t="shared" si="219"/>
        <v>58.97603739886209</v>
      </c>
      <c r="AD1762">
        <f t="shared" si="220"/>
        <v>30.718902345180943</v>
      </c>
      <c r="AE1762">
        <f t="shared" si="221"/>
        <v>3.18300745910548E-3</v>
      </c>
      <c r="AF1762" s="1" t="s">
        <v>25</v>
      </c>
      <c r="AG1762" s="1" t="s">
        <v>58</v>
      </c>
      <c r="AH1762">
        <f t="shared" si="224"/>
        <v>99.999999999999986</v>
      </c>
    </row>
    <row r="1763" spans="1:34" x14ac:dyDescent="0.45">
      <c r="A1763" t="str">
        <f>MID('Stand condition - SCT output'!$I1763,9,4)</f>
        <v>2010</v>
      </c>
      <c r="B1763">
        <f t="shared" si="222"/>
        <v>2011</v>
      </c>
      <c r="C1763" t="str">
        <f>MID('Stand condition - SCT output'!$I1763,18,4)</f>
        <v>2012</v>
      </c>
      <c r="D1763">
        <f>SUM('Stand condition - SCT output'!$B1763:$C1763)</f>
        <v>17721082.859427605</v>
      </c>
      <c r="E1763" s="1">
        <f>'Stand condition - SCT output'!$D1763</f>
        <v>141417348.49882999</v>
      </c>
      <c r="F1763" s="1">
        <f>'Stand condition - SCT output'!$E1763</f>
        <v>406250352.64059699</v>
      </c>
      <c r="G1763" s="1">
        <f>'Stand condition - SCT output'!$F1763</f>
        <v>357177060.85317099</v>
      </c>
      <c r="H1763" s="1">
        <f>'Stand condition - SCT output'!$G1763</f>
        <v>51287.885314941399</v>
      </c>
      <c r="I1763" s="1" t="str">
        <f>'Stand condition - SCT output'!$H1763</f>
        <v>Murrumbidgee</v>
      </c>
      <c r="J1763" s="1" t="str">
        <f>'Stand condition - SCT output'!$J1763</f>
        <v>Black Box</v>
      </c>
      <c r="K1763" s="1"/>
      <c r="L1763" t="s">
        <v>97</v>
      </c>
      <c r="M1763">
        <v>2011</v>
      </c>
      <c r="N1763" t="s">
        <v>99</v>
      </c>
      <c r="O1763">
        <v>17721082.859427605</v>
      </c>
      <c r="P1763" s="1">
        <v>141417348.49882999</v>
      </c>
      <c r="Q1763" s="1">
        <v>406250352.64059699</v>
      </c>
      <c r="R1763" s="1">
        <v>357177060.85317099</v>
      </c>
      <c r="S1763" s="1">
        <v>51287.885314941399</v>
      </c>
      <c r="T1763" s="1" t="s">
        <v>4</v>
      </c>
      <c r="U1763" s="1" t="s">
        <v>58</v>
      </c>
      <c r="V1763">
        <f t="shared" si="223"/>
        <v>922617132.73734057</v>
      </c>
      <c r="X1763" t="s">
        <v>97</v>
      </c>
      <c r="Y1763">
        <v>2011</v>
      </c>
      <c r="Z1763" t="s">
        <v>99</v>
      </c>
      <c r="AA1763">
        <f t="shared" si="217"/>
        <v>1.9207407092962159</v>
      </c>
      <c r="AB1763">
        <f t="shared" si="218"/>
        <v>15.327847650005651</v>
      </c>
      <c r="AC1763">
        <f t="shared" si="219"/>
        <v>44.032387674753075</v>
      </c>
      <c r="AD1763">
        <f t="shared" si="220"/>
        <v>38.713465009418549</v>
      </c>
      <c r="AE1763">
        <f t="shared" si="221"/>
        <v>5.5589565265034505E-3</v>
      </c>
      <c r="AF1763" s="1" t="s">
        <v>4</v>
      </c>
      <c r="AG1763" s="1" t="s">
        <v>58</v>
      </c>
      <c r="AH1763">
        <f t="shared" si="224"/>
        <v>100</v>
      </c>
    </row>
    <row r="1764" spans="1:34" x14ac:dyDescent="0.45">
      <c r="A1764" t="str">
        <f>MID('Stand condition - SCT output'!$I1764,9,4)</f>
        <v>2010</v>
      </c>
      <c r="B1764">
        <f t="shared" si="222"/>
        <v>2011</v>
      </c>
      <c r="C1764" t="str">
        <f>MID('Stand condition - SCT output'!$I1764,18,4)</f>
        <v>2012</v>
      </c>
      <c r="D1764">
        <f>SUM('Stand condition - SCT output'!$B1764:$C1764)</f>
        <v>439860.60530335602</v>
      </c>
      <c r="E1764" s="1">
        <f>'Stand condition - SCT output'!$D1764</f>
        <v>13365131.9346014</v>
      </c>
      <c r="F1764" s="1">
        <f>'Stand condition - SCT output'!$E1764</f>
        <v>137552220.61541301</v>
      </c>
      <c r="G1764" s="1">
        <f>'Stand condition - SCT output'!$F1764</f>
        <v>85242245.9214257</v>
      </c>
      <c r="H1764" s="1">
        <f>'Stand condition - SCT output'!$G1764</f>
        <v>1332.1482543945301</v>
      </c>
      <c r="I1764" s="1" t="str">
        <f>'Stand condition - SCT output'!$H1764</f>
        <v>Namoi</v>
      </c>
      <c r="J1764" s="1" t="str">
        <f>'Stand condition - SCT output'!$J1764</f>
        <v>Black Box</v>
      </c>
      <c r="K1764" s="1"/>
      <c r="L1764" t="s">
        <v>97</v>
      </c>
      <c r="M1764">
        <v>2011</v>
      </c>
      <c r="N1764" t="s">
        <v>99</v>
      </c>
      <c r="O1764">
        <v>439860.60530335602</v>
      </c>
      <c r="P1764" s="1">
        <v>13365131.9346014</v>
      </c>
      <c r="Q1764" s="1">
        <v>137552220.61541301</v>
      </c>
      <c r="R1764" s="1">
        <v>85242245.9214257</v>
      </c>
      <c r="S1764" s="1">
        <v>1332.1482543945301</v>
      </c>
      <c r="T1764" s="1" t="s">
        <v>7</v>
      </c>
      <c r="U1764" s="1" t="s">
        <v>58</v>
      </c>
      <c r="V1764">
        <f t="shared" si="223"/>
        <v>236600791.22499785</v>
      </c>
      <c r="X1764" t="s">
        <v>97</v>
      </c>
      <c r="Y1764">
        <v>2011</v>
      </c>
      <c r="Z1764" t="s">
        <v>99</v>
      </c>
      <c r="AA1764">
        <f t="shared" si="217"/>
        <v>0.18590834080730789</v>
      </c>
      <c r="AB1764">
        <f t="shared" si="218"/>
        <v>5.6488111748923515</v>
      </c>
      <c r="AC1764">
        <f t="shared" si="219"/>
        <v>58.136838809049621</v>
      </c>
      <c r="AD1764">
        <f t="shared" si="220"/>
        <v>36.027878638987197</v>
      </c>
      <c r="AE1764">
        <f t="shared" si="221"/>
        <v>5.6303626352952919E-4</v>
      </c>
      <c r="AF1764" s="1" t="s">
        <v>7</v>
      </c>
      <c r="AG1764" s="1" t="s">
        <v>58</v>
      </c>
      <c r="AH1764">
        <f t="shared" si="224"/>
        <v>100.00000000000001</v>
      </c>
    </row>
    <row r="1765" spans="1:34" x14ac:dyDescent="0.45">
      <c r="A1765" t="str">
        <f>MID('Stand condition - SCT output'!$I1765,9,4)</f>
        <v>2010</v>
      </c>
      <c r="B1765">
        <f t="shared" si="222"/>
        <v>2011</v>
      </c>
      <c r="C1765" t="str">
        <f>MID('Stand condition - SCT output'!$I1765,18,4)</f>
        <v>2012</v>
      </c>
      <c r="D1765">
        <f>SUM('Stand condition - SCT output'!$B1765:$C1765)</f>
        <v>3486235.8319367031</v>
      </c>
      <c r="E1765" s="1">
        <f>'Stand condition - SCT output'!$D1765</f>
        <v>57082960.507168598</v>
      </c>
      <c r="F1765" s="1">
        <f>'Stand condition - SCT output'!$E1765</f>
        <v>148645939.24737099</v>
      </c>
      <c r="G1765" s="1">
        <f>'Stand condition - SCT output'!$F1765</f>
        <v>81860471.893792793</v>
      </c>
      <c r="H1765" s="1">
        <f>'Stand condition - SCT output'!$G1765</f>
        <v>0</v>
      </c>
      <c r="I1765" s="1" t="str">
        <f>'Stand condition - SCT output'!$H1765</f>
        <v>Nebine</v>
      </c>
      <c r="J1765" s="1" t="str">
        <f>'Stand condition - SCT output'!$J1765</f>
        <v>Black Box</v>
      </c>
      <c r="K1765" s="1"/>
      <c r="L1765" t="s">
        <v>97</v>
      </c>
      <c r="M1765">
        <v>2011</v>
      </c>
      <c r="N1765" t="s">
        <v>99</v>
      </c>
      <c r="O1765">
        <v>3486235.8319367031</v>
      </c>
      <c r="P1765" s="1">
        <v>57082960.507168598</v>
      </c>
      <c r="Q1765" s="1">
        <v>148645939.24737099</v>
      </c>
      <c r="R1765" s="1">
        <v>81860471.893792793</v>
      </c>
      <c r="S1765" s="1">
        <v>0</v>
      </c>
      <c r="T1765" s="1" t="s">
        <v>8</v>
      </c>
      <c r="U1765" s="1" t="s">
        <v>58</v>
      </c>
      <c r="V1765">
        <f t="shared" si="223"/>
        <v>291075607.48026907</v>
      </c>
      <c r="X1765" t="s">
        <v>97</v>
      </c>
      <c r="Y1765">
        <v>2011</v>
      </c>
      <c r="Z1765" t="s">
        <v>99</v>
      </c>
      <c r="AA1765">
        <f t="shared" si="217"/>
        <v>1.197707998315531</v>
      </c>
      <c r="AB1765">
        <f t="shared" si="218"/>
        <v>19.611042299735832</v>
      </c>
      <c r="AC1765">
        <f t="shared" si="219"/>
        <v>51.067810365197687</v>
      </c>
      <c r="AD1765">
        <f t="shared" si="220"/>
        <v>28.123439336750955</v>
      </c>
      <c r="AE1765">
        <f t="shared" si="221"/>
        <v>0</v>
      </c>
      <c r="AF1765" s="1" t="s">
        <v>8</v>
      </c>
      <c r="AG1765" s="1" t="s">
        <v>58</v>
      </c>
      <c r="AH1765">
        <f t="shared" si="224"/>
        <v>100</v>
      </c>
    </row>
    <row r="1766" spans="1:34" x14ac:dyDescent="0.45">
      <c r="A1766" t="str">
        <f>MID('Stand condition - SCT output'!$I1766,9,4)</f>
        <v>2010</v>
      </c>
      <c r="B1766">
        <f t="shared" si="222"/>
        <v>2011</v>
      </c>
      <c r="C1766" t="str">
        <f>MID('Stand condition - SCT output'!$I1766,18,4)</f>
        <v>2012</v>
      </c>
      <c r="D1766">
        <f>SUM('Stand condition - SCT output'!$B1766:$C1766)</f>
        <v>1245.02844238281</v>
      </c>
      <c r="E1766" s="1">
        <f>'Stand condition - SCT output'!$D1766</f>
        <v>24925.364379882802</v>
      </c>
      <c r="F1766" s="1">
        <f>'Stand condition - SCT output'!$E1766</f>
        <v>116500.98498535099</v>
      </c>
      <c r="G1766" s="1">
        <f>'Stand condition - SCT output'!$F1766</f>
        <v>252128.538740808</v>
      </c>
      <c r="H1766" s="1">
        <f>'Stand condition - SCT output'!$G1766</f>
        <v>4345.2464599609302</v>
      </c>
      <c r="I1766" s="1" t="str">
        <f>'Stand condition - SCT output'!$H1766</f>
        <v>Ovens</v>
      </c>
      <c r="J1766" s="1" t="str">
        <f>'Stand condition - SCT output'!$J1766</f>
        <v>Black Box</v>
      </c>
      <c r="K1766" s="1"/>
      <c r="L1766" t="s">
        <v>97</v>
      </c>
      <c r="M1766">
        <v>2011</v>
      </c>
      <c r="N1766" t="s">
        <v>99</v>
      </c>
      <c r="O1766">
        <v>1245.02844238281</v>
      </c>
      <c r="P1766" s="1">
        <v>24925.364379882802</v>
      </c>
      <c r="Q1766" s="1">
        <v>116500.98498535099</v>
      </c>
      <c r="R1766" s="1">
        <v>252128.538740808</v>
      </c>
      <c r="S1766" s="1">
        <v>4345.2464599609302</v>
      </c>
      <c r="T1766" s="1" t="s">
        <v>9</v>
      </c>
      <c r="U1766" s="1" t="s">
        <v>58</v>
      </c>
      <c r="V1766">
        <f t="shared" si="223"/>
        <v>399145.16300838557</v>
      </c>
      <c r="X1766" t="s">
        <v>97</v>
      </c>
      <c r="Y1766">
        <v>2011</v>
      </c>
      <c r="Z1766" t="s">
        <v>99</v>
      </c>
      <c r="AA1766">
        <f t="shared" si="217"/>
        <v>0.31192372043267214</v>
      </c>
      <c r="AB1766">
        <f t="shared" si="218"/>
        <v>6.2446865676684018</v>
      </c>
      <c r="AC1766">
        <f t="shared" si="219"/>
        <v>29.187622895709108</v>
      </c>
      <c r="AD1766">
        <f t="shared" si="220"/>
        <v>63.1671286808281</v>
      </c>
      <c r="AE1766">
        <f t="shared" si="221"/>
        <v>1.0886381353617061</v>
      </c>
      <c r="AF1766" s="1" t="s">
        <v>9</v>
      </c>
      <c r="AG1766" s="1" t="s">
        <v>58</v>
      </c>
      <c r="AH1766">
        <f t="shared" si="224"/>
        <v>99.999999999999986</v>
      </c>
    </row>
    <row r="1767" spans="1:34" x14ac:dyDescent="0.45">
      <c r="A1767" t="str">
        <f>MID('Stand condition - SCT output'!$I1767,9,4)</f>
        <v>2010</v>
      </c>
      <c r="B1767">
        <f t="shared" si="222"/>
        <v>2011</v>
      </c>
      <c r="C1767" t="str">
        <f>MID('Stand condition - SCT output'!$I1767,18,4)</f>
        <v>2012</v>
      </c>
      <c r="D1767">
        <f>SUM('Stand condition - SCT output'!$B1767:$C1767)</f>
        <v>2173463.5769653264</v>
      </c>
      <c r="E1767" s="1">
        <f>'Stand condition - SCT output'!$D1767</f>
        <v>53807024.2050386</v>
      </c>
      <c r="F1767" s="1">
        <f>'Stand condition - SCT output'!$E1767</f>
        <v>181662808.82130101</v>
      </c>
      <c r="G1767" s="1">
        <f>'Stand condition - SCT output'!$F1767</f>
        <v>145292978.29636699</v>
      </c>
      <c r="H1767" s="1">
        <f>'Stand condition - SCT output'!$G1767</f>
        <v>16161.1598204369</v>
      </c>
      <c r="I1767" s="1" t="str">
        <f>'Stand condition - SCT output'!$H1767</f>
        <v>Paroo</v>
      </c>
      <c r="J1767" s="1" t="str">
        <f>'Stand condition - SCT output'!$J1767</f>
        <v>Black Box</v>
      </c>
      <c r="K1767" s="1"/>
      <c r="L1767" t="s">
        <v>97</v>
      </c>
      <c r="M1767">
        <v>2011</v>
      </c>
      <c r="N1767" t="s">
        <v>99</v>
      </c>
      <c r="O1767">
        <v>2173463.5769653264</v>
      </c>
      <c r="P1767" s="1">
        <v>53807024.2050386</v>
      </c>
      <c r="Q1767" s="1">
        <v>181662808.82130101</v>
      </c>
      <c r="R1767" s="1">
        <v>145292978.29636699</v>
      </c>
      <c r="S1767" s="1">
        <v>16161.1598204369</v>
      </c>
      <c r="T1767" s="1" t="s">
        <v>10</v>
      </c>
      <c r="U1767" s="1" t="s">
        <v>58</v>
      </c>
      <c r="V1767">
        <f t="shared" si="223"/>
        <v>382952436.05949235</v>
      </c>
      <c r="X1767" t="s">
        <v>97</v>
      </c>
      <c r="Y1767">
        <v>2011</v>
      </c>
      <c r="Z1767" t="s">
        <v>99</v>
      </c>
      <c r="AA1767">
        <f t="shared" si="217"/>
        <v>0.56755444601158644</v>
      </c>
      <c r="AB1767">
        <f t="shared" si="218"/>
        <v>14.050576295767335</v>
      </c>
      <c r="AC1767">
        <f t="shared" si="219"/>
        <v>47.437433925365966</v>
      </c>
      <c r="AD1767">
        <f t="shared" si="220"/>
        <v>37.940215184790063</v>
      </c>
      <c r="AE1767">
        <f t="shared" si="221"/>
        <v>4.220148065052714E-3</v>
      </c>
      <c r="AF1767" s="1" t="s">
        <v>10</v>
      </c>
      <c r="AG1767" s="1" t="s">
        <v>58</v>
      </c>
      <c r="AH1767">
        <f t="shared" si="224"/>
        <v>100</v>
      </c>
    </row>
    <row r="1768" spans="1:34" x14ac:dyDescent="0.45">
      <c r="A1768" t="str">
        <f>MID('Stand condition - SCT output'!$I1768,9,4)</f>
        <v>2010</v>
      </c>
      <c r="B1768">
        <f t="shared" si="222"/>
        <v>2011</v>
      </c>
      <c r="C1768" t="str">
        <f>MID('Stand condition - SCT output'!$I1768,18,4)</f>
        <v>2012</v>
      </c>
      <c r="D1768">
        <f>SUM('Stand condition - SCT output'!$B1768:$C1768)</f>
        <v>4095717.0631168052</v>
      </c>
      <c r="E1768" s="1">
        <f>'Stand condition - SCT output'!$D1768</f>
        <v>21119428.775525101</v>
      </c>
      <c r="F1768" s="1">
        <f>'Stand condition - SCT output'!$E1768</f>
        <v>56284693.6613307</v>
      </c>
      <c r="G1768" s="1">
        <f>'Stand condition - SCT output'!$F1768</f>
        <v>37336622.173325904</v>
      </c>
      <c r="H1768" s="1">
        <f>'Stand condition - SCT output'!$G1768</f>
        <v>0</v>
      </c>
      <c r="I1768" s="1" t="str">
        <f>'Stand condition - SCT output'!$H1768</f>
        <v>Wimmera-Avoca</v>
      </c>
      <c r="J1768" s="1" t="str">
        <f>'Stand condition - SCT output'!$J1768</f>
        <v>Black Box</v>
      </c>
      <c r="K1768" s="1"/>
      <c r="L1768" t="s">
        <v>97</v>
      </c>
      <c r="M1768">
        <v>2011</v>
      </c>
      <c r="N1768" t="s">
        <v>99</v>
      </c>
      <c r="O1768">
        <v>4095717.0631168052</v>
      </c>
      <c r="P1768" s="1">
        <v>21119428.775525101</v>
      </c>
      <c r="Q1768" s="1">
        <v>56284693.6613307</v>
      </c>
      <c r="R1768" s="1">
        <v>37336622.173325904</v>
      </c>
      <c r="S1768" s="1">
        <v>0</v>
      </c>
      <c r="T1768" s="1" t="s">
        <v>11</v>
      </c>
      <c r="U1768" s="1" t="s">
        <v>58</v>
      </c>
      <c r="V1768">
        <f t="shared" si="223"/>
        <v>118836461.67329851</v>
      </c>
      <c r="X1768" t="s">
        <v>97</v>
      </c>
      <c r="Y1768">
        <v>2011</v>
      </c>
      <c r="Z1768" t="s">
        <v>99</v>
      </c>
      <c r="AA1768">
        <f t="shared" si="217"/>
        <v>3.4465154931797137</v>
      </c>
      <c r="AB1768">
        <f t="shared" si="218"/>
        <v>17.771842478435595</v>
      </c>
      <c r="AC1768">
        <f t="shared" si="219"/>
        <v>47.363151737104744</v>
      </c>
      <c r="AD1768">
        <f t="shared" si="220"/>
        <v>31.418490291279944</v>
      </c>
      <c r="AE1768">
        <f t="shared" si="221"/>
        <v>0</v>
      </c>
      <c r="AF1768" s="1" t="s">
        <v>11</v>
      </c>
      <c r="AG1768" s="1" t="s">
        <v>58</v>
      </c>
      <c r="AH1768">
        <f t="shared" si="224"/>
        <v>100</v>
      </c>
    </row>
    <row r="1769" spans="1:34" x14ac:dyDescent="0.45">
      <c r="A1769" t="str">
        <f>MID('Stand condition - SCT output'!$I1769,9,4)</f>
        <v>2010</v>
      </c>
      <c r="B1769">
        <f t="shared" si="222"/>
        <v>2011</v>
      </c>
      <c r="C1769" t="str">
        <f>MID('Stand condition - SCT output'!$I1769,18,4)</f>
        <v>2012</v>
      </c>
      <c r="D1769">
        <f>SUM('Stand condition - SCT output'!$B1769:$C1769)</f>
        <v>8541065.1350408737</v>
      </c>
      <c r="E1769" s="1">
        <f>'Stand condition - SCT output'!$D1769</f>
        <v>133808432.74671701</v>
      </c>
      <c r="F1769" s="1">
        <f>'Stand condition - SCT output'!$E1769</f>
        <v>472267361.583206</v>
      </c>
      <c r="G1769" s="1">
        <f>'Stand condition - SCT output'!$F1769</f>
        <v>270972823.07792199</v>
      </c>
      <c r="H1769" s="1">
        <f>'Stand condition - SCT output'!$G1769</f>
        <v>9637.1336059570294</v>
      </c>
      <c r="I1769" s="1" t="str">
        <f>'Stand condition - SCT output'!$H1769</f>
        <v>Lachlan</v>
      </c>
      <c r="J1769" s="1" t="str">
        <f>'Stand condition - SCT output'!$J1769</f>
        <v>Black Box</v>
      </c>
      <c r="K1769" s="1"/>
      <c r="L1769" t="s">
        <v>97</v>
      </c>
      <c r="M1769">
        <v>2011</v>
      </c>
      <c r="N1769" t="s">
        <v>99</v>
      </c>
      <c r="O1769">
        <v>8541065.1350408737</v>
      </c>
      <c r="P1769" s="1">
        <v>133808432.74671701</v>
      </c>
      <c r="Q1769" s="1">
        <v>472267361.583206</v>
      </c>
      <c r="R1769" s="1">
        <v>270972823.07792199</v>
      </c>
      <c r="S1769" s="1">
        <v>9637.1336059570294</v>
      </c>
      <c r="T1769" s="1" t="s">
        <v>12</v>
      </c>
      <c r="U1769" s="1" t="s">
        <v>58</v>
      </c>
      <c r="V1769">
        <f t="shared" si="223"/>
        <v>885599319.67649186</v>
      </c>
      <c r="X1769" t="s">
        <v>97</v>
      </c>
      <c r="Y1769">
        <v>2011</v>
      </c>
      <c r="Z1769" t="s">
        <v>99</v>
      </c>
      <c r="AA1769">
        <f t="shared" si="217"/>
        <v>0.9644389901023086</v>
      </c>
      <c r="AB1769">
        <f t="shared" si="218"/>
        <v>15.109364898292496</v>
      </c>
      <c r="AC1769">
        <f t="shared" si="219"/>
        <v>53.327430485800797</v>
      </c>
      <c r="AD1769">
        <f t="shared" si="220"/>
        <v>30.597677421083379</v>
      </c>
      <c r="AE1769">
        <f t="shared" si="221"/>
        <v>1.0882047210105648E-3</v>
      </c>
      <c r="AF1769" s="1" t="s">
        <v>12</v>
      </c>
      <c r="AG1769" s="1" t="s">
        <v>58</v>
      </c>
      <c r="AH1769">
        <f t="shared" si="224"/>
        <v>99.999999999999986</v>
      </c>
    </row>
    <row r="1770" spans="1:34" x14ac:dyDescent="0.45">
      <c r="A1770" t="str">
        <f>MID('Stand condition - SCT output'!$I1770,9,4)</f>
        <v>2010</v>
      </c>
      <c r="B1770">
        <f t="shared" si="222"/>
        <v>2011</v>
      </c>
      <c r="C1770" t="str">
        <f>MID('Stand condition - SCT output'!$I1770,18,4)</f>
        <v>2012</v>
      </c>
      <c r="D1770">
        <f>SUM('Stand condition - SCT output'!$B1770:$C1770)</f>
        <v>190102.49713134699</v>
      </c>
      <c r="E1770" s="1">
        <f>'Stand condition - SCT output'!$D1770</f>
        <v>3828017.7415512898</v>
      </c>
      <c r="F1770" s="1">
        <f>'Stand condition - SCT output'!$E1770</f>
        <v>16410648.0750998</v>
      </c>
      <c r="G1770" s="1">
        <f>'Stand condition - SCT output'!$F1770</f>
        <v>15952773.6378142</v>
      </c>
      <c r="H1770" s="1">
        <f>'Stand condition - SCT output'!$G1770</f>
        <v>4367.4426269531205</v>
      </c>
      <c r="I1770" s="1" t="str">
        <f>'Stand condition - SCT output'!$H1770</f>
        <v>Loddon</v>
      </c>
      <c r="J1770" s="1" t="str">
        <f>'Stand condition - SCT output'!$J1770</f>
        <v>Black Box</v>
      </c>
      <c r="K1770" s="1"/>
      <c r="L1770" t="s">
        <v>97</v>
      </c>
      <c r="M1770">
        <v>2011</v>
      </c>
      <c r="N1770" t="s">
        <v>99</v>
      </c>
      <c r="O1770">
        <v>190102.49713134699</v>
      </c>
      <c r="P1770" s="1">
        <v>3828017.7415512898</v>
      </c>
      <c r="Q1770" s="1">
        <v>16410648.0750998</v>
      </c>
      <c r="R1770" s="1">
        <v>15952773.6378142</v>
      </c>
      <c r="S1770" s="1">
        <v>4367.4426269531205</v>
      </c>
      <c r="T1770" s="1" t="s">
        <v>13</v>
      </c>
      <c r="U1770" s="1" t="s">
        <v>58</v>
      </c>
      <c r="V1770">
        <f t="shared" si="223"/>
        <v>36385909.394223593</v>
      </c>
      <c r="X1770" t="s">
        <v>97</v>
      </c>
      <c r="Y1770">
        <v>2011</v>
      </c>
      <c r="Z1770" t="s">
        <v>99</v>
      </c>
      <c r="AA1770">
        <f t="shared" si="217"/>
        <v>0.52246185486716601</v>
      </c>
      <c r="AB1770">
        <f t="shared" si="218"/>
        <v>10.520604831053095</v>
      </c>
      <c r="AC1770">
        <f t="shared" si="219"/>
        <v>45.101657065372272</v>
      </c>
      <c r="AD1770">
        <f t="shared" si="220"/>
        <v>43.843273133491515</v>
      </c>
      <c r="AE1770">
        <f t="shared" si="221"/>
        <v>1.2003115215931554E-2</v>
      </c>
      <c r="AF1770" s="1" t="s">
        <v>13</v>
      </c>
      <c r="AG1770" s="1" t="s">
        <v>58</v>
      </c>
      <c r="AH1770">
        <f t="shared" si="224"/>
        <v>99.999999999999986</v>
      </c>
    </row>
    <row r="1771" spans="1:34" x14ac:dyDescent="0.45">
      <c r="A1771" t="str">
        <f>MID('Stand condition - SCT output'!$I1771,9,4)</f>
        <v>2010</v>
      </c>
      <c r="B1771">
        <f t="shared" si="222"/>
        <v>2011</v>
      </c>
      <c r="C1771" t="str">
        <f>MID('Stand condition - SCT output'!$I1771,18,4)</f>
        <v>2012</v>
      </c>
      <c r="D1771">
        <f>SUM('Stand condition - SCT output'!$B1771:$C1771)</f>
        <v>31757457.746452749</v>
      </c>
      <c r="E1771" s="1">
        <f>'Stand condition - SCT output'!$D1771</f>
        <v>124176495.241475</v>
      </c>
      <c r="F1771" s="1">
        <f>'Stand condition - SCT output'!$E1771</f>
        <v>547412399.08337998</v>
      </c>
      <c r="G1771" s="1">
        <f>'Stand condition - SCT output'!$F1771</f>
        <v>471519322.29907298</v>
      </c>
      <c r="H1771" s="1">
        <f>'Stand condition - SCT output'!$G1771</f>
        <v>19231.440734863201</v>
      </c>
      <c r="I1771" s="1" t="str">
        <f>'Stand condition - SCT output'!$H1771</f>
        <v>Lower Darling</v>
      </c>
      <c r="J1771" s="1" t="str">
        <f>'Stand condition - SCT output'!$J1771</f>
        <v>Black Box</v>
      </c>
      <c r="K1771" s="1"/>
      <c r="L1771" t="s">
        <v>97</v>
      </c>
      <c r="M1771">
        <v>2011</v>
      </c>
      <c r="N1771" t="s">
        <v>99</v>
      </c>
      <c r="O1771">
        <v>31757457.746452749</v>
      </c>
      <c r="P1771" s="1">
        <v>124176495.241475</v>
      </c>
      <c r="Q1771" s="1">
        <v>547412399.08337998</v>
      </c>
      <c r="R1771" s="1">
        <v>471519322.29907298</v>
      </c>
      <c r="S1771" s="1">
        <v>19231.440734863201</v>
      </c>
      <c r="T1771" s="1" t="s">
        <v>14</v>
      </c>
      <c r="U1771" s="1" t="s">
        <v>58</v>
      </c>
      <c r="V1771">
        <f t="shared" si="223"/>
        <v>1174884905.8111155</v>
      </c>
      <c r="X1771" t="s">
        <v>97</v>
      </c>
      <c r="Y1771">
        <v>2011</v>
      </c>
      <c r="Z1771" t="s">
        <v>99</v>
      </c>
      <c r="AA1771">
        <f t="shared" si="217"/>
        <v>2.7030271296683379</v>
      </c>
      <c r="AB1771">
        <f t="shared" si="218"/>
        <v>10.569247645219018</v>
      </c>
      <c r="AC1771">
        <f t="shared" si="219"/>
        <v>46.592853170196967</v>
      </c>
      <c r="AD1771">
        <f t="shared" si="220"/>
        <v>40.133235176218903</v>
      </c>
      <c r="AE1771">
        <f t="shared" si="221"/>
        <v>1.6368786967763643E-3</v>
      </c>
      <c r="AF1771" s="1" t="s">
        <v>14</v>
      </c>
      <c r="AG1771" s="1" t="s">
        <v>58</v>
      </c>
      <c r="AH1771">
        <f t="shared" si="224"/>
        <v>100</v>
      </c>
    </row>
    <row r="1772" spans="1:34" x14ac:dyDescent="0.45">
      <c r="A1772" t="str">
        <f>MID('Stand condition - SCT output'!$I1772,9,4)</f>
        <v>2010</v>
      </c>
      <c r="B1772">
        <f t="shared" si="222"/>
        <v>2011</v>
      </c>
      <c r="C1772" t="str">
        <f>MID('Stand condition - SCT output'!$I1772,18,4)</f>
        <v>2012</v>
      </c>
      <c r="D1772">
        <f>SUM('Stand condition - SCT output'!$B1772:$C1772)</f>
        <v>25008367.960815389</v>
      </c>
      <c r="E1772" s="1">
        <f>'Stand condition - SCT output'!$D1772</f>
        <v>267277976.559715</v>
      </c>
      <c r="F1772" s="1">
        <f>'Stand condition - SCT output'!$E1772</f>
        <v>1011381054.36057</v>
      </c>
      <c r="G1772" s="1">
        <f>'Stand condition - SCT output'!$F1772</f>
        <v>493977162.481116</v>
      </c>
      <c r="H1772" s="1">
        <f>'Stand condition - SCT output'!$G1772</f>
        <v>33739.444152832002</v>
      </c>
      <c r="I1772" s="1" t="str">
        <f>'Stand condition - SCT output'!$H1772</f>
        <v>Macquarie-Castlereagh</v>
      </c>
      <c r="J1772" s="1" t="str">
        <f>'Stand condition - SCT output'!$J1772</f>
        <v>Black Box</v>
      </c>
      <c r="K1772" s="1"/>
      <c r="L1772" t="s">
        <v>97</v>
      </c>
      <c r="M1772">
        <v>2011</v>
      </c>
      <c r="N1772" t="s">
        <v>99</v>
      </c>
      <c r="O1772">
        <v>25008367.960815389</v>
      </c>
      <c r="P1772" s="1">
        <v>267277976.559715</v>
      </c>
      <c r="Q1772" s="1">
        <v>1011381054.36057</v>
      </c>
      <c r="R1772" s="1">
        <v>493977162.481116</v>
      </c>
      <c r="S1772" s="1">
        <v>33739.444152832002</v>
      </c>
      <c r="T1772" s="1" t="s">
        <v>15</v>
      </c>
      <c r="U1772" s="1" t="s">
        <v>58</v>
      </c>
      <c r="V1772">
        <f t="shared" si="223"/>
        <v>1797678300.8063693</v>
      </c>
      <c r="X1772" t="s">
        <v>97</v>
      </c>
      <c r="Y1772">
        <v>2011</v>
      </c>
      <c r="Z1772" t="s">
        <v>99</v>
      </c>
      <c r="AA1772">
        <f t="shared" si="217"/>
        <v>1.3911481241998414</v>
      </c>
      <c r="AB1772">
        <f t="shared" si="218"/>
        <v>14.867953651096771</v>
      </c>
      <c r="AC1772">
        <f t="shared" si="219"/>
        <v>56.260402871131241</v>
      </c>
      <c r="AD1772">
        <f t="shared" si="220"/>
        <v>27.478618519205401</v>
      </c>
      <c r="AE1772">
        <f t="shared" si="221"/>
        <v>1.8768343667327899E-3</v>
      </c>
      <c r="AF1772" s="1" t="s">
        <v>15</v>
      </c>
      <c r="AG1772" s="1" t="s">
        <v>58</v>
      </c>
      <c r="AH1772">
        <f t="shared" si="224"/>
        <v>99.999999999999986</v>
      </c>
    </row>
    <row r="1773" spans="1:34" x14ac:dyDescent="0.45">
      <c r="A1773" t="str">
        <f>MID('Stand condition - SCT output'!$I1773,9,4)</f>
        <v>2010</v>
      </c>
      <c r="B1773">
        <f t="shared" si="222"/>
        <v>2011</v>
      </c>
      <c r="C1773" t="str">
        <f>MID('Stand condition - SCT output'!$I1773,18,4)</f>
        <v>2012</v>
      </c>
      <c r="D1773">
        <f>SUM('Stand condition - SCT output'!$B1773:$C1773)</f>
        <v>279188.36651467707</v>
      </c>
      <c r="E1773" s="1">
        <f>'Stand condition - SCT output'!$D1773</f>
        <v>2597301.3444405301</v>
      </c>
      <c r="F1773" s="1">
        <f>'Stand condition - SCT output'!$E1773</f>
        <v>10258960.305120399</v>
      </c>
      <c r="G1773" s="1">
        <f>'Stand condition - SCT output'!$F1773</f>
        <v>12324659.3276156</v>
      </c>
      <c r="H1773" s="1">
        <f>'Stand condition - SCT output'!$G1773</f>
        <v>13632.1317749023</v>
      </c>
      <c r="I1773" s="1" t="str">
        <f>'Stand condition - SCT output'!$H1773</f>
        <v>Moonie</v>
      </c>
      <c r="J1773" s="1" t="str">
        <f>'Stand condition - SCT output'!$J1773</f>
        <v>Black Box</v>
      </c>
      <c r="K1773" s="1"/>
      <c r="L1773" t="s">
        <v>97</v>
      </c>
      <c r="M1773">
        <v>2011</v>
      </c>
      <c r="N1773" t="s">
        <v>99</v>
      </c>
      <c r="O1773">
        <v>279188.36651467707</v>
      </c>
      <c r="P1773" s="1">
        <v>2597301.3444405301</v>
      </c>
      <c r="Q1773" s="1">
        <v>10258960.305120399</v>
      </c>
      <c r="R1773" s="1">
        <v>12324659.3276156</v>
      </c>
      <c r="S1773" s="1">
        <v>13632.1317749023</v>
      </c>
      <c r="T1773" s="1" t="s">
        <v>16</v>
      </c>
      <c r="U1773" s="1" t="s">
        <v>58</v>
      </c>
      <c r="V1773">
        <f t="shared" si="223"/>
        <v>25473741.47546611</v>
      </c>
      <c r="X1773" t="s">
        <v>97</v>
      </c>
      <c r="Y1773">
        <v>2011</v>
      </c>
      <c r="Z1773" t="s">
        <v>99</v>
      </c>
      <c r="AA1773">
        <f t="shared" si="217"/>
        <v>1.0959849254321938</v>
      </c>
      <c r="AB1773">
        <f t="shared" si="218"/>
        <v>10.195994753821319</v>
      </c>
      <c r="AC1773">
        <f t="shared" si="219"/>
        <v>40.272687524134824</v>
      </c>
      <c r="AD1773">
        <f t="shared" si="220"/>
        <v>48.381818350027388</v>
      </c>
      <c r="AE1773">
        <f t="shared" si="221"/>
        <v>5.35144465842659E-2</v>
      </c>
      <c r="AF1773" s="1" t="s">
        <v>16</v>
      </c>
      <c r="AG1773" s="1" t="s">
        <v>58</v>
      </c>
      <c r="AH1773">
        <f t="shared" si="224"/>
        <v>99.999999999999986</v>
      </c>
    </row>
    <row r="1774" spans="1:34" x14ac:dyDescent="0.45">
      <c r="A1774" t="str">
        <f>MID('Stand condition - SCT output'!$I1774,9,4)</f>
        <v>2010</v>
      </c>
      <c r="B1774">
        <f t="shared" si="222"/>
        <v>2011</v>
      </c>
      <c r="C1774" t="str">
        <f>MID('Stand condition - SCT output'!$I1774,18,4)</f>
        <v>2012</v>
      </c>
      <c r="D1774">
        <f>SUM('Stand condition - SCT output'!$B1774:$C1774)</f>
        <v>45803901.654298969</v>
      </c>
      <c r="E1774" s="1">
        <f>'Stand condition - SCT output'!$D1774</f>
        <v>233447840.063723</v>
      </c>
      <c r="F1774" s="1">
        <f>'Stand condition - SCT output'!$E1774</f>
        <v>779689214.22705305</v>
      </c>
      <c r="G1774" s="1">
        <f>'Stand condition - SCT output'!$F1774</f>
        <v>886807778.65187395</v>
      </c>
      <c r="H1774" s="1">
        <f>'Stand condition - SCT output'!$G1774</f>
        <v>84564.5243530273</v>
      </c>
      <c r="I1774" s="1" t="str">
        <f>'Stand condition - SCT output'!$H1774</f>
        <v>Murray</v>
      </c>
      <c r="J1774" s="1" t="str">
        <f>'Stand condition - SCT output'!$J1774</f>
        <v>Black Box</v>
      </c>
      <c r="K1774" s="1"/>
      <c r="L1774" t="s">
        <v>97</v>
      </c>
      <c r="M1774">
        <v>2011</v>
      </c>
      <c r="N1774" t="s">
        <v>99</v>
      </c>
      <c r="O1774">
        <v>45803901.654298969</v>
      </c>
      <c r="P1774" s="1">
        <v>233447840.063723</v>
      </c>
      <c r="Q1774" s="1">
        <v>779689214.22705305</v>
      </c>
      <c r="R1774" s="1">
        <v>886807778.65187395</v>
      </c>
      <c r="S1774" s="1">
        <v>84564.5243530273</v>
      </c>
      <c r="T1774" s="1" t="s">
        <v>17</v>
      </c>
      <c r="U1774" s="1" t="s">
        <v>58</v>
      </c>
      <c r="V1774">
        <f t="shared" si="223"/>
        <v>1945833299.1213021</v>
      </c>
      <c r="X1774" t="s">
        <v>97</v>
      </c>
      <c r="Y1774">
        <v>2011</v>
      </c>
      <c r="Z1774" t="s">
        <v>99</v>
      </c>
      <c r="AA1774">
        <f t="shared" si="217"/>
        <v>2.3539478780110845</v>
      </c>
      <c r="AB1774">
        <f t="shared" si="218"/>
        <v>11.997319614642384</v>
      </c>
      <c r="AC1774">
        <f t="shared" si="219"/>
        <v>40.06968194958656</v>
      </c>
      <c r="AD1774">
        <f t="shared" si="220"/>
        <v>45.574704629237146</v>
      </c>
      <c r="AE1774">
        <f t="shared" si="221"/>
        <v>4.3459285228192408E-3</v>
      </c>
      <c r="AF1774" s="1" t="s">
        <v>17</v>
      </c>
      <c r="AG1774" s="1" t="s">
        <v>58</v>
      </c>
      <c r="AH1774">
        <f t="shared" si="224"/>
        <v>100</v>
      </c>
    </row>
    <row r="1775" spans="1:34" x14ac:dyDescent="0.45">
      <c r="A1775" t="str">
        <f>MID('Stand condition - SCT output'!$I1775,9,4)</f>
        <v>2010</v>
      </c>
      <c r="B1775">
        <f t="shared" si="222"/>
        <v>2011</v>
      </c>
      <c r="C1775" t="str">
        <f>MID('Stand condition - SCT output'!$I1775,18,4)</f>
        <v>2012</v>
      </c>
      <c r="D1775">
        <f>SUM('Stand condition - SCT output'!$B1775:$C1775)</f>
        <v>551185.23652319796</v>
      </c>
      <c r="E1775" s="1">
        <f>'Stand condition - SCT output'!$D1775</f>
        <v>12562077.35612</v>
      </c>
      <c r="F1775" s="1">
        <f>'Stand condition - SCT output'!$E1775</f>
        <v>94168584.027138606</v>
      </c>
      <c r="G1775" s="1">
        <f>'Stand condition - SCT output'!$F1775</f>
        <v>118316404.048842</v>
      </c>
      <c r="H1775" s="1">
        <f>'Stand condition - SCT output'!$G1775</f>
        <v>19104.870103544301</v>
      </c>
      <c r="I1775" s="1" t="str">
        <f>'Stand condition - SCT output'!$H1775</f>
        <v>Barwon-Darling</v>
      </c>
      <c r="J1775" s="1" t="str">
        <f>'Stand condition - SCT output'!$J1775</f>
        <v>Black Box</v>
      </c>
      <c r="K1775" s="1"/>
      <c r="L1775" t="s">
        <v>97</v>
      </c>
      <c r="M1775">
        <v>2011</v>
      </c>
      <c r="N1775" t="s">
        <v>99</v>
      </c>
      <c r="O1775">
        <v>551185.23652319796</v>
      </c>
      <c r="P1775" s="1">
        <v>12562077.35612</v>
      </c>
      <c r="Q1775" s="1">
        <v>94168584.027138606</v>
      </c>
      <c r="R1775" s="1">
        <v>118316404.048842</v>
      </c>
      <c r="S1775" s="1">
        <v>19104.870103544301</v>
      </c>
      <c r="T1775" s="1" t="s">
        <v>18</v>
      </c>
      <c r="U1775" s="1" t="s">
        <v>58</v>
      </c>
      <c r="V1775">
        <f t="shared" si="223"/>
        <v>225617355.53872734</v>
      </c>
      <c r="X1775" t="s">
        <v>97</v>
      </c>
      <c r="Y1775">
        <v>2011</v>
      </c>
      <c r="Z1775" t="s">
        <v>99</v>
      </c>
      <c r="AA1775">
        <f t="shared" si="217"/>
        <v>0.24430090283040604</v>
      </c>
      <c r="AB1775">
        <f t="shared" si="218"/>
        <v>5.5678683610683981</v>
      </c>
      <c r="AC1775">
        <f t="shared" si="219"/>
        <v>41.738182686470907</v>
      </c>
      <c r="AD1775">
        <f t="shared" si="220"/>
        <v>52.441180230273964</v>
      </c>
      <c r="AE1775">
        <f t="shared" si="221"/>
        <v>8.46781935632826E-3</v>
      </c>
      <c r="AF1775" s="1" t="s">
        <v>18</v>
      </c>
      <c r="AG1775" s="1" t="s">
        <v>58</v>
      </c>
      <c r="AH1775">
        <f t="shared" si="224"/>
        <v>100</v>
      </c>
    </row>
    <row r="1776" spans="1:34" x14ac:dyDescent="0.45">
      <c r="A1776" t="str">
        <f>MID('Stand condition - SCT output'!$I1776,9,4)</f>
        <v>2010</v>
      </c>
      <c r="B1776">
        <f t="shared" si="222"/>
        <v>2011</v>
      </c>
      <c r="C1776" t="str">
        <f>MID('Stand condition - SCT output'!$I1776,18,4)</f>
        <v>2012</v>
      </c>
      <c r="D1776">
        <f>SUM('Stand condition - SCT output'!$B1776:$C1776)</f>
        <v>1075972.5769306223</v>
      </c>
      <c r="E1776" s="1">
        <f>'Stand condition - SCT output'!$D1776</f>
        <v>7706125.9375552898</v>
      </c>
      <c r="F1776" s="1">
        <f>'Stand condition - SCT output'!$E1776</f>
        <v>35329758.431441203</v>
      </c>
      <c r="G1776" s="1">
        <f>'Stand condition - SCT output'!$F1776</f>
        <v>37348853.406717703</v>
      </c>
      <c r="H1776" s="1">
        <f>'Stand condition - SCT output'!$G1776</f>
        <v>12929.3684082031</v>
      </c>
      <c r="I1776" s="1" t="str">
        <f>'Stand condition - SCT output'!$H1776</f>
        <v>Border Rivers</v>
      </c>
      <c r="J1776" s="1" t="str">
        <f>'Stand condition - SCT output'!$J1776</f>
        <v>Black Box</v>
      </c>
      <c r="K1776" s="1"/>
      <c r="L1776" t="s">
        <v>97</v>
      </c>
      <c r="M1776">
        <v>2011</v>
      </c>
      <c r="N1776" t="s">
        <v>99</v>
      </c>
      <c r="O1776">
        <v>1075972.5769306223</v>
      </c>
      <c r="P1776" s="1">
        <v>7706125.9375552898</v>
      </c>
      <c r="Q1776" s="1">
        <v>35329758.431441203</v>
      </c>
      <c r="R1776" s="1">
        <v>37348853.406717703</v>
      </c>
      <c r="S1776" s="1">
        <v>12929.3684082031</v>
      </c>
      <c r="T1776" s="1" t="s">
        <v>19</v>
      </c>
      <c r="U1776" s="1" t="s">
        <v>58</v>
      </c>
      <c r="V1776">
        <f t="shared" si="223"/>
        <v>81473639.721053019</v>
      </c>
      <c r="X1776" t="s">
        <v>97</v>
      </c>
      <c r="Y1776">
        <v>2011</v>
      </c>
      <c r="Z1776" t="s">
        <v>99</v>
      </c>
      <c r="AA1776">
        <f t="shared" si="217"/>
        <v>1.3206388969665583</v>
      </c>
      <c r="AB1776">
        <f t="shared" si="218"/>
        <v>9.4584284732329262</v>
      </c>
      <c r="AC1776">
        <f t="shared" si="219"/>
        <v>43.36342227056771</v>
      </c>
      <c r="AD1776">
        <f t="shared" si="220"/>
        <v>45.841640970737991</v>
      </c>
      <c r="AE1776">
        <f t="shared" si="221"/>
        <v>1.5869388494819038E-2</v>
      </c>
      <c r="AF1776" s="1" t="s">
        <v>19</v>
      </c>
      <c r="AG1776" s="1" t="s">
        <v>58</v>
      </c>
      <c r="AH1776">
        <f t="shared" si="224"/>
        <v>100</v>
      </c>
    </row>
    <row r="1777" spans="1:34" x14ac:dyDescent="0.45">
      <c r="A1777" t="str">
        <f>MID('Stand condition - SCT output'!$I1777,9,4)</f>
        <v>2010</v>
      </c>
      <c r="B1777">
        <f t="shared" si="222"/>
        <v>2011</v>
      </c>
      <c r="C1777" t="str">
        <f>MID('Stand condition - SCT output'!$I1777,18,4)</f>
        <v>2012</v>
      </c>
      <c r="D1777">
        <f>SUM('Stand condition - SCT output'!$B1777:$C1777)</f>
        <v>2495.58764648437</v>
      </c>
      <c r="E1777" s="1">
        <f>'Stand condition - SCT output'!$D1777</f>
        <v>51751.589599609302</v>
      </c>
      <c r="F1777" s="1">
        <f>'Stand condition - SCT output'!$E1777</f>
        <v>235813.113241996</v>
      </c>
      <c r="G1777" s="1">
        <f>'Stand condition - SCT output'!$F1777</f>
        <v>425066.77527597401</v>
      </c>
      <c r="H1777" s="1">
        <f>'Stand condition - SCT output'!$G1777</f>
        <v>1247.2705078125</v>
      </c>
      <c r="I1777" s="1" t="str">
        <f>'Stand condition - SCT output'!$H1777</f>
        <v>Campaspe</v>
      </c>
      <c r="J1777" s="1" t="str">
        <f>'Stand condition - SCT output'!$J1777</f>
        <v>Black Box</v>
      </c>
      <c r="K1777" s="1"/>
      <c r="L1777" t="s">
        <v>97</v>
      </c>
      <c r="M1777">
        <v>2011</v>
      </c>
      <c r="N1777" t="s">
        <v>99</v>
      </c>
      <c r="O1777">
        <v>2495.58764648437</v>
      </c>
      <c r="P1777" s="1">
        <v>51751.589599609302</v>
      </c>
      <c r="Q1777" s="1">
        <v>235813.113241996</v>
      </c>
      <c r="R1777" s="1">
        <v>425066.77527597401</v>
      </c>
      <c r="S1777" s="1">
        <v>1247.2705078125</v>
      </c>
      <c r="T1777" s="1" t="s">
        <v>20</v>
      </c>
      <c r="U1777" s="1" t="s">
        <v>58</v>
      </c>
      <c r="V1777">
        <f t="shared" si="223"/>
        <v>716374.33627187624</v>
      </c>
      <c r="X1777" t="s">
        <v>97</v>
      </c>
      <c r="Y1777">
        <v>2011</v>
      </c>
      <c r="Z1777" t="s">
        <v>99</v>
      </c>
      <c r="AA1777">
        <f t="shared" si="217"/>
        <v>0.34836363059455722</v>
      </c>
      <c r="AB1777">
        <f t="shared" si="218"/>
        <v>7.2240987678219533</v>
      </c>
      <c r="AC1777">
        <f t="shared" si="219"/>
        <v>32.917582512685229</v>
      </c>
      <c r="AD1777">
        <f t="shared" si="220"/>
        <v>59.335846324156137</v>
      </c>
      <c r="AE1777">
        <f t="shared" si="221"/>
        <v>0.17410876474211656</v>
      </c>
      <c r="AF1777" s="1" t="s">
        <v>20</v>
      </c>
      <c r="AG1777" s="1" t="s">
        <v>58</v>
      </c>
      <c r="AH1777">
        <f t="shared" si="224"/>
        <v>99.999999999999986</v>
      </c>
    </row>
    <row r="1778" spans="1:34" x14ac:dyDescent="0.45">
      <c r="A1778" t="str">
        <f>MID('Stand condition - SCT output'!$I1778,9,4)</f>
        <v>2010</v>
      </c>
      <c r="B1778">
        <f t="shared" si="222"/>
        <v>2011</v>
      </c>
      <c r="C1778" t="str">
        <f>MID('Stand condition - SCT output'!$I1778,18,4)</f>
        <v>2012</v>
      </c>
      <c r="D1778">
        <f>SUM('Stand condition - SCT output'!$B1778:$C1778)</f>
        <v>74723.224792480411</v>
      </c>
      <c r="E1778" s="1">
        <f>'Stand condition - SCT output'!$D1778</f>
        <v>1518213.7700487301</v>
      </c>
      <c r="F1778" s="1">
        <f>'Stand condition - SCT output'!$E1778</f>
        <v>7008594.8768877797</v>
      </c>
      <c r="G1778" s="1">
        <f>'Stand condition - SCT output'!$F1778</f>
        <v>13974151.7210274</v>
      </c>
      <c r="H1778" s="1">
        <f>'Stand condition - SCT output'!$G1778</f>
        <v>6852.20849609375</v>
      </c>
      <c r="I1778" s="1" t="str">
        <f>'Stand condition - SCT output'!$H1778</f>
        <v>Goulburn-Broken</v>
      </c>
      <c r="J1778" s="1" t="str">
        <f>'Stand condition - SCT output'!$J1778</f>
        <v>Black Box</v>
      </c>
      <c r="K1778" s="1"/>
      <c r="L1778" t="s">
        <v>97</v>
      </c>
      <c r="M1778">
        <v>2011</v>
      </c>
      <c r="N1778" t="s">
        <v>99</v>
      </c>
      <c r="O1778">
        <v>74723.224792480411</v>
      </c>
      <c r="P1778" s="1">
        <v>1518213.7700487301</v>
      </c>
      <c r="Q1778" s="1">
        <v>7008594.8768877797</v>
      </c>
      <c r="R1778" s="1">
        <v>13974151.7210274</v>
      </c>
      <c r="S1778" s="1">
        <v>6852.20849609375</v>
      </c>
      <c r="T1778" s="1" t="s">
        <v>21</v>
      </c>
      <c r="U1778" s="1" t="s">
        <v>58</v>
      </c>
      <c r="V1778">
        <f t="shared" si="223"/>
        <v>22582535.801252484</v>
      </c>
      <c r="X1778" t="s">
        <v>97</v>
      </c>
      <c r="Y1778">
        <v>2011</v>
      </c>
      <c r="Z1778" t="s">
        <v>99</v>
      </c>
      <c r="AA1778">
        <f t="shared" si="217"/>
        <v>0.3308894335433139</v>
      </c>
      <c r="AB1778">
        <f t="shared" si="218"/>
        <v>6.7229552226128924</v>
      </c>
      <c r="AC1778">
        <f t="shared" si="219"/>
        <v>31.035464478258749</v>
      </c>
      <c r="AD1778">
        <f t="shared" si="220"/>
        <v>61.880347911381847</v>
      </c>
      <c r="AE1778">
        <f t="shared" si="221"/>
        <v>3.03429542031932E-2</v>
      </c>
      <c r="AF1778" s="1" t="s">
        <v>21</v>
      </c>
      <c r="AG1778" s="1" t="s">
        <v>58</v>
      </c>
      <c r="AH1778">
        <f t="shared" si="224"/>
        <v>99.999999999999986</v>
      </c>
    </row>
    <row r="1779" spans="1:34" x14ac:dyDescent="0.45">
      <c r="A1779" t="str">
        <f>MID('Stand condition - SCT output'!$I1779,9,4)</f>
        <v>2010</v>
      </c>
      <c r="B1779">
        <f t="shared" si="222"/>
        <v>2011</v>
      </c>
      <c r="C1779" t="str">
        <f>MID('Stand condition - SCT output'!$I1779,18,4)</f>
        <v>2012</v>
      </c>
      <c r="D1779">
        <f>SUM('Stand condition - SCT output'!$B1779:$C1779)</f>
        <v>1296225.563053862</v>
      </c>
      <c r="E1779" s="1">
        <f>'Stand condition - SCT output'!$D1779</f>
        <v>11297040.060185401</v>
      </c>
      <c r="F1779" s="1">
        <f>'Stand condition - SCT output'!$E1779</f>
        <v>106431159.993854</v>
      </c>
      <c r="G1779" s="1">
        <f>'Stand condition - SCT output'!$F1779</f>
        <v>96547821.401662007</v>
      </c>
      <c r="H1779" s="1">
        <f>'Stand condition - SCT output'!$G1779</f>
        <v>671.31481933593705</v>
      </c>
      <c r="I1779" s="1" t="str">
        <f>'Stand condition - SCT output'!$H1779</f>
        <v>Gwydir</v>
      </c>
      <c r="J1779" s="1" t="str">
        <f>'Stand condition - SCT output'!$J1779</f>
        <v>Black Box</v>
      </c>
      <c r="K1779" s="1"/>
      <c r="L1779" t="s">
        <v>97</v>
      </c>
      <c r="M1779">
        <v>2011</v>
      </c>
      <c r="N1779" t="s">
        <v>99</v>
      </c>
      <c r="O1779">
        <v>1296225.563053862</v>
      </c>
      <c r="P1779" s="1">
        <v>11297040.060185401</v>
      </c>
      <c r="Q1779" s="1">
        <v>106431159.993854</v>
      </c>
      <c r="R1779" s="1">
        <v>96547821.401662007</v>
      </c>
      <c r="S1779" s="1">
        <v>671.31481933593705</v>
      </c>
      <c r="T1779" s="1" t="s">
        <v>22</v>
      </c>
      <c r="U1779" s="1" t="s">
        <v>58</v>
      </c>
      <c r="V1779">
        <f t="shared" si="223"/>
        <v>215572918.33357459</v>
      </c>
      <c r="X1779" t="s">
        <v>97</v>
      </c>
      <c r="Y1779">
        <v>2011</v>
      </c>
      <c r="Z1779" t="s">
        <v>99</v>
      </c>
      <c r="AA1779">
        <f t="shared" si="217"/>
        <v>0.60129332249800516</v>
      </c>
      <c r="AB1779">
        <f t="shared" si="218"/>
        <v>5.2404727585978659</v>
      </c>
      <c r="AC1779">
        <f t="shared" si="219"/>
        <v>49.371303601857761</v>
      </c>
      <c r="AD1779">
        <f t="shared" si="220"/>
        <v>44.786618907420099</v>
      </c>
      <c r="AE1779">
        <f t="shared" si="221"/>
        <v>3.1140962627650365E-4</v>
      </c>
      <c r="AF1779" s="1" t="s">
        <v>22</v>
      </c>
      <c r="AG1779" s="1" t="s">
        <v>58</v>
      </c>
      <c r="AH1779">
        <f t="shared" si="224"/>
        <v>100</v>
      </c>
    </row>
    <row r="1780" spans="1:34" x14ac:dyDescent="0.45">
      <c r="A1780" t="str">
        <f>MID('Stand condition - SCT output'!$I1780,9,4)</f>
        <v>2010</v>
      </c>
      <c r="B1780">
        <f t="shared" si="222"/>
        <v>2011</v>
      </c>
      <c r="C1780" t="str">
        <f>MID('Stand condition - SCT output'!$I1780,18,4)</f>
        <v>2012</v>
      </c>
      <c r="D1780">
        <f>SUM('Stand condition - SCT output'!$B1780:$C1780)</f>
        <v>14537927.806437816</v>
      </c>
      <c r="E1780" s="1">
        <f>'Stand condition - SCT output'!$D1780</f>
        <v>245767478.24139199</v>
      </c>
      <c r="F1780" s="1">
        <f>'Stand condition - SCT output'!$E1780</f>
        <v>385570144.56481999</v>
      </c>
      <c r="G1780" s="1">
        <f>'Stand condition - SCT output'!$F1780</f>
        <v>184595902.201426</v>
      </c>
      <c r="H1780" s="1">
        <f>'Stand condition - SCT output'!$G1780</f>
        <v>14834.234802245999</v>
      </c>
      <c r="I1780" s="1" t="str">
        <f>'Stand condition - SCT output'!$H1780</f>
        <v>Warrego</v>
      </c>
      <c r="J1780" s="1" t="str">
        <f>'Stand condition - SCT output'!$J1780</f>
        <v>Black Box</v>
      </c>
      <c r="K1780" s="1"/>
      <c r="L1780" t="s">
        <v>97</v>
      </c>
      <c r="M1780">
        <v>2011</v>
      </c>
      <c r="N1780" t="s">
        <v>99</v>
      </c>
      <c r="O1780">
        <v>14537927.806437816</v>
      </c>
      <c r="P1780" s="1">
        <v>245767478.24139199</v>
      </c>
      <c r="Q1780" s="1">
        <v>385570144.56481999</v>
      </c>
      <c r="R1780" s="1">
        <v>184595902.201426</v>
      </c>
      <c r="S1780" s="1">
        <v>14834.234802245999</v>
      </c>
      <c r="T1780" s="1" t="s">
        <v>23</v>
      </c>
      <c r="U1780" s="1" t="s">
        <v>58</v>
      </c>
      <c r="V1780">
        <f t="shared" si="223"/>
        <v>830486287.04887807</v>
      </c>
      <c r="X1780" t="s">
        <v>97</v>
      </c>
      <c r="Y1780">
        <v>2011</v>
      </c>
      <c r="Z1780" t="s">
        <v>99</v>
      </c>
      <c r="AA1780">
        <f t="shared" si="217"/>
        <v>1.7505319513580591</v>
      </c>
      <c r="AB1780">
        <f t="shared" si="218"/>
        <v>29.593201245347885</v>
      </c>
      <c r="AC1780">
        <f t="shared" si="219"/>
        <v>46.427033242768928</v>
      </c>
      <c r="AD1780">
        <f t="shared" si="220"/>
        <v>22.227447349839462</v>
      </c>
      <c r="AE1780">
        <f t="shared" si="221"/>
        <v>1.7862106856645706E-3</v>
      </c>
      <c r="AF1780" s="1" t="s">
        <v>23</v>
      </c>
      <c r="AG1780" s="1" t="s">
        <v>58</v>
      </c>
      <c r="AH1780">
        <f t="shared" si="224"/>
        <v>100</v>
      </c>
    </row>
    <row r="1781" spans="1:34" x14ac:dyDescent="0.45">
      <c r="A1781" t="str">
        <f>MID('Stand condition - SCT output'!$I1781,9,4)</f>
        <v>2010</v>
      </c>
      <c r="B1781">
        <f t="shared" si="222"/>
        <v>2011</v>
      </c>
      <c r="C1781" t="str">
        <f>MID('Stand condition - SCT output'!$I1781,18,4)</f>
        <v>2012</v>
      </c>
      <c r="D1781">
        <f>SUM('Stand condition - SCT output'!$B1781:$C1781)</f>
        <v>22188.706665039001</v>
      </c>
      <c r="E1781" s="1">
        <f>'Stand condition - SCT output'!$D1781</f>
        <v>86045.977235801503</v>
      </c>
      <c r="F1781" s="1">
        <f>'Stand condition - SCT output'!$E1781</f>
        <v>395331.85215202702</v>
      </c>
      <c r="G1781" s="1">
        <f>'Stand condition - SCT output'!$F1781</f>
        <v>709862.64913641196</v>
      </c>
      <c r="H1781" s="1">
        <f>'Stand condition - SCT output'!$G1781</f>
        <v>1263.7393188476501</v>
      </c>
      <c r="I1781" s="1" t="str">
        <f>'Stand condition - SCT output'!$H1781</f>
        <v>Eastern Mt Lofty Ranges</v>
      </c>
      <c r="J1781" s="1" t="str">
        <f>'Stand condition - SCT output'!$J1781</f>
        <v>Black Box</v>
      </c>
      <c r="K1781" s="1"/>
      <c r="L1781" t="s">
        <v>97</v>
      </c>
      <c r="M1781">
        <v>2011</v>
      </c>
      <c r="N1781" t="s">
        <v>99</v>
      </c>
      <c r="O1781">
        <v>22188.706665039001</v>
      </c>
      <c r="P1781" s="1">
        <v>86045.977235801503</v>
      </c>
      <c r="Q1781" s="1">
        <v>395331.85215202702</v>
      </c>
      <c r="R1781" s="1">
        <v>709862.64913641196</v>
      </c>
      <c r="S1781" s="1">
        <v>1263.7393188476501</v>
      </c>
      <c r="T1781" s="1" t="s">
        <v>24</v>
      </c>
      <c r="U1781" s="1" t="s">
        <v>58</v>
      </c>
      <c r="V1781">
        <f t="shared" si="223"/>
        <v>1214692.9245081272</v>
      </c>
      <c r="X1781" t="s">
        <v>97</v>
      </c>
      <c r="Y1781">
        <v>2011</v>
      </c>
      <c r="Z1781" t="s">
        <v>99</v>
      </c>
      <c r="AA1781">
        <f t="shared" si="217"/>
        <v>1.8266926741195935</v>
      </c>
      <c r="AB1781">
        <f t="shared" si="218"/>
        <v>7.0837637644629083</v>
      </c>
      <c r="AC1781">
        <f t="shared" si="219"/>
        <v>32.54582653571569</v>
      </c>
      <c r="AD1781">
        <f t="shared" si="220"/>
        <v>58.439679264935286</v>
      </c>
      <c r="AE1781">
        <f t="shared" si="221"/>
        <v>0.10403776076652324</v>
      </c>
      <c r="AF1781" s="1" t="s">
        <v>24</v>
      </c>
      <c r="AG1781" s="1" t="s">
        <v>58</v>
      </c>
      <c r="AH1781">
        <f t="shared" si="224"/>
        <v>100</v>
      </c>
    </row>
    <row r="1782" spans="1:34" x14ac:dyDescent="0.45">
      <c r="A1782" t="str">
        <f>MID('Stand condition - SCT output'!$I1782,9,4)</f>
        <v>2010</v>
      </c>
      <c r="B1782">
        <f t="shared" si="222"/>
        <v>2011</v>
      </c>
      <c r="C1782" t="str">
        <f>MID('Stand condition - SCT output'!$I1782,18,4)</f>
        <v>2012</v>
      </c>
      <c r="D1782">
        <f>SUM('Stand condition - SCT output'!$B1782:$C1782)</f>
        <v>396791.20419491001</v>
      </c>
      <c r="E1782" s="1">
        <f>'Stand condition - SCT output'!$D1782</f>
        <v>11815249.7992769</v>
      </c>
      <c r="F1782" s="1">
        <f>'Stand condition - SCT output'!$E1782</f>
        <v>61706795.359745003</v>
      </c>
      <c r="G1782" s="1">
        <f>'Stand condition - SCT output'!$F1782</f>
        <v>55726572.891880102</v>
      </c>
      <c r="H1782" s="1">
        <f>'Stand condition - SCT output'!$G1782</f>
        <v>44636.284484863201</v>
      </c>
      <c r="I1782" s="1" t="str">
        <f>'Stand condition - SCT output'!$H1782</f>
        <v>Condamine-Balonne</v>
      </c>
      <c r="J1782" s="1" t="str">
        <f>'Stand condition - SCT output'!$J1782</f>
        <v>Black Box</v>
      </c>
      <c r="K1782" s="1"/>
      <c r="L1782" t="s">
        <v>97</v>
      </c>
      <c r="M1782">
        <v>2011</v>
      </c>
      <c r="N1782" t="s">
        <v>99</v>
      </c>
      <c r="O1782">
        <v>396791.20419491001</v>
      </c>
      <c r="P1782" s="1">
        <v>11815249.7992769</v>
      </c>
      <c r="Q1782" s="1">
        <v>61706795.359745003</v>
      </c>
      <c r="R1782" s="1">
        <v>55726572.891880102</v>
      </c>
      <c r="S1782" s="1">
        <v>44636.284484863201</v>
      </c>
      <c r="T1782" s="1" t="s">
        <v>25</v>
      </c>
      <c r="U1782" s="1" t="s">
        <v>58</v>
      </c>
      <c r="V1782">
        <f t="shared" si="223"/>
        <v>129690045.53958178</v>
      </c>
      <c r="X1782" t="s">
        <v>97</v>
      </c>
      <c r="Y1782">
        <v>2011</v>
      </c>
      <c r="Z1782" t="s">
        <v>99</v>
      </c>
      <c r="AA1782">
        <f t="shared" si="217"/>
        <v>0.30595347741921192</v>
      </c>
      <c r="AB1782">
        <f t="shared" si="218"/>
        <v>9.1103752413062811</v>
      </c>
      <c r="AC1782">
        <f t="shared" si="219"/>
        <v>47.580209493343048</v>
      </c>
      <c r="AD1782">
        <f t="shared" si="220"/>
        <v>42.969044123646476</v>
      </c>
      <c r="AE1782">
        <f t="shared" si="221"/>
        <v>3.4417664284989456E-2</v>
      </c>
      <c r="AF1782" s="1" t="s">
        <v>25</v>
      </c>
      <c r="AG1782" s="1" t="s">
        <v>58</v>
      </c>
      <c r="AH1782">
        <f t="shared" si="224"/>
        <v>100.00000000000001</v>
      </c>
    </row>
    <row r="1783" spans="1:34" x14ac:dyDescent="0.45">
      <c r="A1783" t="str">
        <f>MID('Stand condition - SCT output'!$I1783,9,4)</f>
        <v>2011</v>
      </c>
      <c r="B1783">
        <f t="shared" si="222"/>
        <v>2012</v>
      </c>
      <c r="C1783" t="str">
        <f>MID('Stand condition - SCT output'!$I1783,18,4)</f>
        <v>2013</v>
      </c>
      <c r="D1783">
        <f>SUM('Stand condition - SCT output'!$B1783:$C1783)</f>
        <v>45646940.24424278</v>
      </c>
      <c r="E1783" s="1">
        <f>'Stand condition - SCT output'!$D1783</f>
        <v>227738104.714338</v>
      </c>
      <c r="F1783" s="1">
        <f>'Stand condition - SCT output'!$E1783</f>
        <v>381182399.17856598</v>
      </c>
      <c r="G1783" s="1">
        <f>'Stand condition - SCT output'!$F1783</f>
        <v>268023703.97043201</v>
      </c>
      <c r="H1783" s="1">
        <f>'Stand condition - SCT output'!$G1783</f>
        <v>25984.6297607421</v>
      </c>
      <c r="I1783" s="1" t="str">
        <f>'Stand condition - SCT output'!$H1783</f>
        <v>Murrumbidgee</v>
      </c>
      <c r="J1783" s="1" t="str">
        <f>'Stand condition - SCT output'!$J1783</f>
        <v>Black Box</v>
      </c>
      <c r="K1783" s="1"/>
      <c r="L1783" t="s">
        <v>98</v>
      </c>
      <c r="M1783">
        <v>2012</v>
      </c>
      <c r="N1783" t="s">
        <v>100</v>
      </c>
      <c r="O1783">
        <v>45646940.24424278</v>
      </c>
      <c r="P1783" s="1">
        <v>227738104.714338</v>
      </c>
      <c r="Q1783" s="1">
        <v>381182399.17856598</v>
      </c>
      <c r="R1783" s="1">
        <v>268023703.97043201</v>
      </c>
      <c r="S1783" s="1">
        <v>25984.6297607421</v>
      </c>
      <c r="T1783" s="1" t="s">
        <v>4</v>
      </c>
      <c r="U1783" s="1" t="s">
        <v>58</v>
      </c>
      <c r="V1783">
        <f t="shared" si="223"/>
        <v>922617132.7373395</v>
      </c>
      <c r="X1783" t="s">
        <v>98</v>
      </c>
      <c r="Y1783">
        <v>2012</v>
      </c>
      <c r="Z1783" t="s">
        <v>100</v>
      </c>
      <c r="AA1783">
        <f t="shared" si="217"/>
        <v>4.9475495982620163</v>
      </c>
      <c r="AB1783">
        <f t="shared" si="218"/>
        <v>24.683923225949126</v>
      </c>
      <c r="AC1783">
        <f t="shared" si="219"/>
        <v>41.315339337740767</v>
      </c>
      <c r="AD1783">
        <f t="shared" si="220"/>
        <v>29.050371433622168</v>
      </c>
      <c r="AE1783">
        <f t="shared" si="221"/>
        <v>2.8164044259234109E-3</v>
      </c>
      <c r="AF1783" s="1" t="s">
        <v>4</v>
      </c>
      <c r="AG1783" s="1" t="s">
        <v>58</v>
      </c>
      <c r="AH1783">
        <f t="shared" si="224"/>
        <v>100.00000000000001</v>
      </c>
    </row>
    <row r="1784" spans="1:34" x14ac:dyDescent="0.45">
      <c r="A1784" t="str">
        <f>MID('Stand condition - SCT output'!$I1784,9,4)</f>
        <v>2011</v>
      </c>
      <c r="B1784">
        <f t="shared" si="222"/>
        <v>2012</v>
      </c>
      <c r="C1784" t="str">
        <f>MID('Stand condition - SCT output'!$I1784,18,4)</f>
        <v>2013</v>
      </c>
      <c r="D1784">
        <f>SUM('Stand condition - SCT output'!$B1784:$C1784)</f>
        <v>4175330.2100303499</v>
      </c>
      <c r="E1784" s="1">
        <f>'Stand condition - SCT output'!$D1784</f>
        <v>53980998.537121102</v>
      </c>
      <c r="F1784" s="1">
        <f>'Stand condition - SCT output'!$E1784</f>
        <v>135078013.07537201</v>
      </c>
      <c r="G1784" s="1">
        <f>'Stand condition - SCT output'!$F1784</f>
        <v>43364455.3902063</v>
      </c>
      <c r="H1784" s="1">
        <f>'Stand condition - SCT output'!$G1784</f>
        <v>1994.0122680664001</v>
      </c>
      <c r="I1784" s="1" t="str">
        <f>'Stand condition - SCT output'!$H1784</f>
        <v>Namoi</v>
      </c>
      <c r="J1784" s="1" t="str">
        <f>'Stand condition - SCT output'!$J1784</f>
        <v>Black Box</v>
      </c>
      <c r="K1784" s="1"/>
      <c r="L1784" t="s">
        <v>98</v>
      </c>
      <c r="M1784">
        <v>2012</v>
      </c>
      <c r="N1784" t="s">
        <v>100</v>
      </c>
      <c r="O1784">
        <v>4175330.2100303499</v>
      </c>
      <c r="P1784" s="1">
        <v>53980998.537121102</v>
      </c>
      <c r="Q1784" s="1">
        <v>135078013.07537201</v>
      </c>
      <c r="R1784" s="1">
        <v>43364455.3902063</v>
      </c>
      <c r="S1784" s="1">
        <v>1994.0122680664001</v>
      </c>
      <c r="T1784" s="1" t="s">
        <v>7</v>
      </c>
      <c r="U1784" s="1" t="s">
        <v>58</v>
      </c>
      <c r="V1784">
        <f t="shared" si="223"/>
        <v>236600791.22499785</v>
      </c>
      <c r="X1784" t="s">
        <v>98</v>
      </c>
      <c r="Y1784">
        <v>2012</v>
      </c>
      <c r="Z1784" t="s">
        <v>100</v>
      </c>
      <c r="AA1784">
        <f t="shared" si="217"/>
        <v>1.7647152354870101</v>
      </c>
      <c r="AB1784">
        <f t="shared" si="218"/>
        <v>22.815223168796312</v>
      </c>
      <c r="AC1784">
        <f t="shared" si="219"/>
        <v>57.091107927411045</v>
      </c>
      <c r="AD1784">
        <f t="shared" si="220"/>
        <v>18.32811089332683</v>
      </c>
      <c r="AE1784">
        <f t="shared" si="221"/>
        <v>8.4277497879124783E-4</v>
      </c>
      <c r="AF1784" s="1" t="s">
        <v>7</v>
      </c>
      <c r="AG1784" s="1" t="s">
        <v>58</v>
      </c>
      <c r="AH1784">
        <f t="shared" si="224"/>
        <v>100</v>
      </c>
    </row>
    <row r="1785" spans="1:34" x14ac:dyDescent="0.45">
      <c r="A1785" t="str">
        <f>MID('Stand condition - SCT output'!$I1785,9,4)</f>
        <v>2011</v>
      </c>
      <c r="B1785">
        <f t="shared" si="222"/>
        <v>2012</v>
      </c>
      <c r="C1785" t="str">
        <f>MID('Stand condition - SCT output'!$I1785,18,4)</f>
        <v>2013</v>
      </c>
      <c r="D1785">
        <f>SUM('Stand condition - SCT output'!$B1785:$C1785)</f>
        <v>9642653.593760293</v>
      </c>
      <c r="E1785" s="1">
        <f>'Stand condition - SCT output'!$D1785</f>
        <v>103620829.568717</v>
      </c>
      <c r="F1785" s="1">
        <f>'Stand condition - SCT output'!$E1785</f>
        <v>139709978.55497</v>
      </c>
      <c r="G1785" s="1">
        <f>'Stand condition - SCT output'!$F1785</f>
        <v>38102145.762821198</v>
      </c>
      <c r="H1785" s="1">
        <f>'Stand condition - SCT output'!$G1785</f>
        <v>0</v>
      </c>
      <c r="I1785" s="1" t="str">
        <f>'Stand condition - SCT output'!$H1785</f>
        <v>Nebine</v>
      </c>
      <c r="J1785" s="1" t="str">
        <f>'Stand condition - SCT output'!$J1785</f>
        <v>Black Box</v>
      </c>
      <c r="K1785" s="1"/>
      <c r="L1785" t="s">
        <v>98</v>
      </c>
      <c r="M1785">
        <v>2012</v>
      </c>
      <c r="N1785" t="s">
        <v>100</v>
      </c>
      <c r="O1785">
        <v>9642653.593760293</v>
      </c>
      <c r="P1785" s="1">
        <v>103620829.568717</v>
      </c>
      <c r="Q1785" s="1">
        <v>139709978.55497</v>
      </c>
      <c r="R1785" s="1">
        <v>38102145.762821198</v>
      </c>
      <c r="S1785" s="1">
        <v>0</v>
      </c>
      <c r="T1785" s="1" t="s">
        <v>8</v>
      </c>
      <c r="U1785" s="1" t="s">
        <v>58</v>
      </c>
      <c r="V1785">
        <f t="shared" si="223"/>
        <v>291075607.48026848</v>
      </c>
      <c r="X1785" t="s">
        <v>98</v>
      </c>
      <c r="Y1785">
        <v>2012</v>
      </c>
      <c r="Z1785" t="s">
        <v>100</v>
      </c>
      <c r="AA1785">
        <f t="shared" si="217"/>
        <v>3.3127659432657728</v>
      </c>
      <c r="AB1785">
        <f t="shared" si="218"/>
        <v>35.599283109197422</v>
      </c>
      <c r="AC1785">
        <f t="shared" si="219"/>
        <v>47.99783113548623</v>
      </c>
      <c r="AD1785">
        <f t="shared" si="220"/>
        <v>13.090119812050578</v>
      </c>
      <c r="AE1785">
        <f t="shared" si="221"/>
        <v>0</v>
      </c>
      <c r="AF1785" s="1" t="s">
        <v>8</v>
      </c>
      <c r="AG1785" s="1" t="s">
        <v>58</v>
      </c>
      <c r="AH1785">
        <f t="shared" si="224"/>
        <v>100</v>
      </c>
    </row>
    <row r="1786" spans="1:34" x14ac:dyDescent="0.45">
      <c r="A1786" t="str">
        <f>MID('Stand condition - SCT output'!$I1786,9,4)</f>
        <v>2011</v>
      </c>
      <c r="B1786">
        <f t="shared" si="222"/>
        <v>2012</v>
      </c>
      <c r="C1786" t="str">
        <f>MID('Stand condition - SCT output'!$I1786,18,4)</f>
        <v>2013</v>
      </c>
      <c r="D1786">
        <f>SUM('Stand condition - SCT output'!$B1786:$C1786)</f>
        <v>624.76727294921795</v>
      </c>
      <c r="E1786" s="1">
        <f>'Stand condition - SCT output'!$D1786</f>
        <v>26778.264953613201</v>
      </c>
      <c r="F1786" s="1">
        <f>'Stand condition - SCT output'!$E1786</f>
        <v>111520.517028808</v>
      </c>
      <c r="G1786" s="1">
        <f>'Stand condition - SCT output'!$F1786</f>
        <v>253383.09300106199</v>
      </c>
      <c r="H1786" s="1">
        <f>'Stand condition - SCT output'!$G1786</f>
        <v>6838.5207519531205</v>
      </c>
      <c r="I1786" s="1" t="str">
        <f>'Stand condition - SCT output'!$H1786</f>
        <v>Ovens</v>
      </c>
      <c r="J1786" s="1" t="str">
        <f>'Stand condition - SCT output'!$J1786</f>
        <v>Black Box</v>
      </c>
      <c r="K1786" s="1"/>
      <c r="L1786" t="s">
        <v>98</v>
      </c>
      <c r="M1786">
        <v>2012</v>
      </c>
      <c r="N1786" t="s">
        <v>100</v>
      </c>
      <c r="O1786">
        <v>624.76727294921795</v>
      </c>
      <c r="P1786" s="1">
        <v>26778.264953613201</v>
      </c>
      <c r="Q1786" s="1">
        <v>111520.517028808</v>
      </c>
      <c r="R1786" s="1">
        <v>253383.09300106199</v>
      </c>
      <c r="S1786" s="1">
        <v>6838.5207519531205</v>
      </c>
      <c r="T1786" s="1" t="s">
        <v>9</v>
      </c>
      <c r="U1786" s="1" t="s">
        <v>58</v>
      </c>
      <c r="V1786">
        <f t="shared" si="223"/>
        <v>399145.16300838557</v>
      </c>
      <c r="X1786" t="s">
        <v>98</v>
      </c>
      <c r="Y1786">
        <v>2012</v>
      </c>
      <c r="Z1786" t="s">
        <v>100</v>
      </c>
      <c r="AA1786">
        <f t="shared" si="217"/>
        <v>0.15652632947880477</v>
      </c>
      <c r="AB1786">
        <f t="shared" si="218"/>
        <v>6.7089037862274239</v>
      </c>
      <c r="AC1786">
        <f t="shared" si="219"/>
        <v>27.939839277587609</v>
      </c>
      <c r="AD1786">
        <f t="shared" si="220"/>
        <v>63.481438956016788</v>
      </c>
      <c r="AE1786">
        <f t="shared" si="221"/>
        <v>1.7132916506893636</v>
      </c>
      <c r="AF1786" s="1" t="s">
        <v>9</v>
      </c>
      <c r="AG1786" s="1" t="s">
        <v>58</v>
      </c>
      <c r="AH1786">
        <f t="shared" si="224"/>
        <v>100</v>
      </c>
    </row>
    <row r="1787" spans="1:34" x14ac:dyDescent="0.45">
      <c r="A1787" t="str">
        <f>MID('Stand condition - SCT output'!$I1787,9,4)</f>
        <v>2011</v>
      </c>
      <c r="B1787">
        <f t="shared" si="222"/>
        <v>2012</v>
      </c>
      <c r="C1787" t="str">
        <f>MID('Stand condition - SCT output'!$I1787,18,4)</f>
        <v>2013</v>
      </c>
      <c r="D1787">
        <f>SUM('Stand condition - SCT output'!$B1787:$C1787)</f>
        <v>16094211.702806091</v>
      </c>
      <c r="E1787" s="1">
        <f>'Stand condition - SCT output'!$D1787</f>
        <v>128655957.398192</v>
      </c>
      <c r="F1787" s="1">
        <f>'Stand condition - SCT output'!$E1787</f>
        <v>144729841.15563199</v>
      </c>
      <c r="G1787" s="1">
        <f>'Stand condition - SCT output'!$F1787</f>
        <v>93461906.744932801</v>
      </c>
      <c r="H1787" s="1">
        <f>'Stand condition - SCT output'!$G1787</f>
        <v>10519.057929304499</v>
      </c>
      <c r="I1787" s="1" t="str">
        <f>'Stand condition - SCT output'!$H1787</f>
        <v>Paroo</v>
      </c>
      <c r="J1787" s="1" t="str">
        <f>'Stand condition - SCT output'!$J1787</f>
        <v>Black Box</v>
      </c>
      <c r="K1787" s="1"/>
      <c r="L1787" t="s">
        <v>98</v>
      </c>
      <c r="M1787">
        <v>2012</v>
      </c>
      <c r="N1787" t="s">
        <v>100</v>
      </c>
      <c r="O1787">
        <v>16094211.702806091</v>
      </c>
      <c r="P1787" s="1">
        <v>128655957.398192</v>
      </c>
      <c r="Q1787" s="1">
        <v>144729841.15563199</v>
      </c>
      <c r="R1787" s="1">
        <v>93461906.744932801</v>
      </c>
      <c r="S1787" s="1">
        <v>10519.057929304499</v>
      </c>
      <c r="T1787" s="1" t="s">
        <v>10</v>
      </c>
      <c r="U1787" s="1" t="s">
        <v>58</v>
      </c>
      <c r="V1787">
        <f t="shared" si="223"/>
        <v>382952436.05949211</v>
      </c>
      <c r="X1787" t="s">
        <v>98</v>
      </c>
      <c r="Y1787">
        <v>2012</v>
      </c>
      <c r="Z1787" t="s">
        <v>100</v>
      </c>
      <c r="AA1787">
        <f t="shared" si="217"/>
        <v>4.2026659677145481</v>
      </c>
      <c r="AB1787">
        <f t="shared" si="218"/>
        <v>33.595805975811878</v>
      </c>
      <c r="AC1787">
        <f t="shared" si="219"/>
        <v>37.793163726773635</v>
      </c>
      <c r="AD1787">
        <f t="shared" si="220"/>
        <v>24.405617498255943</v>
      </c>
      <c r="AE1787">
        <f t="shared" si="221"/>
        <v>2.7468314440152433E-3</v>
      </c>
      <c r="AF1787" s="1" t="s">
        <v>10</v>
      </c>
      <c r="AG1787" s="1" t="s">
        <v>58</v>
      </c>
      <c r="AH1787">
        <f t="shared" si="224"/>
        <v>100.00000000000001</v>
      </c>
    </row>
    <row r="1788" spans="1:34" x14ac:dyDescent="0.45">
      <c r="A1788" t="str">
        <f>MID('Stand condition - SCT output'!$I1788,9,4)</f>
        <v>2011</v>
      </c>
      <c r="B1788">
        <f t="shared" si="222"/>
        <v>2012</v>
      </c>
      <c r="C1788" t="str">
        <f>MID('Stand condition - SCT output'!$I1788,18,4)</f>
        <v>2013</v>
      </c>
      <c r="D1788">
        <f>SUM('Stand condition - SCT output'!$B1788:$C1788)</f>
        <v>3678062.8690611511</v>
      </c>
      <c r="E1788" s="1">
        <f>'Stand condition - SCT output'!$D1788</f>
        <v>19379767.2028873</v>
      </c>
      <c r="F1788" s="1">
        <f>'Stand condition - SCT output'!$E1788</f>
        <v>56199952.966732197</v>
      </c>
      <c r="G1788" s="1">
        <f>'Stand condition - SCT output'!$F1788</f>
        <v>39576176.186619803</v>
      </c>
      <c r="H1788" s="1">
        <f>'Stand condition - SCT output'!$G1788</f>
        <v>2502.44799804687</v>
      </c>
      <c r="I1788" s="1" t="str">
        <f>'Stand condition - SCT output'!$H1788</f>
        <v>Wimmera-Avoca</v>
      </c>
      <c r="J1788" s="1" t="str">
        <f>'Stand condition - SCT output'!$J1788</f>
        <v>Black Box</v>
      </c>
      <c r="K1788" s="1"/>
      <c r="L1788" t="s">
        <v>98</v>
      </c>
      <c r="M1788">
        <v>2012</v>
      </c>
      <c r="N1788" t="s">
        <v>100</v>
      </c>
      <c r="O1788">
        <v>3678062.8690611511</v>
      </c>
      <c r="P1788" s="1">
        <v>19379767.2028873</v>
      </c>
      <c r="Q1788" s="1">
        <v>56199952.966732197</v>
      </c>
      <c r="R1788" s="1">
        <v>39576176.186619803</v>
      </c>
      <c r="S1788" s="1">
        <v>2502.44799804687</v>
      </c>
      <c r="T1788" s="1" t="s">
        <v>11</v>
      </c>
      <c r="U1788" s="1" t="s">
        <v>58</v>
      </c>
      <c r="V1788">
        <f t="shared" si="223"/>
        <v>118836461.67329849</v>
      </c>
      <c r="X1788" t="s">
        <v>98</v>
      </c>
      <c r="Y1788">
        <v>2012</v>
      </c>
      <c r="Z1788" t="s">
        <v>100</v>
      </c>
      <c r="AA1788">
        <f t="shared" si="217"/>
        <v>3.0950625904470019</v>
      </c>
      <c r="AB1788">
        <f t="shared" si="218"/>
        <v>16.30793018405879</v>
      </c>
      <c r="AC1788">
        <f t="shared" si="219"/>
        <v>47.291843071897716</v>
      </c>
      <c r="AD1788">
        <f t="shared" si="220"/>
        <v>33.303058362189709</v>
      </c>
      <c r="AE1788">
        <f t="shared" si="221"/>
        <v>2.105791406787693E-3</v>
      </c>
      <c r="AF1788" s="1" t="s">
        <v>11</v>
      </c>
      <c r="AG1788" s="1" t="s">
        <v>58</v>
      </c>
      <c r="AH1788">
        <f t="shared" si="224"/>
        <v>100</v>
      </c>
    </row>
    <row r="1789" spans="1:34" x14ac:dyDescent="0.45">
      <c r="A1789" t="str">
        <f>MID('Stand condition - SCT output'!$I1789,9,4)</f>
        <v>2011</v>
      </c>
      <c r="B1789">
        <f t="shared" si="222"/>
        <v>2012</v>
      </c>
      <c r="C1789" t="str">
        <f>MID('Stand condition - SCT output'!$I1789,18,4)</f>
        <v>2013</v>
      </c>
      <c r="D1789">
        <f>SUM('Stand condition - SCT output'!$B1789:$C1789)</f>
        <v>61470044.968975216</v>
      </c>
      <c r="E1789" s="1">
        <f>'Stand condition - SCT output'!$D1789</f>
        <v>299397241.40594798</v>
      </c>
      <c r="F1789" s="1">
        <f>'Stand condition - SCT output'!$E1789</f>
        <v>379616199.85070503</v>
      </c>
      <c r="G1789" s="1">
        <f>'Stand condition - SCT output'!$F1789</f>
        <v>145107470.58929101</v>
      </c>
      <c r="H1789" s="1">
        <f>'Stand condition - SCT output'!$G1789</f>
        <v>8362.8615722656195</v>
      </c>
      <c r="I1789" s="1" t="str">
        <f>'Stand condition - SCT output'!$H1789</f>
        <v>Lachlan</v>
      </c>
      <c r="J1789" s="1" t="str">
        <f>'Stand condition - SCT output'!$J1789</f>
        <v>Black Box</v>
      </c>
      <c r="K1789" s="1"/>
      <c r="L1789" t="s">
        <v>98</v>
      </c>
      <c r="M1789">
        <v>2012</v>
      </c>
      <c r="N1789" t="s">
        <v>100</v>
      </c>
      <c r="O1789">
        <v>61470044.968975216</v>
      </c>
      <c r="P1789" s="1">
        <v>299397241.40594798</v>
      </c>
      <c r="Q1789" s="1">
        <v>379616199.85070503</v>
      </c>
      <c r="R1789" s="1">
        <v>145107470.58929101</v>
      </c>
      <c r="S1789" s="1">
        <v>8362.8615722656195</v>
      </c>
      <c r="T1789" s="1" t="s">
        <v>12</v>
      </c>
      <c r="U1789" s="1" t="s">
        <v>58</v>
      </c>
      <c r="V1789">
        <f t="shared" si="223"/>
        <v>885599319.6764915</v>
      </c>
      <c r="X1789" t="s">
        <v>98</v>
      </c>
      <c r="Y1789">
        <v>2012</v>
      </c>
      <c r="Z1789" t="s">
        <v>100</v>
      </c>
      <c r="AA1789">
        <f t="shared" si="217"/>
        <v>6.9410673205383855</v>
      </c>
      <c r="AB1789">
        <f t="shared" si="218"/>
        <v>33.807302552503934</v>
      </c>
      <c r="AC1789">
        <f t="shared" si="219"/>
        <v>42.865457483569251</v>
      </c>
      <c r="AD1789">
        <f t="shared" si="220"/>
        <v>16.385228326767304</v>
      </c>
      <c r="AE1789">
        <f t="shared" si="221"/>
        <v>9.4431662112393717E-4</v>
      </c>
      <c r="AF1789" s="1" t="s">
        <v>12</v>
      </c>
      <c r="AG1789" s="1" t="s">
        <v>58</v>
      </c>
      <c r="AH1789">
        <f t="shared" si="224"/>
        <v>100.00000000000001</v>
      </c>
    </row>
    <row r="1790" spans="1:34" x14ac:dyDescent="0.45">
      <c r="A1790" t="str">
        <f>MID('Stand condition - SCT output'!$I1790,9,4)</f>
        <v>2011</v>
      </c>
      <c r="B1790">
        <f t="shared" si="222"/>
        <v>2012</v>
      </c>
      <c r="C1790" t="str">
        <f>MID('Stand condition - SCT output'!$I1790,18,4)</f>
        <v>2013</v>
      </c>
      <c r="D1790">
        <f>SUM('Stand condition - SCT output'!$B1790:$C1790)</f>
        <v>271517.35772705014</v>
      </c>
      <c r="E1790" s="1">
        <f>'Stand condition - SCT output'!$D1790</f>
        <v>3633587.5411913102</v>
      </c>
      <c r="F1790" s="1">
        <f>'Stand condition - SCT output'!$E1790</f>
        <v>16427462.472327599</v>
      </c>
      <c r="G1790" s="1">
        <f>'Stand condition - SCT output'!$F1790</f>
        <v>16050221.395475199</v>
      </c>
      <c r="H1790" s="1">
        <f>'Stand condition - SCT output'!$G1790</f>
        <v>3120.6275024413999</v>
      </c>
      <c r="I1790" s="1" t="str">
        <f>'Stand condition - SCT output'!$H1790</f>
        <v>Loddon</v>
      </c>
      <c r="J1790" s="1" t="str">
        <f>'Stand condition - SCT output'!$J1790</f>
        <v>Black Box</v>
      </c>
      <c r="K1790" s="1"/>
      <c r="L1790" t="s">
        <v>98</v>
      </c>
      <c r="M1790">
        <v>2012</v>
      </c>
      <c r="N1790" t="s">
        <v>100</v>
      </c>
      <c r="O1790">
        <v>271517.35772705014</v>
      </c>
      <c r="P1790" s="1">
        <v>3633587.5411913102</v>
      </c>
      <c r="Q1790" s="1">
        <v>16427462.472327599</v>
      </c>
      <c r="R1790" s="1">
        <v>16050221.395475199</v>
      </c>
      <c r="S1790" s="1">
        <v>3120.6275024413999</v>
      </c>
      <c r="T1790" s="1" t="s">
        <v>13</v>
      </c>
      <c r="U1790" s="1" t="s">
        <v>58</v>
      </c>
      <c r="V1790">
        <f t="shared" si="223"/>
        <v>36385909.394223601</v>
      </c>
      <c r="X1790" t="s">
        <v>98</v>
      </c>
      <c r="Y1790">
        <v>2012</v>
      </c>
      <c r="Z1790" t="s">
        <v>100</v>
      </c>
      <c r="AA1790">
        <f t="shared" si="217"/>
        <v>0.74621567042695525</v>
      </c>
      <c r="AB1790">
        <f t="shared" si="218"/>
        <v>9.9862490774193908</v>
      </c>
      <c r="AC1790">
        <f t="shared" si="219"/>
        <v>45.147868352949615</v>
      </c>
      <c r="AD1790">
        <f t="shared" si="220"/>
        <v>44.111090426733249</v>
      </c>
      <c r="AE1790">
        <f t="shared" si="221"/>
        <v>8.5764724707878583E-3</v>
      </c>
      <c r="AF1790" s="1" t="s">
        <v>13</v>
      </c>
      <c r="AG1790" s="1" t="s">
        <v>58</v>
      </c>
      <c r="AH1790">
        <f t="shared" si="224"/>
        <v>100</v>
      </c>
    </row>
    <row r="1791" spans="1:34" x14ac:dyDescent="0.45">
      <c r="A1791" t="str">
        <f>MID('Stand condition - SCT output'!$I1791,9,4)</f>
        <v>2011</v>
      </c>
      <c r="B1791">
        <f t="shared" si="222"/>
        <v>2012</v>
      </c>
      <c r="C1791" t="str">
        <f>MID('Stand condition - SCT output'!$I1791,18,4)</f>
        <v>2013</v>
      </c>
      <c r="D1791">
        <f>SUM('Stand condition - SCT output'!$B1791:$C1791)</f>
        <v>81957938.857527927</v>
      </c>
      <c r="E1791" s="1">
        <f>'Stand condition - SCT output'!$D1791</f>
        <v>280708875.07629299</v>
      </c>
      <c r="F1791" s="1">
        <f>'Stand condition - SCT output'!$E1791</f>
        <v>465212795.72373301</v>
      </c>
      <c r="G1791" s="1">
        <f>'Stand condition - SCT output'!$F1791</f>
        <v>346963975.00085503</v>
      </c>
      <c r="H1791" s="1">
        <f>'Stand condition - SCT output'!$G1791</f>
        <v>41321.152706370602</v>
      </c>
      <c r="I1791" s="1" t="str">
        <f>'Stand condition - SCT output'!$H1791</f>
        <v>Lower Darling</v>
      </c>
      <c r="J1791" s="1" t="str">
        <f>'Stand condition - SCT output'!$J1791</f>
        <v>Black Box</v>
      </c>
      <c r="K1791" s="1"/>
      <c r="L1791" t="s">
        <v>98</v>
      </c>
      <c r="M1791">
        <v>2012</v>
      </c>
      <c r="N1791" t="s">
        <v>100</v>
      </c>
      <c r="O1791">
        <v>81957938.857527927</v>
      </c>
      <c r="P1791" s="1">
        <v>280708875.07629299</v>
      </c>
      <c r="Q1791" s="1">
        <v>465212795.72373301</v>
      </c>
      <c r="R1791" s="1">
        <v>346963975.00085503</v>
      </c>
      <c r="S1791" s="1">
        <v>41321.152706370602</v>
      </c>
      <c r="T1791" s="1" t="s">
        <v>14</v>
      </c>
      <c r="U1791" s="1" t="s">
        <v>58</v>
      </c>
      <c r="V1791">
        <f t="shared" si="223"/>
        <v>1174884905.8111153</v>
      </c>
      <c r="X1791" t="s">
        <v>98</v>
      </c>
      <c r="Y1791">
        <v>2012</v>
      </c>
      <c r="Z1791" t="s">
        <v>100</v>
      </c>
      <c r="AA1791">
        <f t="shared" si="217"/>
        <v>6.9758270322611668</v>
      </c>
      <c r="AB1791">
        <f t="shared" si="218"/>
        <v>23.892457353726716</v>
      </c>
      <c r="AC1791">
        <f t="shared" si="219"/>
        <v>39.596456931460885</v>
      </c>
      <c r="AD1791">
        <f t="shared" si="220"/>
        <v>29.531741644201187</v>
      </c>
      <c r="AE1791">
        <f t="shared" si="221"/>
        <v>3.5170383500538181E-3</v>
      </c>
      <c r="AF1791" s="1" t="s">
        <v>14</v>
      </c>
      <c r="AG1791" s="1" t="s">
        <v>58</v>
      </c>
      <c r="AH1791">
        <f t="shared" si="224"/>
        <v>100.00000000000001</v>
      </c>
    </row>
    <row r="1792" spans="1:34" x14ac:dyDescent="0.45">
      <c r="A1792" t="str">
        <f>MID('Stand condition - SCT output'!$I1792,9,4)</f>
        <v>2011</v>
      </c>
      <c r="B1792">
        <f t="shared" si="222"/>
        <v>2012</v>
      </c>
      <c r="C1792" t="str">
        <f>MID('Stand condition - SCT output'!$I1792,18,4)</f>
        <v>2013</v>
      </c>
      <c r="D1792">
        <f>SUM('Stand condition - SCT output'!$B1792:$C1792)</f>
        <v>118028674.70278627</v>
      </c>
      <c r="E1792" s="1">
        <f>'Stand condition - SCT output'!$D1792</f>
        <v>643169843.60830104</v>
      </c>
      <c r="F1792" s="1">
        <f>'Stand condition - SCT output'!$E1792</f>
        <v>816692809.89844096</v>
      </c>
      <c r="G1792" s="1">
        <f>'Stand condition - SCT output'!$F1792</f>
        <v>219781703.66770399</v>
      </c>
      <c r="H1792" s="1">
        <f>'Stand condition - SCT output'!$G1792</f>
        <v>5268.9291381835901</v>
      </c>
      <c r="I1792" s="1" t="str">
        <f>'Stand condition - SCT output'!$H1792</f>
        <v>Macquarie-Castlereagh</v>
      </c>
      <c r="J1792" s="1" t="str">
        <f>'Stand condition - SCT output'!$J1792</f>
        <v>Black Box</v>
      </c>
      <c r="K1792" s="1"/>
      <c r="L1792" t="s">
        <v>98</v>
      </c>
      <c r="M1792">
        <v>2012</v>
      </c>
      <c r="N1792" t="s">
        <v>100</v>
      </c>
      <c r="O1792">
        <v>118028674.70278627</v>
      </c>
      <c r="P1792" s="1">
        <v>643169843.60830104</v>
      </c>
      <c r="Q1792" s="1">
        <v>816692809.89844096</v>
      </c>
      <c r="R1792" s="1">
        <v>219781703.66770399</v>
      </c>
      <c r="S1792" s="1">
        <v>5268.9291381835901</v>
      </c>
      <c r="T1792" s="1" t="s">
        <v>15</v>
      </c>
      <c r="U1792" s="1" t="s">
        <v>58</v>
      </c>
      <c r="V1792">
        <f t="shared" si="223"/>
        <v>1797678300.8063707</v>
      </c>
      <c r="X1792" t="s">
        <v>98</v>
      </c>
      <c r="Y1792">
        <v>2012</v>
      </c>
      <c r="Z1792" t="s">
        <v>100</v>
      </c>
      <c r="AA1792">
        <f t="shared" si="217"/>
        <v>6.565617143503542</v>
      </c>
      <c r="AB1792">
        <f t="shared" si="218"/>
        <v>35.777805368168444</v>
      </c>
      <c r="AC1792">
        <f t="shared" si="219"/>
        <v>45.430420422391663</v>
      </c>
      <c r="AD1792">
        <f t="shared" si="220"/>
        <v>12.225863969605586</v>
      </c>
      <c r="AE1792">
        <f t="shared" si="221"/>
        <v>2.9309633074060847E-4</v>
      </c>
      <c r="AF1792" s="1" t="s">
        <v>15</v>
      </c>
      <c r="AG1792" s="1" t="s">
        <v>58</v>
      </c>
      <c r="AH1792">
        <f t="shared" si="224"/>
        <v>99.999999999999972</v>
      </c>
    </row>
    <row r="1793" spans="1:34" x14ac:dyDescent="0.45">
      <c r="A1793" t="str">
        <f>MID('Stand condition - SCT output'!$I1793,9,4)</f>
        <v>2011</v>
      </c>
      <c r="B1793">
        <f t="shared" si="222"/>
        <v>2012</v>
      </c>
      <c r="C1793" t="str">
        <f>MID('Stand condition - SCT output'!$I1793,18,4)</f>
        <v>2013</v>
      </c>
      <c r="D1793">
        <f>SUM('Stand condition - SCT output'!$B1793:$C1793)</f>
        <v>348873.78045654204</v>
      </c>
      <c r="E1793" s="1">
        <f>'Stand condition - SCT output'!$D1793</f>
        <v>3321770.1951293899</v>
      </c>
      <c r="F1793" s="1">
        <f>'Stand condition - SCT output'!$E1793</f>
        <v>12251865.9834716</v>
      </c>
      <c r="G1793" s="1">
        <f>'Stand condition - SCT output'!$F1793</f>
        <v>9549866.0685326606</v>
      </c>
      <c r="H1793" s="1">
        <f>'Stand condition - SCT output'!$G1793</f>
        <v>1365.44787597656</v>
      </c>
      <c r="I1793" s="1" t="str">
        <f>'Stand condition - SCT output'!$H1793</f>
        <v>Moonie</v>
      </c>
      <c r="J1793" s="1" t="str">
        <f>'Stand condition - SCT output'!$J1793</f>
        <v>Black Box</v>
      </c>
      <c r="K1793" s="1"/>
      <c r="L1793" t="s">
        <v>98</v>
      </c>
      <c r="M1793">
        <v>2012</v>
      </c>
      <c r="N1793" t="s">
        <v>100</v>
      </c>
      <c r="O1793">
        <v>348873.78045654204</v>
      </c>
      <c r="P1793" s="1">
        <v>3321770.1951293899</v>
      </c>
      <c r="Q1793" s="1">
        <v>12251865.9834716</v>
      </c>
      <c r="R1793" s="1">
        <v>9549866.0685326606</v>
      </c>
      <c r="S1793" s="1">
        <v>1365.44787597656</v>
      </c>
      <c r="T1793" s="1" t="s">
        <v>16</v>
      </c>
      <c r="U1793" s="1" t="s">
        <v>58</v>
      </c>
      <c r="V1793">
        <f t="shared" si="223"/>
        <v>25473741.475466169</v>
      </c>
      <c r="X1793" t="s">
        <v>98</v>
      </c>
      <c r="Y1793">
        <v>2012</v>
      </c>
      <c r="Z1793" t="s">
        <v>100</v>
      </c>
      <c r="AA1793">
        <f t="shared" si="217"/>
        <v>1.3695427536333575</v>
      </c>
      <c r="AB1793">
        <f t="shared" si="218"/>
        <v>13.039977650431114</v>
      </c>
      <c r="AC1793">
        <f t="shared" si="219"/>
        <v>48.096059996806538</v>
      </c>
      <c r="AD1793">
        <f t="shared" si="220"/>
        <v>37.489059381913577</v>
      </c>
      <c r="AE1793">
        <f t="shared" si="221"/>
        <v>5.3602172154083713E-3</v>
      </c>
      <c r="AF1793" s="1" t="s">
        <v>16</v>
      </c>
      <c r="AG1793" s="1" t="s">
        <v>58</v>
      </c>
      <c r="AH1793">
        <f t="shared" si="224"/>
        <v>100</v>
      </c>
    </row>
    <row r="1794" spans="1:34" x14ac:dyDescent="0.45">
      <c r="A1794" t="str">
        <f>MID('Stand condition - SCT output'!$I1794,9,4)</f>
        <v>2011</v>
      </c>
      <c r="B1794">
        <f t="shared" si="222"/>
        <v>2012</v>
      </c>
      <c r="C1794" t="str">
        <f>MID('Stand condition - SCT output'!$I1794,18,4)</f>
        <v>2013</v>
      </c>
      <c r="D1794">
        <f>SUM('Stand condition - SCT output'!$B1794:$C1794)</f>
        <v>90178342.660926983</v>
      </c>
      <c r="E1794" s="1">
        <f>'Stand condition - SCT output'!$D1794</f>
        <v>310610323.63148302</v>
      </c>
      <c r="F1794" s="1">
        <f>'Stand condition - SCT output'!$E1794</f>
        <v>757230270.89716494</v>
      </c>
      <c r="G1794" s="1">
        <f>'Stand condition - SCT output'!$F1794</f>
        <v>787731763.314448</v>
      </c>
      <c r="H1794" s="1">
        <f>'Stand condition - SCT output'!$G1794</f>
        <v>82598.617278693695</v>
      </c>
      <c r="I1794" s="1" t="str">
        <f>'Stand condition - SCT output'!$H1794</f>
        <v>Murray</v>
      </c>
      <c r="J1794" s="1" t="str">
        <f>'Stand condition - SCT output'!$J1794</f>
        <v>Black Box</v>
      </c>
      <c r="K1794" s="1"/>
      <c r="L1794" t="s">
        <v>98</v>
      </c>
      <c r="M1794">
        <v>2012</v>
      </c>
      <c r="N1794" t="s">
        <v>100</v>
      </c>
      <c r="O1794">
        <v>90178342.660926983</v>
      </c>
      <c r="P1794" s="1">
        <v>310610323.63148302</v>
      </c>
      <c r="Q1794" s="1">
        <v>757230270.89716494</v>
      </c>
      <c r="R1794" s="1">
        <v>787731763.314448</v>
      </c>
      <c r="S1794" s="1">
        <v>82598.617278693695</v>
      </c>
      <c r="T1794" s="1" t="s">
        <v>17</v>
      </c>
      <c r="U1794" s="1" t="s">
        <v>58</v>
      </c>
      <c r="V1794">
        <f t="shared" si="223"/>
        <v>1945833299.1213017</v>
      </c>
      <c r="X1794" t="s">
        <v>98</v>
      </c>
      <c r="Y1794">
        <v>2012</v>
      </c>
      <c r="Z1794" t="s">
        <v>100</v>
      </c>
      <c r="AA1794">
        <f t="shared" si="217"/>
        <v>4.6344331090258182</v>
      </c>
      <c r="AB1794">
        <f t="shared" si="218"/>
        <v>15.962843465149263</v>
      </c>
      <c r="AC1794">
        <f t="shared" si="219"/>
        <v>38.91547499156863</v>
      </c>
      <c r="AD1794">
        <f t="shared" si="220"/>
        <v>40.483003537362194</v>
      </c>
      <c r="AE1794">
        <f t="shared" si="221"/>
        <v>4.2448968940964026E-3</v>
      </c>
      <c r="AF1794" s="1" t="s">
        <v>17</v>
      </c>
      <c r="AG1794" s="1" t="s">
        <v>58</v>
      </c>
      <c r="AH1794">
        <f t="shared" si="224"/>
        <v>100</v>
      </c>
    </row>
    <row r="1795" spans="1:34" x14ac:dyDescent="0.45">
      <c r="A1795" t="str">
        <f>MID('Stand condition - SCT output'!$I1795,9,4)</f>
        <v>2011</v>
      </c>
      <c r="B1795">
        <f t="shared" si="222"/>
        <v>2012</v>
      </c>
      <c r="C1795" t="str">
        <f>MID('Stand condition - SCT output'!$I1795,18,4)</f>
        <v>2013</v>
      </c>
      <c r="D1795">
        <f>SUM('Stand condition - SCT output'!$B1795:$C1795)</f>
        <v>3919476.7282587904</v>
      </c>
      <c r="E1795" s="1">
        <f>'Stand condition - SCT output'!$D1795</f>
        <v>35157705.798807502</v>
      </c>
      <c r="F1795" s="1">
        <f>'Stand condition - SCT output'!$E1795</f>
        <v>93810067.125981107</v>
      </c>
      <c r="G1795" s="1">
        <f>'Stand condition - SCT output'!$F1795</f>
        <v>92702790.828843698</v>
      </c>
      <c r="H1795" s="1">
        <f>'Stand condition - SCT output'!$G1795</f>
        <v>27315.056836894899</v>
      </c>
      <c r="I1795" s="1" t="str">
        <f>'Stand condition - SCT output'!$H1795</f>
        <v>Barwon-Darling</v>
      </c>
      <c r="J1795" s="1" t="str">
        <f>'Stand condition - SCT output'!$J1795</f>
        <v>Black Box</v>
      </c>
      <c r="K1795" s="1"/>
      <c r="L1795" t="s">
        <v>98</v>
      </c>
      <c r="M1795">
        <v>2012</v>
      </c>
      <c r="N1795" t="s">
        <v>100</v>
      </c>
      <c r="O1795">
        <v>3919476.7282587904</v>
      </c>
      <c r="P1795" s="1">
        <v>35157705.798807502</v>
      </c>
      <c r="Q1795" s="1">
        <v>93810067.125981107</v>
      </c>
      <c r="R1795" s="1">
        <v>92702790.828843698</v>
      </c>
      <c r="S1795" s="1">
        <v>27315.056836894899</v>
      </c>
      <c r="T1795" s="1" t="s">
        <v>18</v>
      </c>
      <c r="U1795" s="1" t="s">
        <v>58</v>
      </c>
      <c r="V1795">
        <f t="shared" si="223"/>
        <v>225617355.538728</v>
      </c>
      <c r="X1795" t="s">
        <v>98</v>
      </c>
      <c r="Y1795">
        <v>2012</v>
      </c>
      <c r="Z1795" t="s">
        <v>100</v>
      </c>
      <c r="AA1795">
        <f t="shared" ref="AA1795:AA1858" si="225">O1795/$V1795*100</f>
        <v>1.7372230602117833</v>
      </c>
      <c r="AB1795">
        <f t="shared" ref="AB1795:AB1858" si="226">P1795/$V1795*100</f>
        <v>15.582890649018605</v>
      </c>
      <c r="AC1795">
        <f t="shared" ref="AC1795:AC1858" si="227">Q1795/$V1795*100</f>
        <v>41.579277844996412</v>
      </c>
      <c r="AD1795">
        <f t="shared" ref="AD1795:AD1858" si="228">R1795/$V1795*100</f>
        <v>41.088501639197233</v>
      </c>
      <c r="AE1795">
        <f t="shared" ref="AE1795:AE1858" si="229">S1795/$V1795*100</f>
        <v>1.2106806575971135E-2</v>
      </c>
      <c r="AF1795" s="1" t="s">
        <v>18</v>
      </c>
      <c r="AG1795" s="1" t="s">
        <v>58</v>
      </c>
      <c r="AH1795">
        <f t="shared" si="224"/>
        <v>100</v>
      </c>
    </row>
    <row r="1796" spans="1:34" x14ac:dyDescent="0.45">
      <c r="A1796" t="str">
        <f>MID('Stand condition - SCT output'!$I1796,9,4)</f>
        <v>2011</v>
      </c>
      <c r="B1796">
        <f t="shared" ref="B1796:B1859" si="230">A1796+1</f>
        <v>2012</v>
      </c>
      <c r="C1796" t="str">
        <f>MID('Stand condition - SCT output'!$I1796,18,4)</f>
        <v>2013</v>
      </c>
      <c r="D1796">
        <f>SUM('Stand condition - SCT output'!$B1796:$C1796)</f>
        <v>1279285.874787689</v>
      </c>
      <c r="E1796" s="1">
        <f>'Stand condition - SCT output'!$D1796</f>
        <v>10762450.891973</v>
      </c>
      <c r="F1796" s="1">
        <f>'Stand condition - SCT output'!$E1796</f>
        <v>46235330.119282</v>
      </c>
      <c r="G1796" s="1">
        <f>'Stand condition - SCT output'!$F1796</f>
        <v>23193858.712329499</v>
      </c>
      <c r="H1796" s="1">
        <f>'Stand condition - SCT output'!$G1796</f>
        <v>2714.1226806640602</v>
      </c>
      <c r="I1796" s="1" t="str">
        <f>'Stand condition - SCT output'!$H1796</f>
        <v>Border Rivers</v>
      </c>
      <c r="J1796" s="1" t="str">
        <f>'Stand condition - SCT output'!$J1796</f>
        <v>Black Box</v>
      </c>
      <c r="K1796" s="1"/>
      <c r="L1796" t="s">
        <v>98</v>
      </c>
      <c r="M1796">
        <v>2012</v>
      </c>
      <c r="N1796" t="s">
        <v>100</v>
      </c>
      <c r="O1796">
        <v>1279285.874787689</v>
      </c>
      <c r="P1796" s="1">
        <v>10762450.891973</v>
      </c>
      <c r="Q1796" s="1">
        <v>46235330.119282</v>
      </c>
      <c r="R1796" s="1">
        <v>23193858.712329499</v>
      </c>
      <c r="S1796" s="1">
        <v>2714.1226806640602</v>
      </c>
      <c r="T1796" s="1" t="s">
        <v>19</v>
      </c>
      <c r="U1796" s="1" t="s">
        <v>58</v>
      </c>
      <c r="V1796">
        <f t="shared" ref="V1796:V1859" si="231">SUM(O1796:S1796)</f>
        <v>81473639.721052855</v>
      </c>
      <c r="X1796" t="s">
        <v>98</v>
      </c>
      <c r="Y1796">
        <v>2012</v>
      </c>
      <c r="Z1796" t="s">
        <v>100</v>
      </c>
      <c r="AA1796">
        <f t="shared" si="225"/>
        <v>1.5701837786646966</v>
      </c>
      <c r="AB1796">
        <f t="shared" si="226"/>
        <v>13.209733760294956</v>
      </c>
      <c r="AC1796">
        <f t="shared" si="227"/>
        <v>56.748821186314025</v>
      </c>
      <c r="AD1796">
        <f t="shared" si="228"/>
        <v>28.467929985379293</v>
      </c>
      <c r="AE1796">
        <f t="shared" si="229"/>
        <v>3.3312893470288018E-3</v>
      </c>
      <c r="AF1796" s="1" t="s">
        <v>19</v>
      </c>
      <c r="AG1796" s="1" t="s">
        <v>58</v>
      </c>
      <c r="AH1796">
        <f t="shared" ref="AH1796:AH1859" si="232">SUM(AA1796:AE1796)</f>
        <v>100.00000000000001</v>
      </c>
    </row>
    <row r="1797" spans="1:34" x14ac:dyDescent="0.45">
      <c r="A1797" t="str">
        <f>MID('Stand condition - SCT output'!$I1797,9,4)</f>
        <v>2011</v>
      </c>
      <c r="B1797">
        <f t="shared" si="230"/>
        <v>2012</v>
      </c>
      <c r="C1797" t="str">
        <f>MID('Stand condition - SCT output'!$I1797,18,4)</f>
        <v>2013</v>
      </c>
      <c r="D1797">
        <f>SUM('Stand condition - SCT output'!$B1797:$C1797)</f>
        <v>6240.1642456054597</v>
      </c>
      <c r="E1797" s="1">
        <f>'Stand condition - SCT output'!$D1797</f>
        <v>41780.66015625</v>
      </c>
      <c r="F1797" s="1">
        <f>'Stand condition - SCT output'!$E1797</f>
        <v>245808.23531230801</v>
      </c>
      <c r="G1797" s="1">
        <f>'Stand condition - SCT output'!$F1797</f>
        <v>421921.00513437297</v>
      </c>
      <c r="H1797" s="1">
        <f>'Stand condition - SCT output'!$G1797</f>
        <v>624.27142333984295</v>
      </c>
      <c r="I1797" s="1" t="str">
        <f>'Stand condition - SCT output'!$H1797</f>
        <v>Campaspe</v>
      </c>
      <c r="J1797" s="1" t="str">
        <f>'Stand condition - SCT output'!$J1797</f>
        <v>Black Box</v>
      </c>
      <c r="K1797" s="1"/>
      <c r="L1797" t="s">
        <v>98</v>
      </c>
      <c r="M1797">
        <v>2012</v>
      </c>
      <c r="N1797" t="s">
        <v>100</v>
      </c>
      <c r="O1797">
        <v>6240.1642456054597</v>
      </c>
      <c r="P1797" s="1">
        <v>41780.66015625</v>
      </c>
      <c r="Q1797" s="1">
        <v>245808.23531230801</v>
      </c>
      <c r="R1797" s="1">
        <v>421921.00513437297</v>
      </c>
      <c r="S1797" s="1">
        <v>624.27142333984295</v>
      </c>
      <c r="T1797" s="1" t="s">
        <v>20</v>
      </c>
      <c r="U1797" s="1" t="s">
        <v>58</v>
      </c>
      <c r="V1797">
        <f t="shared" si="231"/>
        <v>716374.33627187624</v>
      </c>
      <c r="X1797" t="s">
        <v>98</v>
      </c>
      <c r="Y1797">
        <v>2012</v>
      </c>
      <c r="Z1797" t="s">
        <v>100</v>
      </c>
      <c r="AA1797">
        <f t="shared" si="225"/>
        <v>0.87107590677804669</v>
      </c>
      <c r="AB1797">
        <f t="shared" si="226"/>
        <v>5.8322385435641193</v>
      </c>
      <c r="AC1797">
        <f t="shared" si="227"/>
        <v>34.31281982985773</v>
      </c>
      <c r="AD1797">
        <f t="shared" si="228"/>
        <v>58.896722533377691</v>
      </c>
      <c r="AE1797">
        <f t="shared" si="229"/>
        <v>8.7143186422429478E-2</v>
      </c>
      <c r="AF1797" s="1" t="s">
        <v>20</v>
      </c>
      <c r="AG1797" s="1" t="s">
        <v>58</v>
      </c>
      <c r="AH1797">
        <f t="shared" si="232"/>
        <v>100</v>
      </c>
    </row>
    <row r="1798" spans="1:34" x14ac:dyDescent="0.45">
      <c r="A1798" t="str">
        <f>MID('Stand condition - SCT output'!$I1798,9,4)</f>
        <v>2011</v>
      </c>
      <c r="B1798">
        <f t="shared" si="230"/>
        <v>2012</v>
      </c>
      <c r="C1798" t="str">
        <f>MID('Stand condition - SCT output'!$I1798,18,4)</f>
        <v>2013</v>
      </c>
      <c r="D1798">
        <f>SUM('Stand condition - SCT output'!$B1798:$C1798)</f>
        <v>198998.95611572199</v>
      </c>
      <c r="E1798" s="1">
        <f>'Stand condition - SCT output'!$D1798</f>
        <v>1694257.78001948</v>
      </c>
      <c r="F1798" s="1">
        <f>'Stand condition - SCT output'!$E1798</f>
        <v>6747267.2673765803</v>
      </c>
      <c r="G1798" s="1">
        <f>'Stand condition - SCT output'!$F1798</f>
        <v>13933913.0507924</v>
      </c>
      <c r="H1798" s="1">
        <f>'Stand condition - SCT output'!$G1798</f>
        <v>8098.7469482421802</v>
      </c>
      <c r="I1798" s="1" t="str">
        <f>'Stand condition - SCT output'!$H1798</f>
        <v>Goulburn-Broken</v>
      </c>
      <c r="J1798" s="1" t="str">
        <f>'Stand condition - SCT output'!$J1798</f>
        <v>Black Box</v>
      </c>
      <c r="K1798" s="1"/>
      <c r="L1798" t="s">
        <v>98</v>
      </c>
      <c r="M1798">
        <v>2012</v>
      </c>
      <c r="N1798" t="s">
        <v>100</v>
      </c>
      <c r="O1798">
        <v>198998.95611572199</v>
      </c>
      <c r="P1798" s="1">
        <v>1694257.78001948</v>
      </c>
      <c r="Q1798" s="1">
        <v>6747267.2673765803</v>
      </c>
      <c r="R1798" s="1">
        <v>13933913.0507924</v>
      </c>
      <c r="S1798" s="1">
        <v>8098.7469482421802</v>
      </c>
      <c r="T1798" s="1" t="s">
        <v>21</v>
      </c>
      <c r="U1798" s="1" t="s">
        <v>58</v>
      </c>
      <c r="V1798">
        <f t="shared" si="231"/>
        <v>22582535.801252425</v>
      </c>
      <c r="X1798" t="s">
        <v>98</v>
      </c>
      <c r="Y1798">
        <v>2012</v>
      </c>
      <c r="Z1798" t="s">
        <v>100</v>
      </c>
      <c r="AA1798">
        <f t="shared" si="225"/>
        <v>0.88120730934337987</v>
      </c>
      <c r="AB1798">
        <f t="shared" si="226"/>
        <v>7.5025134242254428</v>
      </c>
      <c r="AC1798">
        <f t="shared" si="227"/>
        <v>29.878253384645927</v>
      </c>
      <c r="AD1798">
        <f t="shared" si="228"/>
        <v>61.7021630051822</v>
      </c>
      <c r="AE1798">
        <f t="shared" si="229"/>
        <v>3.5862876603047496E-2</v>
      </c>
      <c r="AF1798" s="1" t="s">
        <v>21</v>
      </c>
      <c r="AG1798" s="1" t="s">
        <v>58</v>
      </c>
      <c r="AH1798">
        <f t="shared" si="232"/>
        <v>100</v>
      </c>
    </row>
    <row r="1799" spans="1:34" x14ac:dyDescent="0.45">
      <c r="A1799" t="str">
        <f>MID('Stand condition - SCT output'!$I1799,9,4)</f>
        <v>2011</v>
      </c>
      <c r="B1799">
        <f t="shared" si="230"/>
        <v>2012</v>
      </c>
      <c r="C1799" t="str">
        <f>MID('Stand condition - SCT output'!$I1799,18,4)</f>
        <v>2013</v>
      </c>
      <c r="D1799">
        <f>SUM('Stand condition - SCT output'!$B1799:$C1799)</f>
        <v>1077845.7081097679</v>
      </c>
      <c r="E1799" s="1">
        <f>'Stand condition - SCT output'!$D1799</f>
        <v>14907708.929352401</v>
      </c>
      <c r="F1799" s="1">
        <f>'Stand condition - SCT output'!$E1799</f>
        <v>124290822.33094899</v>
      </c>
      <c r="G1799" s="1">
        <f>'Stand condition - SCT output'!$F1799</f>
        <v>75295200.329030201</v>
      </c>
      <c r="H1799" s="1">
        <f>'Stand condition - SCT output'!$G1799</f>
        <v>1341.0361328125</v>
      </c>
      <c r="I1799" s="1" t="str">
        <f>'Stand condition - SCT output'!$H1799</f>
        <v>Gwydir</v>
      </c>
      <c r="J1799" s="1" t="str">
        <f>'Stand condition - SCT output'!$J1799</f>
        <v>Black Box</v>
      </c>
      <c r="K1799" s="1"/>
      <c r="L1799" t="s">
        <v>98</v>
      </c>
      <c r="M1799">
        <v>2012</v>
      </c>
      <c r="N1799" t="s">
        <v>100</v>
      </c>
      <c r="O1799">
        <v>1077845.7081097679</v>
      </c>
      <c r="P1799" s="1">
        <v>14907708.929352401</v>
      </c>
      <c r="Q1799" s="1">
        <v>124290822.33094899</v>
      </c>
      <c r="R1799" s="1">
        <v>75295200.329030201</v>
      </c>
      <c r="S1799" s="1">
        <v>1341.0361328125</v>
      </c>
      <c r="T1799" s="1" t="s">
        <v>22</v>
      </c>
      <c r="U1799" s="1" t="s">
        <v>58</v>
      </c>
      <c r="V1799">
        <f t="shared" si="231"/>
        <v>215572918.33357418</v>
      </c>
      <c r="X1799" t="s">
        <v>98</v>
      </c>
      <c r="Y1799">
        <v>2012</v>
      </c>
      <c r="Z1799" t="s">
        <v>100</v>
      </c>
      <c r="AA1799">
        <f t="shared" si="225"/>
        <v>0.49999124029203251</v>
      </c>
      <c r="AB1799">
        <f t="shared" si="226"/>
        <v>6.9153904138758495</v>
      </c>
      <c r="AC1799">
        <f t="shared" si="227"/>
        <v>57.656046636907945</v>
      </c>
      <c r="AD1799">
        <f t="shared" si="228"/>
        <v>34.927949628867374</v>
      </c>
      <c r="AE1799">
        <f t="shared" si="229"/>
        <v>6.220800567988793E-4</v>
      </c>
      <c r="AF1799" s="1" t="s">
        <v>22</v>
      </c>
      <c r="AG1799" s="1" t="s">
        <v>58</v>
      </c>
      <c r="AH1799">
        <f t="shared" si="232"/>
        <v>100.00000000000001</v>
      </c>
    </row>
    <row r="1800" spans="1:34" x14ac:dyDescent="0.45">
      <c r="A1800" t="str">
        <f>MID('Stand condition - SCT output'!$I1800,9,4)</f>
        <v>2011</v>
      </c>
      <c r="B1800">
        <f t="shared" si="230"/>
        <v>2012</v>
      </c>
      <c r="C1800" t="str">
        <f>MID('Stand condition - SCT output'!$I1800,18,4)</f>
        <v>2013</v>
      </c>
      <c r="D1800">
        <f>SUM('Stand condition - SCT output'!$B1800:$C1800)</f>
        <v>74861873.355073318</v>
      </c>
      <c r="E1800" s="1">
        <f>'Stand condition - SCT output'!$D1800</f>
        <v>423414745.31416303</v>
      </c>
      <c r="F1800" s="1">
        <f>'Stand condition - SCT output'!$E1800</f>
        <v>252584688.46481499</v>
      </c>
      <c r="G1800" s="1">
        <f>'Stand condition - SCT output'!$F1800</f>
        <v>79607652.188752994</v>
      </c>
      <c r="H1800" s="1">
        <f>'Stand condition - SCT output'!$G1800</f>
        <v>17327.726074218699</v>
      </c>
      <c r="I1800" s="1" t="str">
        <f>'Stand condition - SCT output'!$H1800</f>
        <v>Warrego</v>
      </c>
      <c r="J1800" s="1" t="str">
        <f>'Stand condition - SCT output'!$J1800</f>
        <v>Black Box</v>
      </c>
      <c r="K1800" s="1"/>
      <c r="L1800" t="s">
        <v>98</v>
      </c>
      <c r="M1800">
        <v>2012</v>
      </c>
      <c r="N1800" t="s">
        <v>100</v>
      </c>
      <c r="O1800">
        <v>74861873.355073318</v>
      </c>
      <c r="P1800" s="1">
        <v>423414745.31416303</v>
      </c>
      <c r="Q1800" s="1">
        <v>252584688.46481499</v>
      </c>
      <c r="R1800" s="1">
        <v>79607652.188752994</v>
      </c>
      <c r="S1800" s="1">
        <v>17327.726074218699</v>
      </c>
      <c r="T1800" s="1" t="s">
        <v>23</v>
      </c>
      <c r="U1800" s="1" t="s">
        <v>58</v>
      </c>
      <c r="V1800">
        <f t="shared" si="231"/>
        <v>830486287.04887855</v>
      </c>
      <c r="X1800" t="s">
        <v>98</v>
      </c>
      <c r="Y1800">
        <v>2012</v>
      </c>
      <c r="Z1800" t="s">
        <v>100</v>
      </c>
      <c r="AA1800">
        <f t="shared" si="225"/>
        <v>9.0142214895677508</v>
      </c>
      <c r="AB1800">
        <f t="shared" si="226"/>
        <v>50.983953849347884</v>
      </c>
      <c r="AC1800">
        <f t="shared" si="227"/>
        <v>30.414070936965278</v>
      </c>
      <c r="AD1800">
        <f t="shared" si="228"/>
        <v>9.5856672687080327</v>
      </c>
      <c r="AE1800">
        <f t="shared" si="229"/>
        <v>2.0864554110571207E-3</v>
      </c>
      <c r="AF1800" s="1" t="s">
        <v>23</v>
      </c>
      <c r="AG1800" s="1" t="s">
        <v>58</v>
      </c>
      <c r="AH1800">
        <f t="shared" si="232"/>
        <v>100.00000000000001</v>
      </c>
    </row>
    <row r="1801" spans="1:34" x14ac:dyDescent="0.45">
      <c r="A1801" t="str">
        <f>MID('Stand condition - SCT output'!$I1801,9,4)</f>
        <v>2011</v>
      </c>
      <c r="B1801">
        <f t="shared" si="230"/>
        <v>2012</v>
      </c>
      <c r="C1801" t="str">
        <f>MID('Stand condition - SCT output'!$I1801,18,4)</f>
        <v>2013</v>
      </c>
      <c r="D1801">
        <f>SUM('Stand condition - SCT output'!$B1801:$C1801)</f>
        <v>21552.9022216796</v>
      </c>
      <c r="E1801" s="1">
        <f>'Stand condition - SCT output'!$D1801</f>
        <v>81880.814908375396</v>
      </c>
      <c r="F1801" s="1">
        <f>'Stand condition - SCT output'!$E1801</f>
        <v>373494.30897097097</v>
      </c>
      <c r="G1801" s="1">
        <f>'Stand condition - SCT output'!$F1801</f>
        <v>736501.15908825397</v>
      </c>
      <c r="H1801" s="1">
        <f>'Stand condition - SCT output'!$G1801</f>
        <v>1263.7393188476501</v>
      </c>
      <c r="I1801" s="1" t="str">
        <f>'Stand condition - SCT output'!$H1801</f>
        <v>Eastern Mt Lofty Ranges</v>
      </c>
      <c r="J1801" s="1" t="str">
        <f>'Stand condition - SCT output'!$J1801</f>
        <v>Black Box</v>
      </c>
      <c r="K1801" s="1"/>
      <c r="L1801" t="s">
        <v>98</v>
      </c>
      <c r="M1801">
        <v>2012</v>
      </c>
      <c r="N1801" t="s">
        <v>100</v>
      </c>
      <c r="O1801">
        <v>21552.9022216796</v>
      </c>
      <c r="P1801" s="1">
        <v>81880.814908375396</v>
      </c>
      <c r="Q1801" s="1">
        <v>373494.30897097097</v>
      </c>
      <c r="R1801" s="1">
        <v>736501.15908825397</v>
      </c>
      <c r="S1801" s="1">
        <v>1263.7393188476501</v>
      </c>
      <c r="T1801" s="1" t="s">
        <v>24</v>
      </c>
      <c r="U1801" s="1" t="s">
        <v>58</v>
      </c>
      <c r="V1801">
        <f t="shared" si="231"/>
        <v>1214692.9245081276</v>
      </c>
      <c r="X1801" t="s">
        <v>98</v>
      </c>
      <c r="Y1801">
        <v>2012</v>
      </c>
      <c r="Z1801" t="s">
        <v>100</v>
      </c>
      <c r="AA1801">
        <f t="shared" si="225"/>
        <v>1.7743498613369415</v>
      </c>
      <c r="AB1801">
        <f t="shared" si="226"/>
        <v>6.7408653871538649</v>
      </c>
      <c r="AC1801">
        <f t="shared" si="227"/>
        <v>30.748043512496142</v>
      </c>
      <c r="AD1801">
        <f t="shared" si="228"/>
        <v>60.632703478246533</v>
      </c>
      <c r="AE1801">
        <f t="shared" si="229"/>
        <v>0.1040377607665232</v>
      </c>
      <c r="AF1801" s="1" t="s">
        <v>24</v>
      </c>
      <c r="AG1801" s="1" t="s">
        <v>58</v>
      </c>
      <c r="AH1801">
        <f t="shared" si="232"/>
        <v>100</v>
      </c>
    </row>
    <row r="1802" spans="1:34" x14ac:dyDescent="0.45">
      <c r="A1802" t="str">
        <f>MID('Stand condition - SCT output'!$I1802,9,4)</f>
        <v>2011</v>
      </c>
      <c r="B1802">
        <f t="shared" si="230"/>
        <v>2012</v>
      </c>
      <c r="C1802" t="str">
        <f>MID('Stand condition - SCT output'!$I1802,18,4)</f>
        <v>2013</v>
      </c>
      <c r="D1802">
        <f>SUM('Stand condition - SCT output'!$B1802:$C1802)</f>
        <v>2630373.8477302007</v>
      </c>
      <c r="E1802" s="1">
        <f>'Stand condition - SCT output'!$D1802</f>
        <v>27889315.326329298</v>
      </c>
      <c r="F1802" s="1">
        <f>'Stand condition - SCT output'!$E1802</f>
        <v>62252980.675858296</v>
      </c>
      <c r="G1802" s="1">
        <f>'Stand condition - SCT output'!$F1802</f>
        <v>36908456.914151303</v>
      </c>
      <c r="H1802" s="1">
        <f>'Stand condition - SCT output'!$G1802</f>
        <v>8918.7755126953107</v>
      </c>
      <c r="I1802" s="1" t="str">
        <f>'Stand condition - SCT output'!$H1802</f>
        <v>Condamine-Balonne</v>
      </c>
      <c r="J1802" s="1" t="str">
        <f>'Stand condition - SCT output'!$J1802</f>
        <v>Black Box</v>
      </c>
      <c r="K1802" s="1"/>
      <c r="L1802" t="s">
        <v>98</v>
      </c>
      <c r="M1802">
        <v>2012</v>
      </c>
      <c r="N1802" t="s">
        <v>100</v>
      </c>
      <c r="O1802">
        <v>2630373.8477302007</v>
      </c>
      <c r="P1802" s="1">
        <v>27889315.326329298</v>
      </c>
      <c r="Q1802" s="1">
        <v>62252980.675858296</v>
      </c>
      <c r="R1802" s="1">
        <v>36908456.914151303</v>
      </c>
      <c r="S1802" s="1">
        <v>8918.7755126953107</v>
      </c>
      <c r="T1802" s="1" t="s">
        <v>25</v>
      </c>
      <c r="U1802" s="1" t="s">
        <v>58</v>
      </c>
      <c r="V1802">
        <f t="shared" si="231"/>
        <v>129690045.53958181</v>
      </c>
      <c r="X1802" t="s">
        <v>98</v>
      </c>
      <c r="Y1802">
        <v>2012</v>
      </c>
      <c r="Z1802" t="s">
        <v>100</v>
      </c>
      <c r="AA1802">
        <f t="shared" si="225"/>
        <v>2.0282002653221385</v>
      </c>
      <c r="AB1802">
        <f t="shared" si="226"/>
        <v>21.504592129869668</v>
      </c>
      <c r="AC1802">
        <f t="shared" si="227"/>
        <v>48.001356169513024</v>
      </c>
      <c r="AD1802">
        <f t="shared" si="228"/>
        <v>28.45897444217238</v>
      </c>
      <c r="AE1802">
        <f t="shared" si="229"/>
        <v>6.8769931227861836E-3</v>
      </c>
      <c r="AF1802" s="1" t="s">
        <v>25</v>
      </c>
      <c r="AG1802" s="1" t="s">
        <v>58</v>
      </c>
      <c r="AH1802">
        <f t="shared" si="232"/>
        <v>99.999999999999986</v>
      </c>
    </row>
    <row r="1803" spans="1:34" x14ac:dyDescent="0.45">
      <c r="A1803" t="str">
        <f>MID('Stand condition - SCT output'!$I1803,9,4)</f>
        <v>2012</v>
      </c>
      <c r="B1803">
        <f t="shared" si="230"/>
        <v>2013</v>
      </c>
      <c r="C1803" t="str">
        <f>MID('Stand condition - SCT output'!$I1803,18,4)</f>
        <v>2014</v>
      </c>
      <c r="D1803">
        <f>SUM('Stand condition - SCT output'!$B1803:$C1803)</f>
        <v>68768366.686233014</v>
      </c>
      <c r="E1803" s="1">
        <f>'Stand condition - SCT output'!$D1803</f>
        <v>260791083.451884</v>
      </c>
      <c r="F1803" s="1">
        <f>'Stand condition - SCT output'!$E1803</f>
        <v>389588259.99966902</v>
      </c>
      <c r="G1803" s="1">
        <f>'Stand condition - SCT output'!$F1803</f>
        <v>203227682.63117</v>
      </c>
      <c r="H1803" s="1">
        <f>'Stand condition - SCT output'!$G1803</f>
        <v>241739.968383789</v>
      </c>
      <c r="I1803" s="1" t="str">
        <f>'Stand condition - SCT output'!$H1803</f>
        <v>Murrumbidgee</v>
      </c>
      <c r="J1803" s="1" t="str">
        <f>'Stand condition - SCT output'!$J1803</f>
        <v>Black Box</v>
      </c>
      <c r="K1803" s="1"/>
      <c r="L1803" t="s">
        <v>99</v>
      </c>
      <c r="M1803">
        <v>2013</v>
      </c>
      <c r="N1803" t="s">
        <v>101</v>
      </c>
      <c r="O1803">
        <v>68768366.686233014</v>
      </c>
      <c r="P1803" s="1">
        <v>260791083.451884</v>
      </c>
      <c r="Q1803" s="1">
        <v>389588259.99966902</v>
      </c>
      <c r="R1803" s="1">
        <v>203227682.63117</v>
      </c>
      <c r="S1803" s="1">
        <v>241739.968383789</v>
      </c>
      <c r="T1803" s="1" t="s">
        <v>4</v>
      </c>
      <c r="U1803" s="1" t="s">
        <v>58</v>
      </c>
      <c r="V1803">
        <f t="shared" si="231"/>
        <v>922617132.73733985</v>
      </c>
      <c r="X1803" t="s">
        <v>99</v>
      </c>
      <c r="Y1803">
        <v>2013</v>
      </c>
      <c r="Z1803" t="s">
        <v>101</v>
      </c>
      <c r="AA1803">
        <f t="shared" si="225"/>
        <v>7.4536190848962587</v>
      </c>
      <c r="AB1803">
        <f t="shared" si="226"/>
        <v>28.266447066524258</v>
      </c>
      <c r="AC1803">
        <f t="shared" si="227"/>
        <v>42.226428078978785</v>
      </c>
      <c r="AD1803">
        <f t="shared" si="228"/>
        <v>22.027304221872384</v>
      </c>
      <c r="AE1803">
        <f t="shared" si="229"/>
        <v>2.6201547728315386E-2</v>
      </c>
      <c r="AF1803" s="1" t="s">
        <v>4</v>
      </c>
      <c r="AG1803" s="1" t="s">
        <v>58</v>
      </c>
      <c r="AH1803">
        <f t="shared" si="232"/>
        <v>100.00000000000001</v>
      </c>
    </row>
    <row r="1804" spans="1:34" x14ac:dyDescent="0.45">
      <c r="A1804" t="str">
        <f>MID('Stand condition - SCT output'!$I1804,9,4)</f>
        <v>2012</v>
      </c>
      <c r="B1804">
        <f t="shared" si="230"/>
        <v>2013</v>
      </c>
      <c r="C1804" t="str">
        <f>MID('Stand condition - SCT output'!$I1804,18,4)</f>
        <v>2014</v>
      </c>
      <c r="D1804">
        <f>SUM('Stand condition - SCT output'!$B1804:$C1804)</f>
        <v>2021871.3845851501</v>
      </c>
      <c r="E1804" s="1">
        <f>'Stand condition - SCT output'!$D1804</f>
        <v>48358991.1663782</v>
      </c>
      <c r="F1804" s="1">
        <f>'Stand condition - SCT output'!$E1804</f>
        <v>155945141.858785</v>
      </c>
      <c r="G1804" s="1">
        <f>'Stand condition - SCT output'!$F1804</f>
        <v>30265444.323489401</v>
      </c>
      <c r="H1804" s="1">
        <f>'Stand condition - SCT output'!$G1804</f>
        <v>9342.4917602539008</v>
      </c>
      <c r="I1804" s="1" t="str">
        <f>'Stand condition - SCT output'!$H1804</f>
        <v>Namoi</v>
      </c>
      <c r="J1804" s="1" t="str">
        <f>'Stand condition - SCT output'!$J1804</f>
        <v>Black Box</v>
      </c>
      <c r="K1804" s="1"/>
      <c r="L1804" t="s">
        <v>99</v>
      </c>
      <c r="M1804">
        <v>2013</v>
      </c>
      <c r="N1804" t="s">
        <v>101</v>
      </c>
      <c r="O1804">
        <v>2021871.3845851501</v>
      </c>
      <c r="P1804" s="1">
        <v>48358991.1663782</v>
      </c>
      <c r="Q1804" s="1">
        <v>155945141.858785</v>
      </c>
      <c r="R1804" s="1">
        <v>30265444.323489401</v>
      </c>
      <c r="S1804" s="1">
        <v>9342.4917602539008</v>
      </c>
      <c r="T1804" s="1" t="s">
        <v>7</v>
      </c>
      <c r="U1804" s="1" t="s">
        <v>58</v>
      </c>
      <c r="V1804">
        <f t="shared" si="231"/>
        <v>236600791.224998</v>
      </c>
      <c r="X1804" t="s">
        <v>99</v>
      </c>
      <c r="Y1804">
        <v>2013</v>
      </c>
      <c r="Z1804" t="s">
        <v>101</v>
      </c>
      <c r="AA1804">
        <f t="shared" si="225"/>
        <v>0.85454971393668344</v>
      </c>
      <c r="AB1804">
        <f t="shared" si="226"/>
        <v>20.439065700499164</v>
      </c>
      <c r="AC1804">
        <f t="shared" si="227"/>
        <v>65.910659491619086</v>
      </c>
      <c r="AD1804">
        <f t="shared" si="228"/>
        <v>12.791776463126093</v>
      </c>
      <c r="AE1804">
        <f t="shared" si="229"/>
        <v>3.9486308189770848E-3</v>
      </c>
      <c r="AF1804" s="1" t="s">
        <v>7</v>
      </c>
      <c r="AG1804" s="1" t="s">
        <v>58</v>
      </c>
      <c r="AH1804">
        <f t="shared" si="232"/>
        <v>100.00000000000001</v>
      </c>
    </row>
    <row r="1805" spans="1:34" x14ac:dyDescent="0.45">
      <c r="A1805" t="str">
        <f>MID('Stand condition - SCT output'!$I1805,9,4)</f>
        <v>2012</v>
      </c>
      <c r="B1805">
        <f t="shared" si="230"/>
        <v>2013</v>
      </c>
      <c r="C1805" t="str">
        <f>MID('Stand condition - SCT output'!$I1805,18,4)</f>
        <v>2014</v>
      </c>
      <c r="D1805">
        <f>SUM('Stand condition - SCT output'!$B1805:$C1805)</f>
        <v>7703544.5158674642</v>
      </c>
      <c r="E1805" s="1">
        <f>'Stand condition - SCT output'!$D1805</f>
        <v>80293690.914637893</v>
      </c>
      <c r="F1805" s="1">
        <f>'Stand condition - SCT output'!$E1805</f>
        <v>171481146.81971699</v>
      </c>
      <c r="G1805" s="1">
        <f>'Stand condition - SCT output'!$F1805</f>
        <v>31597225.230046701</v>
      </c>
      <c r="H1805" s="1">
        <f>'Stand condition - SCT output'!$G1805</f>
        <v>0</v>
      </c>
      <c r="I1805" s="1" t="str">
        <f>'Stand condition - SCT output'!$H1805</f>
        <v>Nebine</v>
      </c>
      <c r="J1805" s="1" t="str">
        <f>'Stand condition - SCT output'!$J1805</f>
        <v>Black Box</v>
      </c>
      <c r="K1805" s="1"/>
      <c r="L1805" t="s">
        <v>99</v>
      </c>
      <c r="M1805">
        <v>2013</v>
      </c>
      <c r="N1805" t="s">
        <v>101</v>
      </c>
      <c r="O1805">
        <v>7703544.5158674642</v>
      </c>
      <c r="P1805" s="1">
        <v>80293690.914637893</v>
      </c>
      <c r="Q1805" s="1">
        <v>171481146.81971699</v>
      </c>
      <c r="R1805" s="1">
        <v>31597225.230046701</v>
      </c>
      <c r="S1805" s="1">
        <v>0</v>
      </c>
      <c r="T1805" s="1" t="s">
        <v>8</v>
      </c>
      <c r="U1805" s="1" t="s">
        <v>58</v>
      </c>
      <c r="V1805">
        <f t="shared" si="231"/>
        <v>291075607.48026907</v>
      </c>
      <c r="X1805" t="s">
        <v>99</v>
      </c>
      <c r="Y1805">
        <v>2013</v>
      </c>
      <c r="Z1805" t="s">
        <v>101</v>
      </c>
      <c r="AA1805">
        <f t="shared" si="225"/>
        <v>2.6465785238942283</v>
      </c>
      <c r="AB1805">
        <f t="shared" si="226"/>
        <v>27.585166482931999</v>
      </c>
      <c r="AC1805">
        <f t="shared" si="227"/>
        <v>58.912922420454294</v>
      </c>
      <c r="AD1805">
        <f t="shared" si="228"/>
        <v>10.855332572719464</v>
      </c>
      <c r="AE1805">
        <f t="shared" si="229"/>
        <v>0</v>
      </c>
      <c r="AF1805" s="1" t="s">
        <v>8</v>
      </c>
      <c r="AG1805" s="1" t="s">
        <v>58</v>
      </c>
      <c r="AH1805">
        <f t="shared" si="232"/>
        <v>99.999999999999986</v>
      </c>
    </row>
    <row r="1806" spans="1:34" x14ac:dyDescent="0.45">
      <c r="A1806" t="str">
        <f>MID('Stand condition - SCT output'!$I1806,9,4)</f>
        <v>2012</v>
      </c>
      <c r="B1806">
        <f t="shared" si="230"/>
        <v>2013</v>
      </c>
      <c r="C1806" t="str">
        <f>MID('Stand condition - SCT output'!$I1806,18,4)</f>
        <v>2014</v>
      </c>
      <c r="D1806">
        <f>SUM('Stand condition - SCT output'!$B1806:$C1806)</f>
        <v>1869.7898559570301</v>
      </c>
      <c r="E1806" s="1">
        <f>'Stand condition - SCT output'!$D1806</f>
        <v>34273.194030761697</v>
      </c>
      <c r="F1806" s="1">
        <f>'Stand condition - SCT output'!$E1806</f>
        <v>126519.9921875</v>
      </c>
      <c r="G1806" s="1">
        <f>'Stand condition - SCT output'!$F1806</f>
        <v>230882.24314754701</v>
      </c>
      <c r="H1806" s="1">
        <f>'Stand condition - SCT output'!$G1806</f>
        <v>5599.9437866210901</v>
      </c>
      <c r="I1806" s="1" t="str">
        <f>'Stand condition - SCT output'!$H1806</f>
        <v>Ovens</v>
      </c>
      <c r="J1806" s="1" t="str">
        <f>'Stand condition - SCT output'!$J1806</f>
        <v>Black Box</v>
      </c>
      <c r="K1806" s="1"/>
      <c r="L1806" t="s">
        <v>99</v>
      </c>
      <c r="M1806">
        <v>2013</v>
      </c>
      <c r="N1806" t="s">
        <v>101</v>
      </c>
      <c r="O1806">
        <v>1869.7898559570301</v>
      </c>
      <c r="P1806" s="1">
        <v>34273.194030761697</v>
      </c>
      <c r="Q1806" s="1">
        <v>126519.9921875</v>
      </c>
      <c r="R1806" s="1">
        <v>230882.24314754701</v>
      </c>
      <c r="S1806" s="1">
        <v>5599.9437866210901</v>
      </c>
      <c r="T1806" s="1" t="s">
        <v>9</v>
      </c>
      <c r="U1806" s="1" t="s">
        <v>58</v>
      </c>
      <c r="V1806">
        <f t="shared" si="231"/>
        <v>399145.16300838685</v>
      </c>
      <c r="X1806" t="s">
        <v>99</v>
      </c>
      <c r="Y1806">
        <v>2013</v>
      </c>
      <c r="Z1806" t="s">
        <v>101</v>
      </c>
      <c r="AA1806">
        <f t="shared" si="225"/>
        <v>0.46844858193051486</v>
      </c>
      <c r="AB1806">
        <f t="shared" si="226"/>
        <v>8.5866489706256424</v>
      </c>
      <c r="AC1806">
        <f t="shared" si="227"/>
        <v>31.697739046593821</v>
      </c>
      <c r="AD1806">
        <f t="shared" si="228"/>
        <v>57.84417914709784</v>
      </c>
      <c r="AE1806">
        <f t="shared" si="229"/>
        <v>1.402984253752168</v>
      </c>
      <c r="AF1806" s="1" t="s">
        <v>9</v>
      </c>
      <c r="AG1806" s="1" t="s">
        <v>58</v>
      </c>
      <c r="AH1806">
        <f t="shared" si="232"/>
        <v>99.999999999999986</v>
      </c>
    </row>
    <row r="1807" spans="1:34" x14ac:dyDescent="0.45">
      <c r="A1807" t="str">
        <f>MID('Stand condition - SCT output'!$I1807,9,4)</f>
        <v>2012</v>
      </c>
      <c r="B1807">
        <f t="shared" si="230"/>
        <v>2013</v>
      </c>
      <c r="C1807" t="str">
        <f>MID('Stand condition - SCT output'!$I1807,18,4)</f>
        <v>2014</v>
      </c>
      <c r="D1807">
        <f>SUM('Stand condition - SCT output'!$B1807:$C1807)</f>
        <v>18354706.209838845</v>
      </c>
      <c r="E1807" s="1">
        <f>'Stand condition - SCT output'!$D1807</f>
        <v>88901111.7839441</v>
      </c>
      <c r="F1807" s="1">
        <f>'Stand condition - SCT output'!$E1807</f>
        <v>188168839.16461501</v>
      </c>
      <c r="G1807" s="1">
        <f>'Stand condition - SCT output'!$F1807</f>
        <v>87146514.218230098</v>
      </c>
      <c r="H1807" s="1">
        <f>'Stand condition - SCT output'!$G1807</f>
        <v>381264.68286443898</v>
      </c>
      <c r="I1807" s="1" t="str">
        <f>'Stand condition - SCT output'!$H1807</f>
        <v>Paroo</v>
      </c>
      <c r="J1807" s="1" t="str">
        <f>'Stand condition - SCT output'!$J1807</f>
        <v>Black Box</v>
      </c>
      <c r="K1807" s="1"/>
      <c r="L1807" t="s">
        <v>99</v>
      </c>
      <c r="M1807">
        <v>2013</v>
      </c>
      <c r="N1807" t="s">
        <v>101</v>
      </c>
      <c r="O1807">
        <v>18354706.209838845</v>
      </c>
      <c r="P1807" s="1">
        <v>88901111.7839441</v>
      </c>
      <c r="Q1807" s="1">
        <v>188168839.16461501</v>
      </c>
      <c r="R1807" s="1">
        <v>87146514.218230098</v>
      </c>
      <c r="S1807" s="1">
        <v>381264.68286443898</v>
      </c>
      <c r="T1807" s="1" t="s">
        <v>10</v>
      </c>
      <c r="U1807" s="1" t="s">
        <v>58</v>
      </c>
      <c r="V1807">
        <f t="shared" si="231"/>
        <v>382952436.05949247</v>
      </c>
      <c r="X1807" t="s">
        <v>99</v>
      </c>
      <c r="Y1807">
        <v>2013</v>
      </c>
      <c r="Z1807" t="s">
        <v>101</v>
      </c>
      <c r="AA1807">
        <f t="shared" si="225"/>
        <v>4.7929467164918105</v>
      </c>
      <c r="AB1807">
        <f t="shared" si="226"/>
        <v>23.214661512202294</v>
      </c>
      <c r="AC1807">
        <f t="shared" si="227"/>
        <v>49.136347349252162</v>
      </c>
      <c r="AD1807">
        <f t="shared" si="228"/>
        <v>22.756485143416533</v>
      </c>
      <c r="AE1807">
        <f t="shared" si="229"/>
        <v>9.9559278637206192E-2</v>
      </c>
      <c r="AF1807" s="1" t="s">
        <v>10</v>
      </c>
      <c r="AG1807" s="1" t="s">
        <v>58</v>
      </c>
      <c r="AH1807">
        <f t="shared" si="232"/>
        <v>100</v>
      </c>
    </row>
    <row r="1808" spans="1:34" x14ac:dyDescent="0.45">
      <c r="A1808" t="str">
        <f>MID('Stand condition - SCT output'!$I1808,9,4)</f>
        <v>2012</v>
      </c>
      <c r="B1808">
        <f t="shared" si="230"/>
        <v>2013</v>
      </c>
      <c r="C1808" t="str">
        <f>MID('Stand condition - SCT output'!$I1808,18,4)</f>
        <v>2014</v>
      </c>
      <c r="D1808">
        <f>SUM('Stand condition - SCT output'!$B1808:$C1808)</f>
        <v>4906240.7796259811</v>
      </c>
      <c r="E1808" s="1">
        <f>'Stand condition - SCT output'!$D1808</f>
        <v>23690357.735233001</v>
      </c>
      <c r="F1808" s="1">
        <f>'Stand condition - SCT output'!$E1808</f>
        <v>59181150.7261687</v>
      </c>
      <c r="G1808" s="1">
        <f>'Stand condition - SCT output'!$F1808</f>
        <v>31045618.976887502</v>
      </c>
      <c r="H1808" s="1">
        <f>'Stand condition - SCT output'!$G1808</f>
        <v>13093.455383300699</v>
      </c>
      <c r="I1808" s="1" t="str">
        <f>'Stand condition - SCT output'!$H1808</f>
        <v>Wimmera-Avoca</v>
      </c>
      <c r="J1808" s="1" t="str">
        <f>'Stand condition - SCT output'!$J1808</f>
        <v>Black Box</v>
      </c>
      <c r="K1808" s="1"/>
      <c r="L1808" t="s">
        <v>99</v>
      </c>
      <c r="M1808">
        <v>2013</v>
      </c>
      <c r="N1808" t="s">
        <v>101</v>
      </c>
      <c r="O1808">
        <v>4906240.7796259811</v>
      </c>
      <c r="P1808" s="1">
        <v>23690357.735233001</v>
      </c>
      <c r="Q1808" s="1">
        <v>59181150.7261687</v>
      </c>
      <c r="R1808" s="1">
        <v>31045618.976887502</v>
      </c>
      <c r="S1808" s="1">
        <v>13093.455383300699</v>
      </c>
      <c r="T1808" s="1" t="s">
        <v>11</v>
      </c>
      <c r="U1808" s="1" t="s">
        <v>58</v>
      </c>
      <c r="V1808">
        <f t="shared" si="231"/>
        <v>118836461.67329848</v>
      </c>
      <c r="X1808" t="s">
        <v>99</v>
      </c>
      <c r="Y1808">
        <v>2013</v>
      </c>
      <c r="Z1808" t="s">
        <v>101</v>
      </c>
      <c r="AA1808">
        <f t="shared" si="225"/>
        <v>4.1285651815467768</v>
      </c>
      <c r="AB1808">
        <f t="shared" si="226"/>
        <v>19.935260105910761</v>
      </c>
      <c r="AC1808">
        <f t="shared" si="227"/>
        <v>49.800498847624468</v>
      </c>
      <c r="AD1808">
        <f t="shared" si="228"/>
        <v>26.124657819446995</v>
      </c>
      <c r="AE1808">
        <f t="shared" si="229"/>
        <v>1.101804547100773E-2</v>
      </c>
      <c r="AF1808" s="1" t="s">
        <v>11</v>
      </c>
      <c r="AG1808" s="1" t="s">
        <v>58</v>
      </c>
      <c r="AH1808">
        <f t="shared" si="232"/>
        <v>100</v>
      </c>
    </row>
    <row r="1809" spans="1:34" x14ac:dyDescent="0.45">
      <c r="A1809" t="str">
        <f>MID('Stand condition - SCT output'!$I1809,9,4)</f>
        <v>2012</v>
      </c>
      <c r="B1809">
        <f t="shared" si="230"/>
        <v>2013</v>
      </c>
      <c r="C1809" t="str">
        <f>MID('Stand condition - SCT output'!$I1809,18,4)</f>
        <v>2014</v>
      </c>
      <c r="D1809">
        <f>SUM('Stand condition - SCT output'!$B1809:$C1809)</f>
        <v>26496082.293303031</v>
      </c>
      <c r="E1809" s="1">
        <f>'Stand condition - SCT output'!$D1809</f>
        <v>224316979.297526</v>
      </c>
      <c r="F1809" s="1">
        <f>'Stand condition - SCT output'!$E1809</f>
        <v>446565119.49148202</v>
      </c>
      <c r="G1809" s="1">
        <f>'Stand condition - SCT output'!$F1809</f>
        <v>188126579.84887999</v>
      </c>
      <c r="H1809" s="1">
        <f>'Stand condition - SCT output'!$G1809</f>
        <v>94558.745300292896</v>
      </c>
      <c r="I1809" s="1" t="str">
        <f>'Stand condition - SCT output'!$H1809</f>
        <v>Lachlan</v>
      </c>
      <c r="J1809" s="1" t="str">
        <f>'Stand condition - SCT output'!$J1809</f>
        <v>Black Box</v>
      </c>
      <c r="K1809" s="1"/>
      <c r="L1809" t="s">
        <v>99</v>
      </c>
      <c r="M1809">
        <v>2013</v>
      </c>
      <c r="N1809" t="s">
        <v>101</v>
      </c>
      <c r="O1809">
        <v>26496082.293303031</v>
      </c>
      <c r="P1809" s="1">
        <v>224316979.297526</v>
      </c>
      <c r="Q1809" s="1">
        <v>446565119.49148202</v>
      </c>
      <c r="R1809" s="1">
        <v>188126579.84887999</v>
      </c>
      <c r="S1809" s="1">
        <v>94558.745300292896</v>
      </c>
      <c r="T1809" s="1" t="s">
        <v>12</v>
      </c>
      <c r="U1809" s="1" t="s">
        <v>58</v>
      </c>
      <c r="V1809">
        <f t="shared" si="231"/>
        <v>885599319.67649126</v>
      </c>
      <c r="X1809" t="s">
        <v>99</v>
      </c>
      <c r="Y1809">
        <v>2013</v>
      </c>
      <c r="Z1809" t="s">
        <v>101</v>
      </c>
      <c r="AA1809">
        <f t="shared" si="225"/>
        <v>2.9918815094598346</v>
      </c>
      <c r="AB1809">
        <f t="shared" si="226"/>
        <v>25.329398331004683</v>
      </c>
      <c r="AC1809">
        <f t="shared" si="227"/>
        <v>50.425187731017218</v>
      </c>
      <c r="AD1809">
        <f t="shared" si="228"/>
        <v>21.242855055218708</v>
      </c>
      <c r="AE1809">
        <f t="shared" si="229"/>
        <v>1.0677373299567928E-2</v>
      </c>
      <c r="AF1809" s="1" t="s">
        <v>12</v>
      </c>
      <c r="AG1809" s="1" t="s">
        <v>58</v>
      </c>
      <c r="AH1809">
        <f t="shared" si="232"/>
        <v>100.00000000000001</v>
      </c>
    </row>
    <row r="1810" spans="1:34" x14ac:dyDescent="0.45">
      <c r="A1810" t="str">
        <f>MID('Stand condition - SCT output'!$I1810,9,4)</f>
        <v>2012</v>
      </c>
      <c r="B1810">
        <f t="shared" si="230"/>
        <v>2013</v>
      </c>
      <c r="C1810" t="str">
        <f>MID('Stand condition - SCT output'!$I1810,18,4)</f>
        <v>2014</v>
      </c>
      <c r="D1810">
        <f>SUM('Stand condition - SCT output'!$B1810:$C1810)</f>
        <v>696547.95105219749</v>
      </c>
      <c r="E1810" s="1">
        <f>'Stand condition - SCT output'!$D1810</f>
        <v>8703819.1569716502</v>
      </c>
      <c r="F1810" s="1">
        <f>'Stand condition - SCT output'!$E1810</f>
        <v>16139269.050773799</v>
      </c>
      <c r="G1810" s="1">
        <f>'Stand condition - SCT output'!$F1810</f>
        <v>10815707.2838879</v>
      </c>
      <c r="H1810" s="1">
        <f>'Stand condition - SCT output'!$G1810</f>
        <v>30565.951538085901</v>
      </c>
      <c r="I1810" s="1" t="str">
        <f>'Stand condition - SCT output'!$H1810</f>
        <v>Loddon</v>
      </c>
      <c r="J1810" s="1" t="str">
        <f>'Stand condition - SCT output'!$J1810</f>
        <v>Black Box</v>
      </c>
      <c r="K1810" s="1"/>
      <c r="L1810" t="s">
        <v>99</v>
      </c>
      <c r="M1810">
        <v>2013</v>
      </c>
      <c r="N1810" t="s">
        <v>101</v>
      </c>
      <c r="O1810">
        <v>696547.95105219749</v>
      </c>
      <c r="P1810" s="1">
        <v>8703819.1569716502</v>
      </c>
      <c r="Q1810" s="1">
        <v>16139269.050773799</v>
      </c>
      <c r="R1810" s="1">
        <v>10815707.2838879</v>
      </c>
      <c r="S1810" s="1">
        <v>30565.951538085901</v>
      </c>
      <c r="T1810" s="1" t="s">
        <v>13</v>
      </c>
      <c r="U1810" s="1" t="s">
        <v>58</v>
      </c>
      <c r="V1810">
        <f t="shared" si="231"/>
        <v>36385909.39422363</v>
      </c>
      <c r="X1810" t="s">
        <v>99</v>
      </c>
      <c r="Y1810">
        <v>2013</v>
      </c>
      <c r="Z1810" t="s">
        <v>101</v>
      </c>
      <c r="AA1810">
        <f t="shared" si="225"/>
        <v>1.9143343196550051</v>
      </c>
      <c r="AB1810">
        <f t="shared" si="226"/>
        <v>23.920850960931066</v>
      </c>
      <c r="AC1810">
        <f t="shared" si="227"/>
        <v>44.3558215789323</v>
      </c>
      <c r="AD1810">
        <f t="shared" si="228"/>
        <v>29.724988227461825</v>
      </c>
      <c r="AE1810">
        <f t="shared" si="229"/>
        <v>8.4004913019814026E-2</v>
      </c>
      <c r="AF1810" s="1" t="s">
        <v>13</v>
      </c>
      <c r="AG1810" s="1" t="s">
        <v>58</v>
      </c>
      <c r="AH1810">
        <f t="shared" si="232"/>
        <v>100</v>
      </c>
    </row>
    <row r="1811" spans="1:34" x14ac:dyDescent="0.45">
      <c r="A1811" t="str">
        <f>MID('Stand condition - SCT output'!$I1811,9,4)</f>
        <v>2012</v>
      </c>
      <c r="B1811">
        <f t="shared" si="230"/>
        <v>2013</v>
      </c>
      <c r="C1811" t="str">
        <f>MID('Stand condition - SCT output'!$I1811,18,4)</f>
        <v>2014</v>
      </c>
      <c r="D1811">
        <f>SUM('Stand condition - SCT output'!$B1811:$C1811)</f>
        <v>84813914.172212973</v>
      </c>
      <c r="E1811" s="1">
        <f>'Stand condition - SCT output'!$D1811</f>
        <v>286136744.70262599</v>
      </c>
      <c r="F1811" s="1">
        <f>'Stand condition - SCT output'!$E1811</f>
        <v>458235152.36737198</v>
      </c>
      <c r="G1811" s="1">
        <f>'Stand condition - SCT output'!$F1811</f>
        <v>345186705.76797599</v>
      </c>
      <c r="H1811" s="1">
        <f>'Stand condition - SCT output'!$G1811</f>
        <v>512388.80092677602</v>
      </c>
      <c r="I1811" s="1" t="str">
        <f>'Stand condition - SCT output'!$H1811</f>
        <v>Lower Darling</v>
      </c>
      <c r="J1811" s="1" t="str">
        <f>'Stand condition - SCT output'!$J1811</f>
        <v>Black Box</v>
      </c>
      <c r="K1811" s="1"/>
      <c r="L1811" t="s">
        <v>99</v>
      </c>
      <c r="M1811">
        <v>2013</v>
      </c>
      <c r="N1811" t="s">
        <v>101</v>
      </c>
      <c r="O1811">
        <v>84813914.172212973</v>
      </c>
      <c r="P1811" s="1">
        <v>286136744.70262599</v>
      </c>
      <c r="Q1811" s="1">
        <v>458235152.36737198</v>
      </c>
      <c r="R1811" s="1">
        <v>345186705.76797599</v>
      </c>
      <c r="S1811" s="1">
        <v>512388.80092677602</v>
      </c>
      <c r="T1811" s="1" t="s">
        <v>14</v>
      </c>
      <c r="U1811" s="1" t="s">
        <v>58</v>
      </c>
      <c r="V1811">
        <f t="shared" si="231"/>
        <v>1174884905.8111136</v>
      </c>
      <c r="X1811" t="s">
        <v>99</v>
      </c>
      <c r="Y1811">
        <v>2013</v>
      </c>
      <c r="Z1811" t="s">
        <v>101</v>
      </c>
      <c r="AA1811">
        <f t="shared" si="225"/>
        <v>7.2189125720071603</v>
      </c>
      <c r="AB1811">
        <f t="shared" si="226"/>
        <v>24.354448958137201</v>
      </c>
      <c r="AC1811">
        <f t="shared" si="227"/>
        <v>39.002556769679238</v>
      </c>
      <c r="AD1811">
        <f t="shared" si="228"/>
        <v>29.380469870762958</v>
      </c>
      <c r="AE1811">
        <f t="shared" si="229"/>
        <v>4.3611829413455143E-2</v>
      </c>
      <c r="AF1811" s="1" t="s">
        <v>14</v>
      </c>
      <c r="AG1811" s="1" t="s">
        <v>58</v>
      </c>
      <c r="AH1811">
        <f t="shared" si="232"/>
        <v>100.00000000000001</v>
      </c>
    </row>
    <row r="1812" spans="1:34" x14ac:dyDescent="0.45">
      <c r="A1812" t="str">
        <f>MID('Stand condition - SCT output'!$I1812,9,4)</f>
        <v>2012</v>
      </c>
      <c r="B1812">
        <f t="shared" si="230"/>
        <v>2013</v>
      </c>
      <c r="C1812" t="str">
        <f>MID('Stand condition - SCT output'!$I1812,18,4)</f>
        <v>2014</v>
      </c>
      <c r="D1812">
        <f>SUM('Stand condition - SCT output'!$B1812:$C1812)</f>
        <v>52655038.556951933</v>
      </c>
      <c r="E1812" s="1">
        <f>'Stand condition - SCT output'!$D1812</f>
        <v>544403382.79132497</v>
      </c>
      <c r="F1812" s="1">
        <f>'Stand condition - SCT output'!$E1812</f>
        <v>997875957.72912705</v>
      </c>
      <c r="G1812" s="1">
        <f>'Stand condition - SCT output'!$F1812</f>
        <v>202650154.096459</v>
      </c>
      <c r="H1812" s="1">
        <f>'Stand condition - SCT output'!$G1812</f>
        <v>93767.632507324204</v>
      </c>
      <c r="I1812" s="1" t="str">
        <f>'Stand condition - SCT output'!$H1812</f>
        <v>Macquarie-Castlereagh</v>
      </c>
      <c r="J1812" s="1" t="str">
        <f>'Stand condition - SCT output'!$J1812</f>
        <v>Black Box</v>
      </c>
      <c r="K1812" s="1"/>
      <c r="L1812" t="s">
        <v>99</v>
      </c>
      <c r="M1812">
        <v>2013</v>
      </c>
      <c r="N1812" t="s">
        <v>101</v>
      </c>
      <c r="O1812">
        <v>52655038.556951933</v>
      </c>
      <c r="P1812" s="1">
        <v>544403382.79132497</v>
      </c>
      <c r="Q1812" s="1">
        <v>997875957.72912705</v>
      </c>
      <c r="R1812" s="1">
        <v>202650154.096459</v>
      </c>
      <c r="S1812" s="1">
        <v>93767.632507324204</v>
      </c>
      <c r="T1812" s="1" t="s">
        <v>15</v>
      </c>
      <c r="U1812" s="1" t="s">
        <v>58</v>
      </c>
      <c r="V1812">
        <f t="shared" si="231"/>
        <v>1797678300.8063703</v>
      </c>
      <c r="X1812" t="s">
        <v>99</v>
      </c>
      <c r="Y1812">
        <v>2013</v>
      </c>
      <c r="Z1812" t="s">
        <v>101</v>
      </c>
      <c r="AA1812">
        <f t="shared" si="225"/>
        <v>2.9290579150525917</v>
      </c>
      <c r="AB1812">
        <f t="shared" si="226"/>
        <v>30.283693280779229</v>
      </c>
      <c r="AC1812">
        <f t="shared" si="227"/>
        <v>55.509150735229859</v>
      </c>
      <c r="AD1812">
        <f t="shared" si="228"/>
        <v>11.272882028200366</v>
      </c>
      <c r="AE1812">
        <f t="shared" si="229"/>
        <v>5.2160407379486977E-3</v>
      </c>
      <c r="AF1812" s="1" t="s">
        <v>15</v>
      </c>
      <c r="AG1812" s="1" t="s">
        <v>58</v>
      </c>
      <c r="AH1812">
        <f t="shared" si="232"/>
        <v>100</v>
      </c>
    </row>
    <row r="1813" spans="1:34" x14ac:dyDescent="0.45">
      <c r="A1813" t="str">
        <f>MID('Stand condition - SCT output'!$I1813,9,4)</f>
        <v>2012</v>
      </c>
      <c r="B1813">
        <f t="shared" si="230"/>
        <v>2013</v>
      </c>
      <c r="C1813" t="str">
        <f>MID('Stand condition - SCT output'!$I1813,18,4)</f>
        <v>2014</v>
      </c>
      <c r="D1813">
        <f>SUM('Stand condition - SCT output'!$B1813:$C1813)</f>
        <v>666165.05017089809</v>
      </c>
      <c r="E1813" s="1">
        <f>'Stand condition - SCT output'!$D1813</f>
        <v>3586721.9750469099</v>
      </c>
      <c r="F1813" s="1">
        <f>'Stand condition - SCT output'!$E1813</f>
        <v>12926139.4771419</v>
      </c>
      <c r="G1813" s="1">
        <f>'Stand condition - SCT output'!$F1813</f>
        <v>8285178.2806015899</v>
      </c>
      <c r="H1813" s="1">
        <f>'Stand condition - SCT output'!$G1813</f>
        <v>9536.6925048828107</v>
      </c>
      <c r="I1813" s="1" t="str">
        <f>'Stand condition - SCT output'!$H1813</f>
        <v>Moonie</v>
      </c>
      <c r="J1813" s="1" t="str">
        <f>'Stand condition - SCT output'!$J1813</f>
        <v>Black Box</v>
      </c>
      <c r="K1813" s="1"/>
      <c r="L1813" t="s">
        <v>99</v>
      </c>
      <c r="M1813">
        <v>2013</v>
      </c>
      <c r="N1813" t="s">
        <v>101</v>
      </c>
      <c r="O1813">
        <v>666165.05017089809</v>
      </c>
      <c r="P1813" s="1">
        <v>3586721.9750469099</v>
      </c>
      <c r="Q1813" s="1">
        <v>12926139.4771419</v>
      </c>
      <c r="R1813" s="1">
        <v>8285178.2806015899</v>
      </c>
      <c r="S1813" s="1">
        <v>9536.6925048828107</v>
      </c>
      <c r="T1813" s="1" t="s">
        <v>16</v>
      </c>
      <c r="U1813" s="1" t="s">
        <v>58</v>
      </c>
      <c r="V1813">
        <f t="shared" si="231"/>
        <v>25473741.475466181</v>
      </c>
      <c r="X1813" t="s">
        <v>99</v>
      </c>
      <c r="Y1813">
        <v>2013</v>
      </c>
      <c r="Z1813" t="s">
        <v>101</v>
      </c>
      <c r="AA1813">
        <f t="shared" si="225"/>
        <v>2.6151048553762046</v>
      </c>
      <c r="AB1813">
        <f t="shared" si="226"/>
        <v>14.08007527477379</v>
      </c>
      <c r="AC1813">
        <f t="shared" si="227"/>
        <v>50.742995447257314</v>
      </c>
      <c r="AD1813">
        <f t="shared" si="228"/>
        <v>32.524387077497288</v>
      </c>
      <c r="AE1813">
        <f t="shared" si="229"/>
        <v>3.7437345095409802E-2</v>
      </c>
      <c r="AF1813" s="1" t="s">
        <v>16</v>
      </c>
      <c r="AG1813" s="1" t="s">
        <v>58</v>
      </c>
      <c r="AH1813">
        <f t="shared" si="232"/>
        <v>100</v>
      </c>
    </row>
    <row r="1814" spans="1:34" x14ac:dyDescent="0.45">
      <c r="A1814" t="str">
        <f>MID('Stand condition - SCT output'!$I1814,9,4)</f>
        <v>2012</v>
      </c>
      <c r="B1814">
        <f t="shared" si="230"/>
        <v>2013</v>
      </c>
      <c r="C1814" t="str">
        <f>MID('Stand condition - SCT output'!$I1814,18,4)</f>
        <v>2014</v>
      </c>
      <c r="D1814">
        <f>SUM('Stand condition - SCT output'!$B1814:$C1814)</f>
        <v>73817486.510962322</v>
      </c>
      <c r="E1814" s="1">
        <f>'Stand condition - SCT output'!$D1814</f>
        <v>353696729.90599298</v>
      </c>
      <c r="F1814" s="1">
        <f>'Stand condition - SCT output'!$E1814</f>
        <v>825606254.14242399</v>
      </c>
      <c r="G1814" s="1">
        <f>'Stand condition - SCT output'!$F1814</f>
        <v>692013241.17241502</v>
      </c>
      <c r="H1814" s="1">
        <f>'Stand condition - SCT output'!$G1814</f>
        <v>699587.38950697903</v>
      </c>
      <c r="I1814" s="1" t="str">
        <f>'Stand condition - SCT output'!$H1814</f>
        <v>Murray</v>
      </c>
      <c r="J1814" s="1" t="str">
        <f>'Stand condition - SCT output'!$J1814</f>
        <v>Black Box</v>
      </c>
      <c r="K1814" s="1"/>
      <c r="L1814" t="s">
        <v>99</v>
      </c>
      <c r="M1814">
        <v>2013</v>
      </c>
      <c r="N1814" t="s">
        <v>101</v>
      </c>
      <c r="O1814">
        <v>73817486.510962322</v>
      </c>
      <c r="P1814" s="1">
        <v>353696729.90599298</v>
      </c>
      <c r="Q1814" s="1">
        <v>825606254.14242399</v>
      </c>
      <c r="R1814" s="1">
        <v>692013241.17241502</v>
      </c>
      <c r="S1814" s="1">
        <v>699587.38950697903</v>
      </c>
      <c r="T1814" s="1" t="s">
        <v>17</v>
      </c>
      <c r="U1814" s="1" t="s">
        <v>58</v>
      </c>
      <c r="V1814">
        <f t="shared" si="231"/>
        <v>1945833299.1213014</v>
      </c>
      <c r="X1814" t="s">
        <v>99</v>
      </c>
      <c r="Y1814">
        <v>2013</v>
      </c>
      <c r="Z1814" t="s">
        <v>101</v>
      </c>
      <c r="AA1814">
        <f t="shared" si="225"/>
        <v>3.7936182171564643</v>
      </c>
      <c r="AB1814">
        <f t="shared" si="226"/>
        <v>18.177134190565823</v>
      </c>
      <c r="AC1814">
        <f t="shared" si="227"/>
        <v>42.429444213707875</v>
      </c>
      <c r="AD1814">
        <f t="shared" si="228"/>
        <v>35.563850278691092</v>
      </c>
      <c r="AE1814">
        <f t="shared" si="229"/>
        <v>3.5953099878745953E-2</v>
      </c>
      <c r="AF1814" s="1" t="s">
        <v>17</v>
      </c>
      <c r="AG1814" s="1" t="s">
        <v>58</v>
      </c>
      <c r="AH1814">
        <f t="shared" si="232"/>
        <v>99.999999999999986</v>
      </c>
    </row>
    <row r="1815" spans="1:34" x14ac:dyDescent="0.45">
      <c r="A1815" t="str">
        <f>MID('Stand condition - SCT output'!$I1815,9,4)</f>
        <v>2012</v>
      </c>
      <c r="B1815">
        <f t="shared" si="230"/>
        <v>2013</v>
      </c>
      <c r="C1815" t="str">
        <f>MID('Stand condition - SCT output'!$I1815,18,4)</f>
        <v>2014</v>
      </c>
      <c r="D1815">
        <f>SUM('Stand condition - SCT output'!$B1815:$C1815)</f>
        <v>2675874.0065391301</v>
      </c>
      <c r="E1815" s="1">
        <f>'Stand condition - SCT output'!$D1815</f>
        <v>20214365.005983099</v>
      </c>
      <c r="F1815" s="1">
        <f>'Stand condition - SCT output'!$E1815</f>
        <v>101367198.918359</v>
      </c>
      <c r="G1815" s="1">
        <f>'Stand condition - SCT output'!$F1815</f>
        <v>100671542.284786</v>
      </c>
      <c r="H1815" s="1">
        <f>'Stand condition - SCT output'!$G1815</f>
        <v>688375.32305932103</v>
      </c>
      <c r="I1815" s="1" t="str">
        <f>'Stand condition - SCT output'!$H1815</f>
        <v>Barwon-Darling</v>
      </c>
      <c r="J1815" s="1" t="str">
        <f>'Stand condition - SCT output'!$J1815</f>
        <v>Black Box</v>
      </c>
      <c r="K1815" s="1"/>
      <c r="L1815" t="s">
        <v>99</v>
      </c>
      <c r="M1815">
        <v>2013</v>
      </c>
      <c r="N1815" t="s">
        <v>101</v>
      </c>
      <c r="O1815">
        <v>2675874.0065391301</v>
      </c>
      <c r="P1815" s="1">
        <v>20214365.005983099</v>
      </c>
      <c r="Q1815" s="1">
        <v>101367198.918359</v>
      </c>
      <c r="R1815" s="1">
        <v>100671542.284786</v>
      </c>
      <c r="S1815" s="1">
        <v>688375.32305932103</v>
      </c>
      <c r="T1815" s="1" t="s">
        <v>18</v>
      </c>
      <c r="U1815" s="1" t="s">
        <v>58</v>
      </c>
      <c r="V1815">
        <f t="shared" si="231"/>
        <v>225617355.53872657</v>
      </c>
      <c r="X1815" t="s">
        <v>99</v>
      </c>
      <c r="Y1815">
        <v>2013</v>
      </c>
      <c r="Z1815" t="s">
        <v>101</v>
      </c>
      <c r="AA1815">
        <f t="shared" si="225"/>
        <v>1.1860231231545588</v>
      </c>
      <c r="AB1815">
        <f t="shared" si="226"/>
        <v>8.9595789108136064</v>
      </c>
      <c r="AC1815">
        <f t="shared" si="227"/>
        <v>44.928812624505568</v>
      </c>
      <c r="AD1815">
        <f t="shared" si="228"/>
        <v>44.620477908006521</v>
      </c>
      <c r="AE1815">
        <f t="shared" si="229"/>
        <v>0.3051074335197424</v>
      </c>
      <c r="AF1815" s="1" t="s">
        <v>18</v>
      </c>
      <c r="AG1815" s="1" t="s">
        <v>58</v>
      </c>
      <c r="AH1815">
        <f t="shared" si="232"/>
        <v>100</v>
      </c>
    </row>
    <row r="1816" spans="1:34" x14ac:dyDescent="0.45">
      <c r="A1816" t="str">
        <f>MID('Stand condition - SCT output'!$I1816,9,4)</f>
        <v>2012</v>
      </c>
      <c r="B1816">
        <f t="shared" si="230"/>
        <v>2013</v>
      </c>
      <c r="C1816" t="str">
        <f>MID('Stand condition - SCT output'!$I1816,18,4)</f>
        <v>2014</v>
      </c>
      <c r="D1816">
        <f>SUM('Stand condition - SCT output'!$B1816:$C1816)</f>
        <v>1147706.50433349</v>
      </c>
      <c r="E1816" s="1">
        <f>'Stand condition - SCT output'!$D1816</f>
        <v>9556969.9110157602</v>
      </c>
      <c r="F1816" s="1">
        <f>'Stand condition - SCT output'!$E1816</f>
        <v>45028427.386818498</v>
      </c>
      <c r="G1816" s="1">
        <f>'Stand condition - SCT output'!$F1816</f>
        <v>25725582.377747498</v>
      </c>
      <c r="H1816" s="1">
        <f>'Stand condition - SCT output'!$G1816</f>
        <v>14953.5411376953</v>
      </c>
      <c r="I1816" s="1" t="str">
        <f>'Stand condition - SCT output'!$H1816</f>
        <v>Border Rivers</v>
      </c>
      <c r="J1816" s="1" t="str">
        <f>'Stand condition - SCT output'!$J1816</f>
        <v>Black Box</v>
      </c>
      <c r="K1816" s="1"/>
      <c r="L1816" t="s">
        <v>99</v>
      </c>
      <c r="M1816">
        <v>2013</v>
      </c>
      <c r="N1816" t="s">
        <v>101</v>
      </c>
      <c r="O1816">
        <v>1147706.50433349</v>
      </c>
      <c r="P1816" s="1">
        <v>9556969.9110157602</v>
      </c>
      <c r="Q1816" s="1">
        <v>45028427.386818498</v>
      </c>
      <c r="R1816" s="1">
        <v>25725582.377747498</v>
      </c>
      <c r="S1816" s="1">
        <v>14953.5411376953</v>
      </c>
      <c r="T1816" s="1" t="s">
        <v>19</v>
      </c>
      <c r="U1816" s="1" t="s">
        <v>58</v>
      </c>
      <c r="V1816">
        <f t="shared" si="231"/>
        <v>81473639.721052945</v>
      </c>
      <c r="X1816" t="s">
        <v>99</v>
      </c>
      <c r="Y1816">
        <v>2013</v>
      </c>
      <c r="Z1816" t="s">
        <v>101</v>
      </c>
      <c r="AA1816">
        <f t="shared" si="225"/>
        <v>1.4086844631748057</v>
      </c>
      <c r="AB1816">
        <f t="shared" si="226"/>
        <v>11.730137433084655</v>
      </c>
      <c r="AC1816">
        <f t="shared" si="227"/>
        <v>55.267479814312338</v>
      </c>
      <c r="AD1816">
        <f t="shared" si="228"/>
        <v>31.575344449844135</v>
      </c>
      <c r="AE1816">
        <f t="shared" si="229"/>
        <v>1.8353839584057858E-2</v>
      </c>
      <c r="AF1816" s="1" t="s">
        <v>19</v>
      </c>
      <c r="AG1816" s="1" t="s">
        <v>58</v>
      </c>
      <c r="AH1816">
        <f t="shared" si="232"/>
        <v>99.999999999999986</v>
      </c>
    </row>
    <row r="1817" spans="1:34" x14ac:dyDescent="0.45">
      <c r="A1817" t="str">
        <f>MID('Stand condition - SCT output'!$I1817,9,4)</f>
        <v>2012</v>
      </c>
      <c r="B1817">
        <f t="shared" si="230"/>
        <v>2013</v>
      </c>
      <c r="C1817" t="str">
        <f>MID('Stand condition - SCT output'!$I1817,18,4)</f>
        <v>2014</v>
      </c>
      <c r="D1817">
        <f>SUM('Stand condition - SCT output'!$B1817:$C1817)</f>
        <v>11228.6610717773</v>
      </c>
      <c r="E1817" s="1">
        <f>'Stand condition - SCT output'!$D1817</f>
        <v>67329.448913574204</v>
      </c>
      <c r="F1817" s="1">
        <f>'Stand condition - SCT output'!$E1817</f>
        <v>219400.44635009699</v>
      </c>
      <c r="G1817" s="1">
        <f>'Stand condition - SCT output'!$F1817</f>
        <v>414047.627104396</v>
      </c>
      <c r="H1817" s="1">
        <f>'Stand condition - SCT output'!$G1817</f>
        <v>4368.15283203125</v>
      </c>
      <c r="I1817" s="1" t="str">
        <f>'Stand condition - SCT output'!$H1817</f>
        <v>Campaspe</v>
      </c>
      <c r="J1817" s="1" t="str">
        <f>'Stand condition - SCT output'!$J1817</f>
        <v>Black Box</v>
      </c>
      <c r="K1817" s="1"/>
      <c r="L1817" t="s">
        <v>99</v>
      </c>
      <c r="M1817">
        <v>2013</v>
      </c>
      <c r="N1817" t="s">
        <v>101</v>
      </c>
      <c r="O1817">
        <v>11228.6610717773</v>
      </c>
      <c r="P1817" s="1">
        <v>67329.448913574204</v>
      </c>
      <c r="Q1817" s="1">
        <v>219400.44635009699</v>
      </c>
      <c r="R1817" s="1">
        <v>414047.627104396</v>
      </c>
      <c r="S1817" s="1">
        <v>4368.15283203125</v>
      </c>
      <c r="T1817" s="1" t="s">
        <v>20</v>
      </c>
      <c r="U1817" s="1" t="s">
        <v>58</v>
      </c>
      <c r="V1817">
        <f t="shared" si="231"/>
        <v>716374.33627187577</v>
      </c>
      <c r="X1817" t="s">
        <v>99</v>
      </c>
      <c r="Y1817">
        <v>2013</v>
      </c>
      <c r="Z1817" t="s">
        <v>101</v>
      </c>
      <c r="AA1817">
        <f t="shared" si="225"/>
        <v>1.567429275902458</v>
      </c>
      <c r="AB1817">
        <f t="shared" si="226"/>
        <v>9.398640557668104</v>
      </c>
      <c r="AC1817">
        <f t="shared" si="227"/>
        <v>30.626508410657376</v>
      </c>
      <c r="AD1817">
        <f t="shared" si="228"/>
        <v>57.797663336065987</v>
      </c>
      <c r="AE1817">
        <f t="shared" si="229"/>
        <v>0.6097584197060717</v>
      </c>
      <c r="AF1817" s="1" t="s">
        <v>20</v>
      </c>
      <c r="AG1817" s="1" t="s">
        <v>58</v>
      </c>
      <c r="AH1817">
        <f t="shared" si="232"/>
        <v>99.999999999999986</v>
      </c>
    </row>
    <row r="1818" spans="1:34" x14ac:dyDescent="0.45">
      <c r="A1818" t="str">
        <f>MID('Stand condition - SCT output'!$I1818,9,4)</f>
        <v>2012</v>
      </c>
      <c r="B1818">
        <f t="shared" si="230"/>
        <v>2013</v>
      </c>
      <c r="C1818" t="str">
        <f>MID('Stand condition - SCT output'!$I1818,18,4)</f>
        <v>2014</v>
      </c>
      <c r="D1818">
        <f>SUM('Stand condition - SCT output'!$B1818:$C1818)</f>
        <v>533610.17651367188</v>
      </c>
      <c r="E1818" s="1">
        <f>'Stand condition - SCT output'!$D1818</f>
        <v>1958658.9722206199</v>
      </c>
      <c r="F1818" s="1">
        <f>'Stand condition - SCT output'!$E1818</f>
        <v>7787970.2526415</v>
      </c>
      <c r="G1818" s="1">
        <f>'Stand condition - SCT output'!$F1818</f>
        <v>12270522.7802478</v>
      </c>
      <c r="H1818" s="1">
        <f>'Stand condition - SCT output'!$G1818</f>
        <v>31773.619628906199</v>
      </c>
      <c r="I1818" s="1" t="str">
        <f>'Stand condition - SCT output'!$H1818</f>
        <v>Goulburn-Broken</v>
      </c>
      <c r="J1818" s="1" t="str">
        <f>'Stand condition - SCT output'!$J1818</f>
        <v>Black Box</v>
      </c>
      <c r="K1818" s="1"/>
      <c r="L1818" t="s">
        <v>99</v>
      </c>
      <c r="M1818">
        <v>2013</v>
      </c>
      <c r="N1818" t="s">
        <v>101</v>
      </c>
      <c r="O1818">
        <v>533610.17651367188</v>
      </c>
      <c r="P1818" s="1">
        <v>1958658.9722206199</v>
      </c>
      <c r="Q1818" s="1">
        <v>7787970.2526415</v>
      </c>
      <c r="R1818" s="1">
        <v>12270522.7802478</v>
      </c>
      <c r="S1818" s="1">
        <v>31773.619628906199</v>
      </c>
      <c r="T1818" s="1" t="s">
        <v>21</v>
      </c>
      <c r="U1818" s="1" t="s">
        <v>58</v>
      </c>
      <c r="V1818">
        <f t="shared" si="231"/>
        <v>22582535.801252499</v>
      </c>
      <c r="X1818" t="s">
        <v>99</v>
      </c>
      <c r="Y1818">
        <v>2013</v>
      </c>
      <c r="Z1818" t="s">
        <v>101</v>
      </c>
      <c r="AA1818">
        <f t="shared" si="225"/>
        <v>2.3629329372482437</v>
      </c>
      <c r="AB1818">
        <f t="shared" si="226"/>
        <v>8.6733349587427035</v>
      </c>
      <c r="AC1818">
        <f t="shared" si="227"/>
        <v>34.486695033644338</v>
      </c>
      <c r="AD1818">
        <f t="shared" si="228"/>
        <v>54.336337106868385</v>
      </c>
      <c r="AE1818">
        <f t="shared" si="229"/>
        <v>0.14069996349632238</v>
      </c>
      <c r="AF1818" s="1" t="s">
        <v>21</v>
      </c>
      <c r="AG1818" s="1" t="s">
        <v>58</v>
      </c>
      <c r="AH1818">
        <f t="shared" si="232"/>
        <v>99.999999999999986</v>
      </c>
    </row>
    <row r="1819" spans="1:34" x14ac:dyDescent="0.45">
      <c r="A1819" t="str">
        <f>MID('Stand condition - SCT output'!$I1819,9,4)</f>
        <v>2012</v>
      </c>
      <c r="B1819">
        <f t="shared" si="230"/>
        <v>2013</v>
      </c>
      <c r="C1819" t="str">
        <f>MID('Stand condition - SCT output'!$I1819,18,4)</f>
        <v>2014</v>
      </c>
      <c r="D1819">
        <f>SUM('Stand condition - SCT output'!$B1819:$C1819)</f>
        <v>2655245.2233276335</v>
      </c>
      <c r="E1819" s="1">
        <f>'Stand condition - SCT output'!$D1819</f>
        <v>38089930.817448102</v>
      </c>
      <c r="F1819" s="1">
        <f>'Stand condition - SCT output'!$E1819</f>
        <v>134310221.00589201</v>
      </c>
      <c r="G1819" s="1">
        <f>'Stand condition - SCT output'!$F1819</f>
        <v>40513493.531657301</v>
      </c>
      <c r="H1819" s="1">
        <f>'Stand condition - SCT output'!$G1819</f>
        <v>4027.7552490234302</v>
      </c>
      <c r="I1819" s="1" t="str">
        <f>'Stand condition - SCT output'!$H1819</f>
        <v>Gwydir</v>
      </c>
      <c r="J1819" s="1" t="str">
        <f>'Stand condition - SCT output'!$J1819</f>
        <v>Black Box</v>
      </c>
      <c r="K1819" s="1"/>
      <c r="L1819" t="s">
        <v>99</v>
      </c>
      <c r="M1819">
        <v>2013</v>
      </c>
      <c r="N1819" t="s">
        <v>101</v>
      </c>
      <c r="O1819">
        <v>2655245.2233276335</v>
      </c>
      <c r="P1819" s="1">
        <v>38089930.817448102</v>
      </c>
      <c r="Q1819" s="1">
        <v>134310221.00589201</v>
      </c>
      <c r="R1819" s="1">
        <v>40513493.531657301</v>
      </c>
      <c r="S1819" s="1">
        <v>4027.7552490234302</v>
      </c>
      <c r="T1819" s="1" t="s">
        <v>22</v>
      </c>
      <c r="U1819" s="1" t="s">
        <v>58</v>
      </c>
      <c r="V1819">
        <f t="shared" si="231"/>
        <v>215572918.33357409</v>
      </c>
      <c r="X1819" t="s">
        <v>99</v>
      </c>
      <c r="Y1819">
        <v>2013</v>
      </c>
      <c r="Z1819" t="s">
        <v>101</v>
      </c>
      <c r="AA1819">
        <f t="shared" si="225"/>
        <v>1.2317155809056448</v>
      </c>
      <c r="AB1819">
        <f t="shared" si="226"/>
        <v>17.669163228800542</v>
      </c>
      <c r="AC1819">
        <f t="shared" si="227"/>
        <v>62.303846904397574</v>
      </c>
      <c r="AD1819">
        <f t="shared" si="228"/>
        <v>18.793405890144037</v>
      </c>
      <c r="AE1819">
        <f t="shared" si="229"/>
        <v>1.8683957521932076E-3</v>
      </c>
      <c r="AF1819" s="1" t="s">
        <v>22</v>
      </c>
      <c r="AG1819" s="1" t="s">
        <v>58</v>
      </c>
      <c r="AH1819">
        <f t="shared" si="232"/>
        <v>99.999999999999986</v>
      </c>
    </row>
    <row r="1820" spans="1:34" x14ac:dyDescent="0.45">
      <c r="A1820" t="str">
        <f>MID('Stand condition - SCT output'!$I1820,9,4)</f>
        <v>2012</v>
      </c>
      <c r="B1820">
        <f t="shared" si="230"/>
        <v>2013</v>
      </c>
      <c r="C1820" t="str">
        <f>MID('Stand condition - SCT output'!$I1820,18,4)</f>
        <v>2014</v>
      </c>
      <c r="D1820">
        <f>SUM('Stand condition - SCT output'!$B1820:$C1820)</f>
        <v>51569707.573264681</v>
      </c>
      <c r="E1820" s="1">
        <f>'Stand condition - SCT output'!$D1820</f>
        <v>359203111.39655101</v>
      </c>
      <c r="F1820" s="1">
        <f>'Stand condition - SCT output'!$E1820</f>
        <v>353114212.51669401</v>
      </c>
      <c r="G1820" s="1">
        <f>'Stand condition - SCT output'!$F1820</f>
        <v>66529715.379816197</v>
      </c>
      <c r="H1820" s="1">
        <f>'Stand condition - SCT output'!$G1820</f>
        <v>69540.1825523226</v>
      </c>
      <c r="I1820" s="1" t="str">
        <f>'Stand condition - SCT output'!$H1820</f>
        <v>Warrego</v>
      </c>
      <c r="J1820" s="1" t="str">
        <f>'Stand condition - SCT output'!$J1820</f>
        <v>Black Box</v>
      </c>
      <c r="K1820" s="1"/>
      <c r="L1820" t="s">
        <v>99</v>
      </c>
      <c r="M1820">
        <v>2013</v>
      </c>
      <c r="N1820" t="s">
        <v>101</v>
      </c>
      <c r="O1820">
        <v>51569707.573264681</v>
      </c>
      <c r="P1820" s="1">
        <v>359203111.39655101</v>
      </c>
      <c r="Q1820" s="1">
        <v>353114212.51669401</v>
      </c>
      <c r="R1820" s="1">
        <v>66529715.379816197</v>
      </c>
      <c r="S1820" s="1">
        <v>69540.1825523226</v>
      </c>
      <c r="T1820" s="1" t="s">
        <v>23</v>
      </c>
      <c r="U1820" s="1" t="s">
        <v>58</v>
      </c>
      <c r="V1820">
        <f t="shared" si="231"/>
        <v>830486287.04887819</v>
      </c>
      <c r="X1820" t="s">
        <v>99</v>
      </c>
      <c r="Y1820">
        <v>2013</v>
      </c>
      <c r="Z1820" t="s">
        <v>101</v>
      </c>
      <c r="AA1820">
        <f t="shared" si="225"/>
        <v>6.2095796616361891</v>
      </c>
      <c r="AB1820">
        <f t="shared" si="226"/>
        <v>43.252142389126547</v>
      </c>
      <c r="AC1820">
        <f t="shared" si="227"/>
        <v>42.518969671549975</v>
      </c>
      <c r="AD1820">
        <f t="shared" si="228"/>
        <v>8.010934848331889</v>
      </c>
      <c r="AE1820">
        <f t="shared" si="229"/>
        <v>8.3734293554000392E-3</v>
      </c>
      <c r="AF1820" s="1" t="s">
        <v>23</v>
      </c>
      <c r="AG1820" s="1" t="s">
        <v>58</v>
      </c>
      <c r="AH1820">
        <f t="shared" si="232"/>
        <v>100</v>
      </c>
    </row>
    <row r="1821" spans="1:34" x14ac:dyDescent="0.45">
      <c r="A1821" t="str">
        <f>MID('Stand condition - SCT output'!$I1821,9,4)</f>
        <v>2012</v>
      </c>
      <c r="B1821">
        <f t="shared" si="230"/>
        <v>2013</v>
      </c>
      <c r="C1821" t="str">
        <f>MID('Stand condition - SCT output'!$I1821,18,4)</f>
        <v>2014</v>
      </c>
      <c r="D1821">
        <f>SUM('Stand condition - SCT output'!$B1821:$C1821)</f>
        <v>13314.667541503901</v>
      </c>
      <c r="E1821" s="1">
        <f>'Stand condition - SCT output'!$D1821</f>
        <v>111420.680116182</v>
      </c>
      <c r="F1821" s="1">
        <f>'Stand condition - SCT output'!$E1821</f>
        <v>433113.69949879299</v>
      </c>
      <c r="G1821" s="1">
        <f>'Stand condition - SCT output'!$F1821</f>
        <v>650531.50693335396</v>
      </c>
      <c r="H1821" s="1">
        <f>'Stand condition - SCT output'!$G1821</f>
        <v>6312.3704182942702</v>
      </c>
      <c r="I1821" s="1" t="str">
        <f>'Stand condition - SCT output'!$H1821</f>
        <v>Eastern Mt Lofty Ranges</v>
      </c>
      <c r="J1821" s="1" t="str">
        <f>'Stand condition - SCT output'!$J1821</f>
        <v>Black Box</v>
      </c>
      <c r="K1821" s="1"/>
      <c r="L1821" t="s">
        <v>99</v>
      </c>
      <c r="M1821">
        <v>2013</v>
      </c>
      <c r="N1821" t="s">
        <v>101</v>
      </c>
      <c r="O1821">
        <v>13314.667541503901</v>
      </c>
      <c r="P1821" s="1">
        <v>111420.680116182</v>
      </c>
      <c r="Q1821" s="1">
        <v>433113.69949879299</v>
      </c>
      <c r="R1821" s="1">
        <v>650531.50693335396</v>
      </c>
      <c r="S1821" s="1">
        <v>6312.3704182942702</v>
      </c>
      <c r="T1821" s="1" t="s">
        <v>24</v>
      </c>
      <c r="U1821" s="1" t="s">
        <v>58</v>
      </c>
      <c r="V1821">
        <f t="shared" si="231"/>
        <v>1214692.9245081272</v>
      </c>
      <c r="X1821" t="s">
        <v>99</v>
      </c>
      <c r="Y1821">
        <v>2013</v>
      </c>
      <c r="Z1821" t="s">
        <v>101</v>
      </c>
      <c r="AA1821">
        <f t="shared" si="225"/>
        <v>1.0961344445877537</v>
      </c>
      <c r="AB1821">
        <f t="shared" si="226"/>
        <v>9.1727446392511283</v>
      </c>
      <c r="AC1821">
        <f t="shared" si="227"/>
        <v>35.656229715355948</v>
      </c>
      <c r="AD1821">
        <f t="shared" si="228"/>
        <v>53.555223201516341</v>
      </c>
      <c r="AE1821">
        <f t="shared" si="229"/>
        <v>0.51966799928882235</v>
      </c>
      <c r="AF1821" s="1" t="s">
        <v>24</v>
      </c>
      <c r="AG1821" s="1" t="s">
        <v>58</v>
      </c>
      <c r="AH1821">
        <f t="shared" si="232"/>
        <v>100</v>
      </c>
    </row>
    <row r="1822" spans="1:34" x14ac:dyDescent="0.45">
      <c r="A1822" t="str">
        <f>MID('Stand condition - SCT output'!$I1822,9,4)</f>
        <v>2012</v>
      </c>
      <c r="B1822">
        <f t="shared" si="230"/>
        <v>2013</v>
      </c>
      <c r="C1822" t="str">
        <f>MID('Stand condition - SCT output'!$I1822,18,4)</f>
        <v>2014</v>
      </c>
      <c r="D1822">
        <f>SUM('Stand condition - SCT output'!$B1822:$C1822)</f>
        <v>5418916.7505193958</v>
      </c>
      <c r="E1822" s="1">
        <f>'Stand condition - SCT output'!$D1822</f>
        <v>33182435.4256716</v>
      </c>
      <c r="F1822" s="1">
        <f>'Stand condition - SCT output'!$E1822</f>
        <v>62218675.335163102</v>
      </c>
      <c r="G1822" s="1">
        <f>'Stand condition - SCT output'!$F1822</f>
        <v>28830988.240568899</v>
      </c>
      <c r="H1822" s="1">
        <f>'Stand condition - SCT output'!$G1822</f>
        <v>39029.787658691399</v>
      </c>
      <c r="I1822" s="1" t="str">
        <f>'Stand condition - SCT output'!$H1822</f>
        <v>Condamine-Balonne</v>
      </c>
      <c r="J1822" s="1" t="str">
        <f>'Stand condition - SCT output'!$J1822</f>
        <v>Black Box</v>
      </c>
      <c r="K1822" s="1"/>
      <c r="L1822" t="s">
        <v>99</v>
      </c>
      <c r="M1822">
        <v>2013</v>
      </c>
      <c r="N1822" t="s">
        <v>101</v>
      </c>
      <c r="O1822">
        <v>5418916.7505193958</v>
      </c>
      <c r="P1822" s="1">
        <v>33182435.4256716</v>
      </c>
      <c r="Q1822" s="1">
        <v>62218675.335163102</v>
      </c>
      <c r="R1822" s="1">
        <v>28830988.240568899</v>
      </c>
      <c r="S1822" s="1">
        <v>39029.787658691399</v>
      </c>
      <c r="T1822" s="1" t="s">
        <v>25</v>
      </c>
      <c r="U1822" s="1" t="s">
        <v>58</v>
      </c>
      <c r="V1822">
        <f t="shared" si="231"/>
        <v>129690045.53958169</v>
      </c>
      <c r="X1822" t="s">
        <v>99</v>
      </c>
      <c r="Y1822">
        <v>2013</v>
      </c>
      <c r="Z1822" t="s">
        <v>101</v>
      </c>
      <c r="AA1822">
        <f t="shared" si="225"/>
        <v>4.1783598178053927</v>
      </c>
      <c r="AB1822">
        <f t="shared" si="226"/>
        <v>25.585954024161587</v>
      </c>
      <c r="AC1822">
        <f t="shared" si="227"/>
        <v>47.974904377818127</v>
      </c>
      <c r="AD1822">
        <f t="shared" si="228"/>
        <v>22.230687112967061</v>
      </c>
      <c r="AE1822">
        <f t="shared" si="229"/>
        <v>3.0094667247826223E-2</v>
      </c>
      <c r="AF1822" s="1" t="s">
        <v>25</v>
      </c>
      <c r="AG1822" s="1" t="s">
        <v>58</v>
      </c>
      <c r="AH1822">
        <f t="shared" si="232"/>
        <v>99.999999999999986</v>
      </c>
    </row>
    <row r="1823" spans="1:34" x14ac:dyDescent="0.45">
      <c r="A1823" t="str">
        <f>MID('Stand condition - SCT output'!$I1823,9,4)</f>
        <v>2013</v>
      </c>
      <c r="B1823">
        <f t="shared" si="230"/>
        <v>2014</v>
      </c>
      <c r="C1823" t="str">
        <f>MID('Stand condition - SCT output'!$I1823,18,4)</f>
        <v>2015</v>
      </c>
      <c r="D1823">
        <f>SUM('Stand condition - SCT output'!$B1823:$C1823)</f>
        <v>93701732.622323036</v>
      </c>
      <c r="E1823" s="1">
        <f>'Stand condition - SCT output'!$D1823</f>
        <v>302268151.078803</v>
      </c>
      <c r="F1823" s="1">
        <f>'Stand condition - SCT output'!$E1823</f>
        <v>377768037.59595102</v>
      </c>
      <c r="G1823" s="1">
        <f>'Stand condition - SCT output'!$F1823</f>
        <v>148757039.00813299</v>
      </c>
      <c r="H1823" s="1">
        <f>'Stand condition - SCT output'!$G1823</f>
        <v>122172.432128906</v>
      </c>
      <c r="I1823" s="1" t="str">
        <f>'Stand condition - SCT output'!$H1823</f>
        <v>Murrumbidgee</v>
      </c>
      <c r="J1823" s="1" t="str">
        <f>'Stand condition - SCT output'!$J1823</f>
        <v>Black Box</v>
      </c>
      <c r="K1823" s="1"/>
      <c r="L1823" t="s">
        <v>100</v>
      </c>
      <c r="M1823">
        <v>2014</v>
      </c>
      <c r="N1823" t="s">
        <v>102</v>
      </c>
      <c r="O1823">
        <v>93701732.622323036</v>
      </c>
      <c r="P1823" s="1">
        <v>302268151.078803</v>
      </c>
      <c r="Q1823" s="1">
        <v>377768037.59595102</v>
      </c>
      <c r="R1823" s="1">
        <v>148757039.00813299</v>
      </c>
      <c r="S1823" s="1">
        <v>122172.432128906</v>
      </c>
      <c r="T1823" s="1" t="s">
        <v>4</v>
      </c>
      <c r="U1823" s="1" t="s">
        <v>58</v>
      </c>
      <c r="V1823">
        <f t="shared" si="231"/>
        <v>922617132.73733902</v>
      </c>
      <c r="X1823" t="s">
        <v>100</v>
      </c>
      <c r="Y1823">
        <v>2014</v>
      </c>
      <c r="Z1823" t="s">
        <v>102</v>
      </c>
      <c r="AA1823">
        <f t="shared" si="225"/>
        <v>10.156079840433561</v>
      </c>
      <c r="AB1823">
        <f t="shared" si="226"/>
        <v>32.76203533983756</v>
      </c>
      <c r="AC1823">
        <f t="shared" si="227"/>
        <v>40.945265830381913</v>
      </c>
      <c r="AD1823">
        <f t="shared" si="228"/>
        <v>16.123377046639217</v>
      </c>
      <c r="AE1823">
        <f t="shared" si="229"/>
        <v>1.3241942707743691E-2</v>
      </c>
      <c r="AF1823" s="1" t="s">
        <v>4</v>
      </c>
      <c r="AG1823" s="1" t="s">
        <v>58</v>
      </c>
      <c r="AH1823">
        <f t="shared" si="232"/>
        <v>99.999999999999986</v>
      </c>
    </row>
    <row r="1824" spans="1:34" x14ac:dyDescent="0.45">
      <c r="A1824" t="str">
        <f>MID('Stand condition - SCT output'!$I1824,9,4)</f>
        <v>2013</v>
      </c>
      <c r="B1824">
        <f t="shared" si="230"/>
        <v>2014</v>
      </c>
      <c r="C1824" t="str">
        <f>MID('Stand condition - SCT output'!$I1824,18,4)</f>
        <v>2015</v>
      </c>
      <c r="D1824">
        <f>SUM('Stand condition - SCT output'!$B1824:$C1824)</f>
        <v>1366216.1173026201</v>
      </c>
      <c r="E1824" s="1">
        <f>'Stand condition - SCT output'!$D1824</f>
        <v>41926788.876747198</v>
      </c>
      <c r="F1824" s="1">
        <f>'Stand condition - SCT output'!$E1824</f>
        <v>162347019.177019</v>
      </c>
      <c r="G1824" s="1">
        <f>'Stand condition - SCT output'!$F1824</f>
        <v>30958100.079807598</v>
      </c>
      <c r="H1824" s="1">
        <f>'Stand condition - SCT output'!$G1824</f>
        <v>2666.97412109375</v>
      </c>
      <c r="I1824" s="1" t="str">
        <f>'Stand condition - SCT output'!$H1824</f>
        <v>Namoi</v>
      </c>
      <c r="J1824" s="1" t="str">
        <f>'Stand condition - SCT output'!$J1824</f>
        <v>Black Box</v>
      </c>
      <c r="K1824" s="1"/>
      <c r="L1824" t="s">
        <v>100</v>
      </c>
      <c r="M1824">
        <v>2014</v>
      </c>
      <c r="N1824" t="s">
        <v>102</v>
      </c>
      <c r="O1824">
        <v>1366216.1173026201</v>
      </c>
      <c r="P1824" s="1">
        <v>41926788.876747198</v>
      </c>
      <c r="Q1824" s="1">
        <v>162347019.177019</v>
      </c>
      <c r="R1824" s="1">
        <v>30958100.079807598</v>
      </c>
      <c r="S1824" s="1">
        <v>2666.97412109375</v>
      </c>
      <c r="T1824" s="1" t="s">
        <v>7</v>
      </c>
      <c r="U1824" s="1" t="s">
        <v>58</v>
      </c>
      <c r="V1824">
        <f t="shared" si="231"/>
        <v>236600791.22499752</v>
      </c>
      <c r="X1824" t="s">
        <v>100</v>
      </c>
      <c r="Y1824">
        <v>2014</v>
      </c>
      <c r="Z1824" t="s">
        <v>102</v>
      </c>
      <c r="AA1824">
        <f t="shared" si="225"/>
        <v>0.57743514306484511</v>
      </c>
      <c r="AB1824">
        <f t="shared" si="226"/>
        <v>17.720477036307358</v>
      </c>
      <c r="AC1824">
        <f t="shared" si="227"/>
        <v>68.616431220060349</v>
      </c>
      <c r="AD1824">
        <f t="shared" si="228"/>
        <v>13.084529396339899</v>
      </c>
      <c r="AE1824">
        <f t="shared" si="229"/>
        <v>1.1272042275452783E-3</v>
      </c>
      <c r="AF1824" s="1" t="s">
        <v>7</v>
      </c>
      <c r="AG1824" s="1" t="s">
        <v>58</v>
      </c>
      <c r="AH1824">
        <f t="shared" si="232"/>
        <v>100</v>
      </c>
    </row>
    <row r="1825" spans="1:34" x14ac:dyDescent="0.45">
      <c r="A1825" t="str">
        <f>MID('Stand condition - SCT output'!$I1825,9,4)</f>
        <v>2013</v>
      </c>
      <c r="B1825">
        <f t="shared" si="230"/>
        <v>2014</v>
      </c>
      <c r="C1825" t="str">
        <f>MID('Stand condition - SCT output'!$I1825,18,4)</f>
        <v>2015</v>
      </c>
      <c r="D1825">
        <f>SUM('Stand condition - SCT output'!$B1825:$C1825)</f>
        <v>3884991.9881888535</v>
      </c>
      <c r="E1825" s="1">
        <f>'Stand condition - SCT output'!$D1825</f>
        <v>80574957.360453695</v>
      </c>
      <c r="F1825" s="1">
        <f>'Stand condition - SCT output'!$E1825</f>
        <v>191812252.05184999</v>
      </c>
      <c r="G1825" s="1">
        <f>'Stand condition - SCT output'!$F1825</f>
        <v>14803406.079775801</v>
      </c>
      <c r="H1825" s="1">
        <f>'Stand condition - SCT output'!$G1825</f>
        <v>0</v>
      </c>
      <c r="I1825" s="1" t="str">
        <f>'Stand condition - SCT output'!$H1825</f>
        <v>Nebine</v>
      </c>
      <c r="J1825" s="1" t="str">
        <f>'Stand condition - SCT output'!$J1825</f>
        <v>Black Box</v>
      </c>
      <c r="K1825" s="1"/>
      <c r="L1825" t="s">
        <v>100</v>
      </c>
      <c r="M1825">
        <v>2014</v>
      </c>
      <c r="N1825" t="s">
        <v>102</v>
      </c>
      <c r="O1825">
        <v>3884991.9881888535</v>
      </c>
      <c r="P1825" s="1">
        <v>80574957.360453695</v>
      </c>
      <c r="Q1825" s="1">
        <v>191812252.05184999</v>
      </c>
      <c r="R1825" s="1">
        <v>14803406.079775801</v>
      </c>
      <c r="S1825" s="1">
        <v>0</v>
      </c>
      <c r="T1825" s="1" t="s">
        <v>8</v>
      </c>
      <c r="U1825" s="1" t="s">
        <v>58</v>
      </c>
      <c r="V1825">
        <f t="shared" si="231"/>
        <v>291075607.48026836</v>
      </c>
      <c r="X1825" t="s">
        <v>100</v>
      </c>
      <c r="Y1825">
        <v>2014</v>
      </c>
      <c r="Z1825" t="s">
        <v>102</v>
      </c>
      <c r="AA1825">
        <f t="shared" si="225"/>
        <v>1.3347020115562971</v>
      </c>
      <c r="AB1825">
        <f t="shared" si="226"/>
        <v>27.68179651258334</v>
      </c>
      <c r="AC1825">
        <f t="shared" si="227"/>
        <v>65.897741728445141</v>
      </c>
      <c r="AD1825">
        <f t="shared" si="228"/>
        <v>5.0857597474152163</v>
      </c>
      <c r="AE1825">
        <f t="shared" si="229"/>
        <v>0</v>
      </c>
      <c r="AF1825" s="1" t="s">
        <v>8</v>
      </c>
      <c r="AG1825" s="1" t="s">
        <v>58</v>
      </c>
      <c r="AH1825">
        <f t="shared" si="232"/>
        <v>99.999999999999986</v>
      </c>
    </row>
    <row r="1826" spans="1:34" x14ac:dyDescent="0.45">
      <c r="A1826" t="str">
        <f>MID('Stand condition - SCT output'!$I1826,9,4)</f>
        <v>2013</v>
      </c>
      <c r="B1826">
        <f t="shared" si="230"/>
        <v>2014</v>
      </c>
      <c r="C1826" t="str">
        <f>MID('Stand condition - SCT output'!$I1826,18,4)</f>
        <v>2015</v>
      </c>
      <c r="D1826">
        <f>SUM('Stand condition - SCT output'!$B1826:$C1826)</f>
        <v>2494.55712890625</v>
      </c>
      <c r="E1826" s="1">
        <f>'Stand condition - SCT output'!$D1826</f>
        <v>31148.796508789001</v>
      </c>
      <c r="F1826" s="1">
        <f>'Stand condition - SCT output'!$E1826</f>
        <v>138345.44616699201</v>
      </c>
      <c r="G1826" s="1">
        <f>'Stand condition - SCT output'!$F1826</f>
        <v>218457.59220760499</v>
      </c>
      <c r="H1826" s="1">
        <f>'Stand condition - SCT output'!$G1826</f>
        <v>8698.77099609375</v>
      </c>
      <c r="I1826" s="1" t="str">
        <f>'Stand condition - SCT output'!$H1826</f>
        <v>Ovens</v>
      </c>
      <c r="J1826" s="1" t="str">
        <f>'Stand condition - SCT output'!$J1826</f>
        <v>Black Box</v>
      </c>
      <c r="K1826" s="1"/>
      <c r="L1826" t="s">
        <v>100</v>
      </c>
      <c r="M1826">
        <v>2014</v>
      </c>
      <c r="N1826" t="s">
        <v>102</v>
      </c>
      <c r="O1826">
        <v>2494.55712890625</v>
      </c>
      <c r="P1826" s="1">
        <v>31148.796508789001</v>
      </c>
      <c r="Q1826" s="1">
        <v>138345.44616699201</v>
      </c>
      <c r="R1826" s="1">
        <v>218457.59220760499</v>
      </c>
      <c r="S1826" s="1">
        <v>8698.77099609375</v>
      </c>
      <c r="T1826" s="1" t="s">
        <v>9</v>
      </c>
      <c r="U1826" s="1" t="s">
        <v>58</v>
      </c>
      <c r="V1826">
        <f t="shared" si="231"/>
        <v>399145.16300838604</v>
      </c>
      <c r="X1826" t="s">
        <v>100</v>
      </c>
      <c r="Y1826">
        <v>2014</v>
      </c>
      <c r="Z1826" t="s">
        <v>102</v>
      </c>
      <c r="AA1826">
        <f t="shared" si="225"/>
        <v>0.62497491140932082</v>
      </c>
      <c r="AB1826">
        <f t="shared" si="226"/>
        <v>7.8038767334716681</v>
      </c>
      <c r="AC1826">
        <f t="shared" si="227"/>
        <v>34.660434094772022</v>
      </c>
      <c r="AD1826">
        <f t="shared" si="228"/>
        <v>54.731364038354933</v>
      </c>
      <c r="AE1826">
        <f t="shared" si="229"/>
        <v>2.1793502219920398</v>
      </c>
      <c r="AF1826" s="1" t="s">
        <v>9</v>
      </c>
      <c r="AG1826" s="1" t="s">
        <v>58</v>
      </c>
      <c r="AH1826">
        <f t="shared" si="232"/>
        <v>99.999999999999986</v>
      </c>
    </row>
    <row r="1827" spans="1:34" x14ac:dyDescent="0.45">
      <c r="A1827" t="str">
        <f>MID('Stand condition - SCT output'!$I1827,9,4)</f>
        <v>2013</v>
      </c>
      <c r="B1827">
        <f t="shared" si="230"/>
        <v>2014</v>
      </c>
      <c r="C1827" t="str">
        <f>MID('Stand condition - SCT output'!$I1827,18,4)</f>
        <v>2015</v>
      </c>
      <c r="D1827">
        <f>SUM('Stand condition - SCT output'!$B1827:$C1827)</f>
        <v>19179366.838191215</v>
      </c>
      <c r="E1827" s="1">
        <f>'Stand condition - SCT output'!$D1827</f>
        <v>94456602.476601198</v>
      </c>
      <c r="F1827" s="1">
        <f>'Stand condition - SCT output'!$E1827</f>
        <v>187586745.74155301</v>
      </c>
      <c r="G1827" s="1">
        <f>'Stand condition - SCT output'!$F1827</f>
        <v>81715611.615689099</v>
      </c>
      <c r="H1827" s="1">
        <f>'Stand condition - SCT output'!$G1827</f>
        <v>14109.387458352399</v>
      </c>
      <c r="I1827" s="1" t="str">
        <f>'Stand condition - SCT output'!$H1827</f>
        <v>Paroo</v>
      </c>
      <c r="J1827" s="1" t="str">
        <f>'Stand condition - SCT output'!$J1827</f>
        <v>Black Box</v>
      </c>
      <c r="K1827" s="1"/>
      <c r="L1827" t="s">
        <v>100</v>
      </c>
      <c r="M1827">
        <v>2014</v>
      </c>
      <c r="N1827" t="s">
        <v>102</v>
      </c>
      <c r="O1827">
        <v>19179366.838191215</v>
      </c>
      <c r="P1827" s="1">
        <v>94456602.476601198</v>
      </c>
      <c r="Q1827" s="1">
        <v>187586745.74155301</v>
      </c>
      <c r="R1827" s="1">
        <v>81715611.615689099</v>
      </c>
      <c r="S1827" s="1">
        <v>14109.387458352399</v>
      </c>
      <c r="T1827" s="1" t="s">
        <v>10</v>
      </c>
      <c r="U1827" s="1" t="s">
        <v>58</v>
      </c>
      <c r="V1827">
        <f t="shared" si="231"/>
        <v>382952436.05949283</v>
      </c>
      <c r="X1827" t="s">
        <v>100</v>
      </c>
      <c r="Y1827">
        <v>2014</v>
      </c>
      <c r="Z1827" t="s">
        <v>102</v>
      </c>
      <c r="AA1827">
        <f t="shared" si="225"/>
        <v>5.0082895504055873</v>
      </c>
      <c r="AB1827">
        <f t="shared" si="226"/>
        <v>24.665361434579587</v>
      </c>
      <c r="AC1827">
        <f t="shared" si="227"/>
        <v>48.984345855528346</v>
      </c>
      <c r="AD1827">
        <f t="shared" si="228"/>
        <v>21.338318788757967</v>
      </c>
      <c r="AE1827">
        <f t="shared" si="229"/>
        <v>3.6843707285257907E-3</v>
      </c>
      <c r="AF1827" s="1" t="s">
        <v>10</v>
      </c>
      <c r="AG1827" s="1" t="s">
        <v>58</v>
      </c>
      <c r="AH1827">
        <f t="shared" si="232"/>
        <v>100.00000000000001</v>
      </c>
    </row>
    <row r="1828" spans="1:34" x14ac:dyDescent="0.45">
      <c r="A1828" t="str">
        <f>MID('Stand condition - SCT output'!$I1828,9,4)</f>
        <v>2013</v>
      </c>
      <c r="B1828">
        <f t="shared" si="230"/>
        <v>2014</v>
      </c>
      <c r="C1828" t="str">
        <f>MID('Stand condition - SCT output'!$I1828,18,4)</f>
        <v>2015</v>
      </c>
      <c r="D1828">
        <f>SUM('Stand condition - SCT output'!$B1828:$C1828)</f>
        <v>6416719.5993575752</v>
      </c>
      <c r="E1828" s="1">
        <f>'Stand condition - SCT output'!$D1828</f>
        <v>31267746.0003791</v>
      </c>
      <c r="F1828" s="1">
        <f>'Stand condition - SCT output'!$E1828</f>
        <v>58814044.023245499</v>
      </c>
      <c r="G1828" s="1">
        <f>'Stand condition - SCT output'!$F1828</f>
        <v>22335443.208336402</v>
      </c>
      <c r="H1828" s="1">
        <f>'Stand condition - SCT output'!$G1828</f>
        <v>2508.8419799804601</v>
      </c>
      <c r="I1828" s="1" t="str">
        <f>'Stand condition - SCT output'!$H1828</f>
        <v>Wimmera-Avoca</v>
      </c>
      <c r="J1828" s="1" t="str">
        <f>'Stand condition - SCT output'!$J1828</f>
        <v>Black Box</v>
      </c>
      <c r="K1828" s="1"/>
      <c r="L1828" t="s">
        <v>100</v>
      </c>
      <c r="M1828">
        <v>2014</v>
      </c>
      <c r="N1828" t="s">
        <v>102</v>
      </c>
      <c r="O1828">
        <v>6416719.5993575752</v>
      </c>
      <c r="P1828" s="1">
        <v>31267746.0003791</v>
      </c>
      <c r="Q1828" s="1">
        <v>58814044.023245499</v>
      </c>
      <c r="R1828" s="1">
        <v>22335443.208336402</v>
      </c>
      <c r="S1828" s="1">
        <v>2508.8419799804601</v>
      </c>
      <c r="T1828" s="1" t="s">
        <v>11</v>
      </c>
      <c r="U1828" s="1" t="s">
        <v>58</v>
      </c>
      <c r="V1828">
        <f t="shared" si="231"/>
        <v>118836461.67329855</v>
      </c>
      <c r="X1828" t="s">
        <v>100</v>
      </c>
      <c r="Y1828">
        <v>2014</v>
      </c>
      <c r="Z1828" t="s">
        <v>102</v>
      </c>
      <c r="AA1828">
        <f t="shared" si="225"/>
        <v>5.3996218912998417</v>
      </c>
      <c r="AB1828">
        <f t="shared" si="226"/>
        <v>26.311576060165269</v>
      </c>
      <c r="AC1828">
        <f t="shared" si="227"/>
        <v>49.491581283306132</v>
      </c>
      <c r="AD1828">
        <f t="shared" si="228"/>
        <v>18.795109593333649</v>
      </c>
      <c r="AE1828">
        <f t="shared" si="229"/>
        <v>2.111171895102102E-3</v>
      </c>
      <c r="AF1828" s="1" t="s">
        <v>11</v>
      </c>
      <c r="AG1828" s="1" t="s">
        <v>58</v>
      </c>
      <c r="AH1828">
        <f t="shared" si="232"/>
        <v>100</v>
      </c>
    </row>
    <row r="1829" spans="1:34" x14ac:dyDescent="0.45">
      <c r="A1829" t="str">
        <f>MID('Stand condition - SCT output'!$I1829,9,4)</f>
        <v>2013</v>
      </c>
      <c r="B1829">
        <f t="shared" si="230"/>
        <v>2014</v>
      </c>
      <c r="C1829" t="str">
        <f>MID('Stand condition - SCT output'!$I1829,18,4)</f>
        <v>2015</v>
      </c>
      <c r="D1829">
        <f>SUM('Stand condition - SCT output'!$B1829:$C1829)</f>
        <v>71804648.198312014</v>
      </c>
      <c r="E1829" s="1">
        <f>'Stand condition - SCT output'!$D1829</f>
        <v>356713479.60457599</v>
      </c>
      <c r="F1829" s="1">
        <f>'Stand condition - SCT output'!$E1829</f>
        <v>362293226.34213299</v>
      </c>
      <c r="G1829" s="1">
        <f>'Stand condition - SCT output'!$F1829</f>
        <v>94762164.479223803</v>
      </c>
      <c r="H1829" s="1">
        <f>'Stand condition - SCT output'!$G1829</f>
        <v>25801.052246093699</v>
      </c>
      <c r="I1829" s="1" t="str">
        <f>'Stand condition - SCT output'!$H1829</f>
        <v>Lachlan</v>
      </c>
      <c r="J1829" s="1" t="str">
        <f>'Stand condition - SCT output'!$J1829</f>
        <v>Black Box</v>
      </c>
      <c r="K1829" s="1"/>
      <c r="L1829" t="s">
        <v>100</v>
      </c>
      <c r="M1829">
        <v>2014</v>
      </c>
      <c r="N1829" t="s">
        <v>102</v>
      </c>
      <c r="O1829">
        <v>71804648.198312014</v>
      </c>
      <c r="P1829" s="1">
        <v>356713479.60457599</v>
      </c>
      <c r="Q1829" s="1">
        <v>362293226.34213299</v>
      </c>
      <c r="R1829" s="1">
        <v>94762164.479223803</v>
      </c>
      <c r="S1829" s="1">
        <v>25801.052246093699</v>
      </c>
      <c r="T1829" s="1" t="s">
        <v>12</v>
      </c>
      <c r="U1829" s="1" t="s">
        <v>58</v>
      </c>
      <c r="V1829">
        <f t="shared" si="231"/>
        <v>885599319.6764909</v>
      </c>
      <c r="X1829" t="s">
        <v>100</v>
      </c>
      <c r="Y1829">
        <v>2014</v>
      </c>
      <c r="Z1829" t="s">
        <v>102</v>
      </c>
      <c r="AA1829">
        <f t="shared" si="225"/>
        <v>8.1080288345910461</v>
      </c>
      <c r="AB1829">
        <f t="shared" si="226"/>
        <v>40.279330807851487</v>
      </c>
      <c r="AC1829">
        <f t="shared" si="227"/>
        <v>40.9093839948385</v>
      </c>
      <c r="AD1829">
        <f t="shared" si="228"/>
        <v>10.700342962530772</v>
      </c>
      <c r="AE1829">
        <f t="shared" si="229"/>
        <v>2.913400188193326E-3</v>
      </c>
      <c r="AF1829" s="1" t="s">
        <v>12</v>
      </c>
      <c r="AG1829" s="1" t="s">
        <v>58</v>
      </c>
      <c r="AH1829">
        <f t="shared" si="232"/>
        <v>99.999999999999986</v>
      </c>
    </row>
    <row r="1830" spans="1:34" x14ac:dyDescent="0.45">
      <c r="A1830" t="str">
        <f>MID('Stand condition - SCT output'!$I1830,9,4)</f>
        <v>2013</v>
      </c>
      <c r="B1830">
        <f t="shared" si="230"/>
        <v>2014</v>
      </c>
      <c r="C1830" t="str">
        <f>MID('Stand condition - SCT output'!$I1830,18,4)</f>
        <v>2015</v>
      </c>
      <c r="D1830">
        <f>SUM('Stand condition - SCT output'!$B1830:$C1830)</f>
        <v>667379.21197390056</v>
      </c>
      <c r="E1830" s="1">
        <f>'Stand condition - SCT output'!$D1830</f>
        <v>9802634.9489860907</v>
      </c>
      <c r="F1830" s="1">
        <f>'Stand condition - SCT output'!$E1830</f>
        <v>17539974.7715808</v>
      </c>
      <c r="G1830" s="1">
        <f>'Stand condition - SCT output'!$F1830</f>
        <v>8367178.9121222999</v>
      </c>
      <c r="H1830" s="1">
        <f>'Stand condition - SCT output'!$G1830</f>
        <v>8741.5495605468695</v>
      </c>
      <c r="I1830" s="1" t="str">
        <f>'Stand condition - SCT output'!$H1830</f>
        <v>Loddon</v>
      </c>
      <c r="J1830" s="1" t="str">
        <f>'Stand condition - SCT output'!$J1830</f>
        <v>Black Box</v>
      </c>
      <c r="K1830" s="1"/>
      <c r="L1830" t="s">
        <v>100</v>
      </c>
      <c r="M1830">
        <v>2014</v>
      </c>
      <c r="N1830" t="s">
        <v>102</v>
      </c>
      <c r="O1830">
        <v>667379.21197390056</v>
      </c>
      <c r="P1830" s="1">
        <v>9802634.9489860907</v>
      </c>
      <c r="Q1830" s="1">
        <v>17539974.7715808</v>
      </c>
      <c r="R1830" s="1">
        <v>8367178.9121222999</v>
      </c>
      <c r="S1830" s="1">
        <v>8741.5495605468695</v>
      </c>
      <c r="T1830" s="1" t="s">
        <v>13</v>
      </c>
      <c r="U1830" s="1" t="s">
        <v>58</v>
      </c>
      <c r="V1830">
        <f t="shared" si="231"/>
        <v>36385909.394223638</v>
      </c>
      <c r="X1830" t="s">
        <v>100</v>
      </c>
      <c r="Y1830">
        <v>2014</v>
      </c>
      <c r="Z1830" t="s">
        <v>102</v>
      </c>
      <c r="AA1830">
        <f t="shared" si="225"/>
        <v>1.8341693888784563</v>
      </c>
      <c r="AB1830">
        <f t="shared" si="226"/>
        <v>26.940744678879142</v>
      </c>
      <c r="AC1830">
        <f t="shared" si="227"/>
        <v>48.205404409557836</v>
      </c>
      <c r="AD1830">
        <f t="shared" si="228"/>
        <v>22.995656976627917</v>
      </c>
      <c r="AE1830">
        <f t="shared" si="229"/>
        <v>2.4024546056651847E-2</v>
      </c>
      <c r="AF1830" s="1" t="s">
        <v>13</v>
      </c>
      <c r="AG1830" s="1" t="s">
        <v>58</v>
      </c>
      <c r="AH1830">
        <f t="shared" si="232"/>
        <v>100</v>
      </c>
    </row>
    <row r="1831" spans="1:34" x14ac:dyDescent="0.45">
      <c r="A1831" t="str">
        <f>MID('Stand condition - SCT output'!$I1831,9,4)</f>
        <v>2013</v>
      </c>
      <c r="B1831">
        <f t="shared" si="230"/>
        <v>2014</v>
      </c>
      <c r="C1831" t="str">
        <f>MID('Stand condition - SCT output'!$I1831,18,4)</f>
        <v>2015</v>
      </c>
      <c r="D1831">
        <f>SUM('Stand condition - SCT output'!$B1831:$C1831)</f>
        <v>112029826.45041625</v>
      </c>
      <c r="E1831" s="1">
        <f>'Stand condition - SCT output'!$D1831</f>
        <v>341699057.513493</v>
      </c>
      <c r="F1831" s="1">
        <f>'Stand condition - SCT output'!$E1831</f>
        <v>414711736.25348598</v>
      </c>
      <c r="G1831" s="1">
        <f>'Stand condition - SCT output'!$F1831</f>
        <v>306399605.964203</v>
      </c>
      <c r="H1831" s="1">
        <f>'Stand condition - SCT output'!$G1831</f>
        <v>44679.629516601497</v>
      </c>
      <c r="I1831" s="1" t="str">
        <f>'Stand condition - SCT output'!$H1831</f>
        <v>Lower Darling</v>
      </c>
      <c r="J1831" s="1" t="str">
        <f>'Stand condition - SCT output'!$J1831</f>
        <v>Black Box</v>
      </c>
      <c r="K1831" s="1"/>
      <c r="L1831" t="s">
        <v>100</v>
      </c>
      <c r="M1831">
        <v>2014</v>
      </c>
      <c r="N1831" t="s">
        <v>102</v>
      </c>
      <c r="O1831">
        <v>112029826.45041625</v>
      </c>
      <c r="P1831" s="1">
        <v>341699057.513493</v>
      </c>
      <c r="Q1831" s="1">
        <v>414711736.25348598</v>
      </c>
      <c r="R1831" s="1">
        <v>306399605.964203</v>
      </c>
      <c r="S1831" s="1">
        <v>44679.629516601497</v>
      </c>
      <c r="T1831" s="1" t="s">
        <v>14</v>
      </c>
      <c r="U1831" s="1" t="s">
        <v>58</v>
      </c>
      <c r="V1831">
        <f t="shared" si="231"/>
        <v>1174884905.8111148</v>
      </c>
      <c r="X1831" t="s">
        <v>100</v>
      </c>
      <c r="Y1831">
        <v>2014</v>
      </c>
      <c r="Z1831" t="s">
        <v>102</v>
      </c>
      <c r="AA1831">
        <f t="shared" si="225"/>
        <v>9.5353873299677225</v>
      </c>
      <c r="AB1831">
        <f t="shared" si="226"/>
        <v>29.083619665501743</v>
      </c>
      <c r="AC1831">
        <f t="shared" si="227"/>
        <v>35.29807338593546</v>
      </c>
      <c r="AD1831">
        <f t="shared" si="228"/>
        <v>26.079116724431099</v>
      </c>
      <c r="AE1831">
        <f t="shared" si="229"/>
        <v>3.802894163982442E-3</v>
      </c>
      <c r="AF1831" s="1" t="s">
        <v>14</v>
      </c>
      <c r="AG1831" s="1" t="s">
        <v>58</v>
      </c>
      <c r="AH1831">
        <f t="shared" si="232"/>
        <v>100.00000000000001</v>
      </c>
    </row>
    <row r="1832" spans="1:34" x14ac:dyDescent="0.45">
      <c r="A1832" t="str">
        <f>MID('Stand condition - SCT output'!$I1832,9,4)</f>
        <v>2013</v>
      </c>
      <c r="B1832">
        <f t="shared" si="230"/>
        <v>2014</v>
      </c>
      <c r="C1832" t="str">
        <f>MID('Stand condition - SCT output'!$I1832,18,4)</f>
        <v>2015</v>
      </c>
      <c r="D1832">
        <f>SUM('Stand condition - SCT output'!$B1832:$C1832)</f>
        <v>31655196.518643949</v>
      </c>
      <c r="E1832" s="1">
        <f>'Stand condition - SCT output'!$D1832</f>
        <v>519023266.05002803</v>
      </c>
      <c r="F1832" s="1">
        <f>'Stand condition - SCT output'!$E1832</f>
        <v>1080868493.2688899</v>
      </c>
      <c r="G1832" s="1">
        <f>'Stand condition - SCT output'!$F1832</f>
        <v>166087830.71965599</v>
      </c>
      <c r="H1832" s="1">
        <f>'Stand condition - SCT output'!$G1832</f>
        <v>43514.249145507798</v>
      </c>
      <c r="I1832" s="1" t="str">
        <f>'Stand condition - SCT output'!$H1832</f>
        <v>Macquarie-Castlereagh</v>
      </c>
      <c r="J1832" s="1" t="str">
        <f>'Stand condition - SCT output'!$J1832</f>
        <v>Black Box</v>
      </c>
      <c r="K1832" s="1"/>
      <c r="L1832" t="s">
        <v>100</v>
      </c>
      <c r="M1832">
        <v>2014</v>
      </c>
      <c r="N1832" t="s">
        <v>102</v>
      </c>
      <c r="O1832">
        <v>31655196.518643949</v>
      </c>
      <c r="P1832" s="1">
        <v>519023266.05002803</v>
      </c>
      <c r="Q1832" s="1">
        <v>1080868493.2688899</v>
      </c>
      <c r="R1832" s="1">
        <v>166087830.71965599</v>
      </c>
      <c r="S1832" s="1">
        <v>43514.249145507798</v>
      </c>
      <c r="T1832" s="1" t="s">
        <v>15</v>
      </c>
      <c r="U1832" s="1" t="s">
        <v>58</v>
      </c>
      <c r="V1832">
        <f t="shared" si="231"/>
        <v>1797678300.8063633</v>
      </c>
      <c r="X1832" t="s">
        <v>100</v>
      </c>
      <c r="Y1832">
        <v>2014</v>
      </c>
      <c r="Z1832" t="s">
        <v>102</v>
      </c>
      <c r="AA1832">
        <f t="shared" si="225"/>
        <v>1.7608932868825724</v>
      </c>
      <c r="AB1832">
        <f t="shared" si="226"/>
        <v>28.871865773604537</v>
      </c>
      <c r="AC1832">
        <f t="shared" si="227"/>
        <v>60.12580186255002</v>
      </c>
      <c r="AD1832">
        <f t="shared" si="228"/>
        <v>9.2390184965327737</v>
      </c>
      <c r="AE1832">
        <f t="shared" si="229"/>
        <v>2.4205804301019335E-3</v>
      </c>
      <c r="AF1832" s="1" t="s">
        <v>15</v>
      </c>
      <c r="AG1832" s="1" t="s">
        <v>58</v>
      </c>
      <c r="AH1832">
        <f t="shared" si="232"/>
        <v>100</v>
      </c>
    </row>
    <row r="1833" spans="1:34" x14ac:dyDescent="0.45">
      <c r="A1833" t="str">
        <f>MID('Stand condition - SCT output'!$I1833,9,4)</f>
        <v>2013</v>
      </c>
      <c r="B1833">
        <f t="shared" si="230"/>
        <v>2014</v>
      </c>
      <c r="C1833" t="str">
        <f>MID('Stand condition - SCT output'!$I1833,18,4)</f>
        <v>2015</v>
      </c>
      <c r="D1833">
        <f>SUM('Stand condition - SCT output'!$B1833:$C1833)</f>
        <v>535072.36096191406</v>
      </c>
      <c r="E1833" s="1">
        <f>'Stand condition - SCT output'!$D1833</f>
        <v>4028029.43084573</v>
      </c>
      <c r="F1833" s="1">
        <f>'Stand condition - SCT output'!$E1833</f>
        <v>12424995.0165824</v>
      </c>
      <c r="G1833" s="1">
        <f>'Stand condition - SCT output'!$F1833</f>
        <v>8482922.3741684798</v>
      </c>
      <c r="H1833" s="1">
        <f>'Stand condition - SCT output'!$G1833</f>
        <v>2722.2929077148401</v>
      </c>
      <c r="I1833" s="1" t="str">
        <f>'Stand condition - SCT output'!$H1833</f>
        <v>Moonie</v>
      </c>
      <c r="J1833" s="1" t="str">
        <f>'Stand condition - SCT output'!$J1833</f>
        <v>Black Box</v>
      </c>
      <c r="K1833" s="1"/>
      <c r="L1833" t="s">
        <v>100</v>
      </c>
      <c r="M1833">
        <v>2014</v>
      </c>
      <c r="N1833" t="s">
        <v>102</v>
      </c>
      <c r="O1833">
        <v>535072.36096191406</v>
      </c>
      <c r="P1833" s="1">
        <v>4028029.43084573</v>
      </c>
      <c r="Q1833" s="1">
        <v>12424995.0165824</v>
      </c>
      <c r="R1833" s="1">
        <v>8482922.3741684798</v>
      </c>
      <c r="S1833" s="1">
        <v>2722.2929077148401</v>
      </c>
      <c r="T1833" s="1" t="s">
        <v>16</v>
      </c>
      <c r="U1833" s="1" t="s">
        <v>58</v>
      </c>
      <c r="V1833">
        <f t="shared" si="231"/>
        <v>25473741.475466236</v>
      </c>
      <c r="X1833" t="s">
        <v>100</v>
      </c>
      <c r="Y1833">
        <v>2014</v>
      </c>
      <c r="Z1833" t="s">
        <v>102</v>
      </c>
      <c r="AA1833">
        <f t="shared" si="225"/>
        <v>2.1004859512971126</v>
      </c>
      <c r="AB1833">
        <f t="shared" si="226"/>
        <v>15.812476682018328</v>
      </c>
      <c r="AC1833">
        <f t="shared" si="227"/>
        <v>48.775697235323342</v>
      </c>
      <c r="AD1833">
        <f t="shared" si="228"/>
        <v>33.300653468350475</v>
      </c>
      <c r="AE1833">
        <f t="shared" si="229"/>
        <v>1.0686663010758277E-2</v>
      </c>
      <c r="AF1833" s="1" t="s">
        <v>16</v>
      </c>
      <c r="AG1833" s="1" t="s">
        <v>58</v>
      </c>
      <c r="AH1833">
        <f t="shared" si="232"/>
        <v>100.00000000000001</v>
      </c>
    </row>
    <row r="1834" spans="1:34" x14ac:dyDescent="0.45">
      <c r="A1834" t="str">
        <f>MID('Stand condition - SCT output'!$I1834,9,4)</f>
        <v>2013</v>
      </c>
      <c r="B1834">
        <f t="shared" si="230"/>
        <v>2014</v>
      </c>
      <c r="C1834" t="str">
        <f>MID('Stand condition - SCT output'!$I1834,18,4)</f>
        <v>2015</v>
      </c>
      <c r="D1834">
        <f>SUM('Stand condition - SCT output'!$B1834:$C1834)</f>
        <v>138384783.48341808</v>
      </c>
      <c r="E1834" s="1">
        <f>'Stand condition - SCT output'!$D1834</f>
        <v>398711373.97791302</v>
      </c>
      <c r="F1834" s="1">
        <f>'Stand condition - SCT output'!$E1834</f>
        <v>817142362.52111495</v>
      </c>
      <c r="G1834" s="1">
        <f>'Stand condition - SCT output'!$F1834</f>
        <v>591271902.61901796</v>
      </c>
      <c r="H1834" s="1">
        <f>'Stand condition - SCT output'!$G1834</f>
        <v>322876.51983714302</v>
      </c>
      <c r="I1834" s="1" t="str">
        <f>'Stand condition - SCT output'!$H1834</f>
        <v>Murray</v>
      </c>
      <c r="J1834" s="1" t="str">
        <f>'Stand condition - SCT output'!$J1834</f>
        <v>Black Box</v>
      </c>
      <c r="K1834" s="1"/>
      <c r="L1834" t="s">
        <v>100</v>
      </c>
      <c r="M1834">
        <v>2014</v>
      </c>
      <c r="N1834" t="s">
        <v>102</v>
      </c>
      <c r="O1834">
        <v>138384783.48341808</v>
      </c>
      <c r="P1834" s="1">
        <v>398711373.97791302</v>
      </c>
      <c r="Q1834" s="1">
        <v>817142362.52111495</v>
      </c>
      <c r="R1834" s="1">
        <v>591271902.61901796</v>
      </c>
      <c r="S1834" s="1">
        <v>322876.51983714302</v>
      </c>
      <c r="T1834" s="1" t="s">
        <v>17</v>
      </c>
      <c r="U1834" s="1" t="s">
        <v>58</v>
      </c>
      <c r="V1834">
        <f t="shared" si="231"/>
        <v>1945833299.1213014</v>
      </c>
      <c r="X1834" t="s">
        <v>100</v>
      </c>
      <c r="Y1834">
        <v>2014</v>
      </c>
      <c r="Z1834" t="s">
        <v>102</v>
      </c>
      <c r="AA1834">
        <f t="shared" si="225"/>
        <v>7.1118519528836215</v>
      </c>
      <c r="AB1834">
        <f t="shared" si="226"/>
        <v>20.490520650353911</v>
      </c>
      <c r="AC1834">
        <f t="shared" si="227"/>
        <v>41.994469047791497</v>
      </c>
      <c r="AD1834">
        <f t="shared" si="228"/>
        <v>30.386565122820354</v>
      </c>
      <c r="AE1834">
        <f t="shared" si="229"/>
        <v>1.6593226150613594E-2</v>
      </c>
      <c r="AF1834" s="1" t="s">
        <v>17</v>
      </c>
      <c r="AG1834" s="1" t="s">
        <v>58</v>
      </c>
      <c r="AH1834">
        <f t="shared" si="232"/>
        <v>100</v>
      </c>
    </row>
    <row r="1835" spans="1:34" x14ac:dyDescent="0.45">
      <c r="A1835" t="str">
        <f>MID('Stand condition - SCT output'!$I1835,9,4)</f>
        <v>2013</v>
      </c>
      <c r="B1835">
        <f t="shared" si="230"/>
        <v>2014</v>
      </c>
      <c r="C1835" t="str">
        <f>MID('Stand condition - SCT output'!$I1835,18,4)</f>
        <v>2015</v>
      </c>
      <c r="D1835">
        <f>SUM('Stand condition - SCT output'!$B1835:$C1835)</f>
        <v>2174913.6885256302</v>
      </c>
      <c r="E1835" s="1">
        <f>'Stand condition - SCT output'!$D1835</f>
        <v>20879976.564007401</v>
      </c>
      <c r="F1835" s="1">
        <f>'Stand condition - SCT output'!$E1835</f>
        <v>104813204.361371</v>
      </c>
      <c r="G1835" s="1">
        <f>'Stand condition - SCT output'!$F1835</f>
        <v>97681315.064548597</v>
      </c>
      <c r="H1835" s="1">
        <f>'Stand condition - SCT output'!$G1835</f>
        <v>67945.860275447994</v>
      </c>
      <c r="I1835" s="1" t="str">
        <f>'Stand condition - SCT output'!$H1835</f>
        <v>Barwon-Darling</v>
      </c>
      <c r="J1835" s="1" t="str">
        <f>'Stand condition - SCT output'!$J1835</f>
        <v>Black Box</v>
      </c>
      <c r="K1835" s="1"/>
      <c r="L1835" t="s">
        <v>100</v>
      </c>
      <c r="M1835">
        <v>2014</v>
      </c>
      <c r="N1835" t="s">
        <v>102</v>
      </c>
      <c r="O1835">
        <v>2174913.6885256302</v>
      </c>
      <c r="P1835" s="1">
        <v>20879976.564007401</v>
      </c>
      <c r="Q1835" s="1">
        <v>104813204.361371</v>
      </c>
      <c r="R1835" s="1">
        <v>97681315.064548597</v>
      </c>
      <c r="S1835" s="1">
        <v>67945.860275447994</v>
      </c>
      <c r="T1835" s="1" t="s">
        <v>18</v>
      </c>
      <c r="U1835" s="1" t="s">
        <v>58</v>
      </c>
      <c r="V1835">
        <f t="shared" si="231"/>
        <v>225617355.53872806</v>
      </c>
      <c r="X1835" t="s">
        <v>100</v>
      </c>
      <c r="Y1835">
        <v>2014</v>
      </c>
      <c r="Z1835" t="s">
        <v>102</v>
      </c>
      <c r="AA1835">
        <f t="shared" si="225"/>
        <v>0.96398332625270855</v>
      </c>
      <c r="AB1835">
        <f t="shared" si="226"/>
        <v>9.254596799147075</v>
      </c>
      <c r="AC1835">
        <f t="shared" si="227"/>
        <v>46.456179805449146</v>
      </c>
      <c r="AD1835">
        <f t="shared" si="228"/>
        <v>43.295124540089397</v>
      </c>
      <c r="AE1835">
        <f t="shared" si="229"/>
        <v>3.0115529061674882E-2</v>
      </c>
      <c r="AF1835" s="1" t="s">
        <v>18</v>
      </c>
      <c r="AG1835" s="1" t="s">
        <v>58</v>
      </c>
      <c r="AH1835">
        <f t="shared" si="232"/>
        <v>100</v>
      </c>
    </row>
    <row r="1836" spans="1:34" x14ac:dyDescent="0.45">
      <c r="A1836" t="str">
        <f>MID('Stand condition - SCT output'!$I1836,9,4)</f>
        <v>2013</v>
      </c>
      <c r="B1836">
        <f t="shared" si="230"/>
        <v>2014</v>
      </c>
      <c r="C1836" t="str">
        <f>MID('Stand condition - SCT output'!$I1836,18,4)</f>
        <v>2015</v>
      </c>
      <c r="D1836">
        <f>SUM('Stand condition - SCT output'!$B1836:$C1836)</f>
        <v>872263.37245064497</v>
      </c>
      <c r="E1836" s="1">
        <f>'Stand condition - SCT output'!$D1836</f>
        <v>10554346.3934651</v>
      </c>
      <c r="F1836" s="1">
        <f>'Stand condition - SCT output'!$E1836</f>
        <v>47138023.926996201</v>
      </c>
      <c r="G1836" s="1">
        <f>'Stand condition - SCT output'!$F1836</f>
        <v>22901534.378421798</v>
      </c>
      <c r="H1836" s="1">
        <f>'Stand condition - SCT output'!$G1836</f>
        <v>7471.6497192382803</v>
      </c>
      <c r="I1836" s="1" t="str">
        <f>'Stand condition - SCT output'!$H1836</f>
        <v>Border Rivers</v>
      </c>
      <c r="J1836" s="1" t="str">
        <f>'Stand condition - SCT output'!$J1836</f>
        <v>Black Box</v>
      </c>
      <c r="K1836" s="1"/>
      <c r="L1836" t="s">
        <v>100</v>
      </c>
      <c r="M1836">
        <v>2014</v>
      </c>
      <c r="N1836" t="s">
        <v>102</v>
      </c>
      <c r="O1836">
        <v>872263.37245064497</v>
      </c>
      <c r="P1836" s="1">
        <v>10554346.3934651</v>
      </c>
      <c r="Q1836" s="1">
        <v>47138023.926996201</v>
      </c>
      <c r="R1836" s="1">
        <v>22901534.378421798</v>
      </c>
      <c r="S1836" s="1">
        <v>7471.6497192382803</v>
      </c>
      <c r="T1836" s="1" t="s">
        <v>19</v>
      </c>
      <c r="U1836" s="1" t="s">
        <v>58</v>
      </c>
      <c r="V1836">
        <f t="shared" si="231"/>
        <v>81473639.721052974</v>
      </c>
      <c r="X1836" t="s">
        <v>100</v>
      </c>
      <c r="Y1836">
        <v>2014</v>
      </c>
      <c r="Z1836" t="s">
        <v>102</v>
      </c>
      <c r="AA1836">
        <f t="shared" si="225"/>
        <v>1.0706080831015705</v>
      </c>
      <c r="AB1836">
        <f t="shared" si="226"/>
        <v>12.954308202752152</v>
      </c>
      <c r="AC1836">
        <f t="shared" si="227"/>
        <v>57.856779307253206</v>
      </c>
      <c r="AD1836">
        <f t="shared" si="228"/>
        <v>28.109133772385022</v>
      </c>
      <c r="AE1836">
        <f t="shared" si="229"/>
        <v>9.1706345080684905E-3</v>
      </c>
      <c r="AF1836" s="1" t="s">
        <v>19</v>
      </c>
      <c r="AG1836" s="1" t="s">
        <v>58</v>
      </c>
      <c r="AH1836">
        <f t="shared" si="232"/>
        <v>100.00000000000001</v>
      </c>
    </row>
    <row r="1837" spans="1:34" x14ac:dyDescent="0.45">
      <c r="A1837" t="str">
        <f>MID('Stand condition - SCT output'!$I1837,9,4)</f>
        <v>2013</v>
      </c>
      <c r="B1837">
        <f t="shared" si="230"/>
        <v>2014</v>
      </c>
      <c r="C1837" t="str">
        <f>MID('Stand condition - SCT output'!$I1837,18,4)</f>
        <v>2015</v>
      </c>
      <c r="D1837">
        <f>SUM('Stand condition - SCT output'!$B1837:$C1837)</f>
        <v>1871.46862792968</v>
      </c>
      <c r="E1837" s="1">
        <f>'Stand condition - SCT output'!$D1837</f>
        <v>49881.973449707002</v>
      </c>
      <c r="F1837" s="1">
        <f>'Stand condition - SCT output'!$E1837</f>
        <v>254929.02447509699</v>
      </c>
      <c r="G1837" s="1">
        <f>'Stand condition - SCT output'!$F1837</f>
        <v>409067.59829580202</v>
      </c>
      <c r="H1837" s="1">
        <f>'Stand condition - SCT output'!$G1837</f>
        <v>624.27142333984295</v>
      </c>
      <c r="I1837" s="1" t="str">
        <f>'Stand condition - SCT output'!$H1837</f>
        <v>Campaspe</v>
      </c>
      <c r="J1837" s="1" t="str">
        <f>'Stand condition - SCT output'!$J1837</f>
        <v>Black Box</v>
      </c>
      <c r="K1837" s="1"/>
      <c r="L1837" t="s">
        <v>100</v>
      </c>
      <c r="M1837">
        <v>2014</v>
      </c>
      <c r="N1837" t="s">
        <v>102</v>
      </c>
      <c r="O1837">
        <v>1871.46862792968</v>
      </c>
      <c r="P1837" s="1">
        <v>49881.973449707002</v>
      </c>
      <c r="Q1837" s="1">
        <v>254929.02447509699</v>
      </c>
      <c r="R1837" s="1">
        <v>409067.59829580202</v>
      </c>
      <c r="S1837" s="1">
        <v>624.27142333984295</v>
      </c>
      <c r="T1837" s="1" t="s">
        <v>20</v>
      </c>
      <c r="U1837" s="1" t="s">
        <v>58</v>
      </c>
      <c r="V1837">
        <f t="shared" si="231"/>
        <v>716374.33627187554</v>
      </c>
      <c r="X1837" t="s">
        <v>100</v>
      </c>
      <c r="Y1837">
        <v>2014</v>
      </c>
      <c r="Z1837" t="s">
        <v>102</v>
      </c>
      <c r="AA1837">
        <f t="shared" si="225"/>
        <v>0.26124171863401702</v>
      </c>
      <c r="AB1837">
        <f t="shared" si="226"/>
        <v>6.9631156399740144</v>
      </c>
      <c r="AC1837">
        <f t="shared" si="227"/>
        <v>35.586007422011747</v>
      </c>
      <c r="AD1837">
        <f t="shared" si="228"/>
        <v>57.102492032957798</v>
      </c>
      <c r="AE1837">
        <f t="shared" si="229"/>
        <v>8.7143186422429561E-2</v>
      </c>
      <c r="AF1837" s="1" t="s">
        <v>20</v>
      </c>
      <c r="AG1837" s="1" t="s">
        <v>58</v>
      </c>
      <c r="AH1837">
        <f t="shared" si="232"/>
        <v>100</v>
      </c>
    </row>
    <row r="1838" spans="1:34" x14ac:dyDescent="0.45">
      <c r="A1838" t="str">
        <f>MID('Stand condition - SCT output'!$I1838,9,4)</f>
        <v>2013</v>
      </c>
      <c r="B1838">
        <f t="shared" si="230"/>
        <v>2014</v>
      </c>
      <c r="C1838" t="str">
        <f>MID('Stand condition - SCT output'!$I1838,18,4)</f>
        <v>2015</v>
      </c>
      <c r="D1838">
        <f>SUM('Stand condition - SCT output'!$B1838:$C1838)</f>
        <v>225572.44158935486</v>
      </c>
      <c r="E1838" s="1">
        <f>'Stand condition - SCT output'!$D1838</f>
        <v>1850304.0637092099</v>
      </c>
      <c r="F1838" s="1">
        <f>'Stand condition - SCT output'!$E1838</f>
        <v>9148071.7458419502</v>
      </c>
      <c r="G1838" s="1">
        <f>'Stand condition - SCT output'!$F1838</f>
        <v>11346130.0261862</v>
      </c>
      <c r="H1838" s="1">
        <f>'Stand condition - SCT output'!$G1838</f>
        <v>12457.523925781201</v>
      </c>
      <c r="I1838" s="1" t="str">
        <f>'Stand condition - SCT output'!$H1838</f>
        <v>Goulburn-Broken</v>
      </c>
      <c r="J1838" s="1" t="str">
        <f>'Stand condition - SCT output'!$J1838</f>
        <v>Black Box</v>
      </c>
      <c r="K1838" s="1"/>
      <c r="L1838" t="s">
        <v>100</v>
      </c>
      <c r="M1838">
        <v>2014</v>
      </c>
      <c r="N1838" t="s">
        <v>102</v>
      </c>
      <c r="O1838">
        <v>225572.44158935486</v>
      </c>
      <c r="P1838" s="1">
        <v>1850304.0637092099</v>
      </c>
      <c r="Q1838" s="1">
        <v>9148071.7458419502</v>
      </c>
      <c r="R1838" s="1">
        <v>11346130.0261862</v>
      </c>
      <c r="S1838" s="1">
        <v>12457.523925781201</v>
      </c>
      <c r="T1838" s="1" t="s">
        <v>21</v>
      </c>
      <c r="U1838" s="1" t="s">
        <v>58</v>
      </c>
      <c r="V1838">
        <f t="shared" si="231"/>
        <v>22582535.801252495</v>
      </c>
      <c r="X1838" t="s">
        <v>100</v>
      </c>
      <c r="Y1838">
        <v>2014</v>
      </c>
      <c r="Z1838" t="s">
        <v>102</v>
      </c>
      <c r="AA1838">
        <f t="shared" si="225"/>
        <v>0.99888003532731662</v>
      </c>
      <c r="AB1838">
        <f t="shared" si="226"/>
        <v>8.1935176810683341</v>
      </c>
      <c r="AC1838">
        <f t="shared" si="227"/>
        <v>40.509497367140547</v>
      </c>
      <c r="AD1838">
        <f t="shared" si="228"/>
        <v>50.242940500760369</v>
      </c>
      <c r="AE1838">
        <f t="shared" si="229"/>
        <v>5.5164415703440481E-2</v>
      </c>
      <c r="AF1838" s="1" t="s">
        <v>21</v>
      </c>
      <c r="AG1838" s="1" t="s">
        <v>58</v>
      </c>
      <c r="AH1838">
        <f t="shared" si="232"/>
        <v>100.00000000000001</v>
      </c>
    </row>
    <row r="1839" spans="1:34" x14ac:dyDescent="0.45">
      <c r="A1839" t="str">
        <f>MID('Stand condition - SCT output'!$I1839,9,4)</f>
        <v>2013</v>
      </c>
      <c r="B1839">
        <f t="shared" si="230"/>
        <v>2014</v>
      </c>
      <c r="C1839" t="str">
        <f>MID('Stand condition - SCT output'!$I1839,18,4)</f>
        <v>2015</v>
      </c>
      <c r="D1839">
        <f>SUM('Stand condition - SCT output'!$B1839:$C1839)</f>
        <v>1223192.9101141151</v>
      </c>
      <c r="E1839" s="1">
        <f>'Stand condition - SCT output'!$D1839</f>
        <v>20877625.109285399</v>
      </c>
      <c r="F1839" s="1">
        <f>'Stand condition - SCT output'!$E1839</f>
        <v>146584512.25369701</v>
      </c>
      <c r="G1839" s="1">
        <f>'Stand condition - SCT output'!$F1839</f>
        <v>46884225.944572598</v>
      </c>
      <c r="H1839" s="1">
        <f>'Stand condition - SCT output'!$G1839</f>
        <v>3362.1159057617101</v>
      </c>
      <c r="I1839" s="1" t="str">
        <f>'Stand condition - SCT output'!$H1839</f>
        <v>Gwydir</v>
      </c>
      <c r="J1839" s="1" t="str">
        <f>'Stand condition - SCT output'!$J1839</f>
        <v>Black Box</v>
      </c>
      <c r="K1839" s="1"/>
      <c r="L1839" t="s">
        <v>100</v>
      </c>
      <c r="M1839">
        <v>2014</v>
      </c>
      <c r="N1839" t="s">
        <v>102</v>
      </c>
      <c r="O1839">
        <v>1223192.9101141151</v>
      </c>
      <c r="P1839" s="1">
        <v>20877625.109285399</v>
      </c>
      <c r="Q1839" s="1">
        <v>146584512.25369701</v>
      </c>
      <c r="R1839" s="1">
        <v>46884225.944572598</v>
      </c>
      <c r="S1839" s="1">
        <v>3362.1159057617101</v>
      </c>
      <c r="T1839" s="1" t="s">
        <v>22</v>
      </c>
      <c r="U1839" s="1" t="s">
        <v>58</v>
      </c>
      <c r="V1839">
        <f t="shared" si="231"/>
        <v>215572918.33357489</v>
      </c>
      <c r="X1839" t="s">
        <v>100</v>
      </c>
      <c r="Y1839">
        <v>2014</v>
      </c>
      <c r="Z1839" t="s">
        <v>102</v>
      </c>
      <c r="AA1839">
        <f t="shared" si="225"/>
        <v>0.56741492371567814</v>
      </c>
      <c r="AB1839">
        <f t="shared" si="226"/>
        <v>9.6847160908123069</v>
      </c>
      <c r="AC1839">
        <f t="shared" si="227"/>
        <v>67.997647100956314</v>
      </c>
      <c r="AD1839">
        <f t="shared" si="228"/>
        <v>21.748662265649028</v>
      </c>
      <c r="AE1839">
        <f t="shared" si="229"/>
        <v>1.5596188666700762E-3</v>
      </c>
      <c r="AF1839" s="1" t="s">
        <v>22</v>
      </c>
      <c r="AG1839" s="1" t="s">
        <v>58</v>
      </c>
      <c r="AH1839">
        <f t="shared" si="232"/>
        <v>100</v>
      </c>
    </row>
    <row r="1840" spans="1:34" x14ac:dyDescent="0.45">
      <c r="A1840" t="str">
        <f>MID('Stand condition - SCT output'!$I1840,9,4)</f>
        <v>2013</v>
      </c>
      <c r="B1840">
        <f t="shared" si="230"/>
        <v>2014</v>
      </c>
      <c r="C1840" t="str">
        <f>MID('Stand condition - SCT output'!$I1840,18,4)</f>
        <v>2015</v>
      </c>
      <c r="D1840">
        <f>SUM('Stand condition - SCT output'!$B1840:$C1840)</f>
        <v>21707136.399106495</v>
      </c>
      <c r="E1840" s="1">
        <f>'Stand condition - SCT output'!$D1840</f>
        <v>299789022.31726903</v>
      </c>
      <c r="F1840" s="1">
        <f>'Stand condition - SCT output'!$E1840</f>
        <v>442770596.77157301</v>
      </c>
      <c r="G1840" s="1">
        <f>'Stand condition - SCT output'!$F1840</f>
        <v>66207971.022832401</v>
      </c>
      <c r="H1840" s="1">
        <f>'Stand condition - SCT output'!$G1840</f>
        <v>11560.5380976658</v>
      </c>
      <c r="I1840" s="1" t="str">
        <f>'Stand condition - SCT output'!$H1840</f>
        <v>Warrego</v>
      </c>
      <c r="J1840" s="1" t="str">
        <f>'Stand condition - SCT output'!$J1840</f>
        <v>Black Box</v>
      </c>
      <c r="K1840" s="1"/>
      <c r="L1840" t="s">
        <v>100</v>
      </c>
      <c r="M1840">
        <v>2014</v>
      </c>
      <c r="N1840" t="s">
        <v>102</v>
      </c>
      <c r="O1840">
        <v>21707136.399106495</v>
      </c>
      <c r="P1840" s="1">
        <v>299789022.31726903</v>
      </c>
      <c r="Q1840" s="1">
        <v>442770596.77157301</v>
      </c>
      <c r="R1840" s="1">
        <v>66207971.022832401</v>
      </c>
      <c r="S1840" s="1">
        <v>11560.5380976658</v>
      </c>
      <c r="T1840" s="1" t="s">
        <v>23</v>
      </c>
      <c r="U1840" s="1" t="s">
        <v>58</v>
      </c>
      <c r="V1840">
        <f t="shared" si="231"/>
        <v>830486287.04887855</v>
      </c>
      <c r="X1840" t="s">
        <v>100</v>
      </c>
      <c r="Y1840">
        <v>2014</v>
      </c>
      <c r="Z1840" t="s">
        <v>102</v>
      </c>
      <c r="AA1840">
        <f t="shared" si="225"/>
        <v>2.6137862524187487</v>
      </c>
      <c r="AB1840">
        <f t="shared" si="226"/>
        <v>36.098009924109057</v>
      </c>
      <c r="AC1840">
        <f t="shared" si="227"/>
        <v>53.314618636865418</v>
      </c>
      <c r="AD1840">
        <f t="shared" si="228"/>
        <v>7.9721931662594336</v>
      </c>
      <c r="AE1840">
        <f t="shared" si="229"/>
        <v>1.3920203473492634E-3</v>
      </c>
      <c r="AF1840" s="1" t="s">
        <v>23</v>
      </c>
      <c r="AG1840" s="1" t="s">
        <v>58</v>
      </c>
      <c r="AH1840">
        <f t="shared" si="232"/>
        <v>100</v>
      </c>
    </row>
    <row r="1841" spans="1:34" x14ac:dyDescent="0.45">
      <c r="A1841" t="str">
        <f>MID('Stand condition - SCT output'!$I1841,9,4)</f>
        <v>2013</v>
      </c>
      <c r="B1841">
        <f t="shared" si="230"/>
        <v>2014</v>
      </c>
      <c r="C1841" t="str">
        <f>MID('Stand condition - SCT output'!$I1841,18,4)</f>
        <v>2015</v>
      </c>
      <c r="D1841">
        <f>SUM('Stand condition - SCT output'!$B1841:$C1841)</f>
        <v>14596.0743408203</v>
      </c>
      <c r="E1841" s="1">
        <f>'Stand condition - SCT output'!$D1841</f>
        <v>104968.054068292</v>
      </c>
      <c r="F1841" s="1">
        <f>'Stand condition - SCT output'!$E1841</f>
        <v>462481.03162482701</v>
      </c>
      <c r="G1841" s="1">
        <f>'Stand condition - SCT output'!$F1841</f>
        <v>629499.54139476095</v>
      </c>
      <c r="H1841" s="1">
        <f>'Stand condition - SCT output'!$G1841</f>
        <v>3148.2230794270799</v>
      </c>
      <c r="I1841" s="1" t="str">
        <f>'Stand condition - SCT output'!$H1841</f>
        <v>Eastern Mt Lofty Ranges</v>
      </c>
      <c r="J1841" s="1" t="str">
        <f>'Stand condition - SCT output'!$J1841</f>
        <v>Black Box</v>
      </c>
      <c r="K1841" s="1"/>
      <c r="L1841" t="s">
        <v>100</v>
      </c>
      <c r="M1841">
        <v>2014</v>
      </c>
      <c r="N1841" t="s">
        <v>102</v>
      </c>
      <c r="O1841">
        <v>14596.0743408203</v>
      </c>
      <c r="P1841" s="1">
        <v>104968.054068292</v>
      </c>
      <c r="Q1841" s="1">
        <v>462481.03162482701</v>
      </c>
      <c r="R1841" s="1">
        <v>629499.54139476095</v>
      </c>
      <c r="S1841" s="1">
        <v>3148.2230794270799</v>
      </c>
      <c r="T1841" s="1" t="s">
        <v>24</v>
      </c>
      <c r="U1841" s="1" t="s">
        <v>58</v>
      </c>
      <c r="V1841">
        <f t="shared" si="231"/>
        <v>1214692.9245081274</v>
      </c>
      <c r="X1841" t="s">
        <v>100</v>
      </c>
      <c r="Y1841">
        <v>2014</v>
      </c>
      <c r="Z1841" t="s">
        <v>102</v>
      </c>
      <c r="AA1841">
        <f t="shared" si="225"/>
        <v>1.2016266865743679</v>
      </c>
      <c r="AB1841">
        <f t="shared" si="226"/>
        <v>8.6415300484933102</v>
      </c>
      <c r="AC1841">
        <f t="shared" si="227"/>
        <v>38.073905123972146</v>
      </c>
      <c r="AD1841">
        <f t="shared" si="228"/>
        <v>51.823759626299612</v>
      </c>
      <c r="AE1841">
        <f t="shared" si="229"/>
        <v>0.25917851466055986</v>
      </c>
      <c r="AF1841" s="1" t="s">
        <v>24</v>
      </c>
      <c r="AG1841" s="1" t="s">
        <v>58</v>
      </c>
      <c r="AH1841">
        <f t="shared" si="232"/>
        <v>100</v>
      </c>
    </row>
    <row r="1842" spans="1:34" x14ac:dyDescent="0.45">
      <c r="A1842" t="str">
        <f>MID('Stand condition - SCT output'!$I1842,9,4)</f>
        <v>2013</v>
      </c>
      <c r="B1842">
        <f t="shared" si="230"/>
        <v>2014</v>
      </c>
      <c r="C1842" t="str">
        <f>MID('Stand condition - SCT output'!$I1842,18,4)</f>
        <v>2015</v>
      </c>
      <c r="D1842">
        <f>SUM('Stand condition - SCT output'!$B1842:$C1842)</f>
        <v>4778971.85602309</v>
      </c>
      <c r="E1842" s="1">
        <f>'Stand condition - SCT output'!$D1842</f>
        <v>33534673.1236182</v>
      </c>
      <c r="F1842" s="1">
        <f>'Stand condition - SCT output'!$E1842</f>
        <v>66178146.376483902</v>
      </c>
      <c r="G1842" s="1">
        <f>'Stand condition - SCT output'!$F1842</f>
        <v>25190013.989303701</v>
      </c>
      <c r="H1842" s="1">
        <f>'Stand condition - SCT output'!$G1842</f>
        <v>8240.1941528320294</v>
      </c>
      <c r="I1842" s="1" t="str">
        <f>'Stand condition - SCT output'!$H1842</f>
        <v>Condamine-Balonne</v>
      </c>
      <c r="J1842" s="1" t="str">
        <f>'Stand condition - SCT output'!$J1842</f>
        <v>Black Box</v>
      </c>
      <c r="K1842" s="1"/>
      <c r="L1842" t="s">
        <v>100</v>
      </c>
      <c r="M1842">
        <v>2014</v>
      </c>
      <c r="N1842" t="s">
        <v>102</v>
      </c>
      <c r="O1842">
        <v>4778971.85602309</v>
      </c>
      <c r="P1842" s="1">
        <v>33534673.1236182</v>
      </c>
      <c r="Q1842" s="1">
        <v>66178146.376483902</v>
      </c>
      <c r="R1842" s="1">
        <v>25190013.989303701</v>
      </c>
      <c r="S1842" s="1">
        <v>8240.1941528320294</v>
      </c>
      <c r="T1842" s="1" t="s">
        <v>25</v>
      </c>
      <c r="U1842" s="1" t="s">
        <v>58</v>
      </c>
      <c r="V1842">
        <f t="shared" si="231"/>
        <v>129690045.53958172</v>
      </c>
      <c r="X1842" t="s">
        <v>100</v>
      </c>
      <c r="Y1842">
        <v>2014</v>
      </c>
      <c r="Z1842" t="s">
        <v>102</v>
      </c>
      <c r="AA1842">
        <f t="shared" si="225"/>
        <v>3.6849180182950407</v>
      </c>
      <c r="AB1842">
        <f t="shared" si="226"/>
        <v>25.857553665044659</v>
      </c>
      <c r="AC1842">
        <f t="shared" si="227"/>
        <v>51.027930556386593</v>
      </c>
      <c r="AD1842">
        <f t="shared" si="228"/>
        <v>19.423244000338983</v>
      </c>
      <c r="AE1842">
        <f t="shared" si="229"/>
        <v>6.3537599347338507E-3</v>
      </c>
      <c r="AF1842" s="1" t="s">
        <v>25</v>
      </c>
      <c r="AG1842" s="1" t="s">
        <v>58</v>
      </c>
      <c r="AH1842">
        <f t="shared" si="232"/>
        <v>100.00000000000001</v>
      </c>
    </row>
    <row r="1843" spans="1:34" x14ac:dyDescent="0.45">
      <c r="A1843" t="str">
        <f>MID('Stand condition - SCT output'!$I1843,9,4)</f>
        <v>2014</v>
      </c>
      <c r="B1843">
        <f t="shared" si="230"/>
        <v>2015</v>
      </c>
      <c r="C1843" t="str">
        <f>MID('Stand condition - SCT output'!$I1843,18,4)</f>
        <v>2016</v>
      </c>
      <c r="D1843">
        <f>SUM('Stand condition - SCT output'!$B1843:$C1843)</f>
        <v>87018234.555912688</v>
      </c>
      <c r="E1843" s="1">
        <f>'Stand condition - SCT output'!$D1843</f>
        <v>278848696.45465899</v>
      </c>
      <c r="F1843" s="1">
        <f>'Stand condition - SCT output'!$E1843</f>
        <v>391662306.319722</v>
      </c>
      <c r="G1843" s="1">
        <f>'Stand condition - SCT output'!$F1843</f>
        <v>164982809.806521</v>
      </c>
      <c r="H1843" s="1">
        <f>'Stand condition - SCT output'!$G1843</f>
        <v>105085.60052490199</v>
      </c>
      <c r="I1843" s="1" t="str">
        <f>'Stand condition - SCT output'!$H1843</f>
        <v>Murrumbidgee</v>
      </c>
      <c r="J1843" s="1" t="str">
        <f>'Stand condition - SCT output'!$J1843</f>
        <v>Black Box</v>
      </c>
      <c r="K1843" s="1"/>
      <c r="L1843" t="s">
        <v>101</v>
      </c>
      <c r="M1843">
        <v>2015</v>
      </c>
      <c r="N1843" t="s">
        <v>103</v>
      </c>
      <c r="O1843">
        <v>87018234.555912688</v>
      </c>
      <c r="P1843" s="1">
        <v>278848696.45465899</v>
      </c>
      <c r="Q1843" s="1">
        <v>391662306.319722</v>
      </c>
      <c r="R1843" s="1">
        <v>164982809.806521</v>
      </c>
      <c r="S1843" s="1">
        <v>105085.60052490199</v>
      </c>
      <c r="T1843" s="1" t="s">
        <v>4</v>
      </c>
      <c r="U1843" s="1" t="s">
        <v>58</v>
      </c>
      <c r="V1843">
        <f t="shared" si="231"/>
        <v>922617132.7373395</v>
      </c>
      <c r="X1843" t="s">
        <v>101</v>
      </c>
      <c r="Y1843">
        <v>2015</v>
      </c>
      <c r="Z1843" t="s">
        <v>103</v>
      </c>
      <c r="AA1843">
        <f t="shared" si="225"/>
        <v>9.4316733852248955</v>
      </c>
      <c r="AB1843">
        <f t="shared" si="226"/>
        <v>30.223663376739463</v>
      </c>
      <c r="AC1843">
        <f t="shared" si="227"/>
        <v>42.451228404754175</v>
      </c>
      <c r="AD1843">
        <f t="shared" si="228"/>
        <v>17.882044886488149</v>
      </c>
      <c r="AE1843">
        <f t="shared" si="229"/>
        <v>1.1389946793326987E-2</v>
      </c>
      <c r="AF1843" s="1" t="s">
        <v>4</v>
      </c>
      <c r="AG1843" s="1" t="s">
        <v>58</v>
      </c>
      <c r="AH1843">
        <f t="shared" si="232"/>
        <v>100</v>
      </c>
    </row>
    <row r="1844" spans="1:34" x14ac:dyDescent="0.45">
      <c r="A1844" t="str">
        <f>MID('Stand condition - SCT output'!$I1844,9,4)</f>
        <v>2014</v>
      </c>
      <c r="B1844">
        <f t="shared" si="230"/>
        <v>2015</v>
      </c>
      <c r="C1844" t="str">
        <f>MID('Stand condition - SCT output'!$I1844,18,4)</f>
        <v>2016</v>
      </c>
      <c r="D1844">
        <f>SUM('Stand condition - SCT output'!$B1844:$C1844)</f>
        <v>312859.65518224298</v>
      </c>
      <c r="E1844" s="1">
        <f>'Stand condition - SCT output'!$D1844</f>
        <v>7220946.06891084</v>
      </c>
      <c r="F1844" s="1">
        <f>'Stand condition - SCT output'!$E1844</f>
        <v>134023042.169128</v>
      </c>
      <c r="G1844" s="1">
        <f>'Stand condition - SCT output'!$F1844</f>
        <v>95033290.135243595</v>
      </c>
      <c r="H1844" s="1">
        <f>'Stand condition - SCT output'!$G1844</f>
        <v>10653.1965332031</v>
      </c>
      <c r="I1844" s="1" t="str">
        <f>'Stand condition - SCT output'!$H1844</f>
        <v>Namoi</v>
      </c>
      <c r="J1844" s="1" t="str">
        <f>'Stand condition - SCT output'!$J1844</f>
        <v>Black Box</v>
      </c>
      <c r="K1844" s="1"/>
      <c r="L1844" t="s">
        <v>101</v>
      </c>
      <c r="M1844">
        <v>2015</v>
      </c>
      <c r="N1844" t="s">
        <v>103</v>
      </c>
      <c r="O1844">
        <v>312859.65518224298</v>
      </c>
      <c r="P1844" s="1">
        <v>7220946.06891084</v>
      </c>
      <c r="Q1844" s="1">
        <v>134023042.169128</v>
      </c>
      <c r="R1844" s="1">
        <v>95033290.135243595</v>
      </c>
      <c r="S1844" s="1">
        <v>10653.1965332031</v>
      </c>
      <c r="T1844" s="1" t="s">
        <v>7</v>
      </c>
      <c r="U1844" s="1" t="s">
        <v>58</v>
      </c>
      <c r="V1844">
        <f t="shared" si="231"/>
        <v>236600791.22499788</v>
      </c>
      <c r="X1844" t="s">
        <v>101</v>
      </c>
      <c r="Y1844">
        <v>2015</v>
      </c>
      <c r="Z1844" t="s">
        <v>103</v>
      </c>
      <c r="AA1844">
        <f t="shared" si="225"/>
        <v>0.13223102660072086</v>
      </c>
      <c r="AB1844">
        <f t="shared" si="226"/>
        <v>3.0519534746796384</v>
      </c>
      <c r="AC1844">
        <f t="shared" si="227"/>
        <v>56.64522146152818</v>
      </c>
      <c r="AD1844">
        <f t="shared" si="228"/>
        <v>40.166091433257613</v>
      </c>
      <c r="AE1844">
        <f t="shared" si="229"/>
        <v>4.5026039338441331E-3</v>
      </c>
      <c r="AF1844" s="1" t="s">
        <v>7</v>
      </c>
      <c r="AG1844" s="1" t="s">
        <v>58</v>
      </c>
      <c r="AH1844">
        <f t="shared" si="232"/>
        <v>100</v>
      </c>
    </row>
    <row r="1845" spans="1:34" x14ac:dyDescent="0.45">
      <c r="A1845" t="str">
        <f>MID('Stand condition - SCT output'!$I1845,9,4)</f>
        <v>2014</v>
      </c>
      <c r="B1845">
        <f t="shared" si="230"/>
        <v>2015</v>
      </c>
      <c r="C1845" t="str">
        <f>MID('Stand condition - SCT output'!$I1845,18,4)</f>
        <v>2016</v>
      </c>
      <c r="D1845">
        <f>SUM('Stand condition - SCT output'!$B1845:$C1845)</f>
        <v>1476185.7702686915</v>
      </c>
      <c r="E1845" s="1">
        <f>'Stand condition - SCT output'!$D1845</f>
        <v>61026110.824413799</v>
      </c>
      <c r="F1845" s="1">
        <f>'Stand condition - SCT output'!$E1845</f>
        <v>212989209.80251899</v>
      </c>
      <c r="G1845" s="1">
        <f>'Stand condition - SCT output'!$F1845</f>
        <v>15584101.0830674</v>
      </c>
      <c r="H1845" s="1">
        <f>'Stand condition - SCT output'!$G1845</f>
        <v>0</v>
      </c>
      <c r="I1845" s="1" t="str">
        <f>'Stand condition - SCT output'!$H1845</f>
        <v>Nebine</v>
      </c>
      <c r="J1845" s="1" t="str">
        <f>'Stand condition - SCT output'!$J1845</f>
        <v>Black Box</v>
      </c>
      <c r="K1845" s="1"/>
      <c r="L1845" t="s">
        <v>101</v>
      </c>
      <c r="M1845">
        <v>2015</v>
      </c>
      <c r="N1845" t="s">
        <v>103</v>
      </c>
      <c r="O1845">
        <v>1476185.7702686915</v>
      </c>
      <c r="P1845" s="1">
        <v>61026110.824413799</v>
      </c>
      <c r="Q1845" s="1">
        <v>212989209.80251899</v>
      </c>
      <c r="R1845" s="1">
        <v>15584101.0830674</v>
      </c>
      <c r="S1845" s="1">
        <v>0</v>
      </c>
      <c r="T1845" s="1" t="s">
        <v>8</v>
      </c>
      <c r="U1845" s="1" t="s">
        <v>58</v>
      </c>
      <c r="V1845">
        <f t="shared" si="231"/>
        <v>291075607.4802689</v>
      </c>
      <c r="X1845" t="s">
        <v>101</v>
      </c>
      <c r="Y1845">
        <v>2015</v>
      </c>
      <c r="Z1845" t="s">
        <v>103</v>
      </c>
      <c r="AA1845">
        <f t="shared" si="225"/>
        <v>0.50714856632868399</v>
      </c>
      <c r="AB1845">
        <f t="shared" si="226"/>
        <v>20.965724800059231</v>
      </c>
      <c r="AC1845">
        <f t="shared" si="227"/>
        <v>73.173156502630292</v>
      </c>
      <c r="AD1845">
        <f t="shared" si="228"/>
        <v>5.353970130981792</v>
      </c>
      <c r="AE1845">
        <f t="shared" si="229"/>
        <v>0</v>
      </c>
      <c r="AF1845" s="1" t="s">
        <v>8</v>
      </c>
      <c r="AG1845" s="1" t="s">
        <v>58</v>
      </c>
      <c r="AH1845">
        <f t="shared" si="232"/>
        <v>100</v>
      </c>
    </row>
    <row r="1846" spans="1:34" x14ac:dyDescent="0.45">
      <c r="A1846" t="str">
        <f>MID('Stand condition - SCT output'!$I1846,9,4)</f>
        <v>2014</v>
      </c>
      <c r="B1846">
        <f t="shared" si="230"/>
        <v>2015</v>
      </c>
      <c r="C1846" t="str">
        <f>MID('Stand condition - SCT output'!$I1846,18,4)</f>
        <v>2016</v>
      </c>
      <c r="D1846">
        <f>SUM('Stand condition - SCT output'!$B1846:$C1846)</f>
        <v>1867.06298828125</v>
      </c>
      <c r="E1846" s="1">
        <f>'Stand condition - SCT output'!$D1846</f>
        <v>43643.3651733398</v>
      </c>
      <c r="F1846" s="1">
        <f>'Stand condition - SCT output'!$E1846</f>
        <v>119011.16302490199</v>
      </c>
      <c r="G1846" s="1">
        <f>'Stand condition - SCT output'!$F1846</f>
        <v>226544.173750574</v>
      </c>
      <c r="H1846" s="1">
        <f>'Stand condition - SCT output'!$G1846</f>
        <v>8079.3980712890598</v>
      </c>
      <c r="I1846" s="1" t="str">
        <f>'Stand condition - SCT output'!$H1846</f>
        <v>Ovens</v>
      </c>
      <c r="J1846" s="1" t="str">
        <f>'Stand condition - SCT output'!$J1846</f>
        <v>Black Box</v>
      </c>
      <c r="K1846" s="1"/>
      <c r="L1846" t="s">
        <v>101</v>
      </c>
      <c r="M1846">
        <v>2015</v>
      </c>
      <c r="N1846" t="s">
        <v>103</v>
      </c>
      <c r="O1846">
        <v>1867.06298828125</v>
      </c>
      <c r="P1846" s="1">
        <v>43643.3651733398</v>
      </c>
      <c r="Q1846" s="1">
        <v>119011.16302490199</v>
      </c>
      <c r="R1846" s="1">
        <v>226544.173750574</v>
      </c>
      <c r="S1846" s="1">
        <v>8079.3980712890598</v>
      </c>
      <c r="T1846" s="1" t="s">
        <v>9</v>
      </c>
      <c r="U1846" s="1" t="s">
        <v>58</v>
      </c>
      <c r="V1846">
        <f t="shared" si="231"/>
        <v>399145.16300838609</v>
      </c>
      <c r="X1846" t="s">
        <v>101</v>
      </c>
      <c r="Y1846">
        <v>2015</v>
      </c>
      <c r="Z1846" t="s">
        <v>103</v>
      </c>
      <c r="AA1846">
        <f t="shared" si="225"/>
        <v>0.46776540499928915</v>
      </c>
      <c r="AB1846">
        <f t="shared" si="226"/>
        <v>10.934208708530146</v>
      </c>
      <c r="AC1846">
        <f t="shared" si="227"/>
        <v>29.816511398486256</v>
      </c>
      <c r="AD1846">
        <f t="shared" si="228"/>
        <v>56.75733912020732</v>
      </c>
      <c r="AE1846">
        <f t="shared" si="229"/>
        <v>2.0241753677769885</v>
      </c>
      <c r="AF1846" s="1" t="s">
        <v>9</v>
      </c>
      <c r="AG1846" s="1" t="s">
        <v>58</v>
      </c>
      <c r="AH1846">
        <f t="shared" si="232"/>
        <v>100</v>
      </c>
    </row>
    <row r="1847" spans="1:34" x14ac:dyDescent="0.45">
      <c r="A1847" t="str">
        <f>MID('Stand condition - SCT output'!$I1847,9,4)</f>
        <v>2014</v>
      </c>
      <c r="B1847">
        <f t="shared" si="230"/>
        <v>2015</v>
      </c>
      <c r="C1847" t="str">
        <f>MID('Stand condition - SCT output'!$I1847,18,4)</f>
        <v>2016</v>
      </c>
      <c r="D1847">
        <f>SUM('Stand condition - SCT output'!$B1847:$C1847)</f>
        <v>15078107.356262159</v>
      </c>
      <c r="E1847" s="1">
        <f>'Stand condition - SCT output'!$D1847</f>
        <v>84242457.178182602</v>
      </c>
      <c r="F1847" s="1">
        <f>'Stand condition - SCT output'!$E1847</f>
        <v>190782110.50428501</v>
      </c>
      <c r="G1847" s="1">
        <f>'Stand condition - SCT output'!$F1847</f>
        <v>92837533.200382695</v>
      </c>
      <c r="H1847" s="1">
        <f>'Stand condition - SCT output'!$G1847</f>
        <v>12227.820380715701</v>
      </c>
      <c r="I1847" s="1" t="str">
        <f>'Stand condition - SCT output'!$H1847</f>
        <v>Paroo</v>
      </c>
      <c r="J1847" s="1" t="str">
        <f>'Stand condition - SCT output'!$J1847</f>
        <v>Black Box</v>
      </c>
      <c r="K1847" s="1"/>
      <c r="L1847" t="s">
        <v>101</v>
      </c>
      <c r="M1847">
        <v>2015</v>
      </c>
      <c r="N1847" t="s">
        <v>103</v>
      </c>
      <c r="O1847">
        <v>15078107.356262159</v>
      </c>
      <c r="P1847" s="1">
        <v>84242457.178182602</v>
      </c>
      <c r="Q1847" s="1">
        <v>190782110.50428501</v>
      </c>
      <c r="R1847" s="1">
        <v>92837533.200382695</v>
      </c>
      <c r="S1847" s="1">
        <v>12227.820380715701</v>
      </c>
      <c r="T1847" s="1" t="s">
        <v>10</v>
      </c>
      <c r="U1847" s="1" t="s">
        <v>58</v>
      </c>
      <c r="V1847">
        <f t="shared" si="231"/>
        <v>382952436.05949318</v>
      </c>
      <c r="X1847" t="s">
        <v>101</v>
      </c>
      <c r="Y1847">
        <v>2015</v>
      </c>
      <c r="Z1847" t="s">
        <v>103</v>
      </c>
      <c r="AA1847">
        <f t="shared" si="225"/>
        <v>3.9373316204521323</v>
      </c>
      <c r="AB1847">
        <f t="shared" si="226"/>
        <v>21.998151531563884</v>
      </c>
      <c r="AC1847">
        <f t="shared" si="227"/>
        <v>49.818748371833379</v>
      </c>
      <c r="AD1847">
        <f t="shared" si="228"/>
        <v>24.242575437216964</v>
      </c>
      <c r="AE1847">
        <f t="shared" si="229"/>
        <v>3.1930389336434612E-3</v>
      </c>
      <c r="AF1847" s="1" t="s">
        <v>10</v>
      </c>
      <c r="AG1847" s="1" t="s">
        <v>58</v>
      </c>
      <c r="AH1847">
        <f t="shared" si="232"/>
        <v>100.00000000000001</v>
      </c>
    </row>
    <row r="1848" spans="1:34" x14ac:dyDescent="0.45">
      <c r="A1848" t="str">
        <f>MID('Stand condition - SCT output'!$I1848,9,4)</f>
        <v>2014</v>
      </c>
      <c r="B1848">
        <f t="shared" si="230"/>
        <v>2015</v>
      </c>
      <c r="C1848" t="str">
        <f>MID('Stand condition - SCT output'!$I1848,18,4)</f>
        <v>2016</v>
      </c>
      <c r="D1848">
        <f>SUM('Stand condition - SCT output'!$B1848:$C1848)</f>
        <v>14159739.460398665</v>
      </c>
      <c r="E1848" s="1">
        <f>'Stand condition - SCT output'!$D1848</f>
        <v>33411395.039198399</v>
      </c>
      <c r="F1848" s="1">
        <f>'Stand condition - SCT output'!$E1848</f>
        <v>55389159.969430402</v>
      </c>
      <c r="G1848" s="1">
        <f>'Stand condition - SCT output'!$F1848</f>
        <v>15874926.322313</v>
      </c>
      <c r="H1848" s="1">
        <f>'Stand condition - SCT output'!$G1848</f>
        <v>1240.88195800781</v>
      </c>
      <c r="I1848" s="1" t="str">
        <f>'Stand condition - SCT output'!$H1848</f>
        <v>Wimmera-Avoca</v>
      </c>
      <c r="J1848" s="1" t="str">
        <f>'Stand condition - SCT output'!$J1848</f>
        <v>Black Box</v>
      </c>
      <c r="K1848" s="1"/>
      <c r="L1848" t="s">
        <v>101</v>
      </c>
      <c r="M1848">
        <v>2015</v>
      </c>
      <c r="N1848" t="s">
        <v>103</v>
      </c>
      <c r="O1848">
        <v>14159739.460398665</v>
      </c>
      <c r="P1848" s="1">
        <v>33411395.039198399</v>
      </c>
      <c r="Q1848" s="1">
        <v>55389159.969430402</v>
      </c>
      <c r="R1848" s="1">
        <v>15874926.322313</v>
      </c>
      <c r="S1848" s="1">
        <v>1240.88195800781</v>
      </c>
      <c r="T1848" s="1" t="s">
        <v>11</v>
      </c>
      <c r="U1848" s="1" t="s">
        <v>58</v>
      </c>
      <c r="V1848">
        <f t="shared" si="231"/>
        <v>118836461.67329846</v>
      </c>
      <c r="X1848" t="s">
        <v>101</v>
      </c>
      <c r="Y1848">
        <v>2015</v>
      </c>
      <c r="Z1848" t="s">
        <v>103</v>
      </c>
      <c r="AA1848">
        <f t="shared" si="225"/>
        <v>11.915315603493971</v>
      </c>
      <c r="AB1848">
        <f t="shared" si="226"/>
        <v>28.115440807259962</v>
      </c>
      <c r="AC1848">
        <f t="shared" si="227"/>
        <v>46.609566785743397</v>
      </c>
      <c r="AD1848">
        <f t="shared" si="228"/>
        <v>13.35863261055</v>
      </c>
      <c r="AE1848">
        <f t="shared" si="229"/>
        <v>1.0441929526808064E-3</v>
      </c>
      <c r="AF1848" s="1" t="s">
        <v>11</v>
      </c>
      <c r="AG1848" s="1" t="s">
        <v>58</v>
      </c>
      <c r="AH1848">
        <f t="shared" si="232"/>
        <v>100</v>
      </c>
    </row>
    <row r="1849" spans="1:34" x14ac:dyDescent="0.45">
      <c r="A1849" t="str">
        <f>MID('Stand condition - SCT output'!$I1849,9,4)</f>
        <v>2014</v>
      </c>
      <c r="B1849">
        <f t="shared" si="230"/>
        <v>2015</v>
      </c>
      <c r="C1849" t="str">
        <f>MID('Stand condition - SCT output'!$I1849,18,4)</f>
        <v>2016</v>
      </c>
      <c r="D1849">
        <f>SUM('Stand condition - SCT output'!$B1849:$C1849)</f>
        <v>56526737.519125246</v>
      </c>
      <c r="E1849" s="1">
        <f>'Stand condition - SCT output'!$D1849</f>
        <v>335024045.846569</v>
      </c>
      <c r="F1849" s="1">
        <f>'Stand condition - SCT output'!$E1849</f>
        <v>393034515.434237</v>
      </c>
      <c r="G1849" s="1">
        <f>'Stand condition - SCT output'!$F1849</f>
        <v>100996623.85116901</v>
      </c>
      <c r="H1849" s="1">
        <f>'Stand condition - SCT output'!$G1849</f>
        <v>17397.025390625</v>
      </c>
      <c r="I1849" s="1" t="str">
        <f>'Stand condition - SCT output'!$H1849</f>
        <v>Lachlan</v>
      </c>
      <c r="J1849" s="1" t="str">
        <f>'Stand condition - SCT output'!$J1849</f>
        <v>Black Box</v>
      </c>
      <c r="K1849" s="1"/>
      <c r="L1849" t="s">
        <v>101</v>
      </c>
      <c r="M1849">
        <v>2015</v>
      </c>
      <c r="N1849" t="s">
        <v>103</v>
      </c>
      <c r="O1849">
        <v>56526737.519125246</v>
      </c>
      <c r="P1849" s="1">
        <v>335024045.846569</v>
      </c>
      <c r="Q1849" s="1">
        <v>393034515.434237</v>
      </c>
      <c r="R1849" s="1">
        <v>100996623.85116901</v>
      </c>
      <c r="S1849" s="1">
        <v>17397.025390625</v>
      </c>
      <c r="T1849" s="1" t="s">
        <v>12</v>
      </c>
      <c r="U1849" s="1" t="s">
        <v>58</v>
      </c>
      <c r="V1849">
        <f t="shared" si="231"/>
        <v>885599319.6764909</v>
      </c>
      <c r="X1849" t="s">
        <v>101</v>
      </c>
      <c r="Y1849">
        <v>2015</v>
      </c>
      <c r="Z1849" t="s">
        <v>103</v>
      </c>
      <c r="AA1849">
        <f t="shared" si="225"/>
        <v>6.3828795103156173</v>
      </c>
      <c r="AB1849">
        <f t="shared" si="226"/>
        <v>37.83020587334611</v>
      </c>
      <c r="AC1849">
        <f t="shared" si="227"/>
        <v>44.380625267170757</v>
      </c>
      <c r="AD1849">
        <f t="shared" si="228"/>
        <v>11.404324913897069</v>
      </c>
      <c r="AE1849">
        <f t="shared" si="229"/>
        <v>1.9644352704539258E-3</v>
      </c>
      <c r="AF1849" s="1" t="s">
        <v>12</v>
      </c>
      <c r="AG1849" s="1" t="s">
        <v>58</v>
      </c>
      <c r="AH1849">
        <f t="shared" si="232"/>
        <v>100.00000000000001</v>
      </c>
    </row>
    <row r="1850" spans="1:34" x14ac:dyDescent="0.45">
      <c r="A1850" t="str">
        <f>MID('Stand condition - SCT output'!$I1850,9,4)</f>
        <v>2014</v>
      </c>
      <c r="B1850">
        <f t="shared" si="230"/>
        <v>2015</v>
      </c>
      <c r="C1850" t="str">
        <f>MID('Stand condition - SCT output'!$I1850,18,4)</f>
        <v>2016</v>
      </c>
      <c r="D1850">
        <f>SUM('Stand condition - SCT output'!$B1850:$C1850)</f>
        <v>3789925.7069359859</v>
      </c>
      <c r="E1850" s="1">
        <f>'Stand condition - SCT output'!$D1850</f>
        <v>11487551.147541599</v>
      </c>
      <c r="F1850" s="1">
        <f>'Stand condition - SCT output'!$E1850</f>
        <v>14784378.477327401</v>
      </c>
      <c r="G1850" s="1">
        <f>'Stand condition - SCT output'!$F1850</f>
        <v>6320938.1135050403</v>
      </c>
      <c r="H1850" s="1">
        <f>'Stand condition - SCT output'!$G1850</f>
        <v>3115.9489135742101</v>
      </c>
      <c r="I1850" s="1" t="str">
        <f>'Stand condition - SCT output'!$H1850</f>
        <v>Loddon</v>
      </c>
      <c r="J1850" s="1" t="str">
        <f>'Stand condition - SCT output'!$J1850</f>
        <v>Black Box</v>
      </c>
      <c r="K1850" s="1"/>
      <c r="L1850" t="s">
        <v>101</v>
      </c>
      <c r="M1850">
        <v>2015</v>
      </c>
      <c r="N1850" t="s">
        <v>103</v>
      </c>
      <c r="O1850">
        <v>3789925.7069359859</v>
      </c>
      <c r="P1850" s="1">
        <v>11487551.147541599</v>
      </c>
      <c r="Q1850" s="1">
        <v>14784378.477327401</v>
      </c>
      <c r="R1850" s="1">
        <v>6320938.1135050403</v>
      </c>
      <c r="S1850" s="1">
        <v>3115.9489135742101</v>
      </c>
      <c r="T1850" s="1" t="s">
        <v>13</v>
      </c>
      <c r="U1850" s="1" t="s">
        <v>58</v>
      </c>
      <c r="V1850">
        <f t="shared" si="231"/>
        <v>36385909.394223601</v>
      </c>
      <c r="X1850" t="s">
        <v>101</v>
      </c>
      <c r="Y1850">
        <v>2015</v>
      </c>
      <c r="Z1850" t="s">
        <v>103</v>
      </c>
      <c r="AA1850">
        <f t="shared" si="225"/>
        <v>10.415915858729784</v>
      </c>
      <c r="AB1850">
        <f t="shared" si="226"/>
        <v>31.571427892813062</v>
      </c>
      <c r="AC1850">
        <f t="shared" si="227"/>
        <v>40.6321532798476</v>
      </c>
      <c r="AD1850">
        <f t="shared" si="228"/>
        <v>17.371939354382366</v>
      </c>
      <c r="AE1850">
        <f t="shared" si="229"/>
        <v>8.5636142271845444E-3</v>
      </c>
      <c r="AF1850" s="1" t="s">
        <v>13</v>
      </c>
      <c r="AG1850" s="1" t="s">
        <v>58</v>
      </c>
      <c r="AH1850">
        <f t="shared" si="232"/>
        <v>99.999999999999986</v>
      </c>
    </row>
    <row r="1851" spans="1:34" x14ac:dyDescent="0.45">
      <c r="A1851" t="str">
        <f>MID('Stand condition - SCT output'!$I1851,9,4)</f>
        <v>2014</v>
      </c>
      <c r="B1851">
        <f t="shared" si="230"/>
        <v>2015</v>
      </c>
      <c r="C1851" t="str">
        <f>MID('Stand condition - SCT output'!$I1851,18,4)</f>
        <v>2016</v>
      </c>
      <c r="D1851">
        <f>SUM('Stand condition - SCT output'!$B1851:$C1851)</f>
        <v>119502171.80559626</v>
      </c>
      <c r="E1851" s="1">
        <f>'Stand condition - SCT output'!$D1851</f>
        <v>360014243.940139</v>
      </c>
      <c r="F1851" s="1">
        <f>'Stand condition - SCT output'!$E1851</f>
        <v>423948766.93603998</v>
      </c>
      <c r="G1851" s="1">
        <f>'Stand condition - SCT output'!$F1851</f>
        <v>271403766.40012002</v>
      </c>
      <c r="H1851" s="1">
        <f>'Stand condition - SCT output'!$G1851</f>
        <v>15956.729219803099</v>
      </c>
      <c r="I1851" s="1" t="str">
        <f>'Stand condition - SCT output'!$H1851</f>
        <v>Lower Darling</v>
      </c>
      <c r="J1851" s="1" t="str">
        <f>'Stand condition - SCT output'!$J1851</f>
        <v>Black Box</v>
      </c>
      <c r="K1851" s="1"/>
      <c r="L1851" t="s">
        <v>101</v>
      </c>
      <c r="M1851">
        <v>2015</v>
      </c>
      <c r="N1851" t="s">
        <v>103</v>
      </c>
      <c r="O1851">
        <v>119502171.80559626</v>
      </c>
      <c r="P1851" s="1">
        <v>360014243.940139</v>
      </c>
      <c r="Q1851" s="1">
        <v>423948766.93603998</v>
      </c>
      <c r="R1851" s="1">
        <v>271403766.40012002</v>
      </c>
      <c r="S1851" s="1">
        <v>15956.729219803099</v>
      </c>
      <c r="T1851" s="1" t="s">
        <v>14</v>
      </c>
      <c r="U1851" s="1" t="s">
        <v>58</v>
      </c>
      <c r="V1851">
        <f t="shared" si="231"/>
        <v>1174884905.8111153</v>
      </c>
      <c r="X1851" t="s">
        <v>101</v>
      </c>
      <c r="Y1851">
        <v>2015</v>
      </c>
      <c r="Z1851" t="s">
        <v>103</v>
      </c>
      <c r="AA1851">
        <f t="shared" si="225"/>
        <v>10.171393913950622</v>
      </c>
      <c r="AB1851">
        <f t="shared" si="226"/>
        <v>30.642511633221886</v>
      </c>
      <c r="AC1851">
        <f t="shared" si="227"/>
        <v>36.084280667760801</v>
      </c>
      <c r="AD1851">
        <f t="shared" si="228"/>
        <v>23.100455632524167</v>
      </c>
      <c r="AE1851">
        <f t="shared" si="229"/>
        <v>1.3581525425068693E-3</v>
      </c>
      <c r="AF1851" s="1" t="s">
        <v>14</v>
      </c>
      <c r="AG1851" s="1" t="s">
        <v>58</v>
      </c>
      <c r="AH1851">
        <f t="shared" si="232"/>
        <v>99.999999999999972</v>
      </c>
    </row>
    <row r="1852" spans="1:34" x14ac:dyDescent="0.45">
      <c r="A1852" t="str">
        <f>MID('Stand condition - SCT output'!$I1852,9,4)</f>
        <v>2014</v>
      </c>
      <c r="B1852">
        <f t="shared" si="230"/>
        <v>2015</v>
      </c>
      <c r="C1852" t="str">
        <f>MID('Stand condition - SCT output'!$I1852,18,4)</f>
        <v>2016</v>
      </c>
      <c r="D1852">
        <f>SUM('Stand condition - SCT output'!$B1852:$C1852)</f>
        <v>6408354.54909667</v>
      </c>
      <c r="E1852" s="1">
        <f>'Stand condition - SCT output'!$D1852</f>
        <v>211120414.705832</v>
      </c>
      <c r="F1852" s="1">
        <f>'Stand condition - SCT output'!$E1852</f>
        <v>1257082752.6035399</v>
      </c>
      <c r="G1852" s="1">
        <f>'Stand condition - SCT output'!$F1852</f>
        <v>323015336.956011</v>
      </c>
      <c r="H1852" s="1">
        <f>'Stand condition - SCT output'!$G1852</f>
        <v>51441.991882324197</v>
      </c>
      <c r="I1852" s="1" t="str">
        <f>'Stand condition - SCT output'!$H1852</f>
        <v>Macquarie-Castlereagh</v>
      </c>
      <c r="J1852" s="1" t="str">
        <f>'Stand condition - SCT output'!$J1852</f>
        <v>Black Box</v>
      </c>
      <c r="K1852" s="1"/>
      <c r="L1852" t="s">
        <v>101</v>
      </c>
      <c r="M1852">
        <v>2015</v>
      </c>
      <c r="N1852" t="s">
        <v>103</v>
      </c>
      <c r="O1852">
        <v>6408354.54909667</v>
      </c>
      <c r="P1852" s="1">
        <v>211120414.705832</v>
      </c>
      <c r="Q1852" s="1">
        <v>1257082752.6035399</v>
      </c>
      <c r="R1852" s="1">
        <v>323015336.956011</v>
      </c>
      <c r="S1852" s="1">
        <v>51441.991882324197</v>
      </c>
      <c r="T1852" s="1" t="s">
        <v>15</v>
      </c>
      <c r="U1852" s="1" t="s">
        <v>58</v>
      </c>
      <c r="V1852">
        <f t="shared" si="231"/>
        <v>1797678300.8063619</v>
      </c>
      <c r="X1852" t="s">
        <v>101</v>
      </c>
      <c r="Y1852">
        <v>2015</v>
      </c>
      <c r="Z1852" t="s">
        <v>103</v>
      </c>
      <c r="AA1852">
        <f t="shared" si="225"/>
        <v>0.35647949614912494</v>
      </c>
      <c r="AB1852">
        <f t="shared" si="226"/>
        <v>11.744059802642797</v>
      </c>
      <c r="AC1852">
        <f t="shared" si="227"/>
        <v>69.928126297105891</v>
      </c>
      <c r="AD1852">
        <f t="shared" si="228"/>
        <v>17.968472824705071</v>
      </c>
      <c r="AE1852">
        <f t="shared" si="229"/>
        <v>2.8615793971173546E-3</v>
      </c>
      <c r="AF1852" s="1" t="s">
        <v>15</v>
      </c>
      <c r="AG1852" s="1" t="s">
        <v>58</v>
      </c>
      <c r="AH1852">
        <f t="shared" si="232"/>
        <v>100.00000000000001</v>
      </c>
    </row>
    <row r="1853" spans="1:34" x14ac:dyDescent="0.45">
      <c r="A1853" t="str">
        <f>MID('Stand condition - SCT output'!$I1853,9,4)</f>
        <v>2014</v>
      </c>
      <c r="B1853">
        <f t="shared" si="230"/>
        <v>2015</v>
      </c>
      <c r="C1853" t="str">
        <f>MID('Stand condition - SCT output'!$I1853,18,4)</f>
        <v>2016</v>
      </c>
      <c r="D1853">
        <f>SUM('Stand condition - SCT output'!$B1853:$C1853)</f>
        <v>124528.45318603497</v>
      </c>
      <c r="E1853" s="1">
        <f>'Stand condition - SCT output'!$D1853</f>
        <v>2935694.4281005799</v>
      </c>
      <c r="F1853" s="1">
        <f>'Stand condition - SCT output'!$E1853</f>
        <v>14887660.118129799</v>
      </c>
      <c r="G1853" s="1">
        <f>'Stand condition - SCT output'!$F1853</f>
        <v>7525176.9822143503</v>
      </c>
      <c r="H1853" s="1">
        <f>'Stand condition - SCT output'!$G1853</f>
        <v>681.49383544921795</v>
      </c>
      <c r="I1853" s="1" t="str">
        <f>'Stand condition - SCT output'!$H1853</f>
        <v>Moonie</v>
      </c>
      <c r="J1853" s="1" t="str">
        <f>'Stand condition - SCT output'!$J1853</f>
        <v>Black Box</v>
      </c>
      <c r="K1853" s="1"/>
      <c r="L1853" t="s">
        <v>101</v>
      </c>
      <c r="M1853">
        <v>2015</v>
      </c>
      <c r="N1853" t="s">
        <v>103</v>
      </c>
      <c r="O1853">
        <v>124528.45318603497</v>
      </c>
      <c r="P1853" s="1">
        <v>2935694.4281005799</v>
      </c>
      <c r="Q1853" s="1">
        <v>14887660.118129799</v>
      </c>
      <c r="R1853" s="1">
        <v>7525176.9822143503</v>
      </c>
      <c r="S1853" s="1">
        <v>681.49383544921795</v>
      </c>
      <c r="T1853" s="1" t="s">
        <v>16</v>
      </c>
      <c r="U1853" s="1" t="s">
        <v>58</v>
      </c>
      <c r="V1853">
        <f t="shared" si="231"/>
        <v>25473741.475466214</v>
      </c>
      <c r="X1853" t="s">
        <v>101</v>
      </c>
      <c r="Y1853">
        <v>2015</v>
      </c>
      <c r="Z1853" t="s">
        <v>103</v>
      </c>
      <c r="AA1853">
        <f t="shared" si="225"/>
        <v>0.48885026687567057</v>
      </c>
      <c r="AB1853">
        <f t="shared" si="226"/>
        <v>11.524394368718667</v>
      </c>
      <c r="AC1853">
        <f t="shared" si="227"/>
        <v>58.443162471708831</v>
      </c>
      <c r="AD1853">
        <f t="shared" si="228"/>
        <v>29.540917612993191</v>
      </c>
      <c r="AE1853">
        <f t="shared" si="229"/>
        <v>2.6752797036335057E-3</v>
      </c>
      <c r="AF1853" s="1" t="s">
        <v>16</v>
      </c>
      <c r="AG1853" s="1" t="s">
        <v>58</v>
      </c>
      <c r="AH1853">
        <f t="shared" si="232"/>
        <v>99.999999999999986</v>
      </c>
    </row>
    <row r="1854" spans="1:34" x14ac:dyDescent="0.45">
      <c r="A1854" t="str">
        <f>MID('Stand condition - SCT output'!$I1854,9,4)</f>
        <v>2014</v>
      </c>
      <c r="B1854">
        <f t="shared" si="230"/>
        <v>2015</v>
      </c>
      <c r="C1854" t="str">
        <f>MID('Stand condition - SCT output'!$I1854,18,4)</f>
        <v>2016</v>
      </c>
      <c r="D1854">
        <f>SUM('Stand condition - SCT output'!$B1854:$C1854)</f>
        <v>162346633.57567531</v>
      </c>
      <c r="E1854" s="1">
        <f>'Stand condition - SCT output'!$D1854</f>
        <v>431061625.548011</v>
      </c>
      <c r="F1854" s="1">
        <f>'Stand condition - SCT output'!$E1854</f>
        <v>768308161.15009606</v>
      </c>
      <c r="G1854" s="1">
        <f>'Stand condition - SCT output'!$F1854</f>
        <v>583858218.59093904</v>
      </c>
      <c r="H1854" s="1">
        <f>'Stand condition - SCT output'!$G1854</f>
        <v>258660.25657958901</v>
      </c>
      <c r="I1854" s="1" t="str">
        <f>'Stand condition - SCT output'!$H1854</f>
        <v>Murray</v>
      </c>
      <c r="J1854" s="1" t="str">
        <f>'Stand condition - SCT output'!$J1854</f>
        <v>Black Box</v>
      </c>
      <c r="K1854" s="1"/>
      <c r="L1854" t="s">
        <v>101</v>
      </c>
      <c r="M1854">
        <v>2015</v>
      </c>
      <c r="N1854" t="s">
        <v>103</v>
      </c>
      <c r="O1854">
        <v>162346633.57567531</v>
      </c>
      <c r="P1854" s="1">
        <v>431061625.548011</v>
      </c>
      <c r="Q1854" s="1">
        <v>768308161.15009606</v>
      </c>
      <c r="R1854" s="1">
        <v>583858218.59093904</v>
      </c>
      <c r="S1854" s="1">
        <v>258660.25657958901</v>
      </c>
      <c r="T1854" s="1" t="s">
        <v>17</v>
      </c>
      <c r="U1854" s="1" t="s">
        <v>58</v>
      </c>
      <c r="V1854">
        <f t="shared" si="231"/>
        <v>1945833299.1213009</v>
      </c>
      <c r="X1854" t="s">
        <v>101</v>
      </c>
      <c r="Y1854">
        <v>2015</v>
      </c>
      <c r="Z1854" t="s">
        <v>103</v>
      </c>
      <c r="AA1854">
        <f t="shared" si="225"/>
        <v>8.3432960906254294</v>
      </c>
      <c r="AB1854">
        <f t="shared" si="226"/>
        <v>22.153060374836308</v>
      </c>
      <c r="AC1854">
        <f t="shared" si="227"/>
        <v>39.484788419287945</v>
      </c>
      <c r="AD1854">
        <f t="shared" si="228"/>
        <v>30.005562082558544</v>
      </c>
      <c r="AE1854">
        <f t="shared" si="229"/>
        <v>1.3293032691772455E-2</v>
      </c>
      <c r="AF1854" s="1" t="s">
        <v>17</v>
      </c>
      <c r="AG1854" s="1" t="s">
        <v>58</v>
      </c>
      <c r="AH1854">
        <f t="shared" si="232"/>
        <v>100</v>
      </c>
    </row>
    <row r="1855" spans="1:34" x14ac:dyDescent="0.45">
      <c r="A1855" t="str">
        <f>MID('Stand condition - SCT output'!$I1855,9,4)</f>
        <v>2014</v>
      </c>
      <c r="B1855">
        <f t="shared" si="230"/>
        <v>2015</v>
      </c>
      <c r="C1855" t="str">
        <f>MID('Stand condition - SCT output'!$I1855,18,4)</f>
        <v>2016</v>
      </c>
      <c r="D1855">
        <f>SUM('Stand condition - SCT output'!$B1855:$C1855)</f>
        <v>736506.09651237901</v>
      </c>
      <c r="E1855" s="1">
        <f>'Stand condition - SCT output'!$D1855</f>
        <v>9652238.9267381802</v>
      </c>
      <c r="F1855" s="1">
        <f>'Stand condition - SCT output'!$E1855</f>
        <v>103262117.72609501</v>
      </c>
      <c r="G1855" s="1">
        <f>'Stand condition - SCT output'!$F1855</f>
        <v>111931979.959268</v>
      </c>
      <c r="H1855" s="1">
        <f>'Stand condition - SCT output'!$G1855</f>
        <v>34512.830113309901</v>
      </c>
      <c r="I1855" s="1" t="str">
        <f>'Stand condition - SCT output'!$H1855</f>
        <v>Barwon-Darling</v>
      </c>
      <c r="J1855" s="1" t="str">
        <f>'Stand condition - SCT output'!$J1855</f>
        <v>Black Box</v>
      </c>
      <c r="K1855" s="1"/>
      <c r="L1855" t="s">
        <v>101</v>
      </c>
      <c r="M1855">
        <v>2015</v>
      </c>
      <c r="N1855" t="s">
        <v>103</v>
      </c>
      <c r="O1855">
        <v>736506.09651237901</v>
      </c>
      <c r="P1855" s="1">
        <v>9652238.9267381802</v>
      </c>
      <c r="Q1855" s="1">
        <v>103262117.72609501</v>
      </c>
      <c r="R1855" s="1">
        <v>111931979.959268</v>
      </c>
      <c r="S1855" s="1">
        <v>34512.830113309901</v>
      </c>
      <c r="T1855" s="1" t="s">
        <v>18</v>
      </c>
      <c r="U1855" s="1" t="s">
        <v>58</v>
      </c>
      <c r="V1855">
        <f t="shared" si="231"/>
        <v>225617355.5387269</v>
      </c>
      <c r="X1855" t="s">
        <v>101</v>
      </c>
      <c r="Y1855">
        <v>2015</v>
      </c>
      <c r="Z1855" t="s">
        <v>103</v>
      </c>
      <c r="AA1855">
        <f t="shared" si="225"/>
        <v>0.32644035506654934</v>
      </c>
      <c r="AB1855">
        <f t="shared" si="226"/>
        <v>4.2781455813497411</v>
      </c>
      <c r="AC1855">
        <f t="shared" si="227"/>
        <v>45.768694291946971</v>
      </c>
      <c r="AD1855">
        <f t="shared" si="228"/>
        <v>49.611422708150229</v>
      </c>
      <c r="AE1855">
        <f t="shared" si="229"/>
        <v>1.5297063486494868E-2</v>
      </c>
      <c r="AF1855" s="1" t="s">
        <v>18</v>
      </c>
      <c r="AG1855" s="1" t="s">
        <v>58</v>
      </c>
      <c r="AH1855">
        <f t="shared" si="232"/>
        <v>99.999999999999986</v>
      </c>
    </row>
    <row r="1856" spans="1:34" x14ac:dyDescent="0.45">
      <c r="A1856" t="str">
        <f>MID('Stand condition - SCT output'!$I1856,9,4)</f>
        <v>2014</v>
      </c>
      <c r="B1856">
        <f t="shared" si="230"/>
        <v>2015</v>
      </c>
      <c r="C1856" t="str">
        <f>MID('Stand condition - SCT output'!$I1856,18,4)</f>
        <v>2016</v>
      </c>
      <c r="D1856">
        <f>SUM('Stand condition - SCT output'!$B1856:$C1856)</f>
        <v>150912.4937133785</v>
      </c>
      <c r="E1856" s="1">
        <f>'Stand condition - SCT output'!$D1856</f>
        <v>4512772.5231746901</v>
      </c>
      <c r="F1856" s="1">
        <f>'Stand condition - SCT output'!$E1856</f>
        <v>45982880.098530598</v>
      </c>
      <c r="G1856" s="1">
        <f>'Stand condition - SCT output'!$F1856</f>
        <v>30821650.410199799</v>
      </c>
      <c r="H1856" s="1">
        <f>'Stand condition - SCT output'!$G1856</f>
        <v>5424.1954345703098</v>
      </c>
      <c r="I1856" s="1" t="str">
        <f>'Stand condition - SCT output'!$H1856</f>
        <v>Border Rivers</v>
      </c>
      <c r="J1856" s="1" t="str">
        <f>'Stand condition - SCT output'!$J1856</f>
        <v>Black Box</v>
      </c>
      <c r="K1856" s="1"/>
      <c r="L1856" t="s">
        <v>101</v>
      </c>
      <c r="M1856">
        <v>2015</v>
      </c>
      <c r="N1856" t="s">
        <v>103</v>
      </c>
      <c r="O1856">
        <v>150912.4937133785</v>
      </c>
      <c r="P1856" s="1">
        <v>4512772.5231746901</v>
      </c>
      <c r="Q1856" s="1">
        <v>45982880.098530598</v>
      </c>
      <c r="R1856" s="1">
        <v>30821650.410199799</v>
      </c>
      <c r="S1856" s="1">
        <v>5424.1954345703098</v>
      </c>
      <c r="T1856" s="1" t="s">
        <v>19</v>
      </c>
      <c r="U1856" s="1" t="s">
        <v>58</v>
      </c>
      <c r="V1856">
        <f t="shared" si="231"/>
        <v>81473639.721053034</v>
      </c>
      <c r="X1856" t="s">
        <v>101</v>
      </c>
      <c r="Y1856">
        <v>2015</v>
      </c>
      <c r="Z1856" t="s">
        <v>103</v>
      </c>
      <c r="AA1856">
        <f t="shared" si="225"/>
        <v>0.18522861410152791</v>
      </c>
      <c r="AB1856">
        <f t="shared" si="226"/>
        <v>5.5389357080712038</v>
      </c>
      <c r="AC1856">
        <f t="shared" si="227"/>
        <v>56.438966340481876</v>
      </c>
      <c r="AD1856">
        <f t="shared" si="228"/>
        <v>37.830211729494387</v>
      </c>
      <c r="AE1856">
        <f t="shared" si="229"/>
        <v>6.6576078510073994E-3</v>
      </c>
      <c r="AF1856" s="1" t="s">
        <v>19</v>
      </c>
      <c r="AG1856" s="1" t="s">
        <v>58</v>
      </c>
      <c r="AH1856">
        <f t="shared" si="232"/>
        <v>100.00000000000001</v>
      </c>
    </row>
    <row r="1857" spans="1:34" x14ac:dyDescent="0.45">
      <c r="A1857" t="str">
        <f>MID('Stand condition - SCT output'!$I1857,9,4)</f>
        <v>2014</v>
      </c>
      <c r="B1857">
        <f t="shared" si="230"/>
        <v>2015</v>
      </c>
      <c r="C1857" t="str">
        <f>MID('Stand condition - SCT output'!$I1857,18,4)</f>
        <v>2016</v>
      </c>
      <c r="D1857">
        <f>SUM('Stand condition - SCT output'!$B1857:$C1857)</f>
        <v>6235.9512939453098</v>
      </c>
      <c r="E1857" s="1">
        <f>'Stand condition - SCT output'!$D1857</f>
        <v>66069.209716796802</v>
      </c>
      <c r="F1857" s="1">
        <f>'Stand condition - SCT output'!$E1857</f>
        <v>257407.89813232399</v>
      </c>
      <c r="G1857" s="1">
        <f>'Stand condition - SCT output'!$F1857</f>
        <v>386037.00570546999</v>
      </c>
      <c r="H1857" s="1">
        <f>'Stand condition - SCT output'!$G1857</f>
        <v>624.27142333984295</v>
      </c>
      <c r="I1857" s="1" t="str">
        <f>'Stand condition - SCT output'!$H1857</f>
        <v>Campaspe</v>
      </c>
      <c r="J1857" s="1" t="str">
        <f>'Stand condition - SCT output'!$J1857</f>
        <v>Black Box</v>
      </c>
      <c r="K1857" s="1"/>
      <c r="L1857" t="s">
        <v>101</v>
      </c>
      <c r="M1857">
        <v>2015</v>
      </c>
      <c r="N1857" t="s">
        <v>103</v>
      </c>
      <c r="O1857">
        <v>6235.9512939453098</v>
      </c>
      <c r="P1857" s="1">
        <v>66069.209716796802</v>
      </c>
      <c r="Q1857" s="1">
        <v>257407.89813232399</v>
      </c>
      <c r="R1857" s="1">
        <v>386037.00570546999</v>
      </c>
      <c r="S1857" s="1">
        <v>624.27142333984295</v>
      </c>
      <c r="T1857" s="1" t="s">
        <v>20</v>
      </c>
      <c r="U1857" s="1" t="s">
        <v>58</v>
      </c>
      <c r="V1857">
        <f t="shared" si="231"/>
        <v>716374.336271876</v>
      </c>
      <c r="X1857" t="s">
        <v>101</v>
      </c>
      <c r="Y1857">
        <v>2015</v>
      </c>
      <c r="Z1857" t="s">
        <v>103</v>
      </c>
      <c r="AA1857">
        <f t="shared" si="225"/>
        <v>0.87048781317295298</v>
      </c>
      <c r="AB1857">
        <f t="shared" si="226"/>
        <v>9.222721469983318</v>
      </c>
      <c r="AC1857">
        <f t="shared" si="227"/>
        <v>35.932037916365758</v>
      </c>
      <c r="AD1857">
        <f t="shared" si="228"/>
        <v>53.887609614055535</v>
      </c>
      <c r="AE1857">
        <f t="shared" si="229"/>
        <v>8.7143186422429506E-2</v>
      </c>
      <c r="AF1857" s="1" t="s">
        <v>20</v>
      </c>
      <c r="AG1857" s="1" t="s">
        <v>58</v>
      </c>
      <c r="AH1857">
        <f t="shared" si="232"/>
        <v>99.999999999999986</v>
      </c>
    </row>
    <row r="1858" spans="1:34" x14ac:dyDescent="0.45">
      <c r="A1858" t="str">
        <f>MID('Stand condition - SCT output'!$I1858,9,4)</f>
        <v>2014</v>
      </c>
      <c r="B1858">
        <f t="shared" si="230"/>
        <v>2015</v>
      </c>
      <c r="C1858" t="str">
        <f>MID('Stand condition - SCT output'!$I1858,18,4)</f>
        <v>2016</v>
      </c>
      <c r="D1858">
        <f>SUM('Stand condition - SCT output'!$B1858:$C1858)</f>
        <v>404448.35113525321</v>
      </c>
      <c r="E1858" s="1">
        <f>'Stand condition - SCT output'!$D1858</f>
        <v>2056025.2369880199</v>
      </c>
      <c r="F1858" s="1">
        <f>'Stand condition - SCT output'!$E1858</f>
        <v>7738543.0497422097</v>
      </c>
      <c r="G1858" s="1">
        <f>'Stand condition - SCT output'!$F1858</f>
        <v>12369828.1057088</v>
      </c>
      <c r="H1858" s="1">
        <f>'Stand condition - SCT output'!$G1858</f>
        <v>13691.0576782226</v>
      </c>
      <c r="I1858" s="1" t="str">
        <f>'Stand condition - SCT output'!$H1858</f>
        <v>Goulburn-Broken</v>
      </c>
      <c r="J1858" s="1" t="str">
        <f>'Stand condition - SCT output'!$J1858</f>
        <v>Black Box</v>
      </c>
      <c r="K1858" s="1"/>
      <c r="L1858" t="s">
        <v>101</v>
      </c>
      <c r="M1858">
        <v>2015</v>
      </c>
      <c r="N1858" t="s">
        <v>103</v>
      </c>
      <c r="O1858">
        <v>404448.35113525321</v>
      </c>
      <c r="P1858" s="1">
        <v>2056025.2369880199</v>
      </c>
      <c r="Q1858" s="1">
        <v>7738543.0497422097</v>
      </c>
      <c r="R1858" s="1">
        <v>12369828.1057088</v>
      </c>
      <c r="S1858" s="1">
        <v>13691.0576782226</v>
      </c>
      <c r="T1858" s="1" t="s">
        <v>21</v>
      </c>
      <c r="U1858" s="1" t="s">
        <v>58</v>
      </c>
      <c r="V1858">
        <f t="shared" si="231"/>
        <v>22582535.801252507</v>
      </c>
      <c r="X1858" t="s">
        <v>101</v>
      </c>
      <c r="Y1858">
        <v>2015</v>
      </c>
      <c r="Z1858" t="s">
        <v>103</v>
      </c>
      <c r="AA1858">
        <f t="shared" si="225"/>
        <v>1.7909784565151496</v>
      </c>
      <c r="AB1858">
        <f t="shared" si="226"/>
        <v>9.1044923169079421</v>
      </c>
      <c r="AC1858">
        <f t="shared" si="227"/>
        <v>34.267821461011486</v>
      </c>
      <c r="AD1858">
        <f t="shared" si="228"/>
        <v>54.776081014881981</v>
      </c>
      <c r="AE1858">
        <f t="shared" si="229"/>
        <v>6.0626750683434087E-2</v>
      </c>
      <c r="AF1858" s="1" t="s">
        <v>21</v>
      </c>
      <c r="AG1858" s="1" t="s">
        <v>58</v>
      </c>
      <c r="AH1858">
        <f t="shared" si="232"/>
        <v>100</v>
      </c>
    </row>
    <row r="1859" spans="1:34" x14ac:dyDescent="0.45">
      <c r="A1859" t="str">
        <f>MID('Stand condition - SCT output'!$I1859,9,4)</f>
        <v>2014</v>
      </c>
      <c r="B1859">
        <f t="shared" si="230"/>
        <v>2015</v>
      </c>
      <c r="C1859" t="str">
        <f>MID('Stand condition - SCT output'!$I1859,18,4)</f>
        <v>2016</v>
      </c>
      <c r="D1859">
        <f>SUM('Stand condition - SCT output'!$B1859:$C1859)</f>
        <v>680529.09814453125</v>
      </c>
      <c r="E1859" s="1">
        <f>'Stand condition - SCT output'!$D1859</f>
        <v>8224934.8739516297</v>
      </c>
      <c r="F1859" s="1">
        <f>'Stand condition - SCT output'!$E1859</f>
        <v>123462606.19773901</v>
      </c>
      <c r="G1859" s="1">
        <f>'Stand condition - SCT output'!$F1859</f>
        <v>83200368.419442207</v>
      </c>
      <c r="H1859" s="1">
        <f>'Stand condition - SCT output'!$G1859</f>
        <v>4479.7442971622204</v>
      </c>
      <c r="I1859" s="1" t="str">
        <f>'Stand condition - SCT output'!$H1859</f>
        <v>Gwydir</v>
      </c>
      <c r="J1859" s="1" t="str">
        <f>'Stand condition - SCT output'!$J1859</f>
        <v>Black Box</v>
      </c>
      <c r="K1859" s="1"/>
      <c r="L1859" t="s">
        <v>101</v>
      </c>
      <c r="M1859">
        <v>2015</v>
      </c>
      <c r="N1859" t="s">
        <v>103</v>
      </c>
      <c r="O1859">
        <v>680529.09814453125</v>
      </c>
      <c r="P1859" s="1">
        <v>8224934.8739516297</v>
      </c>
      <c r="Q1859" s="1">
        <v>123462606.19773901</v>
      </c>
      <c r="R1859" s="1">
        <v>83200368.419442207</v>
      </c>
      <c r="S1859" s="1">
        <v>4479.7442971622204</v>
      </c>
      <c r="T1859" s="1" t="s">
        <v>22</v>
      </c>
      <c r="U1859" s="1" t="s">
        <v>58</v>
      </c>
      <c r="V1859">
        <f t="shared" si="231"/>
        <v>215572918.33357456</v>
      </c>
      <c r="X1859" t="s">
        <v>101</v>
      </c>
      <c r="Y1859">
        <v>2015</v>
      </c>
      <c r="Z1859" t="s">
        <v>103</v>
      </c>
      <c r="AA1859">
        <f t="shared" ref="AA1859:AA1902" si="233">O1859/$V1859*100</f>
        <v>0.31568394741100542</v>
      </c>
      <c r="AB1859">
        <f t="shared" ref="AB1859:AB1902" si="234">P1859/$V1859*100</f>
        <v>3.8153841111082789</v>
      </c>
      <c r="AC1859">
        <f t="shared" ref="AC1859:AC1902" si="235">Q1859/$V1859*100</f>
        <v>57.271853603936776</v>
      </c>
      <c r="AD1859">
        <f t="shared" ref="AD1859:AD1902" si="236">R1859/$V1859*100</f>
        <v>38.595000273039446</v>
      </c>
      <c r="AE1859">
        <f t="shared" ref="AE1859:AE1902" si="237">S1859/$V1859*100</f>
        <v>2.0780645044802546E-3</v>
      </c>
      <c r="AF1859" s="1" t="s">
        <v>22</v>
      </c>
      <c r="AG1859" s="1" t="s">
        <v>58</v>
      </c>
      <c r="AH1859">
        <f t="shared" si="232"/>
        <v>99.999999999999972</v>
      </c>
    </row>
    <row r="1860" spans="1:34" x14ac:dyDescent="0.45">
      <c r="A1860" t="str">
        <f>MID('Stand condition - SCT output'!$I1860,9,4)</f>
        <v>2014</v>
      </c>
      <c r="B1860">
        <f t="shared" ref="B1860:B1922" si="238">A1860+1</f>
        <v>2015</v>
      </c>
      <c r="C1860" t="str">
        <f>MID('Stand condition - SCT output'!$I1860,18,4)</f>
        <v>2016</v>
      </c>
      <c r="D1860">
        <f>SUM('Stand condition - SCT output'!$B1860:$C1860)</f>
        <v>15198569.135431927</v>
      </c>
      <c r="E1860" s="1">
        <f>'Stand condition - SCT output'!$D1860</f>
        <v>271323129.84029597</v>
      </c>
      <c r="F1860" s="1">
        <f>'Stand condition - SCT output'!$E1860</f>
        <v>466546079.85052103</v>
      </c>
      <c r="G1860" s="1">
        <f>'Stand condition - SCT output'!$F1860</f>
        <v>77416480.637230501</v>
      </c>
      <c r="H1860" s="1">
        <f>'Stand condition - SCT output'!$G1860</f>
        <v>2027.5853989545001</v>
      </c>
      <c r="I1860" s="1" t="str">
        <f>'Stand condition - SCT output'!$H1860</f>
        <v>Warrego</v>
      </c>
      <c r="J1860" s="1" t="str">
        <f>'Stand condition - SCT output'!$J1860</f>
        <v>Black Box</v>
      </c>
      <c r="K1860" s="1"/>
      <c r="L1860" t="s">
        <v>101</v>
      </c>
      <c r="M1860">
        <v>2015</v>
      </c>
      <c r="N1860" t="s">
        <v>103</v>
      </c>
      <c r="O1860">
        <v>15198569.135431927</v>
      </c>
      <c r="P1860" s="1">
        <v>271323129.84029597</v>
      </c>
      <c r="Q1860" s="1">
        <v>466546079.85052103</v>
      </c>
      <c r="R1860" s="1">
        <v>77416480.637230501</v>
      </c>
      <c r="S1860" s="1">
        <v>2027.5853989545001</v>
      </c>
      <c r="T1860" s="1" t="s">
        <v>23</v>
      </c>
      <c r="U1860" s="1" t="s">
        <v>58</v>
      </c>
      <c r="V1860">
        <f t="shared" ref="V1860:V1922" si="239">SUM(O1860:S1860)</f>
        <v>830486287.04887831</v>
      </c>
      <c r="X1860" t="s">
        <v>101</v>
      </c>
      <c r="Y1860">
        <v>2015</v>
      </c>
      <c r="Z1860" t="s">
        <v>103</v>
      </c>
      <c r="AA1860">
        <f t="shared" si="233"/>
        <v>1.8300806855510925</v>
      </c>
      <c r="AB1860">
        <f t="shared" si="234"/>
        <v>32.670392524413501</v>
      </c>
      <c r="AC1860">
        <f t="shared" si="235"/>
        <v>56.177457367584736</v>
      </c>
      <c r="AD1860">
        <f t="shared" si="236"/>
        <v>9.3218252780944653</v>
      </c>
      <c r="AE1860">
        <f t="shared" si="237"/>
        <v>2.4414435621321296E-4</v>
      </c>
      <c r="AF1860" s="1" t="s">
        <v>23</v>
      </c>
      <c r="AG1860" s="1" t="s">
        <v>58</v>
      </c>
      <c r="AH1860">
        <f t="shared" ref="AH1860:AH1922" si="240">SUM(AA1860:AE1860)</f>
        <v>100.00000000000001</v>
      </c>
    </row>
    <row r="1861" spans="1:34" x14ac:dyDescent="0.45">
      <c r="A1861" t="str">
        <f>MID('Stand condition - SCT output'!$I1861,9,4)</f>
        <v>2014</v>
      </c>
      <c r="B1861">
        <f t="shared" si="238"/>
        <v>2015</v>
      </c>
      <c r="C1861" t="str">
        <f>MID('Stand condition - SCT output'!$I1861,18,4)</f>
        <v>2016</v>
      </c>
      <c r="D1861">
        <f>SUM('Stand condition - SCT output'!$B1861:$C1861)</f>
        <v>15224.130432128901</v>
      </c>
      <c r="E1861" s="1">
        <f>'Stand condition - SCT output'!$D1861</f>
        <v>91859.749301087606</v>
      </c>
      <c r="F1861" s="1">
        <f>'Stand condition - SCT output'!$E1861</f>
        <v>417817.44538406603</v>
      </c>
      <c r="G1861" s="1">
        <f>'Stand condition - SCT output'!$F1861</f>
        <v>687904.29318153497</v>
      </c>
      <c r="H1861" s="1">
        <f>'Stand condition - SCT output'!$G1861</f>
        <v>1887.3062093098899</v>
      </c>
      <c r="I1861" s="1" t="str">
        <f>'Stand condition - SCT output'!$H1861</f>
        <v>Eastern Mt Lofty Ranges</v>
      </c>
      <c r="J1861" s="1" t="str">
        <f>'Stand condition - SCT output'!$J1861</f>
        <v>Black Box</v>
      </c>
      <c r="K1861" s="1"/>
      <c r="L1861" t="s">
        <v>101</v>
      </c>
      <c r="M1861">
        <v>2015</v>
      </c>
      <c r="N1861" t="s">
        <v>103</v>
      </c>
      <c r="O1861">
        <v>15224.130432128901</v>
      </c>
      <c r="P1861" s="1">
        <v>91859.749301087606</v>
      </c>
      <c r="Q1861" s="1">
        <v>417817.44538406603</v>
      </c>
      <c r="R1861" s="1">
        <v>687904.29318153497</v>
      </c>
      <c r="S1861" s="1">
        <v>1887.3062093098899</v>
      </c>
      <c r="T1861" s="1" t="s">
        <v>24</v>
      </c>
      <c r="U1861" s="1" t="s">
        <v>58</v>
      </c>
      <c r="V1861">
        <f t="shared" si="239"/>
        <v>1214692.9245081274</v>
      </c>
      <c r="X1861" t="s">
        <v>101</v>
      </c>
      <c r="Y1861">
        <v>2015</v>
      </c>
      <c r="Z1861" t="s">
        <v>103</v>
      </c>
      <c r="AA1861">
        <f t="shared" si="233"/>
        <v>1.2533316136910648</v>
      </c>
      <c r="AB1861">
        <f t="shared" si="234"/>
        <v>7.5623844881030244</v>
      </c>
      <c r="AC1861">
        <f t="shared" si="235"/>
        <v>34.396960495448283</v>
      </c>
      <c r="AD1861">
        <f t="shared" si="236"/>
        <v>56.631950289830826</v>
      </c>
      <c r="AE1861">
        <f t="shared" si="237"/>
        <v>0.15537311292680228</v>
      </c>
      <c r="AF1861" s="1" t="s">
        <v>24</v>
      </c>
      <c r="AG1861" s="1" t="s">
        <v>58</v>
      </c>
      <c r="AH1861">
        <f t="shared" si="240"/>
        <v>99.999999999999986</v>
      </c>
    </row>
    <row r="1862" spans="1:34" x14ac:dyDescent="0.45">
      <c r="A1862" t="str">
        <f>MID('Stand condition - SCT output'!$I1862,9,4)</f>
        <v>2014</v>
      </c>
      <c r="B1862">
        <f t="shared" si="238"/>
        <v>2015</v>
      </c>
      <c r="C1862" t="str">
        <f>MID('Stand condition - SCT output'!$I1862,18,4)</f>
        <v>2016</v>
      </c>
      <c r="D1862">
        <f>SUM('Stand condition - SCT output'!$B1862:$C1862)</f>
        <v>1735852.7924194306</v>
      </c>
      <c r="E1862" s="1">
        <f>'Stand condition - SCT output'!$D1862</f>
        <v>24020488.118466102</v>
      </c>
      <c r="F1862" s="1">
        <f>'Stand condition - SCT output'!$E1862</f>
        <v>73290509.348871201</v>
      </c>
      <c r="G1862" s="1">
        <f>'Stand condition - SCT output'!$F1862</f>
        <v>30616411.493142899</v>
      </c>
      <c r="H1862" s="1">
        <f>'Stand condition - SCT output'!$G1862</f>
        <v>26783.786682128899</v>
      </c>
      <c r="I1862" s="1" t="str">
        <f>'Stand condition - SCT output'!$H1862</f>
        <v>Condamine-Balonne</v>
      </c>
      <c r="J1862" s="1" t="str">
        <f>'Stand condition - SCT output'!$J1862</f>
        <v>Black Box</v>
      </c>
      <c r="K1862" s="1"/>
      <c r="L1862" t="s">
        <v>101</v>
      </c>
      <c r="M1862">
        <v>2015</v>
      </c>
      <c r="N1862" t="s">
        <v>103</v>
      </c>
      <c r="O1862">
        <v>1735852.7924194306</v>
      </c>
      <c r="P1862" s="1">
        <v>24020488.118466102</v>
      </c>
      <c r="Q1862" s="1">
        <v>73290509.348871201</v>
      </c>
      <c r="R1862" s="1">
        <v>30616411.493142899</v>
      </c>
      <c r="S1862" s="1">
        <v>26783.786682128899</v>
      </c>
      <c r="T1862" s="1" t="s">
        <v>25</v>
      </c>
      <c r="U1862" s="1" t="s">
        <v>58</v>
      </c>
      <c r="V1862">
        <f t="shared" si="239"/>
        <v>129690045.53958176</v>
      </c>
      <c r="X1862" t="s">
        <v>101</v>
      </c>
      <c r="Y1862">
        <v>2015</v>
      </c>
      <c r="Z1862" t="s">
        <v>103</v>
      </c>
      <c r="AA1862">
        <f t="shared" si="233"/>
        <v>1.3384626284903598</v>
      </c>
      <c r="AB1862">
        <f t="shared" si="234"/>
        <v>18.521458619686413</v>
      </c>
      <c r="AC1862">
        <f t="shared" si="235"/>
        <v>56.512054602141944</v>
      </c>
      <c r="AD1862">
        <f t="shared" si="236"/>
        <v>23.60737199664155</v>
      </c>
      <c r="AE1862">
        <f t="shared" si="237"/>
        <v>2.0652153039729185E-2</v>
      </c>
      <c r="AF1862" s="1" t="s">
        <v>25</v>
      </c>
      <c r="AG1862" s="1" t="s">
        <v>58</v>
      </c>
      <c r="AH1862">
        <f t="shared" si="240"/>
        <v>100</v>
      </c>
    </row>
    <row r="1863" spans="1:34" x14ac:dyDescent="0.45">
      <c r="A1863" t="str">
        <f>MID('Stand condition - SCT output'!$I1863,9,4)</f>
        <v>2015</v>
      </c>
      <c r="B1863">
        <f t="shared" si="238"/>
        <v>2016</v>
      </c>
      <c r="C1863" t="str">
        <f>MID('Stand condition - SCT output'!$I1863,18,4)</f>
        <v>2017</v>
      </c>
      <c r="D1863">
        <f>SUM('Stand condition - SCT output'!$B1863:$C1863)</f>
        <v>47979564.986571491</v>
      </c>
      <c r="E1863" s="1">
        <f>'Stand condition - SCT output'!$D1863</f>
        <v>216685173.86256599</v>
      </c>
      <c r="F1863" s="1">
        <f>'Stand condition - SCT output'!$E1863</f>
        <v>391227785.03506398</v>
      </c>
      <c r="G1863" s="1">
        <f>'Stand condition - SCT output'!$F1863</f>
        <v>266608077.97826001</v>
      </c>
      <c r="H1863" s="1">
        <f>'Stand condition - SCT output'!$G1863</f>
        <v>116530.874877929</v>
      </c>
      <c r="I1863" s="1" t="str">
        <f>'Stand condition - SCT output'!$H1863</f>
        <v>Murrumbidgee</v>
      </c>
      <c r="J1863" s="1" t="str">
        <f>'Stand condition - SCT output'!$J1863</f>
        <v>Black Box</v>
      </c>
      <c r="K1863" s="1"/>
      <c r="L1863" t="s">
        <v>102</v>
      </c>
      <c r="M1863">
        <v>2016</v>
      </c>
      <c r="N1863" t="s">
        <v>104</v>
      </c>
      <c r="O1863">
        <v>47979564.986571491</v>
      </c>
      <c r="P1863" s="1">
        <v>216685173.86256599</v>
      </c>
      <c r="Q1863" s="1">
        <v>391227785.03506398</v>
      </c>
      <c r="R1863" s="1">
        <v>266608077.97826001</v>
      </c>
      <c r="S1863" s="1">
        <v>116530.874877929</v>
      </c>
      <c r="T1863" s="1" t="s">
        <v>4</v>
      </c>
      <c r="U1863" s="1" t="s">
        <v>58</v>
      </c>
      <c r="V1863">
        <f t="shared" si="239"/>
        <v>922617132.7373395</v>
      </c>
      <c r="X1863" t="s">
        <v>102</v>
      </c>
      <c r="Y1863">
        <v>2016</v>
      </c>
      <c r="Z1863" t="s">
        <v>104</v>
      </c>
      <c r="AA1863">
        <f t="shared" si="233"/>
        <v>5.2003765466851375</v>
      </c>
      <c r="AB1863">
        <f t="shared" si="234"/>
        <v>23.485925653654022</v>
      </c>
      <c r="AC1863">
        <f t="shared" si="235"/>
        <v>42.404131806475235</v>
      </c>
      <c r="AD1863">
        <f t="shared" si="236"/>
        <v>28.896935523758678</v>
      </c>
      <c r="AE1863">
        <f t="shared" si="237"/>
        <v>1.2630469426921457E-2</v>
      </c>
      <c r="AF1863" s="1" t="s">
        <v>4</v>
      </c>
      <c r="AG1863" s="1" t="s">
        <v>58</v>
      </c>
      <c r="AH1863">
        <f t="shared" si="240"/>
        <v>99.999999999999986</v>
      </c>
    </row>
    <row r="1864" spans="1:34" x14ac:dyDescent="0.45">
      <c r="A1864" t="str">
        <f>MID('Stand condition - SCT output'!$I1864,9,4)</f>
        <v>2015</v>
      </c>
      <c r="B1864">
        <f t="shared" si="238"/>
        <v>2016</v>
      </c>
      <c r="C1864" t="str">
        <f>MID('Stand condition - SCT output'!$I1864,18,4)</f>
        <v>2017</v>
      </c>
      <c r="D1864">
        <f>SUM('Stand condition - SCT output'!$B1864:$C1864)</f>
        <v>21355.939086914001</v>
      </c>
      <c r="E1864" s="1">
        <f>'Stand condition - SCT output'!$D1864</f>
        <v>735579.59030043602</v>
      </c>
      <c r="F1864" s="1">
        <f>'Stand condition - SCT output'!$E1864</f>
        <v>41215042.491699599</v>
      </c>
      <c r="G1864" s="1">
        <f>'Stand condition - SCT output'!$F1864</f>
        <v>194618807.40557101</v>
      </c>
      <c r="H1864" s="1">
        <f>'Stand condition - SCT output'!$G1864</f>
        <v>10005.798339843701</v>
      </c>
      <c r="I1864" s="1" t="str">
        <f>'Stand condition - SCT output'!$H1864</f>
        <v>Namoi</v>
      </c>
      <c r="J1864" s="1" t="str">
        <f>'Stand condition - SCT output'!$J1864</f>
        <v>Black Box</v>
      </c>
      <c r="K1864" s="1"/>
      <c r="L1864" t="s">
        <v>102</v>
      </c>
      <c r="M1864">
        <v>2016</v>
      </c>
      <c r="N1864" t="s">
        <v>104</v>
      </c>
      <c r="O1864">
        <v>21355.939086914001</v>
      </c>
      <c r="P1864" s="1">
        <v>735579.59030043602</v>
      </c>
      <c r="Q1864" s="1">
        <v>41215042.491699599</v>
      </c>
      <c r="R1864" s="1">
        <v>194618807.40557101</v>
      </c>
      <c r="S1864" s="1">
        <v>10005.798339843701</v>
      </c>
      <c r="T1864" s="1" t="s">
        <v>7</v>
      </c>
      <c r="U1864" s="1" t="s">
        <v>58</v>
      </c>
      <c r="V1864">
        <f t="shared" si="239"/>
        <v>236600791.22499782</v>
      </c>
      <c r="X1864" t="s">
        <v>102</v>
      </c>
      <c r="Y1864">
        <v>2016</v>
      </c>
      <c r="Z1864" t="s">
        <v>104</v>
      </c>
      <c r="AA1864">
        <f t="shared" si="233"/>
        <v>9.0261486347293588E-3</v>
      </c>
      <c r="AB1864">
        <f t="shared" si="234"/>
        <v>0.31089481421088294</v>
      </c>
      <c r="AC1864">
        <f t="shared" si="235"/>
        <v>17.419655394349782</v>
      </c>
      <c r="AD1864">
        <f t="shared" si="236"/>
        <v>82.256194663565765</v>
      </c>
      <c r="AE1864">
        <f t="shared" si="237"/>
        <v>4.2289792388431153E-3</v>
      </c>
      <c r="AF1864" s="1" t="s">
        <v>7</v>
      </c>
      <c r="AG1864" s="1" t="s">
        <v>58</v>
      </c>
      <c r="AH1864">
        <f t="shared" si="240"/>
        <v>100</v>
      </c>
    </row>
    <row r="1865" spans="1:34" x14ac:dyDescent="0.45">
      <c r="A1865" t="str">
        <f>MID('Stand condition - SCT output'!$I1865,9,4)</f>
        <v>2015</v>
      </c>
      <c r="B1865">
        <f t="shared" si="238"/>
        <v>2016</v>
      </c>
      <c r="C1865" t="str">
        <f>MID('Stand condition - SCT output'!$I1865,18,4)</f>
        <v>2017</v>
      </c>
      <c r="D1865">
        <f>SUM('Stand condition - SCT output'!$B1865:$C1865)</f>
        <v>548662.89349365176</v>
      </c>
      <c r="E1865" s="1">
        <f>'Stand condition - SCT output'!$D1865</f>
        <v>19521087.625835501</v>
      </c>
      <c r="F1865" s="1">
        <f>'Stand condition - SCT output'!$E1865</f>
        <v>226803283.39452699</v>
      </c>
      <c r="G1865" s="1">
        <f>'Stand condition - SCT output'!$F1865</f>
        <v>44202573.566412702</v>
      </c>
      <c r="H1865" s="1">
        <f>'Stand condition - SCT output'!$G1865</f>
        <v>0</v>
      </c>
      <c r="I1865" s="1" t="str">
        <f>'Stand condition - SCT output'!$H1865</f>
        <v>Nebine</v>
      </c>
      <c r="J1865" s="1" t="str">
        <f>'Stand condition - SCT output'!$J1865</f>
        <v>Black Box</v>
      </c>
      <c r="K1865" s="1"/>
      <c r="L1865" t="s">
        <v>102</v>
      </c>
      <c r="M1865">
        <v>2016</v>
      </c>
      <c r="N1865" t="s">
        <v>104</v>
      </c>
      <c r="O1865">
        <v>548662.89349365176</v>
      </c>
      <c r="P1865" s="1">
        <v>19521087.625835501</v>
      </c>
      <c r="Q1865" s="1">
        <v>226803283.39452699</v>
      </c>
      <c r="R1865" s="1">
        <v>44202573.566412702</v>
      </c>
      <c r="S1865" s="1">
        <v>0</v>
      </c>
      <c r="T1865" s="1" t="s">
        <v>8</v>
      </c>
      <c r="U1865" s="1" t="s">
        <v>58</v>
      </c>
      <c r="V1865">
        <f t="shared" si="239"/>
        <v>291075607.48026884</v>
      </c>
      <c r="X1865" t="s">
        <v>102</v>
      </c>
      <c r="Y1865">
        <v>2016</v>
      </c>
      <c r="Z1865" t="s">
        <v>104</v>
      </c>
      <c r="AA1865">
        <f t="shared" si="233"/>
        <v>0.18849497498028719</v>
      </c>
      <c r="AB1865">
        <f t="shared" si="234"/>
        <v>6.7065350459360555</v>
      </c>
      <c r="AC1865">
        <f t="shared" si="235"/>
        <v>77.919027759789643</v>
      </c>
      <c r="AD1865">
        <f t="shared" si="236"/>
        <v>15.185942219294024</v>
      </c>
      <c r="AE1865">
        <f t="shared" si="237"/>
        <v>0</v>
      </c>
      <c r="AF1865" s="1" t="s">
        <v>8</v>
      </c>
      <c r="AG1865" s="1" t="s">
        <v>58</v>
      </c>
      <c r="AH1865">
        <f t="shared" si="240"/>
        <v>100</v>
      </c>
    </row>
    <row r="1866" spans="1:34" x14ac:dyDescent="0.45">
      <c r="A1866" t="str">
        <f>MID('Stand condition - SCT output'!$I1866,9,4)</f>
        <v>2015</v>
      </c>
      <c r="B1866">
        <f t="shared" si="238"/>
        <v>2016</v>
      </c>
      <c r="C1866" t="str">
        <f>MID('Stand condition - SCT output'!$I1866,18,4)</f>
        <v>2017</v>
      </c>
      <c r="D1866">
        <f>SUM('Stand condition - SCT output'!$B1866:$C1866)</f>
        <v>2495.84008789062</v>
      </c>
      <c r="E1866" s="1">
        <f>'Stand condition - SCT output'!$D1866</f>
        <v>41140.143859863201</v>
      </c>
      <c r="F1866" s="1">
        <f>'Stand condition - SCT output'!$E1866</f>
        <v>124625.35247802699</v>
      </c>
      <c r="G1866" s="1">
        <f>'Stand condition - SCT output'!$F1866</f>
        <v>225278.75761287901</v>
      </c>
      <c r="H1866" s="1">
        <f>'Stand condition - SCT output'!$G1866</f>
        <v>5605.0689697265598</v>
      </c>
      <c r="I1866" s="1" t="str">
        <f>'Stand condition - SCT output'!$H1866</f>
        <v>Ovens</v>
      </c>
      <c r="J1866" s="1" t="str">
        <f>'Stand condition - SCT output'!$J1866</f>
        <v>Black Box</v>
      </c>
      <c r="K1866" s="1"/>
      <c r="L1866" t="s">
        <v>102</v>
      </c>
      <c r="M1866">
        <v>2016</v>
      </c>
      <c r="N1866" t="s">
        <v>104</v>
      </c>
      <c r="O1866">
        <v>2495.84008789062</v>
      </c>
      <c r="P1866" s="1">
        <v>41140.143859863201</v>
      </c>
      <c r="Q1866" s="1">
        <v>124625.35247802699</v>
      </c>
      <c r="R1866" s="1">
        <v>225278.75761287901</v>
      </c>
      <c r="S1866" s="1">
        <v>5605.0689697265598</v>
      </c>
      <c r="T1866" s="1" t="s">
        <v>9</v>
      </c>
      <c r="U1866" s="1" t="s">
        <v>58</v>
      </c>
      <c r="V1866">
        <f t="shared" si="239"/>
        <v>399145.16300838639</v>
      </c>
      <c r="X1866" t="s">
        <v>102</v>
      </c>
      <c r="Y1866">
        <v>2016</v>
      </c>
      <c r="Z1866" t="s">
        <v>104</v>
      </c>
      <c r="AA1866">
        <f t="shared" si="233"/>
        <v>0.62529633807392027</v>
      </c>
      <c r="AB1866">
        <f t="shared" si="234"/>
        <v>10.307063112023435</v>
      </c>
      <c r="AC1866">
        <f t="shared" si="235"/>
        <v>31.223064696241483</v>
      </c>
      <c r="AD1866">
        <f t="shared" si="236"/>
        <v>56.440307560020642</v>
      </c>
      <c r="AE1866">
        <f t="shared" si="237"/>
        <v>1.4042682936405251</v>
      </c>
      <c r="AF1866" s="1" t="s">
        <v>9</v>
      </c>
      <c r="AG1866" s="1" t="s">
        <v>58</v>
      </c>
      <c r="AH1866">
        <f t="shared" si="240"/>
        <v>100.00000000000001</v>
      </c>
    </row>
    <row r="1867" spans="1:34" x14ac:dyDescent="0.45">
      <c r="A1867" t="str">
        <f>MID('Stand condition - SCT output'!$I1867,9,4)</f>
        <v>2015</v>
      </c>
      <c r="B1867">
        <f t="shared" si="238"/>
        <v>2016</v>
      </c>
      <c r="C1867" t="str">
        <f>MID('Stand condition - SCT output'!$I1867,18,4)</f>
        <v>2017</v>
      </c>
      <c r="D1867">
        <f>SUM('Stand condition - SCT output'!$B1867:$C1867)</f>
        <v>6378240.8269653236</v>
      </c>
      <c r="E1867" s="1">
        <f>'Stand condition - SCT output'!$D1867</f>
        <v>63411962.623668402</v>
      </c>
      <c r="F1867" s="1">
        <f>'Stand condition - SCT output'!$E1867</f>
        <v>200711125.02109</v>
      </c>
      <c r="G1867" s="1">
        <f>'Stand condition - SCT output'!$F1867</f>
        <v>112399590.407313</v>
      </c>
      <c r="H1867" s="1">
        <f>'Stand condition - SCT output'!$G1867</f>
        <v>51517.180455585498</v>
      </c>
      <c r="I1867" s="1" t="str">
        <f>'Stand condition - SCT output'!$H1867</f>
        <v>Paroo</v>
      </c>
      <c r="J1867" s="1" t="str">
        <f>'Stand condition - SCT output'!$J1867</f>
        <v>Black Box</v>
      </c>
      <c r="K1867" s="1"/>
      <c r="L1867" t="s">
        <v>102</v>
      </c>
      <c r="M1867">
        <v>2016</v>
      </c>
      <c r="N1867" t="s">
        <v>104</v>
      </c>
      <c r="O1867">
        <v>6378240.8269653236</v>
      </c>
      <c r="P1867" s="1">
        <v>63411962.623668402</v>
      </c>
      <c r="Q1867" s="1">
        <v>200711125.02109</v>
      </c>
      <c r="R1867" s="1">
        <v>112399590.407313</v>
      </c>
      <c r="S1867" s="1">
        <v>51517.180455585498</v>
      </c>
      <c r="T1867" s="1" t="s">
        <v>10</v>
      </c>
      <c r="U1867" s="1" t="s">
        <v>58</v>
      </c>
      <c r="V1867">
        <f t="shared" si="239"/>
        <v>382952436.05949229</v>
      </c>
      <c r="X1867" t="s">
        <v>102</v>
      </c>
      <c r="Y1867">
        <v>2016</v>
      </c>
      <c r="Z1867" t="s">
        <v>104</v>
      </c>
      <c r="AA1867">
        <f t="shared" si="233"/>
        <v>1.6655438708253714</v>
      </c>
      <c r="AB1867">
        <f t="shared" si="234"/>
        <v>16.558704594274275</v>
      </c>
      <c r="AC1867">
        <f t="shared" si="235"/>
        <v>52.411502349056526</v>
      </c>
      <c r="AD1867">
        <f t="shared" si="236"/>
        <v>29.350796554236187</v>
      </c>
      <c r="AE1867">
        <f t="shared" si="237"/>
        <v>1.3452631607644929E-2</v>
      </c>
      <c r="AF1867" s="1" t="s">
        <v>10</v>
      </c>
      <c r="AG1867" s="1" t="s">
        <v>58</v>
      </c>
      <c r="AH1867">
        <f t="shared" si="240"/>
        <v>100</v>
      </c>
    </row>
    <row r="1868" spans="1:34" x14ac:dyDescent="0.45">
      <c r="A1868" t="str">
        <f>MID('Stand condition - SCT output'!$I1868,9,4)</f>
        <v>2015</v>
      </c>
      <c r="B1868">
        <f t="shared" si="238"/>
        <v>2016</v>
      </c>
      <c r="C1868" t="str">
        <f>MID('Stand condition - SCT output'!$I1868,18,4)</f>
        <v>2017</v>
      </c>
      <c r="D1868">
        <f>SUM('Stand condition - SCT output'!$B1868:$C1868)</f>
        <v>10332344.656075507</v>
      </c>
      <c r="E1868" s="1">
        <f>'Stand condition - SCT output'!$D1868</f>
        <v>30958231.909011401</v>
      </c>
      <c r="F1868" s="1">
        <f>'Stand condition - SCT output'!$E1868</f>
        <v>56534489.503130198</v>
      </c>
      <c r="G1868" s="1">
        <f>'Stand condition - SCT output'!$F1868</f>
        <v>21010777.501138601</v>
      </c>
      <c r="H1868" s="1">
        <f>'Stand condition - SCT output'!$G1868</f>
        <v>618.10394287109295</v>
      </c>
      <c r="I1868" s="1" t="str">
        <f>'Stand condition - SCT output'!$H1868</f>
        <v>Wimmera-Avoca</v>
      </c>
      <c r="J1868" s="1" t="str">
        <f>'Stand condition - SCT output'!$J1868</f>
        <v>Black Box</v>
      </c>
      <c r="K1868" s="1"/>
      <c r="L1868" t="s">
        <v>102</v>
      </c>
      <c r="M1868">
        <v>2016</v>
      </c>
      <c r="N1868" t="s">
        <v>104</v>
      </c>
      <c r="O1868">
        <v>10332344.656075507</v>
      </c>
      <c r="P1868" s="1">
        <v>30958231.909011401</v>
      </c>
      <c r="Q1868" s="1">
        <v>56534489.503130198</v>
      </c>
      <c r="R1868" s="1">
        <v>21010777.501138601</v>
      </c>
      <c r="S1868" s="1">
        <v>618.10394287109295</v>
      </c>
      <c r="T1868" s="1" t="s">
        <v>11</v>
      </c>
      <c r="U1868" s="1" t="s">
        <v>58</v>
      </c>
      <c r="V1868">
        <f t="shared" si="239"/>
        <v>118836461.67329857</v>
      </c>
      <c r="X1868" t="s">
        <v>102</v>
      </c>
      <c r="Y1868">
        <v>2016</v>
      </c>
      <c r="Z1868" t="s">
        <v>104</v>
      </c>
      <c r="AA1868">
        <f t="shared" si="233"/>
        <v>8.6945912984862019</v>
      </c>
      <c r="AB1868">
        <f t="shared" si="234"/>
        <v>26.051122250779219</v>
      </c>
      <c r="AC1868">
        <f t="shared" si="235"/>
        <v>47.57335308295616</v>
      </c>
      <c r="AD1868">
        <f t="shared" si="236"/>
        <v>17.680413237900641</v>
      </c>
      <c r="AE1868">
        <f t="shared" si="237"/>
        <v>5.2012987778983586E-4</v>
      </c>
      <c r="AF1868" s="1" t="s">
        <v>11</v>
      </c>
      <c r="AG1868" s="1" t="s">
        <v>58</v>
      </c>
      <c r="AH1868">
        <f t="shared" si="240"/>
        <v>100</v>
      </c>
    </row>
    <row r="1869" spans="1:34" x14ac:dyDescent="0.45">
      <c r="A1869" t="str">
        <f>MID('Stand condition - SCT output'!$I1869,9,4)</f>
        <v>2015</v>
      </c>
      <c r="B1869">
        <f t="shared" si="238"/>
        <v>2016</v>
      </c>
      <c r="C1869" t="str">
        <f>MID('Stand condition - SCT output'!$I1869,18,4)</f>
        <v>2017</v>
      </c>
      <c r="D1869">
        <f>SUM('Stand condition - SCT output'!$B1869:$C1869)</f>
        <v>11063305.981569987</v>
      </c>
      <c r="E1869" s="1">
        <f>'Stand condition - SCT output'!$D1869</f>
        <v>165306375.148103</v>
      </c>
      <c r="F1869" s="1">
        <f>'Stand condition - SCT output'!$E1869</f>
        <v>486773800.300286</v>
      </c>
      <c r="G1869" s="1">
        <f>'Stand condition - SCT output'!$F1869</f>
        <v>222419800.78205401</v>
      </c>
      <c r="H1869" s="1">
        <f>'Stand condition - SCT output'!$G1869</f>
        <v>36037.464477538997</v>
      </c>
      <c r="I1869" s="1" t="str">
        <f>'Stand condition - SCT output'!$H1869</f>
        <v>Lachlan</v>
      </c>
      <c r="J1869" s="1" t="str">
        <f>'Stand condition - SCT output'!$J1869</f>
        <v>Black Box</v>
      </c>
      <c r="K1869" s="1"/>
      <c r="L1869" t="s">
        <v>102</v>
      </c>
      <c r="M1869">
        <v>2016</v>
      </c>
      <c r="N1869" t="s">
        <v>104</v>
      </c>
      <c r="O1869">
        <v>11063305.981569987</v>
      </c>
      <c r="P1869" s="1">
        <v>165306375.148103</v>
      </c>
      <c r="Q1869" s="1">
        <v>486773800.300286</v>
      </c>
      <c r="R1869" s="1">
        <v>222419800.78205401</v>
      </c>
      <c r="S1869" s="1">
        <v>36037.464477538997</v>
      </c>
      <c r="T1869" s="1" t="s">
        <v>12</v>
      </c>
      <c r="U1869" s="1" t="s">
        <v>58</v>
      </c>
      <c r="V1869">
        <f t="shared" si="239"/>
        <v>885599319.67649055</v>
      </c>
      <c r="X1869" t="s">
        <v>102</v>
      </c>
      <c r="Y1869">
        <v>2016</v>
      </c>
      <c r="Z1869" t="s">
        <v>104</v>
      </c>
      <c r="AA1869">
        <f t="shared" si="233"/>
        <v>1.2492450858714992</v>
      </c>
      <c r="AB1869">
        <f t="shared" si="234"/>
        <v>18.666045860162743</v>
      </c>
      <c r="AC1869">
        <f t="shared" si="235"/>
        <v>54.965466829638544</v>
      </c>
      <c r="AD1869">
        <f t="shared" si="236"/>
        <v>25.115172950144537</v>
      </c>
      <c r="AE1869">
        <f t="shared" si="237"/>
        <v>4.0692741826747888E-3</v>
      </c>
      <c r="AF1869" s="1" t="s">
        <v>12</v>
      </c>
      <c r="AG1869" s="1" t="s">
        <v>58</v>
      </c>
      <c r="AH1869">
        <f t="shared" si="240"/>
        <v>100</v>
      </c>
    </row>
    <row r="1870" spans="1:34" x14ac:dyDescent="0.45">
      <c r="A1870" t="str">
        <f>MID('Stand condition - SCT output'!$I1870,9,4)</f>
        <v>2015</v>
      </c>
      <c r="B1870">
        <f t="shared" si="238"/>
        <v>2016</v>
      </c>
      <c r="C1870" t="str">
        <f>MID('Stand condition - SCT output'!$I1870,18,4)</f>
        <v>2017</v>
      </c>
      <c r="D1870">
        <f>SUM('Stand condition - SCT output'!$B1870:$C1870)</f>
        <v>1965005.3539285038</v>
      </c>
      <c r="E1870" s="1">
        <f>'Stand condition - SCT output'!$D1870</f>
        <v>11572857.747963499</v>
      </c>
      <c r="F1870" s="1">
        <f>'Stand condition - SCT output'!$E1870</f>
        <v>15092957.0817366</v>
      </c>
      <c r="G1870" s="1">
        <f>'Stand condition - SCT output'!$F1870</f>
        <v>7751969.7116936101</v>
      </c>
      <c r="H1870" s="1">
        <f>'Stand condition - SCT output'!$G1870</f>
        <v>3119.4989013671802</v>
      </c>
      <c r="I1870" s="1" t="str">
        <f>'Stand condition - SCT output'!$H1870</f>
        <v>Loddon</v>
      </c>
      <c r="J1870" s="1" t="str">
        <f>'Stand condition - SCT output'!$J1870</f>
        <v>Black Box</v>
      </c>
      <c r="K1870" s="1"/>
      <c r="L1870" t="s">
        <v>102</v>
      </c>
      <c r="M1870">
        <v>2016</v>
      </c>
      <c r="N1870" t="s">
        <v>104</v>
      </c>
      <c r="O1870">
        <v>1965005.3539285038</v>
      </c>
      <c r="P1870" s="1">
        <v>11572857.747963499</v>
      </c>
      <c r="Q1870" s="1">
        <v>15092957.0817366</v>
      </c>
      <c r="R1870" s="1">
        <v>7751969.7116936101</v>
      </c>
      <c r="S1870" s="1">
        <v>3119.4989013671802</v>
      </c>
      <c r="T1870" s="1" t="s">
        <v>13</v>
      </c>
      <c r="U1870" s="1" t="s">
        <v>58</v>
      </c>
      <c r="V1870">
        <f t="shared" si="239"/>
        <v>36385909.394223578</v>
      </c>
      <c r="X1870" t="s">
        <v>102</v>
      </c>
      <c r="Y1870">
        <v>2016</v>
      </c>
      <c r="Z1870" t="s">
        <v>104</v>
      </c>
      <c r="AA1870">
        <f t="shared" si="233"/>
        <v>5.4004568984070991</v>
      </c>
      <c r="AB1870">
        <f t="shared" si="234"/>
        <v>31.805877441669058</v>
      </c>
      <c r="AC1870">
        <f t="shared" si="235"/>
        <v>41.480224990975969</v>
      </c>
      <c r="AD1870">
        <f t="shared" si="236"/>
        <v>21.304867298230199</v>
      </c>
      <c r="AE1870">
        <f t="shared" si="237"/>
        <v>8.5733707176834078E-3</v>
      </c>
      <c r="AF1870" s="1" t="s">
        <v>13</v>
      </c>
      <c r="AG1870" s="1" t="s">
        <v>58</v>
      </c>
      <c r="AH1870">
        <f t="shared" si="240"/>
        <v>100.00000000000001</v>
      </c>
    </row>
    <row r="1871" spans="1:34" x14ac:dyDescent="0.45">
      <c r="A1871" t="str">
        <f>MID('Stand condition - SCT output'!$I1871,9,4)</f>
        <v>2015</v>
      </c>
      <c r="B1871">
        <f t="shared" si="238"/>
        <v>2016</v>
      </c>
      <c r="C1871" t="str">
        <f>MID('Stand condition - SCT output'!$I1871,18,4)</f>
        <v>2017</v>
      </c>
      <c r="D1871">
        <f>SUM('Stand condition - SCT output'!$B1871:$C1871)</f>
        <v>50455852.788318969</v>
      </c>
      <c r="E1871" s="1">
        <f>'Stand condition - SCT output'!$D1871</f>
        <v>256915066.49289</v>
      </c>
      <c r="F1871" s="1">
        <f>'Stand condition - SCT output'!$E1871</f>
        <v>548164342.69645905</v>
      </c>
      <c r="G1871" s="1">
        <f>'Stand condition - SCT output'!$F1871</f>
        <v>319192614.93922698</v>
      </c>
      <c r="H1871" s="1">
        <f>'Stand condition - SCT output'!$G1871</f>
        <v>157028.894220569</v>
      </c>
      <c r="I1871" s="1" t="str">
        <f>'Stand condition - SCT output'!$H1871</f>
        <v>Lower Darling</v>
      </c>
      <c r="J1871" s="1" t="str">
        <f>'Stand condition - SCT output'!$J1871</f>
        <v>Black Box</v>
      </c>
      <c r="K1871" s="1"/>
      <c r="L1871" t="s">
        <v>102</v>
      </c>
      <c r="M1871">
        <v>2016</v>
      </c>
      <c r="N1871" t="s">
        <v>104</v>
      </c>
      <c r="O1871">
        <v>50455852.788318969</v>
      </c>
      <c r="P1871" s="1">
        <v>256915066.49289</v>
      </c>
      <c r="Q1871" s="1">
        <v>548164342.69645905</v>
      </c>
      <c r="R1871" s="1">
        <v>319192614.93922698</v>
      </c>
      <c r="S1871" s="1">
        <v>157028.894220569</v>
      </c>
      <c r="T1871" s="1" t="s">
        <v>14</v>
      </c>
      <c r="U1871" s="1" t="s">
        <v>58</v>
      </c>
      <c r="V1871">
        <f t="shared" si="239"/>
        <v>1174884905.8111155</v>
      </c>
      <c r="X1871" t="s">
        <v>102</v>
      </c>
      <c r="Y1871">
        <v>2016</v>
      </c>
      <c r="Z1871" t="s">
        <v>104</v>
      </c>
      <c r="AA1871">
        <f t="shared" si="233"/>
        <v>4.294535791442935</v>
      </c>
      <c r="AB1871">
        <f t="shared" si="234"/>
        <v>21.867253994170717</v>
      </c>
      <c r="AC1871">
        <f t="shared" si="235"/>
        <v>46.656854640414167</v>
      </c>
      <c r="AD1871">
        <f t="shared" si="236"/>
        <v>27.167990103580674</v>
      </c>
      <c r="AE1871">
        <f t="shared" si="237"/>
        <v>1.3365470391515467E-2</v>
      </c>
      <c r="AF1871" s="1" t="s">
        <v>14</v>
      </c>
      <c r="AG1871" s="1" t="s">
        <v>58</v>
      </c>
      <c r="AH1871">
        <f t="shared" si="240"/>
        <v>100.00000000000001</v>
      </c>
    </row>
    <row r="1872" spans="1:34" x14ac:dyDescent="0.45">
      <c r="A1872" t="str">
        <f>MID('Stand condition - SCT output'!$I1872,9,4)</f>
        <v>2015</v>
      </c>
      <c r="B1872">
        <f t="shared" si="238"/>
        <v>2016</v>
      </c>
      <c r="C1872" t="str">
        <f>MID('Stand condition - SCT output'!$I1872,18,4)</f>
        <v>2017</v>
      </c>
      <c r="D1872">
        <f>SUM('Stand condition - SCT output'!$B1872:$C1872)</f>
        <v>3026114.9792968743</v>
      </c>
      <c r="E1872" s="1">
        <f>'Stand condition - SCT output'!$D1872</f>
        <v>99146598.158918694</v>
      </c>
      <c r="F1872" s="1">
        <f>'Stand condition - SCT output'!$E1872</f>
        <v>1072355198.46896</v>
      </c>
      <c r="G1872" s="1">
        <f>'Stand condition - SCT output'!$F1872</f>
        <v>623069235.01138496</v>
      </c>
      <c r="H1872" s="1">
        <f>'Stand condition - SCT output'!$G1872</f>
        <v>81154.187805175694</v>
      </c>
      <c r="I1872" s="1" t="str">
        <f>'Stand condition - SCT output'!$H1872</f>
        <v>Macquarie-Castlereagh</v>
      </c>
      <c r="J1872" s="1" t="str">
        <f>'Stand condition - SCT output'!$J1872</f>
        <v>Black Box</v>
      </c>
      <c r="K1872" s="1"/>
      <c r="L1872" t="s">
        <v>102</v>
      </c>
      <c r="M1872">
        <v>2016</v>
      </c>
      <c r="N1872" t="s">
        <v>104</v>
      </c>
      <c r="O1872">
        <v>3026114.9792968743</v>
      </c>
      <c r="P1872" s="1">
        <v>99146598.158918694</v>
      </c>
      <c r="Q1872" s="1">
        <v>1072355198.46896</v>
      </c>
      <c r="R1872" s="1">
        <v>623069235.01138496</v>
      </c>
      <c r="S1872" s="1">
        <v>81154.187805175694</v>
      </c>
      <c r="T1872" s="1" t="s">
        <v>15</v>
      </c>
      <c r="U1872" s="1" t="s">
        <v>58</v>
      </c>
      <c r="V1872">
        <f t="shared" si="239"/>
        <v>1797678300.8063657</v>
      </c>
      <c r="X1872" t="s">
        <v>102</v>
      </c>
      <c r="Y1872">
        <v>2016</v>
      </c>
      <c r="Z1872" t="s">
        <v>104</v>
      </c>
      <c r="AA1872">
        <f t="shared" si="233"/>
        <v>0.16833462238151739</v>
      </c>
      <c r="AB1872">
        <f t="shared" si="234"/>
        <v>5.5152581034351664</v>
      </c>
      <c r="AC1872">
        <f t="shared" si="235"/>
        <v>59.652230212043222</v>
      </c>
      <c r="AD1872">
        <f t="shared" si="236"/>
        <v>34.659662673343803</v>
      </c>
      <c r="AE1872">
        <f t="shared" si="237"/>
        <v>4.5143887963031652E-3</v>
      </c>
      <c r="AF1872" s="1" t="s">
        <v>15</v>
      </c>
      <c r="AG1872" s="1" t="s">
        <v>58</v>
      </c>
      <c r="AH1872">
        <f t="shared" si="240"/>
        <v>100.00000000000001</v>
      </c>
    </row>
    <row r="1873" spans="1:34" x14ac:dyDescent="0.45">
      <c r="A1873" t="str">
        <f>MID('Stand condition - SCT output'!$I1873,9,4)</f>
        <v>2015</v>
      </c>
      <c r="B1873">
        <f t="shared" si="238"/>
        <v>2016</v>
      </c>
      <c r="C1873" t="str">
        <f>MID('Stand condition - SCT output'!$I1873,18,4)</f>
        <v>2017</v>
      </c>
      <c r="D1873">
        <f>SUM('Stand condition - SCT output'!$B1873:$C1873)</f>
        <v>80724.197326660098</v>
      </c>
      <c r="E1873" s="1">
        <f>'Stand condition - SCT output'!$D1873</f>
        <v>1593948.8446044901</v>
      </c>
      <c r="F1873" s="1">
        <f>'Stand condition - SCT output'!$E1873</f>
        <v>11919951.2847175</v>
      </c>
      <c r="G1873" s="1">
        <f>'Stand condition - SCT output'!$F1873</f>
        <v>11878441.720655899</v>
      </c>
      <c r="H1873" s="1">
        <f>'Stand condition - SCT output'!$G1873</f>
        <v>675.42816162109295</v>
      </c>
      <c r="I1873" s="1" t="str">
        <f>'Stand condition - SCT output'!$H1873</f>
        <v>Moonie</v>
      </c>
      <c r="J1873" s="1" t="str">
        <f>'Stand condition - SCT output'!$J1873</f>
        <v>Black Box</v>
      </c>
      <c r="K1873" s="1"/>
      <c r="L1873" t="s">
        <v>102</v>
      </c>
      <c r="M1873">
        <v>2016</v>
      </c>
      <c r="N1873" t="s">
        <v>104</v>
      </c>
      <c r="O1873">
        <v>80724.197326660098</v>
      </c>
      <c r="P1873" s="1">
        <v>1593948.8446044901</v>
      </c>
      <c r="Q1873" s="1">
        <v>11919951.2847175</v>
      </c>
      <c r="R1873" s="1">
        <v>11878441.720655899</v>
      </c>
      <c r="S1873" s="1">
        <v>675.42816162109295</v>
      </c>
      <c r="T1873" s="1" t="s">
        <v>16</v>
      </c>
      <c r="U1873" s="1" t="s">
        <v>58</v>
      </c>
      <c r="V1873">
        <f t="shared" si="239"/>
        <v>25473741.475466169</v>
      </c>
      <c r="X1873" t="s">
        <v>102</v>
      </c>
      <c r="Y1873">
        <v>2016</v>
      </c>
      <c r="Z1873" t="s">
        <v>104</v>
      </c>
      <c r="AA1873">
        <f t="shared" si="233"/>
        <v>0.31689179779266347</v>
      </c>
      <c r="AB1873">
        <f t="shared" si="234"/>
        <v>6.2572231336320447</v>
      </c>
      <c r="AC1873">
        <f t="shared" si="235"/>
        <v>46.793092001022458</v>
      </c>
      <c r="AD1873">
        <f t="shared" si="236"/>
        <v>46.630141599325171</v>
      </c>
      <c r="AE1873">
        <f t="shared" si="237"/>
        <v>2.6514682276712262E-3</v>
      </c>
      <c r="AF1873" s="1" t="s">
        <v>16</v>
      </c>
      <c r="AG1873" s="1" t="s">
        <v>58</v>
      </c>
      <c r="AH1873">
        <f t="shared" si="240"/>
        <v>100</v>
      </c>
    </row>
    <row r="1874" spans="1:34" x14ac:dyDescent="0.45">
      <c r="A1874" t="str">
        <f>MID('Stand condition - SCT output'!$I1874,9,4)</f>
        <v>2015</v>
      </c>
      <c r="B1874">
        <f t="shared" si="238"/>
        <v>2016</v>
      </c>
      <c r="C1874" t="str">
        <f>MID('Stand condition - SCT output'!$I1874,18,4)</f>
        <v>2017</v>
      </c>
      <c r="D1874">
        <f>SUM('Stand condition - SCT output'!$B1874:$C1874)</f>
        <v>125011393.79181029</v>
      </c>
      <c r="E1874" s="1">
        <f>'Stand condition - SCT output'!$D1874</f>
        <v>401166179.98012203</v>
      </c>
      <c r="F1874" s="1">
        <f>'Stand condition - SCT output'!$E1874</f>
        <v>724743037.02468801</v>
      </c>
      <c r="G1874" s="1">
        <f>'Stand condition - SCT output'!$F1874</f>
        <v>694685559.75412405</v>
      </c>
      <c r="H1874" s="1">
        <f>'Stand condition - SCT output'!$G1874</f>
        <v>227128.57055592199</v>
      </c>
      <c r="I1874" s="1" t="str">
        <f>'Stand condition - SCT output'!$H1874</f>
        <v>Murray</v>
      </c>
      <c r="J1874" s="1" t="str">
        <f>'Stand condition - SCT output'!$J1874</f>
        <v>Black Box</v>
      </c>
      <c r="K1874" s="1"/>
      <c r="L1874" t="s">
        <v>102</v>
      </c>
      <c r="M1874">
        <v>2016</v>
      </c>
      <c r="N1874" t="s">
        <v>104</v>
      </c>
      <c r="O1874">
        <v>125011393.79181029</v>
      </c>
      <c r="P1874" s="1">
        <v>401166179.98012203</v>
      </c>
      <c r="Q1874" s="1">
        <v>724743037.02468801</v>
      </c>
      <c r="R1874" s="1">
        <v>694685559.75412405</v>
      </c>
      <c r="S1874" s="1">
        <v>227128.57055592199</v>
      </c>
      <c r="T1874" s="1" t="s">
        <v>17</v>
      </c>
      <c r="U1874" s="1" t="s">
        <v>58</v>
      </c>
      <c r="V1874">
        <f t="shared" si="239"/>
        <v>1945833299.1213005</v>
      </c>
      <c r="X1874" t="s">
        <v>102</v>
      </c>
      <c r="Y1874">
        <v>2016</v>
      </c>
      <c r="Z1874" t="s">
        <v>104</v>
      </c>
      <c r="AA1874">
        <f t="shared" si="233"/>
        <v>6.424568530524323</v>
      </c>
      <c r="AB1874">
        <f t="shared" si="234"/>
        <v>20.616677706218752</v>
      </c>
      <c r="AC1874">
        <f t="shared" si="235"/>
        <v>37.24589549125136</v>
      </c>
      <c r="AD1874">
        <f t="shared" si="236"/>
        <v>35.701185711429147</v>
      </c>
      <c r="AE1874">
        <f t="shared" si="237"/>
        <v>1.1672560576411592E-2</v>
      </c>
      <c r="AF1874" s="1" t="s">
        <v>17</v>
      </c>
      <c r="AG1874" s="1" t="s">
        <v>58</v>
      </c>
      <c r="AH1874">
        <f t="shared" si="240"/>
        <v>100</v>
      </c>
    </row>
    <row r="1875" spans="1:34" x14ac:dyDescent="0.45">
      <c r="A1875" t="str">
        <f>MID('Stand condition - SCT output'!$I1875,9,4)</f>
        <v>2015</v>
      </c>
      <c r="B1875">
        <f t="shared" si="238"/>
        <v>2016</v>
      </c>
      <c r="C1875" t="str">
        <f>MID('Stand condition - SCT output'!$I1875,18,4)</f>
        <v>2017</v>
      </c>
      <c r="D1875">
        <f>SUM('Stand condition - SCT output'!$B1875:$C1875)</f>
        <v>226933.979817468</v>
      </c>
      <c r="E1875" s="1">
        <f>'Stand condition - SCT output'!$D1875</f>
        <v>5021432.9174184697</v>
      </c>
      <c r="F1875" s="1">
        <f>'Stand condition - SCT output'!$E1875</f>
        <v>83656763.934594199</v>
      </c>
      <c r="G1875" s="1">
        <f>'Stand condition - SCT output'!$F1875</f>
        <v>136528497.71058199</v>
      </c>
      <c r="H1875" s="1">
        <f>'Stand condition - SCT output'!$G1875</f>
        <v>183726.99631587</v>
      </c>
      <c r="I1875" s="1" t="str">
        <f>'Stand condition - SCT output'!$H1875</f>
        <v>Barwon-Darling</v>
      </c>
      <c r="J1875" s="1" t="str">
        <f>'Stand condition - SCT output'!$J1875</f>
        <v>Black Box</v>
      </c>
      <c r="K1875" s="1"/>
      <c r="L1875" t="s">
        <v>102</v>
      </c>
      <c r="M1875">
        <v>2016</v>
      </c>
      <c r="N1875" t="s">
        <v>104</v>
      </c>
      <c r="O1875">
        <v>226933.979817468</v>
      </c>
      <c r="P1875" s="1">
        <v>5021432.9174184697</v>
      </c>
      <c r="Q1875" s="1">
        <v>83656763.934594199</v>
      </c>
      <c r="R1875" s="1">
        <v>136528497.71058199</v>
      </c>
      <c r="S1875" s="1">
        <v>183726.99631587</v>
      </c>
      <c r="T1875" s="1" t="s">
        <v>18</v>
      </c>
      <c r="U1875" s="1" t="s">
        <v>58</v>
      </c>
      <c r="V1875">
        <f t="shared" si="239"/>
        <v>225617355.538728</v>
      </c>
      <c r="X1875" t="s">
        <v>102</v>
      </c>
      <c r="Y1875">
        <v>2016</v>
      </c>
      <c r="Z1875" t="s">
        <v>104</v>
      </c>
      <c r="AA1875">
        <f t="shared" si="233"/>
        <v>0.10058356515862718</v>
      </c>
      <c r="AB1875">
        <f t="shared" si="234"/>
        <v>2.225641243524159</v>
      </c>
      <c r="AC1875">
        <f t="shared" si="235"/>
        <v>37.079046394653012</v>
      </c>
      <c r="AD1875">
        <f t="shared" si="236"/>
        <v>60.513295789935981</v>
      </c>
      <c r="AE1875">
        <f t="shared" si="237"/>
        <v>8.1433006728213603E-2</v>
      </c>
      <c r="AF1875" s="1" t="s">
        <v>18</v>
      </c>
      <c r="AG1875" s="1" t="s">
        <v>58</v>
      </c>
      <c r="AH1875">
        <f t="shared" si="240"/>
        <v>100</v>
      </c>
    </row>
    <row r="1876" spans="1:34" x14ac:dyDescent="0.45">
      <c r="A1876" t="str">
        <f>MID('Stand condition - SCT output'!$I1876,9,4)</f>
        <v>2015</v>
      </c>
      <c r="B1876">
        <f t="shared" si="238"/>
        <v>2016</v>
      </c>
      <c r="C1876" t="str">
        <f>MID('Stand condition - SCT output'!$I1876,18,4)</f>
        <v>2017</v>
      </c>
      <c r="D1876">
        <f>SUM('Stand condition - SCT output'!$B1876:$C1876)</f>
        <v>114490.49633789</v>
      </c>
      <c r="E1876" s="1">
        <f>'Stand condition - SCT output'!$D1876</f>
        <v>3227693.6020407202</v>
      </c>
      <c r="F1876" s="1">
        <f>'Stand condition - SCT output'!$E1876</f>
        <v>27008626.444483601</v>
      </c>
      <c r="G1876" s="1">
        <f>'Stand condition - SCT output'!$F1876</f>
        <v>51116728.904936403</v>
      </c>
      <c r="H1876" s="1">
        <f>'Stand condition - SCT output'!$G1876</f>
        <v>6100.2732543945303</v>
      </c>
      <c r="I1876" s="1" t="str">
        <f>'Stand condition - SCT output'!$H1876</f>
        <v>Border Rivers</v>
      </c>
      <c r="J1876" s="1" t="str">
        <f>'Stand condition - SCT output'!$J1876</f>
        <v>Black Box</v>
      </c>
      <c r="K1876" s="1"/>
      <c r="L1876" t="s">
        <v>102</v>
      </c>
      <c r="M1876">
        <v>2016</v>
      </c>
      <c r="N1876" t="s">
        <v>104</v>
      </c>
      <c r="O1876">
        <v>114490.49633789</v>
      </c>
      <c r="P1876" s="1">
        <v>3227693.6020407202</v>
      </c>
      <c r="Q1876" s="1">
        <v>27008626.444483601</v>
      </c>
      <c r="R1876" s="1">
        <v>51116728.904936403</v>
      </c>
      <c r="S1876" s="1">
        <v>6100.2732543945303</v>
      </c>
      <c r="T1876" s="1" t="s">
        <v>19</v>
      </c>
      <c r="U1876" s="1" t="s">
        <v>58</v>
      </c>
      <c r="V1876">
        <f t="shared" si="239"/>
        <v>81473639.721053004</v>
      </c>
      <c r="X1876" t="s">
        <v>102</v>
      </c>
      <c r="Y1876">
        <v>2016</v>
      </c>
      <c r="Z1876" t="s">
        <v>104</v>
      </c>
      <c r="AA1876">
        <f t="shared" si="233"/>
        <v>0.14052458774381399</v>
      </c>
      <c r="AB1876">
        <f t="shared" si="234"/>
        <v>3.9616415973210479</v>
      </c>
      <c r="AC1876">
        <f t="shared" si="235"/>
        <v>33.150140998922993</v>
      </c>
      <c r="AD1876">
        <f t="shared" si="236"/>
        <v>62.740205396430461</v>
      </c>
      <c r="AE1876">
        <f t="shared" si="237"/>
        <v>7.4874195816959479E-3</v>
      </c>
      <c r="AF1876" s="1" t="s">
        <v>19</v>
      </c>
      <c r="AG1876" s="1" t="s">
        <v>58</v>
      </c>
      <c r="AH1876">
        <f t="shared" si="240"/>
        <v>100.00000000000001</v>
      </c>
    </row>
    <row r="1877" spans="1:34" x14ac:dyDescent="0.45">
      <c r="A1877" t="str">
        <f>MID('Stand condition - SCT output'!$I1877,9,4)</f>
        <v>2015</v>
      </c>
      <c r="B1877">
        <f t="shared" si="238"/>
        <v>2016</v>
      </c>
      <c r="C1877" t="str">
        <f>MID('Stand condition - SCT output'!$I1877,18,4)</f>
        <v>2017</v>
      </c>
      <c r="D1877">
        <f>SUM('Stand condition - SCT output'!$B1877:$C1877)</f>
        <v>6863.5750122070303</v>
      </c>
      <c r="E1877" s="1">
        <f>'Stand condition - SCT output'!$D1877</f>
        <v>52976.364685058499</v>
      </c>
      <c r="F1877" s="1">
        <f>'Stand condition - SCT output'!$E1877</f>
        <v>275473.12200927699</v>
      </c>
      <c r="G1877" s="1">
        <f>'Stand condition - SCT output'!$F1877</f>
        <v>381061.27456533298</v>
      </c>
      <c r="H1877" s="1">
        <f>'Stand condition - SCT output'!$G1877</f>
        <v>0</v>
      </c>
      <c r="I1877" s="1" t="str">
        <f>'Stand condition - SCT output'!$H1877</f>
        <v>Campaspe</v>
      </c>
      <c r="J1877" s="1" t="str">
        <f>'Stand condition - SCT output'!$J1877</f>
        <v>Black Box</v>
      </c>
      <c r="K1877" s="1"/>
      <c r="L1877" t="s">
        <v>102</v>
      </c>
      <c r="M1877">
        <v>2016</v>
      </c>
      <c r="N1877" t="s">
        <v>104</v>
      </c>
      <c r="O1877">
        <v>6863.5750122070303</v>
      </c>
      <c r="P1877" s="1">
        <v>52976.364685058499</v>
      </c>
      <c r="Q1877" s="1">
        <v>275473.12200927699</v>
      </c>
      <c r="R1877" s="1">
        <v>381061.27456533298</v>
      </c>
      <c r="S1877" s="1">
        <v>0</v>
      </c>
      <c r="T1877" s="1" t="s">
        <v>20</v>
      </c>
      <c r="U1877" s="1" t="s">
        <v>58</v>
      </c>
      <c r="V1877">
        <f t="shared" si="239"/>
        <v>716374.33627187554</v>
      </c>
      <c r="X1877" t="s">
        <v>102</v>
      </c>
      <c r="Y1877">
        <v>2016</v>
      </c>
      <c r="Z1877" t="s">
        <v>104</v>
      </c>
      <c r="AA1877">
        <f t="shared" si="233"/>
        <v>0.95809895255686461</v>
      </c>
      <c r="AB1877">
        <f t="shared" si="234"/>
        <v>7.3950673555331168</v>
      </c>
      <c r="AC1877">
        <f t="shared" si="235"/>
        <v>38.453795461585401</v>
      </c>
      <c r="AD1877">
        <f t="shared" si="236"/>
        <v>53.193038230324618</v>
      </c>
      <c r="AE1877">
        <f t="shared" si="237"/>
        <v>0</v>
      </c>
      <c r="AF1877" s="1" t="s">
        <v>20</v>
      </c>
      <c r="AG1877" s="1" t="s">
        <v>58</v>
      </c>
      <c r="AH1877">
        <f t="shared" si="240"/>
        <v>100</v>
      </c>
    </row>
    <row r="1878" spans="1:34" x14ac:dyDescent="0.45">
      <c r="A1878" t="str">
        <f>MID('Stand condition - SCT output'!$I1878,9,4)</f>
        <v>2015</v>
      </c>
      <c r="B1878">
        <f t="shared" si="238"/>
        <v>2016</v>
      </c>
      <c r="C1878" t="str">
        <f>MID('Stand condition - SCT output'!$I1878,18,4)</f>
        <v>2017</v>
      </c>
      <c r="D1878">
        <f>SUM('Stand condition - SCT output'!$B1878:$C1878)</f>
        <v>348983.04223632772</v>
      </c>
      <c r="E1878" s="1">
        <f>'Stand condition - SCT output'!$D1878</f>
        <v>1899849.70463771</v>
      </c>
      <c r="F1878" s="1">
        <f>'Stand condition - SCT output'!$E1878</f>
        <v>7615979.5170716504</v>
      </c>
      <c r="G1878" s="1">
        <f>'Stand condition - SCT output'!$F1878</f>
        <v>12705278.1625509</v>
      </c>
      <c r="H1878" s="1">
        <f>'Stand condition - SCT output'!$G1878</f>
        <v>12445.3747558593</v>
      </c>
      <c r="I1878" s="1" t="str">
        <f>'Stand condition - SCT output'!$H1878</f>
        <v>Goulburn-Broken</v>
      </c>
      <c r="J1878" s="1" t="str">
        <f>'Stand condition - SCT output'!$J1878</f>
        <v>Black Box</v>
      </c>
      <c r="K1878" s="1"/>
      <c r="L1878" t="s">
        <v>102</v>
      </c>
      <c r="M1878">
        <v>2016</v>
      </c>
      <c r="N1878" t="s">
        <v>104</v>
      </c>
      <c r="O1878">
        <v>348983.04223632772</v>
      </c>
      <c r="P1878" s="1">
        <v>1899849.70463771</v>
      </c>
      <c r="Q1878" s="1">
        <v>7615979.5170716504</v>
      </c>
      <c r="R1878" s="1">
        <v>12705278.1625509</v>
      </c>
      <c r="S1878" s="1">
        <v>12445.3747558593</v>
      </c>
      <c r="T1878" s="1" t="s">
        <v>21</v>
      </c>
      <c r="U1878" s="1" t="s">
        <v>58</v>
      </c>
      <c r="V1878">
        <f t="shared" si="239"/>
        <v>22582535.801252447</v>
      </c>
      <c r="X1878" t="s">
        <v>102</v>
      </c>
      <c r="Y1878">
        <v>2016</v>
      </c>
      <c r="Z1878" t="s">
        <v>104</v>
      </c>
      <c r="AA1878">
        <f t="shared" si="233"/>
        <v>1.5453669388934295</v>
      </c>
      <c r="AB1878">
        <f t="shared" si="234"/>
        <v>8.4129157210606191</v>
      </c>
      <c r="AC1878">
        <f t="shared" si="235"/>
        <v>33.725085544419962</v>
      </c>
      <c r="AD1878">
        <f t="shared" si="236"/>
        <v>56.261521178884855</v>
      </c>
      <c r="AE1878">
        <f t="shared" si="237"/>
        <v>5.5110616741141483E-2</v>
      </c>
      <c r="AF1878" s="1" t="s">
        <v>21</v>
      </c>
      <c r="AG1878" s="1" t="s">
        <v>58</v>
      </c>
      <c r="AH1878">
        <f t="shared" si="240"/>
        <v>100.00000000000001</v>
      </c>
    </row>
    <row r="1879" spans="1:34" x14ac:dyDescent="0.45">
      <c r="A1879" t="str">
        <f>MID('Stand condition - SCT output'!$I1879,9,4)</f>
        <v>2015</v>
      </c>
      <c r="B1879">
        <f t="shared" si="238"/>
        <v>2016</v>
      </c>
      <c r="C1879" t="str">
        <f>MID('Stand condition - SCT output'!$I1879,18,4)</f>
        <v>2017</v>
      </c>
      <c r="D1879">
        <f>SUM('Stand condition - SCT output'!$B1879:$C1879)</f>
        <v>250849.82373046779</v>
      </c>
      <c r="E1879" s="1">
        <f>'Stand condition - SCT output'!$D1879</f>
        <v>4181434.4718623101</v>
      </c>
      <c r="F1879" s="1">
        <f>'Stand condition - SCT output'!$E1879</f>
        <v>54557635.770769097</v>
      </c>
      <c r="G1879" s="1">
        <f>'Stand condition - SCT output'!$F1879</f>
        <v>156577848.689358</v>
      </c>
      <c r="H1879" s="1">
        <f>'Stand condition - SCT output'!$G1879</f>
        <v>5149.5778542911303</v>
      </c>
      <c r="I1879" s="1" t="str">
        <f>'Stand condition - SCT output'!$H1879</f>
        <v>Gwydir</v>
      </c>
      <c r="J1879" s="1" t="str">
        <f>'Stand condition - SCT output'!$J1879</f>
        <v>Black Box</v>
      </c>
      <c r="K1879" s="1"/>
      <c r="L1879" t="s">
        <v>102</v>
      </c>
      <c r="M1879">
        <v>2016</v>
      </c>
      <c r="N1879" t="s">
        <v>104</v>
      </c>
      <c r="O1879">
        <v>250849.82373046779</v>
      </c>
      <c r="P1879" s="1">
        <v>4181434.4718623101</v>
      </c>
      <c r="Q1879" s="1">
        <v>54557635.770769097</v>
      </c>
      <c r="R1879" s="1">
        <v>156577848.689358</v>
      </c>
      <c r="S1879" s="1">
        <v>5149.5778542911303</v>
      </c>
      <c r="T1879" s="1" t="s">
        <v>22</v>
      </c>
      <c r="U1879" s="1" t="s">
        <v>58</v>
      </c>
      <c r="V1879">
        <f t="shared" si="239"/>
        <v>215572918.33357418</v>
      </c>
      <c r="X1879" t="s">
        <v>102</v>
      </c>
      <c r="Y1879">
        <v>2016</v>
      </c>
      <c r="Z1879" t="s">
        <v>104</v>
      </c>
      <c r="AA1879">
        <f t="shared" si="233"/>
        <v>0.11636425654464939</v>
      </c>
      <c r="AB1879">
        <f t="shared" si="234"/>
        <v>1.939684494780566</v>
      </c>
      <c r="AC1879">
        <f t="shared" si="235"/>
        <v>25.308204848972476</v>
      </c>
      <c r="AD1879">
        <f t="shared" si="236"/>
        <v>72.633357612699697</v>
      </c>
      <c r="AE1879">
        <f t="shared" si="237"/>
        <v>2.3887870026061222E-3</v>
      </c>
      <c r="AF1879" s="1" t="s">
        <v>22</v>
      </c>
      <c r="AG1879" s="1" t="s">
        <v>58</v>
      </c>
      <c r="AH1879">
        <f t="shared" si="240"/>
        <v>99.999999999999986</v>
      </c>
    </row>
    <row r="1880" spans="1:34" x14ac:dyDescent="0.45">
      <c r="A1880" t="str">
        <f>MID('Stand condition - SCT output'!$I1880,9,4)</f>
        <v>2015</v>
      </c>
      <c r="B1880">
        <f t="shared" si="238"/>
        <v>2016</v>
      </c>
      <c r="C1880" t="str">
        <f>MID('Stand condition - SCT output'!$I1880,18,4)</f>
        <v>2017</v>
      </c>
      <c r="D1880">
        <f>SUM('Stand condition - SCT output'!$B1880:$C1880)</f>
        <v>3308314.1948852469</v>
      </c>
      <c r="E1880" s="1">
        <f>'Stand condition - SCT output'!$D1880</f>
        <v>98493908.205311</v>
      </c>
      <c r="F1880" s="1">
        <f>'Stand condition - SCT output'!$E1880</f>
        <v>568807866.79256701</v>
      </c>
      <c r="G1880" s="1">
        <f>'Stand condition - SCT output'!$F1880</f>
        <v>159862146.071244</v>
      </c>
      <c r="H1880" s="1">
        <f>'Stand condition - SCT output'!$G1880</f>
        <v>14051.7848714192</v>
      </c>
      <c r="I1880" s="1" t="str">
        <f>'Stand condition - SCT output'!$H1880</f>
        <v>Warrego</v>
      </c>
      <c r="J1880" s="1" t="str">
        <f>'Stand condition - SCT output'!$J1880</f>
        <v>Black Box</v>
      </c>
      <c r="K1880" s="1"/>
      <c r="L1880" t="s">
        <v>102</v>
      </c>
      <c r="M1880">
        <v>2016</v>
      </c>
      <c r="N1880" t="s">
        <v>104</v>
      </c>
      <c r="O1880">
        <v>3308314.1948852469</v>
      </c>
      <c r="P1880" s="1">
        <v>98493908.205311</v>
      </c>
      <c r="Q1880" s="1">
        <v>568807866.79256701</v>
      </c>
      <c r="R1880" s="1">
        <v>159862146.071244</v>
      </c>
      <c r="S1880" s="1">
        <v>14051.7848714192</v>
      </c>
      <c r="T1880" s="1" t="s">
        <v>23</v>
      </c>
      <c r="U1880" s="1" t="s">
        <v>58</v>
      </c>
      <c r="V1880">
        <f t="shared" si="239"/>
        <v>830486287.04887879</v>
      </c>
      <c r="X1880" t="s">
        <v>102</v>
      </c>
      <c r="Y1880">
        <v>2016</v>
      </c>
      <c r="Z1880" t="s">
        <v>104</v>
      </c>
      <c r="AA1880">
        <f t="shared" si="233"/>
        <v>0.39835867809946562</v>
      </c>
      <c r="AB1880">
        <f t="shared" si="234"/>
        <v>11.859787421091287</v>
      </c>
      <c r="AC1880">
        <f t="shared" si="235"/>
        <v>68.490940267516962</v>
      </c>
      <c r="AD1880">
        <f t="shared" si="236"/>
        <v>19.249221638482659</v>
      </c>
      <c r="AE1880">
        <f t="shared" si="237"/>
        <v>1.6919948096135362E-3</v>
      </c>
      <c r="AF1880" s="1" t="s">
        <v>23</v>
      </c>
      <c r="AG1880" s="1" t="s">
        <v>58</v>
      </c>
      <c r="AH1880">
        <f t="shared" si="240"/>
        <v>100</v>
      </c>
    </row>
    <row r="1881" spans="1:34" x14ac:dyDescent="0.45">
      <c r="A1881" t="str">
        <f>MID('Stand condition - SCT output'!$I1881,9,4)</f>
        <v>2015</v>
      </c>
      <c r="B1881">
        <f t="shared" si="238"/>
        <v>2016</v>
      </c>
      <c r="C1881" t="str">
        <f>MID('Stand condition - SCT output'!$I1881,18,4)</f>
        <v>2017</v>
      </c>
      <c r="D1881">
        <f>SUM('Stand condition - SCT output'!$B1881:$C1881)</f>
        <v>10784.021118164001</v>
      </c>
      <c r="E1881" s="1">
        <f>'Stand condition - SCT output'!$D1881</f>
        <v>78610.1896546606</v>
      </c>
      <c r="F1881" s="1">
        <f>'Stand condition - SCT output'!$E1881</f>
        <v>394658.19584051298</v>
      </c>
      <c r="G1881" s="1">
        <f>'Stand condition - SCT output'!$F1881</f>
        <v>726212.65571217204</v>
      </c>
      <c r="H1881" s="1">
        <f>'Stand condition - SCT output'!$G1881</f>
        <v>4427.8621826171802</v>
      </c>
      <c r="I1881" s="1" t="str">
        <f>'Stand condition - SCT output'!$H1881</f>
        <v>Eastern Mt Lofty Ranges</v>
      </c>
      <c r="J1881" s="1" t="str">
        <f>'Stand condition - SCT output'!$J1881</f>
        <v>Black Box</v>
      </c>
      <c r="K1881" s="1"/>
      <c r="L1881" t="s">
        <v>102</v>
      </c>
      <c r="M1881">
        <v>2016</v>
      </c>
      <c r="N1881" t="s">
        <v>104</v>
      </c>
      <c r="O1881">
        <v>10784.021118164001</v>
      </c>
      <c r="P1881" s="1">
        <v>78610.1896546606</v>
      </c>
      <c r="Q1881" s="1">
        <v>394658.19584051298</v>
      </c>
      <c r="R1881" s="1">
        <v>726212.65571217204</v>
      </c>
      <c r="S1881" s="1">
        <v>4427.8621826171802</v>
      </c>
      <c r="T1881" s="1" t="s">
        <v>24</v>
      </c>
      <c r="U1881" s="1" t="s">
        <v>58</v>
      </c>
      <c r="V1881">
        <f t="shared" si="239"/>
        <v>1214692.9245081269</v>
      </c>
      <c r="X1881" t="s">
        <v>102</v>
      </c>
      <c r="Y1881">
        <v>2016</v>
      </c>
      <c r="Z1881" t="s">
        <v>104</v>
      </c>
      <c r="AA1881">
        <f t="shared" si="233"/>
        <v>0.88779813404534658</v>
      </c>
      <c r="AB1881">
        <f t="shared" si="234"/>
        <v>6.4716100726850536</v>
      </c>
      <c r="AC1881">
        <f t="shared" si="235"/>
        <v>32.490367555267049</v>
      </c>
      <c r="AD1881">
        <f t="shared" si="236"/>
        <v>59.785699007528322</v>
      </c>
      <c r="AE1881">
        <f t="shared" si="237"/>
        <v>0.3645252304742107</v>
      </c>
      <c r="AF1881" s="1" t="s">
        <v>24</v>
      </c>
      <c r="AG1881" s="1" t="s">
        <v>58</v>
      </c>
      <c r="AH1881">
        <f t="shared" si="240"/>
        <v>99.999999999999986</v>
      </c>
    </row>
    <row r="1882" spans="1:34" x14ac:dyDescent="0.45">
      <c r="A1882" t="str">
        <f>MID('Stand condition - SCT output'!$I1882,9,4)</f>
        <v>2015</v>
      </c>
      <c r="B1882">
        <f t="shared" si="238"/>
        <v>2016</v>
      </c>
      <c r="C1882" t="str">
        <f>MID('Stand condition - SCT output'!$I1882,18,4)</f>
        <v>2017</v>
      </c>
      <c r="D1882">
        <f>SUM('Stand condition - SCT output'!$B1882:$C1882)</f>
        <v>325015.96051025362</v>
      </c>
      <c r="E1882" s="1">
        <f>'Stand condition - SCT output'!$D1882</f>
        <v>6531573.1763176396</v>
      </c>
      <c r="F1882" s="1">
        <f>'Stand condition - SCT output'!$E1882</f>
        <v>62924634.164795801</v>
      </c>
      <c r="G1882" s="1">
        <f>'Stand condition - SCT output'!$F1882</f>
        <v>59873817.296917997</v>
      </c>
      <c r="H1882" s="1">
        <f>'Stand condition - SCT output'!$G1882</f>
        <v>35004.941040038997</v>
      </c>
      <c r="I1882" s="1" t="str">
        <f>'Stand condition - SCT output'!$H1882</f>
        <v>Condamine-Balonne</v>
      </c>
      <c r="J1882" s="1" t="str">
        <f>'Stand condition - SCT output'!$J1882</f>
        <v>Black Box</v>
      </c>
      <c r="K1882" s="1"/>
      <c r="L1882" t="s">
        <v>102</v>
      </c>
      <c r="M1882">
        <v>2016</v>
      </c>
      <c r="N1882" t="s">
        <v>104</v>
      </c>
      <c r="O1882">
        <v>325015.96051025362</v>
      </c>
      <c r="P1882" s="1">
        <v>6531573.1763176396</v>
      </c>
      <c r="Q1882" s="1">
        <v>62924634.164795801</v>
      </c>
      <c r="R1882" s="1">
        <v>59873817.296917997</v>
      </c>
      <c r="S1882" s="1">
        <v>35004.941040038997</v>
      </c>
      <c r="T1882" s="1" t="s">
        <v>25</v>
      </c>
      <c r="U1882" s="1" t="s">
        <v>58</v>
      </c>
      <c r="V1882">
        <f t="shared" si="239"/>
        <v>129690045.53958175</v>
      </c>
      <c r="X1882" t="s">
        <v>102</v>
      </c>
      <c r="Y1882">
        <v>2016</v>
      </c>
      <c r="Z1882" t="s">
        <v>104</v>
      </c>
      <c r="AA1882">
        <f t="shared" si="233"/>
        <v>0.25060979750451079</v>
      </c>
      <c r="AB1882">
        <f t="shared" si="234"/>
        <v>5.0362949208188734</v>
      </c>
      <c r="AC1882">
        <f t="shared" si="235"/>
        <v>48.519247489654894</v>
      </c>
      <c r="AD1882">
        <f t="shared" si="236"/>
        <v>46.166856560046739</v>
      </c>
      <c r="AE1882">
        <f t="shared" si="237"/>
        <v>2.6991231974974824E-2</v>
      </c>
      <c r="AF1882" s="1" t="s">
        <v>25</v>
      </c>
      <c r="AG1882" s="1" t="s">
        <v>58</v>
      </c>
      <c r="AH1882">
        <f t="shared" si="240"/>
        <v>99.999999999999986</v>
      </c>
    </row>
    <row r="1883" spans="1:34" x14ac:dyDescent="0.45">
      <c r="A1883" t="str">
        <f>MID('Stand condition - SCT output'!$I1883,9,4)</f>
        <v>2016</v>
      </c>
      <c r="B1883">
        <f t="shared" si="238"/>
        <v>2017</v>
      </c>
      <c r="C1883" t="str">
        <f>MID('Stand condition - SCT output'!$I1883,18,4)</f>
        <v>2018</v>
      </c>
      <c r="D1883">
        <f>SUM('Stand condition - SCT output'!$B1883:$C1883)</f>
        <v>15015959.423002748</v>
      </c>
      <c r="E1883" s="1">
        <f>'Stand condition - SCT output'!$D1883</f>
        <v>206470402.68791401</v>
      </c>
      <c r="F1883" s="1">
        <f>'Stand condition - SCT output'!$E1883</f>
        <v>416965411.92566502</v>
      </c>
      <c r="G1883" s="1">
        <f>'Stand condition - SCT output'!$F1883</f>
        <v>283956260.64991599</v>
      </c>
      <c r="H1883" s="1">
        <f>'Stand condition - SCT output'!$G1883</f>
        <v>209098.05084228501</v>
      </c>
      <c r="I1883" s="1" t="str">
        <f>'Stand condition - SCT output'!$H1883</f>
        <v>Murrumbidgee</v>
      </c>
      <c r="J1883" s="1" t="str">
        <f>'Stand condition - SCT output'!$J1883</f>
        <v>Black Box</v>
      </c>
      <c r="K1883" s="1"/>
      <c r="L1883" t="s">
        <v>103</v>
      </c>
      <c r="M1883">
        <v>2017</v>
      </c>
      <c r="N1883" t="s">
        <v>105</v>
      </c>
      <c r="O1883">
        <v>15015959.423002748</v>
      </c>
      <c r="P1883" s="1">
        <v>206470402.68791401</v>
      </c>
      <c r="Q1883" s="1">
        <v>416965411.92566502</v>
      </c>
      <c r="R1883" s="1">
        <v>283956260.64991599</v>
      </c>
      <c r="S1883" s="1">
        <v>209098.05084228501</v>
      </c>
      <c r="T1883" s="1" t="s">
        <v>4</v>
      </c>
      <c r="U1883" s="1" t="s">
        <v>58</v>
      </c>
      <c r="V1883">
        <f t="shared" si="239"/>
        <v>922617132.73733997</v>
      </c>
      <c r="X1883" t="s">
        <v>103</v>
      </c>
      <c r="Y1883">
        <v>2017</v>
      </c>
      <c r="Z1883" t="s">
        <v>105</v>
      </c>
      <c r="AA1883">
        <f t="shared" si="233"/>
        <v>1.6275396250719361</v>
      </c>
      <c r="AB1883">
        <f t="shared" si="234"/>
        <v>22.378773963944383</v>
      </c>
      <c r="AC1883">
        <f t="shared" si="235"/>
        <v>45.193764252844304</v>
      </c>
      <c r="AD1883">
        <f t="shared" si="236"/>
        <v>30.777258580429546</v>
      </c>
      <c r="AE1883">
        <f t="shared" si="237"/>
        <v>2.2663577709846536E-2</v>
      </c>
      <c r="AF1883" s="1" t="s">
        <v>4</v>
      </c>
      <c r="AG1883" s="1" t="s">
        <v>58</v>
      </c>
      <c r="AH1883">
        <f t="shared" si="240"/>
        <v>100.00000000000001</v>
      </c>
    </row>
    <row r="1884" spans="1:34" x14ac:dyDescent="0.45">
      <c r="A1884" t="str">
        <f>MID('Stand condition - SCT output'!$I1884,9,4)</f>
        <v>2016</v>
      </c>
      <c r="B1884">
        <f t="shared" si="238"/>
        <v>2017</v>
      </c>
      <c r="C1884" t="str">
        <f>MID('Stand condition - SCT output'!$I1884,18,4)</f>
        <v>2018</v>
      </c>
      <c r="D1884">
        <f>SUM('Stand condition - SCT output'!$B1884:$C1884)</f>
        <v>585848.54845999903</v>
      </c>
      <c r="E1884" s="1">
        <f>'Stand condition - SCT output'!$D1884</f>
        <v>16681627.719633199</v>
      </c>
      <c r="F1884" s="1">
        <f>'Stand condition - SCT output'!$E1884</f>
        <v>140847539.09972101</v>
      </c>
      <c r="G1884" s="1">
        <f>'Stand condition - SCT output'!$F1884</f>
        <v>78479102.457037196</v>
      </c>
      <c r="H1884" s="1">
        <f>'Stand condition - SCT output'!$G1884</f>
        <v>6673.4001464843705</v>
      </c>
      <c r="I1884" s="1" t="str">
        <f>'Stand condition - SCT output'!$H1884</f>
        <v>Namoi</v>
      </c>
      <c r="J1884" s="1" t="str">
        <f>'Stand condition - SCT output'!$J1884</f>
        <v>Black Box</v>
      </c>
      <c r="K1884" s="1"/>
      <c r="L1884" t="s">
        <v>103</v>
      </c>
      <c r="M1884">
        <v>2017</v>
      </c>
      <c r="N1884" t="s">
        <v>105</v>
      </c>
      <c r="O1884">
        <v>585848.54845999903</v>
      </c>
      <c r="P1884" s="1">
        <v>16681627.719633199</v>
      </c>
      <c r="Q1884" s="1">
        <v>140847539.09972101</v>
      </c>
      <c r="R1884" s="1">
        <v>78479102.457037196</v>
      </c>
      <c r="S1884" s="1">
        <v>6673.4001464843705</v>
      </c>
      <c r="T1884" s="1" t="s">
        <v>7</v>
      </c>
      <c r="U1884" s="1" t="s">
        <v>58</v>
      </c>
      <c r="V1884">
        <f t="shared" si="239"/>
        <v>236600791.22499788</v>
      </c>
      <c r="X1884" t="s">
        <v>103</v>
      </c>
      <c r="Y1884">
        <v>2017</v>
      </c>
      <c r="Z1884" t="s">
        <v>105</v>
      </c>
      <c r="AA1884">
        <f t="shared" si="233"/>
        <v>0.24761056183572966</v>
      </c>
      <c r="AB1884">
        <f t="shared" si="234"/>
        <v>7.0505375883420607</v>
      </c>
      <c r="AC1884">
        <f t="shared" si="235"/>
        <v>59.529614575878838</v>
      </c>
      <c r="AD1884">
        <f t="shared" si="236"/>
        <v>33.169416742316265</v>
      </c>
      <c r="AE1884">
        <f t="shared" si="237"/>
        <v>2.820531627106113E-3</v>
      </c>
      <c r="AF1884" s="1" t="s">
        <v>7</v>
      </c>
      <c r="AG1884" s="1" t="s">
        <v>58</v>
      </c>
      <c r="AH1884">
        <f t="shared" si="240"/>
        <v>100.00000000000001</v>
      </c>
    </row>
    <row r="1885" spans="1:34" x14ac:dyDescent="0.45">
      <c r="A1885" t="str">
        <f>MID('Stand condition - SCT output'!$I1885,9,4)</f>
        <v>2016</v>
      </c>
      <c r="B1885">
        <f t="shared" si="238"/>
        <v>2017</v>
      </c>
      <c r="C1885" t="str">
        <f>MID('Stand condition - SCT output'!$I1885,18,4)</f>
        <v>2018</v>
      </c>
      <c r="D1885">
        <f>SUM('Stand condition - SCT output'!$B1885:$C1885)</f>
        <v>1224031.839904784</v>
      </c>
      <c r="E1885" s="1">
        <f>'Stand condition - SCT output'!$D1885</f>
        <v>46157312.196165003</v>
      </c>
      <c r="F1885" s="1">
        <f>'Stand condition - SCT output'!$E1885</f>
        <v>112949290.494533</v>
      </c>
      <c r="G1885" s="1">
        <f>'Stand condition - SCT output'!$F1885</f>
        <v>130744972.949665</v>
      </c>
      <c r="H1885" s="1">
        <f>'Stand condition - SCT output'!$G1885</f>
        <v>0</v>
      </c>
      <c r="I1885" s="1" t="str">
        <f>'Stand condition - SCT output'!$H1885</f>
        <v>Nebine</v>
      </c>
      <c r="J1885" s="1" t="str">
        <f>'Stand condition - SCT output'!$J1885</f>
        <v>Black Box</v>
      </c>
      <c r="K1885" s="1"/>
      <c r="L1885" t="s">
        <v>103</v>
      </c>
      <c r="M1885">
        <v>2017</v>
      </c>
      <c r="N1885" t="s">
        <v>105</v>
      </c>
      <c r="O1885">
        <v>1224031.839904784</v>
      </c>
      <c r="P1885" s="1">
        <v>46157312.196165003</v>
      </c>
      <c r="Q1885" s="1">
        <v>112949290.494533</v>
      </c>
      <c r="R1885" s="1">
        <v>130744972.949665</v>
      </c>
      <c r="S1885" s="1">
        <v>0</v>
      </c>
      <c r="T1885" s="1" t="s">
        <v>8</v>
      </c>
      <c r="U1885" s="1" t="s">
        <v>58</v>
      </c>
      <c r="V1885">
        <f t="shared" si="239"/>
        <v>291075607.48026776</v>
      </c>
      <c r="X1885" t="s">
        <v>103</v>
      </c>
      <c r="Y1885">
        <v>2017</v>
      </c>
      <c r="Z1885" t="s">
        <v>105</v>
      </c>
      <c r="AA1885">
        <f t="shared" si="233"/>
        <v>0.42052023888252538</v>
      </c>
      <c r="AB1885">
        <f t="shared" si="234"/>
        <v>15.857499223563087</v>
      </c>
      <c r="AC1885">
        <f t="shared" si="235"/>
        <v>38.80410710890294</v>
      </c>
      <c r="AD1885">
        <f t="shared" si="236"/>
        <v>44.917873428651454</v>
      </c>
      <c r="AE1885">
        <f t="shared" si="237"/>
        <v>0</v>
      </c>
      <c r="AF1885" s="1" t="s">
        <v>8</v>
      </c>
      <c r="AG1885" s="1" t="s">
        <v>58</v>
      </c>
      <c r="AH1885">
        <f t="shared" si="240"/>
        <v>100</v>
      </c>
    </row>
    <row r="1886" spans="1:34" x14ac:dyDescent="0.45">
      <c r="A1886" t="str">
        <f>MID('Stand condition - SCT output'!$I1886,9,4)</f>
        <v>2016</v>
      </c>
      <c r="B1886">
        <f t="shared" si="238"/>
        <v>2017</v>
      </c>
      <c r="C1886" t="str">
        <f>MID('Stand condition - SCT output'!$I1886,18,4)</f>
        <v>2018</v>
      </c>
      <c r="D1886">
        <f>SUM('Stand condition - SCT output'!$B1886:$C1886)</f>
        <v>1245.02844238281</v>
      </c>
      <c r="E1886" s="1">
        <f>'Stand condition - SCT output'!$D1886</f>
        <v>27432.267089843699</v>
      </c>
      <c r="F1886" s="1">
        <f>'Stand condition - SCT output'!$E1886</f>
        <v>118359.76483154199</v>
      </c>
      <c r="G1886" s="1">
        <f>'Stand condition - SCT output'!$F1886</f>
        <v>242775.76731746801</v>
      </c>
      <c r="H1886" s="1">
        <f>'Stand condition - SCT output'!$G1886</f>
        <v>9332.3353271484302</v>
      </c>
      <c r="I1886" s="1" t="str">
        <f>'Stand condition - SCT output'!$H1886</f>
        <v>Ovens</v>
      </c>
      <c r="J1886" s="1" t="str">
        <f>'Stand condition - SCT output'!$J1886</f>
        <v>Black Box</v>
      </c>
      <c r="K1886" s="1"/>
      <c r="L1886" t="s">
        <v>103</v>
      </c>
      <c r="M1886">
        <v>2017</v>
      </c>
      <c r="N1886" t="s">
        <v>105</v>
      </c>
      <c r="O1886">
        <v>1245.02844238281</v>
      </c>
      <c r="P1886" s="1">
        <v>27432.267089843699</v>
      </c>
      <c r="Q1886" s="1">
        <v>118359.76483154199</v>
      </c>
      <c r="R1886" s="1">
        <v>242775.76731746801</v>
      </c>
      <c r="S1886" s="1">
        <v>9332.3353271484302</v>
      </c>
      <c r="T1886" s="1" t="s">
        <v>9</v>
      </c>
      <c r="U1886" s="1" t="s">
        <v>58</v>
      </c>
      <c r="V1886">
        <f t="shared" si="239"/>
        <v>399145.16300838499</v>
      </c>
      <c r="X1886" t="s">
        <v>103</v>
      </c>
      <c r="Y1886">
        <v>2017</v>
      </c>
      <c r="Z1886" t="s">
        <v>105</v>
      </c>
      <c r="AA1886">
        <f t="shared" si="233"/>
        <v>0.31192372043267258</v>
      </c>
      <c r="AB1886">
        <f t="shared" si="234"/>
        <v>6.8727544843797643</v>
      </c>
      <c r="AC1886">
        <f t="shared" si="235"/>
        <v>29.653313080247841</v>
      </c>
      <c r="AD1886">
        <f t="shared" si="236"/>
        <v>60.823928188844903</v>
      </c>
      <c r="AE1886">
        <f t="shared" si="237"/>
        <v>2.3380805260948088</v>
      </c>
      <c r="AF1886" s="1" t="s">
        <v>9</v>
      </c>
      <c r="AG1886" s="1" t="s">
        <v>58</v>
      </c>
      <c r="AH1886">
        <f t="shared" si="240"/>
        <v>100</v>
      </c>
    </row>
    <row r="1887" spans="1:34" x14ac:dyDescent="0.45">
      <c r="A1887" t="str">
        <f>MID('Stand condition - SCT output'!$I1887,9,4)</f>
        <v>2016</v>
      </c>
      <c r="B1887">
        <f t="shared" si="238"/>
        <v>2017</v>
      </c>
      <c r="C1887" t="str">
        <f>MID('Stand condition - SCT output'!$I1887,18,4)</f>
        <v>2018</v>
      </c>
      <c r="D1887">
        <f>SUM('Stand condition - SCT output'!$B1887:$C1887)</f>
        <v>11496068.990575617</v>
      </c>
      <c r="E1887" s="1">
        <f>'Stand condition - SCT output'!$D1887</f>
        <v>77927788.628677398</v>
      </c>
      <c r="F1887" s="1">
        <f>'Stand condition - SCT output'!$E1887</f>
        <v>185734184.63283899</v>
      </c>
      <c r="G1887" s="1">
        <f>'Stand condition - SCT output'!$F1887</f>
        <v>107748337.983448</v>
      </c>
      <c r="H1887" s="1">
        <f>'Stand condition - SCT output'!$G1887</f>
        <v>46055.823952110099</v>
      </c>
      <c r="I1887" s="1" t="str">
        <f>'Stand condition - SCT output'!$H1887</f>
        <v>Paroo</v>
      </c>
      <c r="J1887" s="1" t="str">
        <f>'Stand condition - SCT output'!$J1887</f>
        <v>Black Box</v>
      </c>
      <c r="K1887" s="1"/>
      <c r="L1887" t="s">
        <v>103</v>
      </c>
      <c r="M1887">
        <v>2017</v>
      </c>
      <c r="N1887" t="s">
        <v>105</v>
      </c>
      <c r="O1887">
        <v>11496068.990575617</v>
      </c>
      <c r="P1887" s="1">
        <v>77927788.628677398</v>
      </c>
      <c r="Q1887" s="1">
        <v>185734184.63283899</v>
      </c>
      <c r="R1887" s="1">
        <v>107748337.983448</v>
      </c>
      <c r="S1887" s="1">
        <v>46055.823952110099</v>
      </c>
      <c r="T1887" s="1" t="s">
        <v>10</v>
      </c>
      <c r="U1887" s="1" t="s">
        <v>58</v>
      </c>
      <c r="V1887">
        <f t="shared" si="239"/>
        <v>382952436.05949217</v>
      </c>
      <c r="X1887" t="s">
        <v>103</v>
      </c>
      <c r="Y1887">
        <v>2017</v>
      </c>
      <c r="Z1887" t="s">
        <v>105</v>
      </c>
      <c r="AA1887">
        <f t="shared" si="233"/>
        <v>3.0019573994274547</v>
      </c>
      <c r="AB1887">
        <f t="shared" si="234"/>
        <v>20.349208228191348</v>
      </c>
      <c r="AC1887">
        <f t="shared" si="235"/>
        <v>48.500588361314129</v>
      </c>
      <c r="AD1887">
        <f t="shared" si="236"/>
        <v>28.136219498211823</v>
      </c>
      <c r="AE1887">
        <f t="shared" si="237"/>
        <v>1.2026512855229694E-2</v>
      </c>
      <c r="AF1887" s="1" t="s">
        <v>10</v>
      </c>
      <c r="AG1887" s="1" t="s">
        <v>58</v>
      </c>
      <c r="AH1887">
        <f t="shared" si="240"/>
        <v>99.999999999999986</v>
      </c>
    </row>
    <row r="1888" spans="1:34" x14ac:dyDescent="0.45">
      <c r="A1888" t="str">
        <f>MID('Stand condition - SCT output'!$I1888,9,4)</f>
        <v>2016</v>
      </c>
      <c r="B1888">
        <f t="shared" si="238"/>
        <v>2017</v>
      </c>
      <c r="C1888" t="str">
        <f>MID('Stand condition - SCT output'!$I1888,18,4)</f>
        <v>2018</v>
      </c>
      <c r="D1888">
        <f>SUM('Stand condition - SCT output'!$B1888:$C1888)</f>
        <v>1387698.1978898561</v>
      </c>
      <c r="E1888" s="1">
        <f>'Stand condition - SCT output'!$D1888</f>
        <v>22899514.283104502</v>
      </c>
      <c r="F1888" s="1">
        <f>'Stand condition - SCT output'!$E1888</f>
        <v>61302799.311358199</v>
      </c>
      <c r="G1888" s="1">
        <f>'Stand condition - SCT output'!$F1888</f>
        <v>33224049.178248201</v>
      </c>
      <c r="H1888" s="1">
        <f>'Stand condition - SCT output'!$G1888</f>
        <v>22400.702697753899</v>
      </c>
      <c r="I1888" s="1" t="str">
        <f>'Stand condition - SCT output'!$H1888</f>
        <v>Wimmera-Avoca</v>
      </c>
      <c r="J1888" s="1" t="str">
        <f>'Stand condition - SCT output'!$J1888</f>
        <v>Black Box</v>
      </c>
      <c r="K1888" s="1"/>
      <c r="L1888" t="s">
        <v>103</v>
      </c>
      <c r="M1888">
        <v>2017</v>
      </c>
      <c r="N1888" t="s">
        <v>105</v>
      </c>
      <c r="O1888">
        <v>1387698.1978898561</v>
      </c>
      <c r="P1888" s="1">
        <v>22899514.283104502</v>
      </c>
      <c r="Q1888" s="1">
        <v>61302799.311358199</v>
      </c>
      <c r="R1888" s="1">
        <v>33224049.178248201</v>
      </c>
      <c r="S1888" s="1">
        <v>22400.702697753899</v>
      </c>
      <c r="T1888" s="1" t="s">
        <v>11</v>
      </c>
      <c r="U1888" s="1" t="s">
        <v>58</v>
      </c>
      <c r="V1888">
        <f t="shared" si="239"/>
        <v>118836461.67329851</v>
      </c>
      <c r="X1888" t="s">
        <v>103</v>
      </c>
      <c r="Y1888">
        <v>2017</v>
      </c>
      <c r="Z1888" t="s">
        <v>105</v>
      </c>
      <c r="AA1888">
        <f t="shared" si="233"/>
        <v>1.1677377282612744</v>
      </c>
      <c r="AB1888">
        <f t="shared" si="234"/>
        <v>19.269771213871323</v>
      </c>
      <c r="AC1888">
        <f t="shared" si="235"/>
        <v>51.585850376368448</v>
      </c>
      <c r="AD1888">
        <f t="shared" si="236"/>
        <v>27.957790656529912</v>
      </c>
      <c r="AE1888">
        <f t="shared" si="237"/>
        <v>1.8850024969051343E-2</v>
      </c>
      <c r="AF1888" s="1" t="s">
        <v>11</v>
      </c>
      <c r="AG1888" s="1" t="s">
        <v>58</v>
      </c>
      <c r="AH1888">
        <f t="shared" si="240"/>
        <v>100.00000000000001</v>
      </c>
    </row>
    <row r="1889" spans="1:34" x14ac:dyDescent="0.45">
      <c r="A1889" t="str">
        <f>MID('Stand condition - SCT output'!$I1889,9,4)</f>
        <v>2016</v>
      </c>
      <c r="B1889">
        <f t="shared" si="238"/>
        <v>2017</v>
      </c>
      <c r="C1889" t="str">
        <f>MID('Stand condition - SCT output'!$I1889,18,4)</f>
        <v>2018</v>
      </c>
      <c r="D1889">
        <f>SUM('Stand condition - SCT output'!$B1889:$C1889)</f>
        <v>15776478.928508678</v>
      </c>
      <c r="E1889" s="1">
        <f>'Stand condition - SCT output'!$D1889</f>
        <v>177435277.51872101</v>
      </c>
      <c r="F1889" s="1">
        <f>'Stand condition - SCT output'!$E1889</f>
        <v>442662622.70912898</v>
      </c>
      <c r="G1889" s="1">
        <f>'Stand condition - SCT output'!$F1889</f>
        <v>249659857.97307399</v>
      </c>
      <c r="H1889" s="1">
        <f>'Stand condition - SCT output'!$G1889</f>
        <v>65082.547058105403</v>
      </c>
      <c r="I1889" s="1" t="str">
        <f>'Stand condition - SCT output'!$H1889</f>
        <v>Lachlan</v>
      </c>
      <c r="J1889" s="1" t="str">
        <f>'Stand condition - SCT output'!$J1889</f>
        <v>Black Box</v>
      </c>
      <c r="K1889" s="1"/>
      <c r="L1889" t="s">
        <v>103</v>
      </c>
      <c r="M1889">
        <v>2017</v>
      </c>
      <c r="N1889" t="s">
        <v>105</v>
      </c>
      <c r="O1889">
        <v>15776478.928508678</v>
      </c>
      <c r="P1889" s="1">
        <v>177435277.51872101</v>
      </c>
      <c r="Q1889" s="1">
        <v>442662622.70912898</v>
      </c>
      <c r="R1889" s="1">
        <v>249659857.97307399</v>
      </c>
      <c r="S1889" s="1">
        <v>65082.547058105403</v>
      </c>
      <c r="T1889" s="1" t="s">
        <v>12</v>
      </c>
      <c r="U1889" s="1" t="s">
        <v>58</v>
      </c>
      <c r="V1889">
        <f t="shared" si="239"/>
        <v>885599319.67649078</v>
      </c>
      <c r="X1889" t="s">
        <v>103</v>
      </c>
      <c r="Y1889">
        <v>2017</v>
      </c>
      <c r="Z1889" t="s">
        <v>105</v>
      </c>
      <c r="AA1889">
        <f t="shared" si="233"/>
        <v>1.7814465953148906</v>
      </c>
      <c r="AB1889">
        <f t="shared" si="234"/>
        <v>20.035615833979872</v>
      </c>
      <c r="AC1889">
        <f t="shared" si="235"/>
        <v>49.984526057544123</v>
      </c>
      <c r="AD1889">
        <f t="shared" si="236"/>
        <v>28.191062529753825</v>
      </c>
      <c r="AE1889">
        <f t="shared" si="237"/>
        <v>7.3489834072907869E-3</v>
      </c>
      <c r="AF1889" s="1" t="s">
        <v>12</v>
      </c>
      <c r="AG1889" s="1" t="s">
        <v>58</v>
      </c>
      <c r="AH1889">
        <f t="shared" si="240"/>
        <v>100</v>
      </c>
    </row>
    <row r="1890" spans="1:34" x14ac:dyDescent="0.45">
      <c r="A1890" t="str">
        <f>MID('Stand condition - SCT output'!$I1890,9,4)</f>
        <v>2016</v>
      </c>
      <c r="B1890">
        <f t="shared" si="238"/>
        <v>2017</v>
      </c>
      <c r="C1890" t="str">
        <f>MID('Stand condition - SCT output'!$I1890,18,4)</f>
        <v>2018</v>
      </c>
      <c r="D1890">
        <f>SUM('Stand condition - SCT output'!$B1890:$C1890)</f>
        <v>74978.693908691406</v>
      </c>
      <c r="E1890" s="1">
        <f>'Stand condition - SCT output'!$D1890</f>
        <v>5869585.2488374598</v>
      </c>
      <c r="F1890" s="1">
        <f>'Stand condition - SCT output'!$E1890</f>
        <v>19595846.5545776</v>
      </c>
      <c r="G1890" s="1">
        <f>'Stand condition - SCT output'!$F1890</f>
        <v>10822404.377246501</v>
      </c>
      <c r="H1890" s="1">
        <f>'Stand condition - SCT output'!$G1890</f>
        <v>23094.519653320302</v>
      </c>
      <c r="I1890" s="1" t="str">
        <f>'Stand condition - SCT output'!$H1890</f>
        <v>Loddon</v>
      </c>
      <c r="J1890" s="1" t="str">
        <f>'Stand condition - SCT output'!$J1890</f>
        <v>Black Box</v>
      </c>
      <c r="K1890" s="1"/>
      <c r="L1890" t="s">
        <v>103</v>
      </c>
      <c r="M1890">
        <v>2017</v>
      </c>
      <c r="N1890" t="s">
        <v>105</v>
      </c>
      <c r="O1890">
        <v>74978.693908691406</v>
      </c>
      <c r="P1890" s="1">
        <v>5869585.2488374598</v>
      </c>
      <c r="Q1890" s="1">
        <v>19595846.5545776</v>
      </c>
      <c r="R1890" s="1">
        <v>10822404.377246501</v>
      </c>
      <c r="S1890" s="1">
        <v>23094.519653320302</v>
      </c>
      <c r="T1890" s="1" t="s">
        <v>13</v>
      </c>
      <c r="U1890" s="1" t="s">
        <v>58</v>
      </c>
      <c r="V1890">
        <f t="shared" si="239"/>
        <v>36385909.394223571</v>
      </c>
      <c r="X1890" t="s">
        <v>103</v>
      </c>
      <c r="Y1890">
        <v>2017</v>
      </c>
      <c r="Z1890" t="s">
        <v>105</v>
      </c>
      <c r="AA1890">
        <f t="shared" si="233"/>
        <v>0.20606519160022593</v>
      </c>
      <c r="AB1890">
        <f t="shared" si="234"/>
        <v>16.131478769001944</v>
      </c>
      <c r="AC1890">
        <f t="shared" si="235"/>
        <v>53.855591026367286</v>
      </c>
      <c r="AD1890">
        <f t="shared" si="236"/>
        <v>29.743393960532995</v>
      </c>
      <c r="AE1890">
        <f t="shared" si="237"/>
        <v>6.3471052497554623E-2</v>
      </c>
      <c r="AF1890" s="1" t="s">
        <v>13</v>
      </c>
      <c r="AG1890" s="1" t="s">
        <v>58</v>
      </c>
      <c r="AH1890">
        <f t="shared" si="240"/>
        <v>100.00000000000001</v>
      </c>
    </row>
    <row r="1891" spans="1:34" x14ac:dyDescent="0.45">
      <c r="A1891" t="str">
        <f>MID('Stand condition - SCT output'!$I1891,9,4)</f>
        <v>2016</v>
      </c>
      <c r="B1891">
        <f t="shared" si="238"/>
        <v>2017</v>
      </c>
      <c r="C1891" t="str">
        <f>MID('Stand condition - SCT output'!$I1891,18,4)</f>
        <v>2018</v>
      </c>
      <c r="D1891">
        <f>SUM('Stand condition - SCT output'!$B1891:$C1891)</f>
        <v>53199666.274589203</v>
      </c>
      <c r="E1891" s="1">
        <f>'Stand condition - SCT output'!$D1891</f>
        <v>334955840.65346199</v>
      </c>
      <c r="F1891" s="1">
        <f>'Stand condition - SCT output'!$E1891</f>
        <v>474364745.36997098</v>
      </c>
      <c r="G1891" s="1">
        <f>'Stand condition - SCT output'!$F1891</f>
        <v>312284226.04550898</v>
      </c>
      <c r="H1891" s="1">
        <f>'Stand condition - SCT output'!$G1891</f>
        <v>80427.467583151403</v>
      </c>
      <c r="I1891" s="1" t="str">
        <f>'Stand condition - SCT output'!$H1891</f>
        <v>Lower Darling</v>
      </c>
      <c r="J1891" s="1" t="str">
        <f>'Stand condition - SCT output'!$J1891</f>
        <v>Black Box</v>
      </c>
      <c r="K1891" s="1"/>
      <c r="L1891" t="s">
        <v>103</v>
      </c>
      <c r="M1891">
        <v>2017</v>
      </c>
      <c r="N1891" t="s">
        <v>105</v>
      </c>
      <c r="O1891">
        <v>53199666.274589203</v>
      </c>
      <c r="P1891" s="1">
        <v>334955840.65346199</v>
      </c>
      <c r="Q1891" s="1">
        <v>474364745.36997098</v>
      </c>
      <c r="R1891" s="1">
        <v>312284226.04550898</v>
      </c>
      <c r="S1891" s="1">
        <v>80427.467583151403</v>
      </c>
      <c r="T1891" s="1" t="s">
        <v>14</v>
      </c>
      <c r="U1891" s="1" t="s">
        <v>58</v>
      </c>
      <c r="V1891">
        <f t="shared" si="239"/>
        <v>1174884905.8111143</v>
      </c>
      <c r="X1891" t="s">
        <v>103</v>
      </c>
      <c r="Y1891">
        <v>2017</v>
      </c>
      <c r="Z1891" t="s">
        <v>105</v>
      </c>
      <c r="AA1891">
        <f t="shared" si="233"/>
        <v>4.5280747085486936</v>
      </c>
      <c r="AB1891">
        <f t="shared" si="234"/>
        <v>28.509672649357594</v>
      </c>
      <c r="AC1891">
        <f t="shared" si="235"/>
        <v>40.375422564687739</v>
      </c>
      <c r="AD1891">
        <f t="shared" si="236"/>
        <v>26.579984516007965</v>
      </c>
      <c r="AE1891">
        <f t="shared" si="237"/>
        <v>6.8455613980014556E-3</v>
      </c>
      <c r="AF1891" s="1" t="s">
        <v>14</v>
      </c>
      <c r="AG1891" s="1" t="s">
        <v>58</v>
      </c>
      <c r="AH1891">
        <f t="shared" si="240"/>
        <v>99.999999999999986</v>
      </c>
    </row>
    <row r="1892" spans="1:34" x14ac:dyDescent="0.45">
      <c r="A1892" t="str">
        <f>MID('Stand condition - SCT output'!$I1892,9,4)</f>
        <v>2016</v>
      </c>
      <c r="B1892">
        <f t="shared" si="238"/>
        <v>2017</v>
      </c>
      <c r="C1892" t="str">
        <f>MID('Stand condition - SCT output'!$I1892,18,4)</f>
        <v>2018</v>
      </c>
      <c r="D1892">
        <f>SUM('Stand condition - SCT output'!$B1892:$C1892)</f>
        <v>17001921.248372354</v>
      </c>
      <c r="E1892" s="1">
        <f>'Stand condition - SCT output'!$D1892</f>
        <v>239454693.39723301</v>
      </c>
      <c r="F1892" s="1">
        <f>'Stand condition - SCT output'!$E1892</f>
        <v>971815613.49689603</v>
      </c>
      <c r="G1892" s="1">
        <f>'Stand condition - SCT output'!$F1892</f>
        <v>569204034.69377697</v>
      </c>
      <c r="H1892" s="1">
        <f>'Stand condition - SCT output'!$G1892</f>
        <v>202037.970092773</v>
      </c>
      <c r="I1892" s="1" t="str">
        <f>'Stand condition - SCT output'!$H1892</f>
        <v>Macquarie-Castlereagh</v>
      </c>
      <c r="J1892" s="1" t="str">
        <f>'Stand condition - SCT output'!$J1892</f>
        <v>Black Box</v>
      </c>
      <c r="K1892" s="1"/>
      <c r="L1892" t="s">
        <v>103</v>
      </c>
      <c r="M1892">
        <v>2017</v>
      </c>
      <c r="N1892" t="s">
        <v>105</v>
      </c>
      <c r="O1892">
        <v>17001921.248372354</v>
      </c>
      <c r="P1892" s="1">
        <v>239454693.39723301</v>
      </c>
      <c r="Q1892" s="1">
        <v>971815613.49689603</v>
      </c>
      <c r="R1892" s="1">
        <v>569204034.69377697</v>
      </c>
      <c r="S1892" s="1">
        <v>202037.970092773</v>
      </c>
      <c r="T1892" s="1" t="s">
        <v>15</v>
      </c>
      <c r="U1892" s="1" t="s">
        <v>58</v>
      </c>
      <c r="V1892">
        <f t="shared" si="239"/>
        <v>1797678300.8063712</v>
      </c>
      <c r="X1892" t="s">
        <v>103</v>
      </c>
      <c r="Y1892">
        <v>2017</v>
      </c>
      <c r="Z1892" t="s">
        <v>105</v>
      </c>
      <c r="AA1892">
        <f t="shared" si="233"/>
        <v>0.94577106708947467</v>
      </c>
      <c r="AB1892">
        <f t="shared" si="234"/>
        <v>13.320219379063683</v>
      </c>
      <c r="AC1892">
        <f t="shared" si="235"/>
        <v>54.059484005618572</v>
      </c>
      <c r="AD1892">
        <f t="shared" si="236"/>
        <v>31.663286720346644</v>
      </c>
      <c r="AE1892">
        <f t="shared" si="237"/>
        <v>1.123882788161521E-2</v>
      </c>
      <c r="AF1892" s="1" t="s">
        <v>15</v>
      </c>
      <c r="AG1892" s="1" t="s">
        <v>58</v>
      </c>
      <c r="AH1892">
        <f t="shared" si="240"/>
        <v>99.999999999999986</v>
      </c>
    </row>
    <row r="1893" spans="1:34" x14ac:dyDescent="0.45">
      <c r="A1893" t="str">
        <f>MID('Stand condition - SCT output'!$I1893,9,4)</f>
        <v>2016</v>
      </c>
      <c r="B1893">
        <f t="shared" si="238"/>
        <v>2017</v>
      </c>
      <c r="C1893" t="str">
        <f>MID('Stand condition - SCT output'!$I1893,18,4)</f>
        <v>2018</v>
      </c>
      <c r="D1893">
        <f>SUM('Stand condition - SCT output'!$B1893:$C1893)</f>
        <v>250250.835693359</v>
      </c>
      <c r="E1893" s="1">
        <f>'Stand condition - SCT output'!$D1893</f>
        <v>2613252.06866311</v>
      </c>
      <c r="F1893" s="1">
        <f>'Stand condition - SCT output'!$E1893</f>
        <v>9014301.8316937592</v>
      </c>
      <c r="G1893" s="1">
        <f>'Stand condition - SCT output'!$F1893</f>
        <v>13575471.031164</v>
      </c>
      <c r="H1893" s="1">
        <f>'Stand condition - SCT output'!$G1893</f>
        <v>20465.7082519531</v>
      </c>
      <c r="I1893" s="1" t="str">
        <f>'Stand condition - SCT output'!$H1893</f>
        <v>Moonie</v>
      </c>
      <c r="J1893" s="1" t="str">
        <f>'Stand condition - SCT output'!$J1893</f>
        <v>Black Box</v>
      </c>
      <c r="K1893" s="1"/>
      <c r="L1893" t="s">
        <v>103</v>
      </c>
      <c r="M1893">
        <v>2017</v>
      </c>
      <c r="N1893" t="s">
        <v>105</v>
      </c>
      <c r="O1893">
        <v>250250.835693359</v>
      </c>
      <c r="P1893" s="1">
        <v>2613252.06866311</v>
      </c>
      <c r="Q1893" s="1">
        <v>9014301.8316937592</v>
      </c>
      <c r="R1893" s="1">
        <v>13575471.031164</v>
      </c>
      <c r="S1893" s="1">
        <v>20465.7082519531</v>
      </c>
      <c r="T1893" s="1" t="s">
        <v>16</v>
      </c>
      <c r="U1893" s="1" t="s">
        <v>58</v>
      </c>
      <c r="V1893">
        <f t="shared" si="239"/>
        <v>25473741.475466181</v>
      </c>
      <c r="X1893" t="s">
        <v>103</v>
      </c>
      <c r="Y1893">
        <v>2017</v>
      </c>
      <c r="Z1893" t="s">
        <v>105</v>
      </c>
      <c r="AA1893">
        <f t="shared" si="233"/>
        <v>0.98238743584006349</v>
      </c>
      <c r="AB1893">
        <f t="shared" si="234"/>
        <v>10.258611092445683</v>
      </c>
      <c r="AC1893">
        <f t="shared" si="235"/>
        <v>35.386642517258224</v>
      </c>
      <c r="AD1893">
        <f t="shared" si="236"/>
        <v>53.292018544816308</v>
      </c>
      <c r="AE1893">
        <f t="shared" si="237"/>
        <v>8.034040963972125E-2</v>
      </c>
      <c r="AF1893" s="1" t="s">
        <v>16</v>
      </c>
      <c r="AG1893" s="1" t="s">
        <v>58</v>
      </c>
      <c r="AH1893">
        <f t="shared" si="240"/>
        <v>100</v>
      </c>
    </row>
    <row r="1894" spans="1:34" x14ac:dyDescent="0.45">
      <c r="A1894" t="str">
        <f>MID('Stand condition - SCT output'!$I1894,9,4)</f>
        <v>2016</v>
      </c>
      <c r="B1894">
        <f t="shared" si="238"/>
        <v>2017</v>
      </c>
      <c r="C1894" t="str">
        <f>MID('Stand condition - SCT output'!$I1894,18,4)</f>
        <v>2018</v>
      </c>
      <c r="D1894">
        <f>SUM('Stand condition - SCT output'!$B1894:$C1894)</f>
        <v>47304463.265790127</v>
      </c>
      <c r="E1894" s="1">
        <f>'Stand condition - SCT output'!$D1894</f>
        <v>332324403.40454602</v>
      </c>
      <c r="F1894" s="1">
        <f>'Stand condition - SCT output'!$E1894</f>
        <v>737187807.72215497</v>
      </c>
      <c r="G1894" s="1">
        <f>'Stand condition - SCT output'!$F1894</f>
        <v>828456158.08286703</v>
      </c>
      <c r="H1894" s="1">
        <f>'Stand condition - SCT output'!$G1894</f>
        <v>560466.64594295702</v>
      </c>
      <c r="I1894" s="1" t="str">
        <f>'Stand condition - SCT output'!$H1894</f>
        <v>Murray</v>
      </c>
      <c r="J1894" s="1" t="str">
        <f>'Stand condition - SCT output'!$J1894</f>
        <v>Black Box</v>
      </c>
      <c r="K1894" s="1"/>
      <c r="L1894" t="s">
        <v>103</v>
      </c>
      <c r="M1894">
        <v>2017</v>
      </c>
      <c r="N1894" t="s">
        <v>105</v>
      </c>
      <c r="O1894">
        <v>47304463.265790127</v>
      </c>
      <c r="P1894" s="1">
        <v>332324403.40454602</v>
      </c>
      <c r="Q1894" s="1">
        <v>737187807.72215497</v>
      </c>
      <c r="R1894" s="1">
        <v>828456158.08286703</v>
      </c>
      <c r="S1894" s="1">
        <v>560466.64594295702</v>
      </c>
      <c r="T1894" s="1" t="s">
        <v>17</v>
      </c>
      <c r="U1894" s="1" t="s">
        <v>58</v>
      </c>
      <c r="V1894">
        <f t="shared" si="239"/>
        <v>1945833299.1213009</v>
      </c>
      <c r="X1894" t="s">
        <v>103</v>
      </c>
      <c r="Y1894">
        <v>2017</v>
      </c>
      <c r="Z1894" t="s">
        <v>105</v>
      </c>
      <c r="AA1894">
        <f t="shared" si="233"/>
        <v>2.431064536060302</v>
      </c>
      <c r="AB1894">
        <f t="shared" si="234"/>
        <v>17.078770496661612</v>
      </c>
      <c r="AC1894">
        <f t="shared" si="235"/>
        <v>37.885455452687246</v>
      </c>
      <c r="AD1894">
        <f t="shared" si="236"/>
        <v>42.575906089025253</v>
      </c>
      <c r="AE1894">
        <f t="shared" si="237"/>
        <v>2.8803425565594568E-2</v>
      </c>
      <c r="AF1894" s="1" t="s">
        <v>17</v>
      </c>
      <c r="AG1894" s="1" t="s">
        <v>58</v>
      </c>
      <c r="AH1894">
        <f t="shared" si="240"/>
        <v>100.00000000000001</v>
      </c>
    </row>
    <row r="1895" spans="1:34" x14ac:dyDescent="0.45">
      <c r="A1895" t="str">
        <f>MID('Stand condition - SCT output'!$I1895,9,4)</f>
        <v>2016</v>
      </c>
      <c r="B1895">
        <f t="shared" si="238"/>
        <v>2017</v>
      </c>
      <c r="C1895" t="str">
        <f>MID('Stand condition - SCT output'!$I1895,18,4)</f>
        <v>2018</v>
      </c>
      <c r="D1895">
        <f>SUM('Stand condition - SCT output'!$B1895:$C1895)</f>
        <v>903925.77833634894</v>
      </c>
      <c r="E1895" s="1">
        <f>'Stand condition - SCT output'!$D1895</f>
        <v>23151457.513574701</v>
      </c>
      <c r="F1895" s="1">
        <f>'Stand condition - SCT output'!$E1895</f>
        <v>95469917.215618297</v>
      </c>
      <c r="G1895" s="1">
        <f>'Stand condition - SCT output'!$F1895</f>
        <v>105882061.253562</v>
      </c>
      <c r="H1895" s="1">
        <f>'Stand condition - SCT output'!$G1895</f>
        <v>209993.777636718</v>
      </c>
      <c r="I1895" s="1" t="str">
        <f>'Stand condition - SCT output'!$H1895</f>
        <v>Barwon-Darling</v>
      </c>
      <c r="J1895" s="1" t="str">
        <f>'Stand condition - SCT output'!$J1895</f>
        <v>Black Box</v>
      </c>
      <c r="K1895" s="1"/>
      <c r="L1895" t="s">
        <v>103</v>
      </c>
      <c r="M1895">
        <v>2017</v>
      </c>
      <c r="N1895" t="s">
        <v>105</v>
      </c>
      <c r="O1895">
        <v>903925.77833634894</v>
      </c>
      <c r="P1895" s="1">
        <v>23151457.513574701</v>
      </c>
      <c r="Q1895" s="1">
        <v>95469917.215618297</v>
      </c>
      <c r="R1895" s="1">
        <v>105882061.253562</v>
      </c>
      <c r="S1895" s="1">
        <v>209993.777636718</v>
      </c>
      <c r="T1895" s="1" t="s">
        <v>18</v>
      </c>
      <c r="U1895" s="1" t="s">
        <v>58</v>
      </c>
      <c r="V1895">
        <f t="shared" si="239"/>
        <v>225617355.53872806</v>
      </c>
      <c r="X1895" t="s">
        <v>103</v>
      </c>
      <c r="Y1895">
        <v>2017</v>
      </c>
      <c r="Z1895" t="s">
        <v>105</v>
      </c>
      <c r="AA1895">
        <f t="shared" si="233"/>
        <v>0.40064549829420665</v>
      </c>
      <c r="AB1895">
        <f t="shared" si="234"/>
        <v>10.261381469654122</v>
      </c>
      <c r="AC1895">
        <f t="shared" si="235"/>
        <v>42.314970400949733</v>
      </c>
      <c r="AD1895">
        <f t="shared" si="236"/>
        <v>46.929927443186855</v>
      </c>
      <c r="AE1895">
        <f t="shared" si="237"/>
        <v>9.3075187915085636E-2</v>
      </c>
      <c r="AF1895" s="1" t="s">
        <v>18</v>
      </c>
      <c r="AG1895" s="1" t="s">
        <v>58</v>
      </c>
      <c r="AH1895">
        <f t="shared" si="240"/>
        <v>100.00000000000001</v>
      </c>
    </row>
    <row r="1896" spans="1:34" x14ac:dyDescent="0.45">
      <c r="A1896" t="str">
        <f>MID('Stand condition - SCT output'!$I1896,9,4)</f>
        <v>2016</v>
      </c>
      <c r="B1896">
        <f t="shared" si="238"/>
        <v>2017</v>
      </c>
      <c r="C1896" t="str">
        <f>MID('Stand condition - SCT output'!$I1896,18,4)</f>
        <v>2018</v>
      </c>
      <c r="D1896">
        <f>SUM('Stand condition - SCT output'!$B1896:$C1896)</f>
        <v>429712.79855334701</v>
      </c>
      <c r="E1896" s="1">
        <f>'Stand condition - SCT output'!$D1896</f>
        <v>5742648.6651321696</v>
      </c>
      <c r="F1896" s="1">
        <f>'Stand condition - SCT output'!$E1896</f>
        <v>31675872.947826099</v>
      </c>
      <c r="G1896" s="1">
        <f>'Stand condition - SCT output'!$F1896</f>
        <v>43611155.590974398</v>
      </c>
      <c r="H1896" s="1">
        <f>'Stand condition - SCT output'!$G1896</f>
        <v>14249.7185668945</v>
      </c>
      <c r="I1896" s="1" t="str">
        <f>'Stand condition - SCT output'!$H1896</f>
        <v>Border Rivers</v>
      </c>
      <c r="J1896" s="1" t="str">
        <f>'Stand condition - SCT output'!$J1896</f>
        <v>Black Box</v>
      </c>
      <c r="K1896" s="1"/>
      <c r="L1896" t="s">
        <v>103</v>
      </c>
      <c r="M1896">
        <v>2017</v>
      </c>
      <c r="N1896" t="s">
        <v>105</v>
      </c>
      <c r="O1896">
        <v>429712.79855334701</v>
      </c>
      <c r="P1896" s="1">
        <v>5742648.6651321696</v>
      </c>
      <c r="Q1896" s="1">
        <v>31675872.947826099</v>
      </c>
      <c r="R1896" s="1">
        <v>43611155.590974398</v>
      </c>
      <c r="S1896" s="1">
        <v>14249.7185668945</v>
      </c>
      <c r="T1896" s="1" t="s">
        <v>19</v>
      </c>
      <c r="U1896" s="1" t="s">
        <v>58</v>
      </c>
      <c r="V1896">
        <f t="shared" si="239"/>
        <v>81473639.721052915</v>
      </c>
      <c r="X1896" t="s">
        <v>103</v>
      </c>
      <c r="Y1896">
        <v>2017</v>
      </c>
      <c r="Z1896" t="s">
        <v>105</v>
      </c>
      <c r="AA1896">
        <f t="shared" si="233"/>
        <v>0.52742555754792009</v>
      </c>
      <c r="AB1896">
        <f t="shared" si="234"/>
        <v>7.048474432704471</v>
      </c>
      <c r="AC1896">
        <f t="shared" si="235"/>
        <v>38.878676656986279</v>
      </c>
      <c r="AD1896">
        <f t="shared" si="236"/>
        <v>53.527933378561464</v>
      </c>
      <c r="AE1896">
        <f t="shared" si="237"/>
        <v>1.7489974199854423E-2</v>
      </c>
      <c r="AF1896" s="1" t="s">
        <v>19</v>
      </c>
      <c r="AG1896" s="1" t="s">
        <v>58</v>
      </c>
      <c r="AH1896">
        <f t="shared" si="240"/>
        <v>99.999999999999986</v>
      </c>
    </row>
    <row r="1897" spans="1:34" x14ac:dyDescent="0.45">
      <c r="A1897" t="str">
        <f>MID('Stand condition - SCT output'!$I1897,9,4)</f>
        <v>2016</v>
      </c>
      <c r="B1897">
        <f t="shared" si="238"/>
        <v>2017</v>
      </c>
      <c r="C1897" t="str">
        <f>MID('Stand condition - SCT output'!$I1897,18,4)</f>
        <v>2018</v>
      </c>
      <c r="D1897">
        <f>SUM('Stand condition - SCT output'!$B1897:$C1897)</f>
        <v>3120.9390258788999</v>
      </c>
      <c r="E1897" s="1">
        <f>'Stand condition - SCT output'!$D1897</f>
        <v>37418.900878906199</v>
      </c>
      <c r="F1897" s="1">
        <f>'Stand condition - SCT output'!$E1897</f>
        <v>260781.22432598</v>
      </c>
      <c r="G1897" s="1">
        <f>'Stand condition - SCT output'!$F1897</f>
        <v>413180.63556650199</v>
      </c>
      <c r="H1897" s="1">
        <f>'Stand condition - SCT output'!$G1897</f>
        <v>1872.63647460937</v>
      </c>
      <c r="I1897" s="1" t="str">
        <f>'Stand condition - SCT output'!$H1897</f>
        <v>Campaspe</v>
      </c>
      <c r="J1897" s="1" t="str">
        <f>'Stand condition - SCT output'!$J1897</f>
        <v>Black Box</v>
      </c>
      <c r="K1897" s="1"/>
      <c r="L1897" t="s">
        <v>103</v>
      </c>
      <c r="M1897">
        <v>2017</v>
      </c>
      <c r="N1897" t="s">
        <v>105</v>
      </c>
      <c r="O1897">
        <v>3120.9390258788999</v>
      </c>
      <c r="P1897" s="1">
        <v>37418.900878906199</v>
      </c>
      <c r="Q1897" s="1">
        <v>260781.22432598</v>
      </c>
      <c r="R1897" s="1">
        <v>413180.63556650199</v>
      </c>
      <c r="S1897" s="1">
        <v>1872.63647460937</v>
      </c>
      <c r="T1897" s="1" t="s">
        <v>20</v>
      </c>
      <c r="U1897" s="1" t="s">
        <v>58</v>
      </c>
      <c r="V1897">
        <f t="shared" si="239"/>
        <v>716374.33627187647</v>
      </c>
      <c r="X1897" t="s">
        <v>103</v>
      </c>
      <c r="Y1897">
        <v>2017</v>
      </c>
      <c r="Z1897" t="s">
        <v>105</v>
      </c>
      <c r="AA1897">
        <f t="shared" si="233"/>
        <v>0.43565757005209771</v>
      </c>
      <c r="AB1897">
        <f t="shared" si="234"/>
        <v>5.2233726118163277</v>
      </c>
      <c r="AC1897">
        <f t="shared" si="235"/>
        <v>36.40292667142797</v>
      </c>
      <c r="AD1897">
        <f t="shared" si="236"/>
        <v>57.676638406221855</v>
      </c>
      <c r="AE1897">
        <f t="shared" si="237"/>
        <v>0.26140474048175172</v>
      </c>
      <c r="AF1897" s="1" t="s">
        <v>20</v>
      </c>
      <c r="AG1897" s="1" t="s">
        <v>58</v>
      </c>
      <c r="AH1897">
        <f t="shared" si="240"/>
        <v>100</v>
      </c>
    </row>
    <row r="1898" spans="1:34" x14ac:dyDescent="0.45">
      <c r="A1898" t="str">
        <f>MID('Stand condition - SCT output'!$I1898,9,4)</f>
        <v>2016</v>
      </c>
      <c r="B1898">
        <f t="shared" si="238"/>
        <v>2017</v>
      </c>
      <c r="C1898" t="str">
        <f>MID('Stand condition - SCT output'!$I1898,18,4)</f>
        <v>2018</v>
      </c>
      <c r="D1898">
        <f>SUM('Stand condition - SCT output'!$B1898:$C1898)</f>
        <v>142640.41302490199</v>
      </c>
      <c r="E1898" s="1">
        <f>'Stand condition - SCT output'!$D1898</f>
        <v>2086788.7804721</v>
      </c>
      <c r="F1898" s="1">
        <f>'Stand condition - SCT output'!$E1898</f>
        <v>8268016.5910369204</v>
      </c>
      <c r="G1898" s="1">
        <f>'Stand condition - SCT output'!$F1898</f>
        <v>12068270.455683401</v>
      </c>
      <c r="H1898" s="1">
        <f>'Stand condition - SCT output'!$G1898</f>
        <v>16819.561035156199</v>
      </c>
      <c r="I1898" s="1" t="str">
        <f>'Stand condition - SCT output'!$H1898</f>
        <v>Goulburn-Broken</v>
      </c>
      <c r="J1898" s="1" t="str">
        <f>'Stand condition - SCT output'!$J1898</f>
        <v>Black Box</v>
      </c>
      <c r="K1898" s="1"/>
      <c r="L1898" t="s">
        <v>103</v>
      </c>
      <c r="M1898">
        <v>2017</v>
      </c>
      <c r="N1898" t="s">
        <v>105</v>
      </c>
      <c r="O1898">
        <v>142640.41302490199</v>
      </c>
      <c r="P1898" s="1">
        <v>2086788.7804721</v>
      </c>
      <c r="Q1898" s="1">
        <v>8268016.5910369204</v>
      </c>
      <c r="R1898" s="1">
        <v>12068270.455683401</v>
      </c>
      <c r="S1898" s="1">
        <v>16819.561035156199</v>
      </c>
      <c r="T1898" s="1" t="s">
        <v>21</v>
      </c>
      <c r="U1898" s="1" t="s">
        <v>58</v>
      </c>
      <c r="V1898">
        <f t="shared" si="239"/>
        <v>22582535.801252477</v>
      </c>
      <c r="X1898" t="s">
        <v>103</v>
      </c>
      <c r="Y1898">
        <v>2017</v>
      </c>
      <c r="Z1898" t="s">
        <v>105</v>
      </c>
      <c r="AA1898">
        <f t="shared" si="233"/>
        <v>0.63164037148118168</v>
      </c>
      <c r="AB1898">
        <f t="shared" si="234"/>
        <v>9.2407194605504053</v>
      </c>
      <c r="AC1898">
        <f t="shared" si="235"/>
        <v>36.612436547441931</v>
      </c>
      <c r="AD1898">
        <f t="shared" si="236"/>
        <v>53.4407232292047</v>
      </c>
      <c r="AE1898">
        <f t="shared" si="237"/>
        <v>7.4480391321790129E-2</v>
      </c>
      <c r="AF1898" s="1" t="s">
        <v>21</v>
      </c>
      <c r="AG1898" s="1" t="s">
        <v>58</v>
      </c>
      <c r="AH1898">
        <f t="shared" si="240"/>
        <v>100</v>
      </c>
    </row>
    <row r="1899" spans="1:34" x14ac:dyDescent="0.45">
      <c r="A1899" t="str">
        <f>MID('Stand condition - SCT output'!$I1899,9,4)</f>
        <v>2016</v>
      </c>
      <c r="B1899">
        <f t="shared" si="238"/>
        <v>2017</v>
      </c>
      <c r="C1899" t="str">
        <f>MID('Stand condition - SCT output'!$I1899,18,4)</f>
        <v>2018</v>
      </c>
      <c r="D1899">
        <f>SUM('Stand condition - SCT output'!$B1899:$C1899)</f>
        <v>1265352.508526962</v>
      </c>
      <c r="E1899" s="1">
        <f>'Stand condition - SCT output'!$D1899</f>
        <v>13607719.9223084</v>
      </c>
      <c r="F1899" s="1">
        <f>'Stand condition - SCT output'!$E1899</f>
        <v>114619921.704372</v>
      </c>
      <c r="G1899" s="1">
        <f>'Stand condition - SCT output'!$F1899</f>
        <v>86071866.695437193</v>
      </c>
      <c r="H1899" s="1">
        <f>'Stand condition - SCT output'!$G1899</f>
        <v>8057.5029296875</v>
      </c>
      <c r="I1899" s="1" t="str">
        <f>'Stand condition - SCT output'!$H1899</f>
        <v>Gwydir</v>
      </c>
      <c r="J1899" s="1" t="str">
        <f>'Stand condition - SCT output'!$J1899</f>
        <v>Black Box</v>
      </c>
      <c r="K1899" s="1"/>
      <c r="L1899" t="s">
        <v>103</v>
      </c>
      <c r="M1899">
        <v>2017</v>
      </c>
      <c r="N1899" t="s">
        <v>105</v>
      </c>
      <c r="O1899">
        <v>1265352.508526962</v>
      </c>
      <c r="P1899" s="1">
        <v>13607719.9223084</v>
      </c>
      <c r="Q1899" s="1">
        <v>114619921.704372</v>
      </c>
      <c r="R1899" s="1">
        <v>86071866.695437193</v>
      </c>
      <c r="S1899" s="1">
        <v>8057.5029296875</v>
      </c>
      <c r="T1899" s="1" t="s">
        <v>22</v>
      </c>
      <c r="U1899" s="1" t="s">
        <v>58</v>
      </c>
      <c r="V1899">
        <f t="shared" si="239"/>
        <v>215572918.33357424</v>
      </c>
      <c r="X1899" t="s">
        <v>103</v>
      </c>
      <c r="Y1899">
        <v>2017</v>
      </c>
      <c r="Z1899" t="s">
        <v>105</v>
      </c>
      <c r="AA1899">
        <f t="shared" si="233"/>
        <v>0.58697192500264572</v>
      </c>
      <c r="AB1899">
        <f t="shared" si="234"/>
        <v>6.3123513043748956</v>
      </c>
      <c r="AC1899">
        <f t="shared" si="235"/>
        <v>53.169907700099358</v>
      </c>
      <c r="AD1899">
        <f t="shared" si="236"/>
        <v>39.927031354769206</v>
      </c>
      <c r="AE1899">
        <f t="shared" si="237"/>
        <v>3.7377157538960636E-3</v>
      </c>
      <c r="AF1899" s="1" t="s">
        <v>22</v>
      </c>
      <c r="AG1899" s="1" t="s">
        <v>58</v>
      </c>
      <c r="AH1899">
        <f t="shared" si="240"/>
        <v>100.00000000000001</v>
      </c>
    </row>
    <row r="1900" spans="1:34" x14ac:dyDescent="0.45">
      <c r="A1900" t="str">
        <f>MID('Stand condition - SCT output'!$I1900,9,4)</f>
        <v>2016</v>
      </c>
      <c r="B1900">
        <f t="shared" si="238"/>
        <v>2017</v>
      </c>
      <c r="C1900" t="str">
        <f>MID('Stand condition - SCT output'!$I1900,18,4)</f>
        <v>2018</v>
      </c>
      <c r="D1900">
        <f>SUM('Stand condition - SCT output'!$B1900:$C1900)</f>
        <v>7470199.0874023428</v>
      </c>
      <c r="E1900" s="1">
        <f>'Stand condition - SCT output'!$D1900</f>
        <v>147117690.94840899</v>
      </c>
      <c r="F1900" s="1">
        <f>'Stand condition - SCT output'!$E1900</f>
        <v>430641699.49796402</v>
      </c>
      <c r="G1900" s="1">
        <f>'Stand condition - SCT output'!$F1900</f>
        <v>245232262.42450801</v>
      </c>
      <c r="H1900" s="1">
        <f>'Stand condition - SCT output'!$G1900</f>
        <v>24435.090595080801</v>
      </c>
      <c r="I1900" s="1" t="str">
        <f>'Stand condition - SCT output'!$H1900</f>
        <v>Warrego</v>
      </c>
      <c r="J1900" s="1" t="str">
        <f>'Stand condition - SCT output'!$J1900</f>
        <v>Black Box</v>
      </c>
      <c r="K1900" s="1"/>
      <c r="L1900" t="s">
        <v>103</v>
      </c>
      <c r="M1900">
        <v>2017</v>
      </c>
      <c r="N1900" t="s">
        <v>105</v>
      </c>
      <c r="O1900">
        <v>7470199.0874023428</v>
      </c>
      <c r="P1900" s="1">
        <v>147117690.94840899</v>
      </c>
      <c r="Q1900" s="1">
        <v>430641699.49796402</v>
      </c>
      <c r="R1900" s="1">
        <v>245232262.42450801</v>
      </c>
      <c r="S1900" s="1">
        <v>24435.090595080801</v>
      </c>
      <c r="T1900" s="1" t="s">
        <v>23</v>
      </c>
      <c r="U1900" s="1" t="s">
        <v>58</v>
      </c>
      <c r="V1900">
        <f t="shared" si="239"/>
        <v>830486287.04887843</v>
      </c>
      <c r="X1900" t="s">
        <v>103</v>
      </c>
      <c r="Y1900">
        <v>2017</v>
      </c>
      <c r="Z1900" t="s">
        <v>105</v>
      </c>
      <c r="AA1900">
        <f t="shared" si="233"/>
        <v>0.89949698193664251</v>
      </c>
      <c r="AB1900">
        <f t="shared" si="234"/>
        <v>17.714644208177077</v>
      </c>
      <c r="AC1900">
        <f t="shared" si="235"/>
        <v>51.854161376733067</v>
      </c>
      <c r="AD1900">
        <f t="shared" si="236"/>
        <v>29.528755170171138</v>
      </c>
      <c r="AE1900">
        <f t="shared" si="237"/>
        <v>2.9422629820789162E-3</v>
      </c>
      <c r="AF1900" s="1" t="s">
        <v>23</v>
      </c>
      <c r="AG1900" s="1" t="s">
        <v>58</v>
      </c>
      <c r="AH1900">
        <f t="shared" si="240"/>
        <v>100</v>
      </c>
    </row>
    <row r="1901" spans="1:34" x14ac:dyDescent="0.45">
      <c r="A1901" t="str">
        <f>MID('Stand condition - SCT output'!$I1901,9,4)</f>
        <v>2016</v>
      </c>
      <c r="B1901">
        <f t="shared" si="238"/>
        <v>2017</v>
      </c>
      <c r="C1901" t="str">
        <f>MID('Stand condition - SCT output'!$I1901,18,4)</f>
        <v>2018</v>
      </c>
      <c r="D1901">
        <f>SUM('Stand condition - SCT output'!$B1901:$C1901)</f>
        <v>5072.4236450195303</v>
      </c>
      <c r="E1901" s="1">
        <f>'Stand condition - SCT output'!$D1901</f>
        <v>74718.6064967735</v>
      </c>
      <c r="F1901" s="1">
        <f>'Stand condition - SCT output'!$E1901</f>
        <v>363157.98482713802</v>
      </c>
      <c r="G1901" s="1">
        <f>'Stand condition - SCT output'!$F1901</f>
        <v>760349.16338847997</v>
      </c>
      <c r="H1901" s="1">
        <f>'Stand condition - SCT output'!$G1901</f>
        <v>11394.746150716101</v>
      </c>
      <c r="I1901" s="1" t="str">
        <f>'Stand condition - SCT output'!$H1901</f>
        <v>Eastern Mt Lofty Ranges</v>
      </c>
      <c r="J1901" s="1" t="str">
        <f>'Stand condition - SCT output'!$J1901</f>
        <v>Black Box</v>
      </c>
      <c r="K1901" s="1"/>
      <c r="L1901" t="s">
        <v>103</v>
      </c>
      <c r="M1901">
        <v>2017</v>
      </c>
      <c r="N1901" t="s">
        <v>105</v>
      </c>
      <c r="O1901">
        <v>5072.4236450195303</v>
      </c>
      <c r="P1901" s="1">
        <v>74718.6064967735</v>
      </c>
      <c r="Q1901" s="1">
        <v>363157.98482713802</v>
      </c>
      <c r="R1901" s="1">
        <v>760349.16338847997</v>
      </c>
      <c r="S1901" s="1">
        <v>11394.746150716101</v>
      </c>
      <c r="T1901" s="1" t="s">
        <v>24</v>
      </c>
      <c r="U1901" s="1" t="s">
        <v>58</v>
      </c>
      <c r="V1901">
        <f t="shared" si="239"/>
        <v>1214692.9245081272</v>
      </c>
      <c r="X1901" t="s">
        <v>103</v>
      </c>
      <c r="Y1901">
        <v>2017</v>
      </c>
      <c r="Z1901" t="s">
        <v>105</v>
      </c>
      <c r="AA1901">
        <f t="shared" si="233"/>
        <v>0.41758896776924398</v>
      </c>
      <c r="AB1901">
        <f t="shared" si="234"/>
        <v>6.1512341917221391</v>
      </c>
      <c r="AC1901">
        <f t="shared" si="235"/>
        <v>29.897102181128925</v>
      </c>
      <c r="AD1901">
        <f t="shared" si="236"/>
        <v>62.595998383408116</v>
      </c>
      <c r="AE1901">
        <f t="shared" si="237"/>
        <v>0.93807627597157872</v>
      </c>
      <c r="AF1901" s="1" t="s">
        <v>24</v>
      </c>
      <c r="AG1901" s="1" t="s">
        <v>58</v>
      </c>
      <c r="AH1901">
        <f t="shared" si="240"/>
        <v>100</v>
      </c>
    </row>
    <row r="1902" spans="1:34" x14ac:dyDescent="0.45">
      <c r="A1902" t="str">
        <f>MID('Stand condition - SCT output'!$I1902,9,4)</f>
        <v>2016</v>
      </c>
      <c r="B1902">
        <f t="shared" si="238"/>
        <v>2017</v>
      </c>
      <c r="C1902" t="str">
        <f>MID('Stand condition - SCT output'!$I1902,18,4)</f>
        <v>2018</v>
      </c>
      <c r="D1902">
        <f>SUM('Stand condition - SCT output'!$B1902:$C1902)</f>
        <v>1383270.6354449007</v>
      </c>
      <c r="E1902" s="1">
        <f>'Stand condition - SCT output'!$D1902</f>
        <v>21474498.3761199</v>
      </c>
      <c r="F1902" s="1">
        <f>'Stand condition - SCT output'!$E1902</f>
        <v>58071508.776121803</v>
      </c>
      <c r="G1902" s="1">
        <f>'Stand condition - SCT output'!$F1902</f>
        <v>48739487.824832201</v>
      </c>
      <c r="H1902" s="1">
        <f>'Stand condition - SCT output'!$G1902</f>
        <v>21279.927062988201</v>
      </c>
      <c r="I1902" s="1" t="str">
        <f>'Stand condition - SCT output'!$H1902</f>
        <v>Condamine-Balonne</v>
      </c>
      <c r="J1902" s="1" t="str">
        <f>'Stand condition - SCT output'!$J1902</f>
        <v>Black Box</v>
      </c>
      <c r="K1902" s="1"/>
      <c r="L1902" t="s">
        <v>103</v>
      </c>
      <c r="M1902">
        <v>2017</v>
      </c>
      <c r="N1902" t="s">
        <v>105</v>
      </c>
      <c r="O1902">
        <v>1383270.6354449007</v>
      </c>
      <c r="P1902" s="1">
        <v>21474498.3761199</v>
      </c>
      <c r="Q1902" s="1">
        <v>58071508.776121803</v>
      </c>
      <c r="R1902" s="1">
        <v>48739487.824832201</v>
      </c>
      <c r="S1902" s="1">
        <v>21279.927062988201</v>
      </c>
      <c r="T1902" s="1" t="s">
        <v>25</v>
      </c>
      <c r="U1902" s="1" t="s">
        <v>58</v>
      </c>
      <c r="V1902">
        <f t="shared" si="239"/>
        <v>129690045.53958179</v>
      </c>
      <c r="X1902" t="s">
        <v>103</v>
      </c>
      <c r="Y1902">
        <v>2017</v>
      </c>
      <c r="Z1902" t="s">
        <v>105</v>
      </c>
      <c r="AA1902">
        <f t="shared" si="233"/>
        <v>1.066597385859289</v>
      </c>
      <c r="AB1902">
        <f t="shared" si="234"/>
        <v>16.55832433921524</v>
      </c>
      <c r="AC1902">
        <f t="shared" si="235"/>
        <v>44.777151966068359</v>
      </c>
      <c r="AD1902">
        <f t="shared" si="236"/>
        <v>37.58151801246516</v>
      </c>
      <c r="AE1902">
        <f t="shared" si="237"/>
        <v>1.640829639194899E-2</v>
      </c>
      <c r="AF1902" s="1" t="s">
        <v>25</v>
      </c>
      <c r="AG1902" s="1" t="s">
        <v>58</v>
      </c>
      <c r="AH1902">
        <f t="shared" si="240"/>
        <v>100</v>
      </c>
    </row>
    <row r="1903" spans="1:34" x14ac:dyDescent="0.45">
      <c r="A1903" t="str">
        <f>MID('Stand condition - SCT output'!$I1903,9,4)</f>
        <v>2017</v>
      </c>
      <c r="B1903">
        <f t="shared" si="238"/>
        <v>2018</v>
      </c>
      <c r="C1903" t="str">
        <f>MID('Stand condition - SCT output'!$I1903,18,4)</f>
        <v>2019</v>
      </c>
      <c r="D1903">
        <f>SUM('Stand condition - SCT output'!$B1903:$C1903)</f>
        <v>97062234.23298867</v>
      </c>
      <c r="E1903" s="1">
        <f>'Stand condition - SCT output'!$D1903</f>
        <v>293618545.36047</v>
      </c>
      <c r="F1903" s="1">
        <f>'Stand condition - SCT output'!$E1903</f>
        <v>340215638.61110198</v>
      </c>
      <c r="G1903" s="1">
        <f>'Stand condition - SCT output'!$F1903</f>
        <v>191667529.968142</v>
      </c>
      <c r="H1903" s="1">
        <f>'Stand condition - SCT output'!$G1903</f>
        <v>53184.564636230403</v>
      </c>
      <c r="I1903" s="1" t="str">
        <f>'Stand condition - SCT output'!$H1903</f>
        <v>Murrumbidgee</v>
      </c>
      <c r="J1903" s="1" t="str">
        <f>'Stand condition - SCT output'!$J1903</f>
        <v>Black Box</v>
      </c>
      <c r="K1903" s="1"/>
      <c r="L1903" t="s">
        <v>104</v>
      </c>
      <c r="M1903">
        <v>2018</v>
      </c>
      <c r="N1903" t="s">
        <v>106</v>
      </c>
      <c r="O1903">
        <v>97062234.23298867</v>
      </c>
      <c r="P1903" s="1">
        <v>293618545.36047</v>
      </c>
      <c r="Q1903" s="1">
        <v>340215638.61110198</v>
      </c>
      <c r="R1903" s="1">
        <v>191667529.968142</v>
      </c>
      <c r="S1903" s="1">
        <v>53184.564636230403</v>
      </c>
      <c r="T1903" s="1" t="s">
        <v>4</v>
      </c>
      <c r="U1903" s="1" t="s">
        <v>58</v>
      </c>
      <c r="V1903">
        <f t="shared" si="239"/>
        <v>922617132.7373389</v>
      </c>
      <c r="X1903" t="s">
        <v>104</v>
      </c>
      <c r="Y1903">
        <v>2018</v>
      </c>
      <c r="Z1903" t="s">
        <v>106</v>
      </c>
      <c r="AA1903">
        <f t="shared" ref="AA1903:AE1922" si="241">O1903/$V1903*100</f>
        <v>10.520315609684374</v>
      </c>
      <c r="AB1903">
        <f t="shared" si="241"/>
        <v>31.824527742003315</v>
      </c>
      <c r="AC1903">
        <f t="shared" si="241"/>
        <v>36.875061879861967</v>
      </c>
      <c r="AD1903">
        <f t="shared" si="241"/>
        <v>20.774330235932016</v>
      </c>
      <c r="AE1903">
        <f t="shared" si="241"/>
        <v>5.7645325183194474E-3</v>
      </c>
      <c r="AF1903" s="1" t="s">
        <v>4</v>
      </c>
      <c r="AG1903" s="1" t="s">
        <v>58</v>
      </c>
      <c r="AH1903">
        <f t="shared" si="240"/>
        <v>99.999999999999986</v>
      </c>
    </row>
    <row r="1904" spans="1:34" x14ac:dyDescent="0.45">
      <c r="A1904" t="str">
        <f>MID('Stand condition - SCT output'!$I1904,9,4)</f>
        <v>2017</v>
      </c>
      <c r="B1904">
        <f t="shared" si="238"/>
        <v>2018</v>
      </c>
      <c r="C1904" t="str">
        <f>MID('Stand condition - SCT output'!$I1904,18,4)</f>
        <v>2019</v>
      </c>
      <c r="D1904">
        <f>SUM('Stand condition - SCT output'!$B1904:$C1904)</f>
        <v>1207094.58562179</v>
      </c>
      <c r="E1904" s="1">
        <f>'Stand condition - SCT output'!$D1904</f>
        <v>40359011.999891996</v>
      </c>
      <c r="F1904" s="1">
        <f>'Stand condition - SCT output'!$E1904</f>
        <v>164950410.659107</v>
      </c>
      <c r="G1904" s="1">
        <f>'Stand condition - SCT output'!$F1904</f>
        <v>30081605.578338001</v>
      </c>
      <c r="H1904" s="1">
        <f>'Stand condition - SCT output'!$G1904</f>
        <v>2668.4020385742101</v>
      </c>
      <c r="I1904" s="1" t="str">
        <f>'Stand condition - SCT output'!$H1904</f>
        <v>Namoi</v>
      </c>
      <c r="J1904" s="1" t="str">
        <f>'Stand condition - SCT output'!$J1904</f>
        <v>Black Box</v>
      </c>
      <c r="K1904" s="1"/>
      <c r="L1904" t="s">
        <v>104</v>
      </c>
      <c r="M1904">
        <v>2018</v>
      </c>
      <c r="N1904" t="s">
        <v>106</v>
      </c>
      <c r="O1904">
        <v>1207094.58562179</v>
      </c>
      <c r="P1904" s="1">
        <v>40359011.999891996</v>
      </c>
      <c r="Q1904" s="1">
        <v>164950410.659107</v>
      </c>
      <c r="R1904" s="1">
        <v>30081605.578338001</v>
      </c>
      <c r="S1904" s="1">
        <v>2668.4020385742101</v>
      </c>
      <c r="T1904" s="1" t="s">
        <v>7</v>
      </c>
      <c r="U1904" s="1" t="s">
        <v>58</v>
      </c>
      <c r="V1904">
        <f t="shared" si="239"/>
        <v>236600791.22499737</v>
      </c>
      <c r="X1904" t="s">
        <v>104</v>
      </c>
      <c r="Y1904">
        <v>2018</v>
      </c>
      <c r="Z1904" t="s">
        <v>106</v>
      </c>
      <c r="AA1904">
        <f t="shared" si="241"/>
        <v>0.51018197334509086</v>
      </c>
      <c r="AB1904">
        <f t="shared" si="241"/>
        <v>17.057851662682005</v>
      </c>
      <c r="AC1904">
        <f t="shared" si="241"/>
        <v>69.716762063676327</v>
      </c>
      <c r="AD1904">
        <f t="shared" si="241"/>
        <v>12.714076492555623</v>
      </c>
      <c r="AE1904">
        <f t="shared" si="241"/>
        <v>1.1278077409456642E-3</v>
      </c>
      <c r="AF1904" s="1" t="s">
        <v>7</v>
      </c>
      <c r="AG1904" s="1" t="s">
        <v>58</v>
      </c>
      <c r="AH1904">
        <f t="shared" si="240"/>
        <v>99.999999999999986</v>
      </c>
    </row>
    <row r="1905" spans="1:34" x14ac:dyDescent="0.45">
      <c r="A1905" t="str">
        <f>MID('Stand condition - SCT output'!$I1905,9,4)</f>
        <v>2017</v>
      </c>
      <c r="B1905">
        <f t="shared" si="238"/>
        <v>2018</v>
      </c>
      <c r="C1905" t="str">
        <f>MID('Stand condition - SCT output'!$I1905,18,4)</f>
        <v>2019</v>
      </c>
      <c r="D1905">
        <f>SUM('Stand condition - SCT output'!$B1905:$C1905)</f>
        <v>1468914.7571025731</v>
      </c>
      <c r="E1905" s="1">
        <f>'Stand condition - SCT output'!$D1905</f>
        <v>36710693.201616101</v>
      </c>
      <c r="F1905" s="1">
        <f>'Stand condition - SCT output'!$E1905</f>
        <v>216439627.79276299</v>
      </c>
      <c r="G1905" s="1">
        <f>'Stand condition - SCT output'!$F1905</f>
        <v>36456371.728787497</v>
      </c>
      <c r="H1905" s="1">
        <f>'Stand condition - SCT output'!$G1905</f>
        <v>0</v>
      </c>
      <c r="I1905" s="1" t="str">
        <f>'Stand condition - SCT output'!$H1905</f>
        <v>Nebine</v>
      </c>
      <c r="J1905" s="1" t="str">
        <f>'Stand condition - SCT output'!$J1905</f>
        <v>Black Box</v>
      </c>
      <c r="K1905" s="1"/>
      <c r="L1905" t="s">
        <v>104</v>
      </c>
      <c r="M1905">
        <v>2018</v>
      </c>
      <c r="N1905" t="s">
        <v>106</v>
      </c>
      <c r="O1905">
        <v>1468914.7571025731</v>
      </c>
      <c r="P1905" s="1">
        <v>36710693.201616101</v>
      </c>
      <c r="Q1905" s="1">
        <v>216439627.79276299</v>
      </c>
      <c r="R1905" s="1">
        <v>36456371.728787497</v>
      </c>
      <c r="S1905" s="1">
        <v>0</v>
      </c>
      <c r="T1905" s="1" t="s">
        <v>8</v>
      </c>
      <c r="U1905" s="1" t="s">
        <v>58</v>
      </c>
      <c r="V1905">
        <f t="shared" si="239"/>
        <v>291075607.48026913</v>
      </c>
      <c r="X1905" t="s">
        <v>104</v>
      </c>
      <c r="Y1905">
        <v>2018</v>
      </c>
      <c r="Z1905" t="s">
        <v>106</v>
      </c>
      <c r="AA1905">
        <f t="shared" si="241"/>
        <v>0.50465058539889673</v>
      </c>
      <c r="AB1905">
        <f t="shared" si="241"/>
        <v>12.612081623536447</v>
      </c>
      <c r="AC1905">
        <f t="shared" si="241"/>
        <v>74.358559161448994</v>
      </c>
      <c r="AD1905">
        <f t="shared" si="241"/>
        <v>12.524708629615668</v>
      </c>
      <c r="AE1905">
        <f t="shared" si="241"/>
        <v>0</v>
      </c>
      <c r="AF1905" s="1" t="s">
        <v>8</v>
      </c>
      <c r="AG1905" s="1" t="s">
        <v>58</v>
      </c>
      <c r="AH1905">
        <f t="shared" si="240"/>
        <v>100.00000000000001</v>
      </c>
    </row>
    <row r="1906" spans="1:34" x14ac:dyDescent="0.45">
      <c r="A1906" t="str">
        <f>MID('Stand condition - SCT output'!$I1906,9,4)</f>
        <v>2017</v>
      </c>
      <c r="B1906">
        <f t="shared" si="238"/>
        <v>2018</v>
      </c>
      <c r="C1906" t="str">
        <f>MID('Stand condition - SCT output'!$I1906,18,4)</f>
        <v>2019</v>
      </c>
      <c r="D1906">
        <f>SUM('Stand condition - SCT output'!$B1906:$C1906)</f>
        <v>3744.1209716796802</v>
      </c>
      <c r="E1906" s="1">
        <f>'Stand condition - SCT output'!$D1906</f>
        <v>48004.0565795898</v>
      </c>
      <c r="F1906" s="1">
        <f>'Stand condition - SCT output'!$E1906</f>
        <v>129598.342834472</v>
      </c>
      <c r="G1906" s="1">
        <f>'Stand condition - SCT output'!$F1906</f>
        <v>214690.924666101</v>
      </c>
      <c r="H1906" s="1">
        <f>'Stand condition - SCT output'!$G1906</f>
        <v>3107.7179565429601</v>
      </c>
      <c r="I1906" s="1" t="str">
        <f>'Stand condition - SCT output'!$H1906</f>
        <v>Ovens</v>
      </c>
      <c r="J1906" s="1" t="str">
        <f>'Stand condition - SCT output'!$J1906</f>
        <v>Black Box</v>
      </c>
      <c r="K1906" s="1"/>
      <c r="L1906" t="s">
        <v>104</v>
      </c>
      <c r="M1906">
        <v>2018</v>
      </c>
      <c r="N1906" t="s">
        <v>106</v>
      </c>
      <c r="O1906">
        <v>3744.1209716796802</v>
      </c>
      <c r="P1906" s="1">
        <v>48004.0565795898</v>
      </c>
      <c r="Q1906" s="1">
        <v>129598.342834472</v>
      </c>
      <c r="R1906" s="1">
        <v>214690.924666101</v>
      </c>
      <c r="S1906" s="1">
        <v>3107.7179565429601</v>
      </c>
      <c r="T1906" s="1" t="s">
        <v>9</v>
      </c>
      <c r="U1906" s="1" t="s">
        <v>58</v>
      </c>
      <c r="V1906">
        <f t="shared" si="239"/>
        <v>399145.16300838545</v>
      </c>
      <c r="X1906" t="s">
        <v>104</v>
      </c>
      <c r="Y1906">
        <v>2018</v>
      </c>
      <c r="Z1906" t="s">
        <v>106</v>
      </c>
      <c r="AA1906">
        <f t="shared" si="241"/>
        <v>0.93803491027173536</v>
      </c>
      <c r="AB1906">
        <f t="shared" si="241"/>
        <v>12.026716349956445</v>
      </c>
      <c r="AC1906">
        <f t="shared" si="241"/>
        <v>32.468974910701682</v>
      </c>
      <c r="AD1906">
        <f t="shared" si="241"/>
        <v>53.787680413802399</v>
      </c>
      <c r="AE1906">
        <f t="shared" si="241"/>
        <v>0.77859341526773596</v>
      </c>
      <c r="AF1906" s="1" t="s">
        <v>9</v>
      </c>
      <c r="AG1906" s="1" t="s">
        <v>58</v>
      </c>
      <c r="AH1906">
        <f t="shared" si="240"/>
        <v>99.999999999999986</v>
      </c>
    </row>
    <row r="1907" spans="1:34" x14ac:dyDescent="0.45">
      <c r="A1907" t="str">
        <f>MID('Stand condition - SCT output'!$I1907,9,4)</f>
        <v>2017</v>
      </c>
      <c r="B1907">
        <f t="shared" si="238"/>
        <v>2018</v>
      </c>
      <c r="C1907" t="str">
        <f>MID('Stand condition - SCT output'!$I1907,18,4)</f>
        <v>2019</v>
      </c>
      <c r="D1907">
        <f>SUM('Stand condition - SCT output'!$B1907:$C1907)</f>
        <v>16644142.61362255</v>
      </c>
      <c r="E1907" s="1">
        <f>'Stand condition - SCT output'!$D1907</f>
        <v>89181668.434823796</v>
      </c>
      <c r="F1907" s="1">
        <f>'Stand condition - SCT output'!$E1907</f>
        <v>190273913.02663401</v>
      </c>
      <c r="G1907" s="1">
        <f>'Stand condition - SCT output'!$F1907</f>
        <v>86846096.241366297</v>
      </c>
      <c r="H1907" s="1">
        <f>'Stand condition - SCT output'!$G1907</f>
        <v>6615.7430467792501</v>
      </c>
      <c r="I1907" s="1" t="str">
        <f>'Stand condition - SCT output'!$H1907</f>
        <v>Paroo</v>
      </c>
      <c r="J1907" s="1" t="str">
        <f>'Stand condition - SCT output'!$J1907</f>
        <v>Black Box</v>
      </c>
      <c r="K1907" s="1"/>
      <c r="L1907" t="s">
        <v>104</v>
      </c>
      <c r="M1907">
        <v>2018</v>
      </c>
      <c r="N1907" t="s">
        <v>106</v>
      </c>
      <c r="O1907">
        <v>16644142.61362255</v>
      </c>
      <c r="P1907" s="1">
        <v>89181668.434823796</v>
      </c>
      <c r="Q1907" s="1">
        <v>190273913.02663401</v>
      </c>
      <c r="R1907" s="1">
        <v>86846096.241366297</v>
      </c>
      <c r="S1907" s="1">
        <v>6615.7430467792501</v>
      </c>
      <c r="T1907" s="1" t="s">
        <v>10</v>
      </c>
      <c r="U1907" s="1" t="s">
        <v>58</v>
      </c>
      <c r="V1907">
        <f t="shared" si="239"/>
        <v>382952436.05949342</v>
      </c>
      <c r="X1907" t="s">
        <v>104</v>
      </c>
      <c r="Y1907">
        <v>2018</v>
      </c>
      <c r="Z1907" t="s">
        <v>106</v>
      </c>
      <c r="AA1907">
        <f t="shared" si="241"/>
        <v>4.3462688956590956</v>
      </c>
      <c r="AB1907">
        <f t="shared" si="241"/>
        <v>23.287922999651322</v>
      </c>
      <c r="AC1907">
        <f t="shared" si="241"/>
        <v>49.686043255009892</v>
      </c>
      <c r="AD1907">
        <f t="shared" si="241"/>
        <v>22.678037287083441</v>
      </c>
      <c r="AE1907">
        <f t="shared" si="241"/>
        <v>1.7275625962466692E-3</v>
      </c>
      <c r="AF1907" s="1" t="s">
        <v>10</v>
      </c>
      <c r="AG1907" s="1" t="s">
        <v>58</v>
      </c>
      <c r="AH1907">
        <f t="shared" si="240"/>
        <v>100</v>
      </c>
    </row>
    <row r="1908" spans="1:34" x14ac:dyDescent="0.45">
      <c r="A1908" t="str">
        <f>MID('Stand condition - SCT output'!$I1908,9,4)</f>
        <v>2017</v>
      </c>
      <c r="B1908">
        <f t="shared" si="238"/>
        <v>2018</v>
      </c>
      <c r="C1908" t="str">
        <f>MID('Stand condition - SCT output'!$I1908,18,4)</f>
        <v>2019</v>
      </c>
      <c r="D1908">
        <f>SUM('Stand condition - SCT output'!$B1908:$C1908)</f>
        <v>8963177.277253028</v>
      </c>
      <c r="E1908" s="1">
        <f>'Stand condition - SCT output'!$D1908</f>
        <v>30065508.512998801</v>
      </c>
      <c r="F1908" s="1">
        <f>'Stand condition - SCT output'!$E1908</f>
        <v>55105013.224487498</v>
      </c>
      <c r="G1908" s="1">
        <f>'Stand condition - SCT output'!$F1908</f>
        <v>24688468.924184199</v>
      </c>
      <c r="H1908" s="1">
        <f>'Stand condition - SCT output'!$G1908</f>
        <v>14293.734375</v>
      </c>
      <c r="I1908" s="1" t="str">
        <f>'Stand condition - SCT output'!$H1908</f>
        <v>Wimmera-Avoca</v>
      </c>
      <c r="J1908" s="1" t="str">
        <f>'Stand condition - SCT output'!$J1908</f>
        <v>Black Box</v>
      </c>
      <c r="K1908" s="1"/>
      <c r="L1908" t="s">
        <v>104</v>
      </c>
      <c r="M1908">
        <v>2018</v>
      </c>
      <c r="N1908" t="s">
        <v>106</v>
      </c>
      <c r="O1908">
        <v>8963177.277253028</v>
      </c>
      <c r="P1908" s="1">
        <v>30065508.512998801</v>
      </c>
      <c r="Q1908" s="1">
        <v>55105013.224487498</v>
      </c>
      <c r="R1908" s="1">
        <v>24688468.924184199</v>
      </c>
      <c r="S1908" s="1">
        <v>14293.734375</v>
      </c>
      <c r="T1908" s="1" t="s">
        <v>11</v>
      </c>
      <c r="U1908" s="1" t="s">
        <v>58</v>
      </c>
      <c r="V1908">
        <f t="shared" si="239"/>
        <v>118836461.67329854</v>
      </c>
      <c r="X1908" t="s">
        <v>104</v>
      </c>
      <c r="Y1908">
        <v>2018</v>
      </c>
      <c r="Z1908" t="s">
        <v>106</v>
      </c>
      <c r="AA1908">
        <f t="shared" si="241"/>
        <v>7.5424471168573772</v>
      </c>
      <c r="AB1908">
        <f t="shared" si="241"/>
        <v>25.299902142537661</v>
      </c>
      <c r="AC1908">
        <f t="shared" si="241"/>
        <v>46.370459409991916</v>
      </c>
      <c r="AD1908">
        <f t="shared" si="241"/>
        <v>20.775163259283975</v>
      </c>
      <c r="AE1908">
        <f t="shared" si="241"/>
        <v>1.2028071329063873E-2</v>
      </c>
      <c r="AF1908" s="1" t="s">
        <v>11</v>
      </c>
      <c r="AG1908" s="1" t="s">
        <v>58</v>
      </c>
      <c r="AH1908">
        <f t="shared" si="240"/>
        <v>100</v>
      </c>
    </row>
    <row r="1909" spans="1:34" x14ac:dyDescent="0.45">
      <c r="A1909" t="str">
        <f>MID('Stand condition - SCT output'!$I1909,9,4)</f>
        <v>2017</v>
      </c>
      <c r="B1909">
        <f t="shared" si="238"/>
        <v>2018</v>
      </c>
      <c r="C1909" t="str">
        <f>MID('Stand condition - SCT output'!$I1909,18,4)</f>
        <v>2019</v>
      </c>
      <c r="D1909">
        <f>SUM('Stand condition - SCT output'!$B1909:$C1909)</f>
        <v>88265890.05610247</v>
      </c>
      <c r="E1909" s="1">
        <f>'Stand condition - SCT output'!$D1909</f>
        <v>312391024.35659701</v>
      </c>
      <c r="F1909" s="1">
        <f>'Stand condition - SCT output'!$E1909</f>
        <v>340858797.09475797</v>
      </c>
      <c r="G1909" s="1">
        <f>'Stand condition - SCT output'!$F1909</f>
        <v>144074599.31930199</v>
      </c>
      <c r="H1909" s="1">
        <f>'Stand condition - SCT output'!$G1909</f>
        <v>9008.8497314453107</v>
      </c>
      <c r="I1909" s="1" t="str">
        <f>'Stand condition - SCT output'!$H1909</f>
        <v>Lachlan</v>
      </c>
      <c r="J1909" s="1" t="str">
        <f>'Stand condition - SCT output'!$J1909</f>
        <v>Black Box</v>
      </c>
      <c r="K1909" s="1"/>
      <c r="L1909" t="s">
        <v>104</v>
      </c>
      <c r="M1909">
        <v>2018</v>
      </c>
      <c r="N1909" t="s">
        <v>106</v>
      </c>
      <c r="O1909">
        <v>88265890.05610247</v>
      </c>
      <c r="P1909" s="1">
        <v>312391024.35659701</v>
      </c>
      <c r="Q1909" s="1">
        <v>340858797.09475797</v>
      </c>
      <c r="R1909" s="1">
        <v>144074599.31930199</v>
      </c>
      <c r="S1909" s="1">
        <v>9008.8497314453107</v>
      </c>
      <c r="T1909" s="1" t="s">
        <v>12</v>
      </c>
      <c r="U1909" s="1" t="s">
        <v>58</v>
      </c>
      <c r="V1909">
        <f t="shared" si="239"/>
        <v>885599319.6764909</v>
      </c>
      <c r="X1909" t="s">
        <v>104</v>
      </c>
      <c r="Y1909">
        <v>2018</v>
      </c>
      <c r="Z1909" t="s">
        <v>106</v>
      </c>
      <c r="AA1909">
        <f t="shared" si="241"/>
        <v>9.9667974099557757</v>
      </c>
      <c r="AB1909">
        <f t="shared" si="241"/>
        <v>35.27453301011041</v>
      </c>
      <c r="AC1909">
        <f t="shared" si="241"/>
        <v>38.489053629724282</v>
      </c>
      <c r="AD1909">
        <f t="shared" si="241"/>
        <v>16.268598689973292</v>
      </c>
      <c r="AE1909">
        <f t="shared" si="241"/>
        <v>1.0172602362359809E-3</v>
      </c>
      <c r="AF1909" s="1" t="s">
        <v>12</v>
      </c>
      <c r="AG1909" s="1" t="s">
        <v>58</v>
      </c>
      <c r="AH1909">
        <f t="shared" si="240"/>
        <v>100</v>
      </c>
    </row>
    <row r="1910" spans="1:34" x14ac:dyDescent="0.45">
      <c r="A1910" t="str">
        <f>MID('Stand condition - SCT output'!$I1910,9,4)</f>
        <v>2017</v>
      </c>
      <c r="B1910">
        <f t="shared" si="238"/>
        <v>2018</v>
      </c>
      <c r="C1910" t="str">
        <f>MID('Stand condition - SCT output'!$I1910,18,4)</f>
        <v>2019</v>
      </c>
      <c r="D1910">
        <f>SUM('Stand condition - SCT output'!$B1910:$C1910)</f>
        <v>2468868.8240133757</v>
      </c>
      <c r="E1910" s="1">
        <f>'Stand condition - SCT output'!$D1910</f>
        <v>11228020.5710351</v>
      </c>
      <c r="F1910" s="1">
        <f>'Stand condition - SCT output'!$E1910</f>
        <v>14141022.909681801</v>
      </c>
      <c r="G1910" s="1">
        <f>'Stand condition - SCT output'!$F1910</f>
        <v>8541748.5668492895</v>
      </c>
      <c r="H1910" s="1">
        <f>'Stand condition - SCT output'!$G1910</f>
        <v>6248.5226440429597</v>
      </c>
      <c r="I1910" s="1" t="str">
        <f>'Stand condition - SCT output'!$H1910</f>
        <v>Loddon</v>
      </c>
      <c r="J1910" s="1" t="str">
        <f>'Stand condition - SCT output'!$J1910</f>
        <v>Black Box</v>
      </c>
      <c r="K1910" s="1"/>
      <c r="L1910" t="s">
        <v>104</v>
      </c>
      <c r="M1910">
        <v>2018</v>
      </c>
      <c r="N1910" t="s">
        <v>106</v>
      </c>
      <c r="O1910">
        <v>2468868.8240133757</v>
      </c>
      <c r="P1910" s="1">
        <v>11228020.5710351</v>
      </c>
      <c r="Q1910" s="1">
        <v>14141022.909681801</v>
      </c>
      <c r="R1910" s="1">
        <v>8541748.5668492895</v>
      </c>
      <c r="S1910" s="1">
        <v>6248.5226440429597</v>
      </c>
      <c r="T1910" s="1" t="s">
        <v>13</v>
      </c>
      <c r="U1910" s="1" t="s">
        <v>58</v>
      </c>
      <c r="V1910">
        <f t="shared" si="239"/>
        <v>36385909.394223608</v>
      </c>
      <c r="X1910" t="s">
        <v>104</v>
      </c>
      <c r="Y1910">
        <v>2018</v>
      </c>
      <c r="Z1910" t="s">
        <v>106</v>
      </c>
      <c r="AA1910">
        <f t="shared" si="241"/>
        <v>6.7852332540720202</v>
      </c>
      <c r="AB1910">
        <f t="shared" si="241"/>
        <v>30.85815569259233</v>
      </c>
      <c r="AC1910">
        <f t="shared" si="241"/>
        <v>38.864008472265191</v>
      </c>
      <c r="AD1910">
        <f t="shared" si="241"/>
        <v>23.475429662355289</v>
      </c>
      <c r="AE1910">
        <f t="shared" si="241"/>
        <v>1.7172918715163223E-2</v>
      </c>
      <c r="AF1910" s="1" t="s">
        <v>13</v>
      </c>
      <c r="AG1910" s="1" t="s">
        <v>58</v>
      </c>
      <c r="AH1910">
        <f t="shared" si="240"/>
        <v>99.999999999999986</v>
      </c>
    </row>
    <row r="1911" spans="1:34" x14ac:dyDescent="0.45">
      <c r="A1911" t="str">
        <f>MID('Stand condition - SCT output'!$I1911,9,4)</f>
        <v>2017</v>
      </c>
      <c r="B1911">
        <f t="shared" si="238"/>
        <v>2018</v>
      </c>
      <c r="C1911" t="str">
        <f>MID('Stand condition - SCT output'!$I1911,18,4)</f>
        <v>2019</v>
      </c>
      <c r="D1911">
        <f>SUM('Stand condition - SCT output'!$B1911:$C1911)</f>
        <v>122296329.11754631</v>
      </c>
      <c r="E1911" s="1">
        <f>'Stand condition - SCT output'!$D1911</f>
        <v>350257256.246894</v>
      </c>
      <c r="F1911" s="1">
        <f>'Stand condition - SCT output'!$E1911</f>
        <v>404303669.79465199</v>
      </c>
      <c r="G1911" s="1">
        <f>'Stand condition - SCT output'!$F1911</f>
        <v>297972525.490264</v>
      </c>
      <c r="H1911" s="1">
        <f>'Stand condition - SCT output'!$G1911</f>
        <v>55125.161758243303</v>
      </c>
      <c r="I1911" s="1" t="str">
        <f>'Stand condition - SCT output'!$H1911</f>
        <v>Lower Darling</v>
      </c>
      <c r="J1911" s="1" t="str">
        <f>'Stand condition - SCT output'!$J1911</f>
        <v>Black Box</v>
      </c>
      <c r="K1911" s="1"/>
      <c r="L1911" t="s">
        <v>104</v>
      </c>
      <c r="M1911">
        <v>2018</v>
      </c>
      <c r="N1911" t="s">
        <v>106</v>
      </c>
      <c r="O1911">
        <v>122296329.11754631</v>
      </c>
      <c r="P1911" s="1">
        <v>350257256.246894</v>
      </c>
      <c r="Q1911" s="1">
        <v>404303669.79465199</v>
      </c>
      <c r="R1911" s="1">
        <v>297972525.490264</v>
      </c>
      <c r="S1911" s="1">
        <v>55125.161758243303</v>
      </c>
      <c r="T1911" s="1" t="s">
        <v>14</v>
      </c>
      <c r="U1911" s="1" t="s">
        <v>58</v>
      </c>
      <c r="V1911">
        <f t="shared" si="239"/>
        <v>1174884905.8111145</v>
      </c>
      <c r="X1911" t="s">
        <v>104</v>
      </c>
      <c r="Y1911">
        <v>2018</v>
      </c>
      <c r="Z1911" t="s">
        <v>106</v>
      </c>
      <c r="AA1911">
        <f t="shared" si="241"/>
        <v>10.40921783169183</v>
      </c>
      <c r="AB1911">
        <f t="shared" si="241"/>
        <v>29.812048355926756</v>
      </c>
      <c r="AC1911">
        <f t="shared" si="241"/>
        <v>34.412193721693079</v>
      </c>
      <c r="AD1911">
        <f t="shared" si="241"/>
        <v>25.361848127970489</v>
      </c>
      <c r="AE1911">
        <f t="shared" si="241"/>
        <v>4.6919627178447845E-3</v>
      </c>
      <c r="AF1911" s="1" t="s">
        <v>14</v>
      </c>
      <c r="AG1911" s="1" t="s">
        <v>58</v>
      </c>
      <c r="AH1911">
        <f t="shared" si="240"/>
        <v>99.999999999999986</v>
      </c>
    </row>
    <row r="1912" spans="1:34" x14ac:dyDescent="0.45">
      <c r="A1912" t="str">
        <f>MID('Stand condition - SCT output'!$I1912,9,4)</f>
        <v>2017</v>
      </c>
      <c r="B1912">
        <f t="shared" si="238"/>
        <v>2018</v>
      </c>
      <c r="C1912" t="str">
        <f>MID('Stand condition - SCT output'!$I1912,18,4)</f>
        <v>2019</v>
      </c>
      <c r="D1912">
        <f>SUM('Stand condition - SCT output'!$B1912:$C1912)</f>
        <v>23918093.104499523</v>
      </c>
      <c r="E1912" s="1">
        <f>'Stand condition - SCT output'!$D1912</f>
        <v>298069126.058806</v>
      </c>
      <c r="F1912" s="1">
        <f>'Stand condition - SCT output'!$E1912</f>
        <v>1052765313.78756</v>
      </c>
      <c r="G1912" s="1">
        <f>'Stand condition - SCT output'!$F1912</f>
        <v>422890107.81131297</v>
      </c>
      <c r="H1912" s="1">
        <f>'Stand condition - SCT output'!$G1912</f>
        <v>35660.044189453103</v>
      </c>
      <c r="I1912" s="1" t="str">
        <f>'Stand condition - SCT output'!$H1912</f>
        <v>Macquarie-Castlereagh</v>
      </c>
      <c r="J1912" s="1" t="str">
        <f>'Stand condition - SCT output'!$J1912</f>
        <v>Black Box</v>
      </c>
      <c r="K1912" s="1"/>
      <c r="L1912" t="s">
        <v>104</v>
      </c>
      <c r="M1912">
        <v>2018</v>
      </c>
      <c r="N1912" t="s">
        <v>106</v>
      </c>
      <c r="O1912">
        <v>23918093.104499523</v>
      </c>
      <c r="P1912" s="1">
        <v>298069126.058806</v>
      </c>
      <c r="Q1912" s="1">
        <v>1052765313.78756</v>
      </c>
      <c r="R1912" s="1">
        <v>422890107.81131297</v>
      </c>
      <c r="S1912" s="1">
        <v>35660.044189453103</v>
      </c>
      <c r="T1912" s="1" t="s">
        <v>15</v>
      </c>
      <c r="U1912" s="1" t="s">
        <v>58</v>
      </c>
      <c r="V1912">
        <f t="shared" si="239"/>
        <v>1797678300.8063679</v>
      </c>
      <c r="X1912" t="s">
        <v>104</v>
      </c>
      <c r="Y1912">
        <v>2018</v>
      </c>
      <c r="Z1912" t="s">
        <v>106</v>
      </c>
      <c r="AA1912">
        <f t="shared" si="241"/>
        <v>1.3304990717065899</v>
      </c>
      <c r="AB1912">
        <f t="shared" si="241"/>
        <v>16.58078233047058</v>
      </c>
      <c r="AC1912">
        <f t="shared" si="241"/>
        <v>58.562497712484529</v>
      </c>
      <c r="AD1912">
        <f t="shared" si="241"/>
        <v>23.524237213166622</v>
      </c>
      <c r="AE1912">
        <f t="shared" si="241"/>
        <v>1.983672171681519E-3</v>
      </c>
      <c r="AF1912" s="1" t="s">
        <v>15</v>
      </c>
      <c r="AG1912" s="1" t="s">
        <v>58</v>
      </c>
      <c r="AH1912">
        <f t="shared" si="240"/>
        <v>99.999999999999986</v>
      </c>
    </row>
    <row r="1913" spans="1:34" x14ac:dyDescent="0.45">
      <c r="A1913" t="str">
        <f>MID('Stand condition - SCT output'!$I1913,9,4)</f>
        <v>2017</v>
      </c>
      <c r="B1913">
        <f t="shared" si="238"/>
        <v>2018</v>
      </c>
      <c r="C1913" t="str">
        <f>MID('Stand condition - SCT output'!$I1913,18,4)</f>
        <v>2019</v>
      </c>
      <c r="D1913">
        <f>SUM('Stand condition - SCT output'!$B1913:$C1913)</f>
        <v>443385.92431640625</v>
      </c>
      <c r="E1913" s="1">
        <f>'Stand condition - SCT output'!$D1913</f>
        <v>3083296.9204087202</v>
      </c>
      <c r="F1913" s="1">
        <f>'Stand condition - SCT output'!$E1913</f>
        <v>9964874.7948653791</v>
      </c>
      <c r="G1913" s="1">
        <f>'Stand condition - SCT output'!$F1913</f>
        <v>11974003.200133501</v>
      </c>
      <c r="H1913" s="1">
        <f>'Stand condition - SCT output'!$G1913</f>
        <v>8180.6357421875</v>
      </c>
      <c r="I1913" s="1" t="str">
        <f>'Stand condition - SCT output'!$H1913</f>
        <v>Moonie</v>
      </c>
      <c r="J1913" s="1" t="str">
        <f>'Stand condition - SCT output'!$J1913</f>
        <v>Black Box</v>
      </c>
      <c r="K1913" s="1"/>
      <c r="L1913" t="s">
        <v>104</v>
      </c>
      <c r="M1913">
        <v>2018</v>
      </c>
      <c r="N1913" t="s">
        <v>106</v>
      </c>
      <c r="O1913">
        <v>443385.92431640625</v>
      </c>
      <c r="P1913" s="1">
        <v>3083296.9204087202</v>
      </c>
      <c r="Q1913" s="1">
        <v>9964874.7948653791</v>
      </c>
      <c r="R1913" s="1">
        <v>11974003.200133501</v>
      </c>
      <c r="S1913" s="1">
        <v>8180.6357421875</v>
      </c>
      <c r="T1913" s="1" t="s">
        <v>16</v>
      </c>
      <c r="U1913" s="1" t="s">
        <v>58</v>
      </c>
      <c r="V1913">
        <f t="shared" si="239"/>
        <v>25473741.475466192</v>
      </c>
      <c r="X1913" t="s">
        <v>104</v>
      </c>
      <c r="Y1913">
        <v>2018</v>
      </c>
      <c r="Z1913" t="s">
        <v>106</v>
      </c>
      <c r="AA1913">
        <f t="shared" si="241"/>
        <v>1.7405606661409829</v>
      </c>
      <c r="AB1913">
        <f t="shared" si="241"/>
        <v>12.103824337615459</v>
      </c>
      <c r="AC1913">
        <f t="shared" si="241"/>
        <v>39.11822220721902</v>
      </c>
      <c r="AD1913">
        <f t="shared" si="241"/>
        <v>47.005278795286848</v>
      </c>
      <c r="AE1913">
        <f t="shared" si="241"/>
        <v>3.2113993737693719E-2</v>
      </c>
      <c r="AF1913" s="1" t="s">
        <v>16</v>
      </c>
      <c r="AG1913" s="1" t="s">
        <v>58</v>
      </c>
      <c r="AH1913">
        <f t="shared" si="240"/>
        <v>100.00000000000001</v>
      </c>
    </row>
    <row r="1914" spans="1:34" x14ac:dyDescent="0.45">
      <c r="A1914" t="str">
        <f>MID('Stand condition - SCT output'!$I1914,9,4)</f>
        <v>2017</v>
      </c>
      <c r="B1914">
        <f t="shared" si="238"/>
        <v>2018</v>
      </c>
      <c r="C1914" t="str">
        <f>MID('Stand condition - SCT output'!$I1914,18,4)</f>
        <v>2019</v>
      </c>
      <c r="D1914">
        <f>SUM('Stand condition - SCT output'!$B1914:$C1914)</f>
        <v>146922735.14435771</v>
      </c>
      <c r="E1914" s="1">
        <f>'Stand condition - SCT output'!$D1914</f>
        <v>397028461.95760298</v>
      </c>
      <c r="F1914" s="1">
        <f>'Stand condition - SCT output'!$E1914</f>
        <v>656903256.71690297</v>
      </c>
      <c r="G1914" s="1">
        <f>'Stand condition - SCT output'!$F1914</f>
        <v>744739112.25239897</v>
      </c>
      <c r="H1914" s="1">
        <f>'Stand condition - SCT output'!$G1914</f>
        <v>239733.05003781701</v>
      </c>
      <c r="I1914" s="1" t="str">
        <f>'Stand condition - SCT output'!$H1914</f>
        <v>Murray</v>
      </c>
      <c r="J1914" s="1" t="str">
        <f>'Stand condition - SCT output'!$J1914</f>
        <v>Black Box</v>
      </c>
      <c r="K1914" s="1"/>
      <c r="L1914" t="s">
        <v>104</v>
      </c>
      <c r="M1914">
        <v>2018</v>
      </c>
      <c r="N1914" t="s">
        <v>106</v>
      </c>
      <c r="O1914">
        <v>146922735.14435771</v>
      </c>
      <c r="P1914" s="1">
        <v>397028461.95760298</v>
      </c>
      <c r="Q1914" s="1">
        <v>656903256.71690297</v>
      </c>
      <c r="R1914" s="1">
        <v>744739112.25239897</v>
      </c>
      <c r="S1914" s="1">
        <v>239733.05003781701</v>
      </c>
      <c r="T1914" s="1" t="s">
        <v>17</v>
      </c>
      <c r="U1914" s="1" t="s">
        <v>58</v>
      </c>
      <c r="V1914">
        <f t="shared" si="239"/>
        <v>1945833299.1213005</v>
      </c>
      <c r="X1914" t="s">
        <v>104</v>
      </c>
      <c r="Y1914">
        <v>2018</v>
      </c>
      <c r="Z1914" t="s">
        <v>106</v>
      </c>
      <c r="AA1914">
        <f t="shared" si="241"/>
        <v>7.5506332022740636</v>
      </c>
      <c r="AB1914">
        <f t="shared" si="241"/>
        <v>20.40403266492012</v>
      </c>
      <c r="AC1914">
        <f t="shared" si="241"/>
        <v>33.759482737475373</v>
      </c>
      <c r="AD1914">
        <f t="shared" si="241"/>
        <v>38.273531067060489</v>
      </c>
      <c r="AE1914">
        <f t="shared" si="241"/>
        <v>1.2320328269953837E-2</v>
      </c>
      <c r="AF1914" s="1" t="s">
        <v>17</v>
      </c>
      <c r="AG1914" s="1" t="s">
        <v>58</v>
      </c>
      <c r="AH1914">
        <f t="shared" si="240"/>
        <v>100</v>
      </c>
    </row>
    <row r="1915" spans="1:34" x14ac:dyDescent="0.45">
      <c r="A1915" t="str">
        <f>MID('Stand condition - SCT output'!$I1915,9,4)</f>
        <v>2017</v>
      </c>
      <c r="B1915">
        <f t="shared" si="238"/>
        <v>2018</v>
      </c>
      <c r="C1915" t="str">
        <f>MID('Stand condition - SCT output'!$I1915,18,4)</f>
        <v>2019</v>
      </c>
      <c r="D1915">
        <f>SUM('Stand condition - SCT output'!$B1915:$C1915)</f>
        <v>641635.02752948797</v>
      </c>
      <c r="E1915" s="1">
        <f>'Stand condition - SCT output'!$D1915</f>
        <v>15034484.371777499</v>
      </c>
      <c r="F1915" s="1">
        <f>'Stand condition - SCT output'!$E1915</f>
        <v>108213714.667898</v>
      </c>
      <c r="G1915" s="1">
        <f>'Stand condition - SCT output'!$F1915</f>
        <v>101672469.024501</v>
      </c>
      <c r="H1915" s="1">
        <f>'Stand condition - SCT output'!$G1915</f>
        <v>55052.447020526903</v>
      </c>
      <c r="I1915" s="1" t="str">
        <f>'Stand condition - SCT output'!$H1915</f>
        <v>Barwon-Darling</v>
      </c>
      <c r="J1915" s="1" t="str">
        <f>'Stand condition - SCT output'!$J1915</f>
        <v>Black Box</v>
      </c>
      <c r="K1915" s="1"/>
      <c r="L1915" t="s">
        <v>104</v>
      </c>
      <c r="M1915">
        <v>2018</v>
      </c>
      <c r="N1915" t="s">
        <v>106</v>
      </c>
      <c r="O1915">
        <v>641635.02752948797</v>
      </c>
      <c r="P1915" s="1">
        <v>15034484.371777499</v>
      </c>
      <c r="Q1915" s="1">
        <v>108213714.667898</v>
      </c>
      <c r="R1915" s="1">
        <v>101672469.024501</v>
      </c>
      <c r="S1915" s="1">
        <v>55052.447020526903</v>
      </c>
      <c r="T1915" s="1" t="s">
        <v>18</v>
      </c>
      <c r="U1915" s="1" t="s">
        <v>58</v>
      </c>
      <c r="V1915">
        <f t="shared" si="239"/>
        <v>225617355.53872651</v>
      </c>
      <c r="X1915" t="s">
        <v>104</v>
      </c>
      <c r="Y1915">
        <v>2018</v>
      </c>
      <c r="Z1915" t="s">
        <v>106</v>
      </c>
      <c r="AA1915">
        <f t="shared" si="241"/>
        <v>0.28439081115785586</v>
      </c>
      <c r="AB1915">
        <f t="shared" si="241"/>
        <v>6.6637091529941612</v>
      </c>
      <c r="AC1915">
        <f t="shared" si="241"/>
        <v>47.963382253775002</v>
      </c>
      <c r="AD1915">
        <f t="shared" si="241"/>
        <v>45.064116978824018</v>
      </c>
      <c r="AE1915">
        <f t="shared" si="241"/>
        <v>2.4400803248966953E-2</v>
      </c>
      <c r="AF1915" s="1" t="s">
        <v>18</v>
      </c>
      <c r="AG1915" s="1" t="s">
        <v>58</v>
      </c>
      <c r="AH1915">
        <f t="shared" si="240"/>
        <v>100</v>
      </c>
    </row>
    <row r="1916" spans="1:34" x14ac:dyDescent="0.45">
      <c r="A1916" t="str">
        <f>MID('Stand condition - SCT output'!$I1916,9,4)</f>
        <v>2017</v>
      </c>
      <c r="B1916">
        <f t="shared" si="238"/>
        <v>2018</v>
      </c>
      <c r="C1916" t="str">
        <f>MID('Stand condition - SCT output'!$I1916,18,4)</f>
        <v>2019</v>
      </c>
      <c r="D1916">
        <f>SUM('Stand condition - SCT output'!$B1916:$C1916)</f>
        <v>1023929.0228371981</v>
      </c>
      <c r="E1916" s="1">
        <f>'Stand condition - SCT output'!$D1916</f>
        <v>8729531.5572945401</v>
      </c>
      <c r="F1916" s="1">
        <f>'Stand condition - SCT output'!$E1916</f>
        <v>34114846.299033903</v>
      </c>
      <c r="G1916" s="1">
        <f>'Stand condition - SCT output'!$F1916</f>
        <v>37603296.6524342</v>
      </c>
      <c r="H1916" s="1">
        <f>'Stand condition - SCT output'!$G1916</f>
        <v>2036.189453125</v>
      </c>
      <c r="I1916" s="1" t="str">
        <f>'Stand condition - SCT output'!$H1916</f>
        <v>Border Rivers</v>
      </c>
      <c r="J1916" s="1" t="str">
        <f>'Stand condition - SCT output'!$J1916</f>
        <v>Black Box</v>
      </c>
      <c r="K1916" s="1"/>
      <c r="L1916" t="s">
        <v>104</v>
      </c>
      <c r="M1916">
        <v>2018</v>
      </c>
      <c r="N1916" t="s">
        <v>106</v>
      </c>
      <c r="O1916">
        <v>1023929.0228371981</v>
      </c>
      <c r="P1916" s="1">
        <v>8729531.5572945401</v>
      </c>
      <c r="Q1916" s="1">
        <v>34114846.299033903</v>
      </c>
      <c r="R1916" s="1">
        <v>37603296.6524342</v>
      </c>
      <c r="S1916" s="1">
        <v>2036.189453125</v>
      </c>
      <c r="T1916" s="1" t="s">
        <v>19</v>
      </c>
      <c r="U1916" s="1" t="s">
        <v>58</v>
      </c>
      <c r="V1916">
        <f t="shared" si="239"/>
        <v>81473639.721052974</v>
      </c>
      <c r="X1916" t="s">
        <v>104</v>
      </c>
      <c r="Y1916">
        <v>2018</v>
      </c>
      <c r="Z1916" t="s">
        <v>106</v>
      </c>
      <c r="AA1916">
        <f t="shared" si="241"/>
        <v>1.2567611148132032</v>
      </c>
      <c r="AB1916">
        <f t="shared" si="241"/>
        <v>10.714547167872272</v>
      </c>
      <c r="AC1916">
        <f t="shared" si="241"/>
        <v>41.872250234352236</v>
      </c>
      <c r="AD1916">
        <f t="shared" si="241"/>
        <v>46.153942282656388</v>
      </c>
      <c r="AE1916">
        <f t="shared" si="241"/>
        <v>2.4992003058859832E-3</v>
      </c>
      <c r="AF1916" s="1" t="s">
        <v>19</v>
      </c>
      <c r="AG1916" s="1" t="s">
        <v>58</v>
      </c>
      <c r="AH1916">
        <f t="shared" si="240"/>
        <v>100</v>
      </c>
    </row>
    <row r="1917" spans="1:34" x14ac:dyDescent="0.45">
      <c r="A1917" t="str">
        <f>MID('Stand condition - SCT output'!$I1917,9,4)</f>
        <v>2017</v>
      </c>
      <c r="B1917">
        <f t="shared" si="238"/>
        <v>2018</v>
      </c>
      <c r="C1917" t="str">
        <f>MID('Stand condition - SCT output'!$I1917,18,4)</f>
        <v>2019</v>
      </c>
      <c r="D1917">
        <f>SUM('Stand condition - SCT output'!$B1917:$C1917)</f>
        <v>16219.525085449144</v>
      </c>
      <c r="E1917" s="1">
        <f>'Stand condition - SCT output'!$D1917</f>
        <v>64829.285644531199</v>
      </c>
      <c r="F1917" s="1">
        <f>'Stand condition - SCT output'!$E1917</f>
        <v>266122.053466796</v>
      </c>
      <c r="G1917" s="1">
        <f>'Stand condition - SCT output'!$F1917</f>
        <v>367955.089445705</v>
      </c>
      <c r="H1917" s="1">
        <f>'Stand condition - SCT output'!$G1917</f>
        <v>1248.3826293945301</v>
      </c>
      <c r="I1917" s="1" t="str">
        <f>'Stand condition - SCT output'!$H1917</f>
        <v>Campaspe</v>
      </c>
      <c r="J1917" s="1" t="str">
        <f>'Stand condition - SCT output'!$J1917</f>
        <v>Black Box</v>
      </c>
      <c r="K1917" s="1"/>
      <c r="L1917" t="s">
        <v>104</v>
      </c>
      <c r="M1917">
        <v>2018</v>
      </c>
      <c r="N1917" t="s">
        <v>106</v>
      </c>
      <c r="O1917">
        <v>16219.525085449144</v>
      </c>
      <c r="P1917" s="1">
        <v>64829.285644531199</v>
      </c>
      <c r="Q1917" s="1">
        <v>266122.053466796</v>
      </c>
      <c r="R1917" s="1">
        <v>367955.089445705</v>
      </c>
      <c r="S1917" s="1">
        <v>1248.3826293945301</v>
      </c>
      <c r="T1917" s="1" t="s">
        <v>20</v>
      </c>
      <c r="U1917" s="1" t="s">
        <v>58</v>
      </c>
      <c r="V1917">
        <f t="shared" si="239"/>
        <v>716374.33627187589</v>
      </c>
      <c r="X1917" t="s">
        <v>104</v>
      </c>
      <c r="Y1917">
        <v>2018</v>
      </c>
      <c r="Z1917" t="s">
        <v>106</v>
      </c>
      <c r="AA1917">
        <f t="shared" si="241"/>
        <v>2.2641130850468612</v>
      </c>
      <c r="AB1917">
        <f t="shared" si="241"/>
        <v>9.0496382075763542</v>
      </c>
      <c r="AC1917">
        <f t="shared" si="241"/>
        <v>37.148462750876419</v>
      </c>
      <c r="AD1917">
        <f t="shared" si="241"/>
        <v>51.363521948678518</v>
      </c>
      <c r="AE1917">
        <f t="shared" si="241"/>
        <v>0.17426400782184753</v>
      </c>
      <c r="AF1917" s="1" t="s">
        <v>20</v>
      </c>
      <c r="AG1917" s="1" t="s">
        <v>58</v>
      </c>
      <c r="AH1917">
        <f t="shared" si="240"/>
        <v>100</v>
      </c>
    </row>
    <row r="1918" spans="1:34" x14ac:dyDescent="0.45">
      <c r="A1918" t="str">
        <f>MID('Stand condition - SCT output'!$I1918,9,4)</f>
        <v>2017</v>
      </c>
      <c r="B1918">
        <f t="shared" si="238"/>
        <v>2018</v>
      </c>
      <c r="C1918" t="str">
        <f>MID('Stand condition - SCT output'!$I1918,18,4)</f>
        <v>2019</v>
      </c>
      <c r="D1918">
        <f>SUM('Stand condition - SCT output'!$B1918:$C1918)</f>
        <v>675192.19982910098</v>
      </c>
      <c r="E1918" s="1">
        <f>'Stand condition - SCT output'!$D1918</f>
        <v>2502146.4550690199</v>
      </c>
      <c r="F1918" s="1">
        <f>'Stand condition - SCT output'!$E1918</f>
        <v>7589528.2892515799</v>
      </c>
      <c r="G1918" s="1">
        <f>'Stand condition - SCT output'!$F1918</f>
        <v>11805081.808885001</v>
      </c>
      <c r="H1918" s="1">
        <f>'Stand condition - SCT output'!$G1918</f>
        <v>10587.048217773399</v>
      </c>
      <c r="I1918" s="1" t="str">
        <f>'Stand condition - SCT output'!$H1918</f>
        <v>Goulburn-Broken</v>
      </c>
      <c r="J1918" s="1" t="str">
        <f>'Stand condition - SCT output'!$J1918</f>
        <v>Black Box</v>
      </c>
      <c r="K1918" s="1"/>
      <c r="L1918" t="s">
        <v>104</v>
      </c>
      <c r="M1918">
        <v>2018</v>
      </c>
      <c r="N1918" t="s">
        <v>106</v>
      </c>
      <c r="O1918">
        <v>675192.19982910098</v>
      </c>
      <c r="P1918" s="1">
        <v>2502146.4550690199</v>
      </c>
      <c r="Q1918" s="1">
        <v>7589528.2892515799</v>
      </c>
      <c r="R1918" s="1">
        <v>11805081.808885001</v>
      </c>
      <c r="S1918" s="1">
        <v>10587.048217773399</v>
      </c>
      <c r="T1918" s="1" t="s">
        <v>21</v>
      </c>
      <c r="U1918" s="1" t="s">
        <v>58</v>
      </c>
      <c r="V1918">
        <f t="shared" si="239"/>
        <v>22582535.801252477</v>
      </c>
      <c r="X1918" t="s">
        <v>104</v>
      </c>
      <c r="Y1918">
        <v>2018</v>
      </c>
      <c r="Z1918" t="s">
        <v>106</v>
      </c>
      <c r="AA1918">
        <f t="shared" si="241"/>
        <v>2.9898865467165709</v>
      </c>
      <c r="AB1918">
        <f t="shared" si="241"/>
        <v>11.080006590447852</v>
      </c>
      <c r="AC1918">
        <f t="shared" si="241"/>
        <v>33.60795419985849</v>
      </c>
      <c r="AD1918">
        <f t="shared" si="241"/>
        <v>52.275271089043351</v>
      </c>
      <c r="AE1918">
        <f t="shared" si="241"/>
        <v>4.6881573933721908E-2</v>
      </c>
      <c r="AF1918" s="1" t="s">
        <v>21</v>
      </c>
      <c r="AG1918" s="1" t="s">
        <v>58</v>
      </c>
      <c r="AH1918">
        <f t="shared" si="240"/>
        <v>99.999999999999972</v>
      </c>
    </row>
    <row r="1919" spans="1:34" x14ac:dyDescent="0.45">
      <c r="A1919" t="str">
        <f>MID('Stand condition - SCT output'!$I1919,9,4)</f>
        <v>2017</v>
      </c>
      <c r="B1919">
        <f t="shared" si="238"/>
        <v>2018</v>
      </c>
      <c r="C1919" t="str">
        <f>MID('Stand condition - SCT output'!$I1919,18,4)</f>
        <v>2019</v>
      </c>
      <c r="D1919">
        <f>SUM('Stand condition - SCT output'!$B1919:$C1919)</f>
        <v>2534564.9499758249</v>
      </c>
      <c r="E1919" s="1">
        <f>'Stand condition - SCT output'!$D1919</f>
        <v>22265890.3827026</v>
      </c>
      <c r="F1919" s="1">
        <f>'Stand condition - SCT output'!$E1919</f>
        <v>137358747.35882601</v>
      </c>
      <c r="G1919" s="1">
        <f>'Stand condition - SCT output'!$F1919</f>
        <v>53411701.282877803</v>
      </c>
      <c r="H1919" s="1">
        <f>'Stand condition - SCT output'!$G1919</f>
        <v>2014.3591918945301</v>
      </c>
      <c r="I1919" s="1" t="str">
        <f>'Stand condition - SCT output'!$H1919</f>
        <v>Gwydir</v>
      </c>
      <c r="J1919" s="1" t="str">
        <f>'Stand condition - SCT output'!$J1919</f>
        <v>Black Box</v>
      </c>
      <c r="K1919" s="1"/>
      <c r="L1919" t="s">
        <v>104</v>
      </c>
      <c r="M1919">
        <v>2018</v>
      </c>
      <c r="N1919" t="s">
        <v>106</v>
      </c>
      <c r="O1919">
        <v>2534564.9499758249</v>
      </c>
      <c r="P1919" s="1">
        <v>22265890.3827026</v>
      </c>
      <c r="Q1919" s="1">
        <v>137358747.35882601</v>
      </c>
      <c r="R1919" s="1">
        <v>53411701.282877803</v>
      </c>
      <c r="S1919" s="1">
        <v>2014.3591918945301</v>
      </c>
      <c r="T1919" s="1" t="s">
        <v>22</v>
      </c>
      <c r="U1919" s="1" t="s">
        <v>58</v>
      </c>
      <c r="V1919">
        <f t="shared" si="239"/>
        <v>215572918.33357415</v>
      </c>
      <c r="X1919" t="s">
        <v>104</v>
      </c>
      <c r="Y1919">
        <v>2018</v>
      </c>
      <c r="Z1919" t="s">
        <v>106</v>
      </c>
      <c r="AA1919">
        <f t="shared" si="241"/>
        <v>1.1757343963094098</v>
      </c>
      <c r="AB1919">
        <f t="shared" si="241"/>
        <v>10.328704808944837</v>
      </c>
      <c r="AC1919">
        <f t="shared" si="241"/>
        <v>63.717997798906836</v>
      </c>
      <c r="AD1919">
        <f t="shared" si="241"/>
        <v>24.776628574573255</v>
      </c>
      <c r="AE1919">
        <f t="shared" si="241"/>
        <v>9.3442126565153349E-4</v>
      </c>
      <c r="AF1919" s="1" t="s">
        <v>22</v>
      </c>
      <c r="AG1919" s="1" t="s">
        <v>58</v>
      </c>
      <c r="AH1919">
        <f t="shared" si="240"/>
        <v>99.999999999999986</v>
      </c>
    </row>
    <row r="1920" spans="1:34" x14ac:dyDescent="0.45">
      <c r="A1920" t="str">
        <f>MID('Stand condition - SCT output'!$I1920,9,4)</f>
        <v>2017</v>
      </c>
      <c r="B1920">
        <f t="shared" si="238"/>
        <v>2018</v>
      </c>
      <c r="C1920" t="str">
        <f>MID('Stand condition - SCT output'!$I1920,18,4)</f>
        <v>2019</v>
      </c>
      <c r="D1920">
        <f>SUM('Stand condition - SCT output'!$B1920:$C1920)</f>
        <v>9690874.5895000324</v>
      </c>
      <c r="E1920" s="1">
        <f>'Stand condition - SCT output'!$D1920</f>
        <v>136931802.27669901</v>
      </c>
      <c r="F1920" s="1">
        <f>'Stand condition - SCT output'!$E1920</f>
        <v>542596196.22853994</v>
      </c>
      <c r="G1920" s="1">
        <f>'Stand condition - SCT output'!$F1920</f>
        <v>141262107.963824</v>
      </c>
      <c r="H1920" s="1">
        <f>'Stand condition - SCT output'!$G1920</f>
        <v>5305.9903157551998</v>
      </c>
      <c r="I1920" s="1" t="str">
        <f>'Stand condition - SCT output'!$H1920</f>
        <v>Warrego</v>
      </c>
      <c r="J1920" s="1" t="str">
        <f>'Stand condition - SCT output'!$J1920</f>
        <v>Black Box</v>
      </c>
      <c r="K1920" s="1"/>
      <c r="L1920" t="s">
        <v>104</v>
      </c>
      <c r="M1920">
        <v>2018</v>
      </c>
      <c r="N1920" t="s">
        <v>106</v>
      </c>
      <c r="O1920">
        <v>9690874.5895000324</v>
      </c>
      <c r="P1920" s="1">
        <v>136931802.27669901</v>
      </c>
      <c r="Q1920" s="1">
        <v>542596196.22853994</v>
      </c>
      <c r="R1920" s="1">
        <v>141262107.963824</v>
      </c>
      <c r="S1920" s="1">
        <v>5305.9903157551998</v>
      </c>
      <c r="T1920" s="1" t="s">
        <v>23</v>
      </c>
      <c r="U1920" s="1" t="s">
        <v>58</v>
      </c>
      <c r="V1920">
        <f t="shared" si="239"/>
        <v>830486287.04887879</v>
      </c>
      <c r="X1920" t="s">
        <v>104</v>
      </c>
      <c r="Y1920">
        <v>2018</v>
      </c>
      <c r="Z1920" t="s">
        <v>106</v>
      </c>
      <c r="AA1920">
        <f t="shared" si="241"/>
        <v>1.1668915839581673</v>
      </c>
      <c r="AB1920">
        <f t="shared" si="241"/>
        <v>16.488147295397763</v>
      </c>
      <c r="AC1920">
        <f t="shared" si="241"/>
        <v>65.334756839471467</v>
      </c>
      <c r="AD1920">
        <f t="shared" si="241"/>
        <v>17.009565379555742</v>
      </c>
      <c r="AE1920">
        <f t="shared" si="241"/>
        <v>6.3890161685991969E-4</v>
      </c>
      <c r="AF1920" s="1" t="s">
        <v>23</v>
      </c>
      <c r="AG1920" s="1" t="s">
        <v>58</v>
      </c>
      <c r="AH1920">
        <f t="shared" si="240"/>
        <v>100</v>
      </c>
    </row>
    <row r="1921" spans="1:34" x14ac:dyDescent="0.45">
      <c r="A1921" t="str">
        <f>MID('Stand condition - SCT output'!$I1921,9,4)</f>
        <v>2017</v>
      </c>
      <c r="B1921">
        <f t="shared" si="238"/>
        <v>2018</v>
      </c>
      <c r="C1921" t="str">
        <f>MID('Stand condition - SCT output'!$I1921,18,4)</f>
        <v>2019</v>
      </c>
      <c r="D1921">
        <f>SUM('Stand condition - SCT output'!$B1921:$C1921)</f>
        <v>27363.506863941799</v>
      </c>
      <c r="E1921" s="1">
        <f>'Stand condition - SCT output'!$D1921</f>
        <v>94303.614181937402</v>
      </c>
      <c r="F1921" s="1">
        <f>'Stand condition - SCT output'!$E1921</f>
        <v>408713.567655914</v>
      </c>
      <c r="G1921" s="1">
        <f>'Stand condition - SCT output'!$F1921</f>
        <v>681794.290192727</v>
      </c>
      <c r="H1921" s="1">
        <f>'Stand condition - SCT output'!$G1921</f>
        <v>2517.9456136067702</v>
      </c>
      <c r="I1921" s="1" t="str">
        <f>'Stand condition - SCT output'!$H1921</f>
        <v>Eastern Mt Lofty Ranges</v>
      </c>
      <c r="J1921" s="1" t="str">
        <f>'Stand condition - SCT output'!$J1921</f>
        <v>Black Box</v>
      </c>
      <c r="K1921" s="1"/>
      <c r="L1921" t="s">
        <v>104</v>
      </c>
      <c r="M1921">
        <v>2018</v>
      </c>
      <c r="N1921" t="s">
        <v>106</v>
      </c>
      <c r="O1921">
        <v>27363.506863941799</v>
      </c>
      <c r="P1921" s="1">
        <v>94303.614181937402</v>
      </c>
      <c r="Q1921" s="1">
        <v>408713.567655914</v>
      </c>
      <c r="R1921" s="1">
        <v>681794.290192727</v>
      </c>
      <c r="S1921" s="1">
        <v>2517.9456136067702</v>
      </c>
      <c r="T1921" s="1" t="s">
        <v>24</v>
      </c>
      <c r="U1921" s="1" t="s">
        <v>58</v>
      </c>
      <c r="V1921">
        <f t="shared" si="239"/>
        <v>1214692.9245081269</v>
      </c>
      <c r="X1921" t="s">
        <v>104</v>
      </c>
      <c r="Y1921">
        <v>2018</v>
      </c>
      <c r="Z1921" t="s">
        <v>106</v>
      </c>
      <c r="AA1921">
        <f t="shared" si="241"/>
        <v>2.2527098258205687</v>
      </c>
      <c r="AB1921">
        <f t="shared" si="241"/>
        <v>7.7635764792261668</v>
      </c>
      <c r="AC1921">
        <f t="shared" si="241"/>
        <v>33.647480726161049</v>
      </c>
      <c r="AD1921">
        <f t="shared" si="241"/>
        <v>56.128942256645665</v>
      </c>
      <c r="AE1921">
        <f t="shared" si="241"/>
        <v>0.20729071214655978</v>
      </c>
      <c r="AF1921" s="1" t="s">
        <v>24</v>
      </c>
      <c r="AG1921" s="1" t="s">
        <v>58</v>
      </c>
      <c r="AH1921">
        <f t="shared" si="240"/>
        <v>100.00000000000001</v>
      </c>
    </row>
    <row r="1922" spans="1:34" x14ac:dyDescent="0.45">
      <c r="A1922" t="str">
        <f>MID('Stand condition - SCT output'!$I1922,9,4)</f>
        <v>2017</v>
      </c>
      <c r="B1922">
        <f t="shared" si="238"/>
        <v>2018</v>
      </c>
      <c r="C1922" t="str">
        <f>MID('Stand condition - SCT output'!$I1922,18,4)</f>
        <v>2019</v>
      </c>
      <c r="D1922">
        <f>SUM('Stand condition - SCT output'!$B1922:$C1922)</f>
        <v>2133502.3230327526</v>
      </c>
      <c r="E1922" s="1">
        <f>'Stand condition - SCT output'!$D1922</f>
        <v>22928488.745351698</v>
      </c>
      <c r="F1922" s="1">
        <f>'Stand condition - SCT output'!$E1922</f>
        <v>68997685.932761699</v>
      </c>
      <c r="G1922" s="1">
        <f>'Stand condition - SCT output'!$F1922</f>
        <v>35620777.884382799</v>
      </c>
      <c r="H1922" s="1">
        <f>'Stand condition - SCT output'!$G1922</f>
        <v>9590.6540527343695</v>
      </c>
      <c r="I1922" s="1" t="str">
        <f>'Stand condition - SCT output'!$H1922</f>
        <v>Condamine-Balonne</v>
      </c>
      <c r="J1922" s="1" t="str">
        <f>'Stand condition - SCT output'!$J1922</f>
        <v>Black Box</v>
      </c>
      <c r="K1922" s="1"/>
      <c r="L1922" t="s">
        <v>104</v>
      </c>
      <c r="M1922">
        <v>2018</v>
      </c>
      <c r="N1922" t="s">
        <v>106</v>
      </c>
      <c r="O1922">
        <v>2133502.3230327526</v>
      </c>
      <c r="P1922" s="1">
        <v>22928488.745351698</v>
      </c>
      <c r="Q1922" s="1">
        <v>68997685.932761699</v>
      </c>
      <c r="R1922" s="1">
        <v>35620777.884382799</v>
      </c>
      <c r="S1922" s="1">
        <v>9590.6540527343695</v>
      </c>
      <c r="T1922" s="1" t="s">
        <v>25</v>
      </c>
      <c r="U1922" s="1" t="s">
        <v>58</v>
      </c>
      <c r="V1922">
        <f t="shared" si="239"/>
        <v>129690045.53958169</v>
      </c>
      <c r="X1922" t="s">
        <v>104</v>
      </c>
      <c r="Y1922">
        <v>2018</v>
      </c>
      <c r="Z1922" t="s">
        <v>106</v>
      </c>
      <c r="AA1922">
        <f t="shared" si="241"/>
        <v>1.6450779349765923</v>
      </c>
      <c r="AB1922">
        <f t="shared" si="241"/>
        <v>17.679451533814035</v>
      </c>
      <c r="AC1922">
        <f t="shared" si="241"/>
        <v>53.201990673758729</v>
      </c>
      <c r="AD1922">
        <f t="shared" si="241"/>
        <v>27.466084799477734</v>
      </c>
      <c r="AE1922">
        <f t="shared" si="241"/>
        <v>7.3950579729014599E-3</v>
      </c>
      <c r="AF1922" s="1" t="s">
        <v>25</v>
      </c>
      <c r="AG1922" s="1" t="s">
        <v>58</v>
      </c>
      <c r="AH1922">
        <f t="shared" si="240"/>
        <v>100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44</xdr:col>
                    <xdr:colOff>152400</xdr:colOff>
                    <xdr:row>1</xdr:row>
                    <xdr:rowOff>142875</xdr:rowOff>
                  </from>
                  <to>
                    <xdr:col>46</xdr:col>
                    <xdr:colOff>152400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44</xdr:col>
                    <xdr:colOff>180975</xdr:colOff>
                    <xdr:row>5</xdr:row>
                    <xdr:rowOff>47625</xdr:rowOff>
                  </from>
                  <to>
                    <xdr:col>46</xdr:col>
                    <xdr:colOff>133350</xdr:colOff>
                    <xdr:row>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 condition - SCT output</vt:lpstr>
      <vt:lpstr>Stand condition - Processing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2020-12-08T04:57:36Z</dcterms:created>
  <dcterms:modified xsi:type="dcterms:W3CDTF">2020-12-10T03:54:31Z</dcterms:modified>
</cp:coreProperties>
</file>