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ovenvironment.sharepoint.com/sites/2021StateofEnvironmentReport/Shared Documents/Land/07_Land_Data/FINAL_Report_Data/"/>
    </mc:Choice>
  </mc:AlternateContent>
  <xr:revisionPtr revIDLastSave="35" documentId="8_{3532EEFD-AEB0-46F4-B222-F5CD39FF9556}" xr6:coauthVersionLast="47" xr6:coauthVersionMax="47" xr10:uidLastSave="{342F78BD-EE47-4FD3-9CF6-0498C36BC4DA}"/>
  <bookViews>
    <workbookView xWindow="30600" yWindow="-120" windowWidth="29040" windowHeight="15840" firstSheet="1" activeTab="1" xr2:uid="{7A96F2D5-AF49-4681-8DDA-672CF29CE591}"/>
  </bookViews>
  <sheets>
    <sheet name="Metadata" sheetId="2" r:id="rId1"/>
    <sheet name="HC_2001_2018 %ConditionClass v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V3" i="1"/>
  <c r="V5" i="1"/>
  <c r="AF5" i="1" s="1"/>
  <c r="W2" i="1"/>
  <c r="AB32" i="1"/>
  <c r="AA32" i="1"/>
  <c r="Z32" i="1"/>
  <c r="AF32" i="1" s="1"/>
  <c r="Y32" i="1"/>
  <c r="AG32" i="1" s="1"/>
  <c r="X32" i="1"/>
  <c r="AH32" i="1" s="1"/>
  <c r="W32" i="1"/>
  <c r="V32" i="1"/>
  <c r="AB31" i="1"/>
  <c r="AD31" i="1" s="1"/>
  <c r="AA31" i="1"/>
  <c r="AE31" i="1" s="1"/>
  <c r="Z31" i="1"/>
  <c r="AF31" i="1" s="1"/>
  <c r="Y31" i="1"/>
  <c r="AG31" i="1" s="1"/>
  <c r="X31" i="1"/>
  <c r="AH31" i="1" s="1"/>
  <c r="W31" i="1"/>
  <c r="V31" i="1"/>
  <c r="AD30" i="1"/>
  <c r="AB30" i="1"/>
  <c r="AA30" i="1"/>
  <c r="Z30" i="1"/>
  <c r="Y30" i="1"/>
  <c r="X30" i="1"/>
  <c r="W30" i="1"/>
  <c r="AC30" i="1" s="1"/>
  <c r="V30" i="1"/>
  <c r="AB29" i="1"/>
  <c r="AA29" i="1"/>
  <c r="Z29" i="1"/>
  <c r="AF29" i="1" s="1"/>
  <c r="Y29" i="1"/>
  <c r="X29" i="1"/>
  <c r="W29" i="1"/>
  <c r="AC29" i="1" s="1"/>
  <c r="V29" i="1"/>
  <c r="AB28" i="1"/>
  <c r="AA28" i="1"/>
  <c r="Z28" i="1"/>
  <c r="Y28" i="1"/>
  <c r="X28" i="1"/>
  <c r="W28" i="1"/>
  <c r="V28" i="1"/>
  <c r="AF28" i="1" s="1"/>
  <c r="AB27" i="1"/>
  <c r="AA27" i="1"/>
  <c r="Z27" i="1"/>
  <c r="Y27" i="1"/>
  <c r="X27" i="1"/>
  <c r="W27" i="1"/>
  <c r="V27" i="1"/>
  <c r="AE27" i="1" s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AF24" i="1" s="1"/>
  <c r="Y24" i="1"/>
  <c r="X24" i="1"/>
  <c r="AH24" i="1" s="1"/>
  <c r="W24" i="1"/>
  <c r="V24" i="1"/>
  <c r="AB23" i="1"/>
  <c r="AA23" i="1"/>
  <c r="Z23" i="1"/>
  <c r="AF23" i="1" s="1"/>
  <c r="Y23" i="1"/>
  <c r="AG23" i="1" s="1"/>
  <c r="X23" i="1"/>
  <c r="W23" i="1"/>
  <c r="V23" i="1"/>
  <c r="AB22" i="1"/>
  <c r="AA22" i="1"/>
  <c r="Z22" i="1"/>
  <c r="AF22" i="1" s="1"/>
  <c r="Y22" i="1"/>
  <c r="AG22" i="1" s="1"/>
  <c r="X22" i="1"/>
  <c r="AH22" i="1" s="1"/>
  <c r="W22" i="1"/>
  <c r="V22" i="1"/>
  <c r="AB21" i="1"/>
  <c r="AA21" i="1"/>
  <c r="AE21" i="1" s="1"/>
  <c r="Z21" i="1"/>
  <c r="AF21" i="1" s="1"/>
  <c r="Y21" i="1"/>
  <c r="AG21" i="1" s="1"/>
  <c r="X21" i="1"/>
  <c r="W21" i="1"/>
  <c r="V21" i="1"/>
  <c r="AB20" i="1"/>
  <c r="AA20" i="1"/>
  <c r="Z20" i="1"/>
  <c r="Y20" i="1"/>
  <c r="X20" i="1"/>
  <c r="W20" i="1"/>
  <c r="V20" i="1"/>
  <c r="AB19" i="1"/>
  <c r="AD19" i="1" s="1"/>
  <c r="AA19" i="1"/>
  <c r="Z19" i="1"/>
  <c r="Y19" i="1"/>
  <c r="X19" i="1"/>
  <c r="W19" i="1"/>
  <c r="AC19" i="1" s="1"/>
  <c r="V19" i="1"/>
  <c r="AE19" i="1" s="1"/>
  <c r="AB18" i="1"/>
  <c r="AA18" i="1"/>
  <c r="Z18" i="1"/>
  <c r="Y18" i="1"/>
  <c r="X18" i="1"/>
  <c r="W18" i="1"/>
  <c r="V18" i="1"/>
  <c r="AH18" i="1" s="1"/>
  <c r="AC17" i="1"/>
  <c r="AB17" i="1"/>
  <c r="AA17" i="1"/>
  <c r="Z17" i="1"/>
  <c r="Y17" i="1"/>
  <c r="X17" i="1"/>
  <c r="W17" i="1"/>
  <c r="V17" i="1"/>
  <c r="AH17" i="1" s="1"/>
  <c r="AF16" i="1"/>
  <c r="AB16" i="1"/>
  <c r="AA16" i="1"/>
  <c r="Z16" i="1"/>
  <c r="Y16" i="1"/>
  <c r="X16" i="1"/>
  <c r="W16" i="1"/>
  <c r="V16" i="1"/>
  <c r="AH15" i="1"/>
  <c r="AB15" i="1"/>
  <c r="AA15" i="1"/>
  <c r="Z15" i="1"/>
  <c r="Y15" i="1"/>
  <c r="X15" i="1"/>
  <c r="W15" i="1"/>
  <c r="V15" i="1"/>
  <c r="AH14" i="1"/>
  <c r="AB14" i="1"/>
  <c r="AA14" i="1"/>
  <c r="Z14" i="1"/>
  <c r="Y14" i="1"/>
  <c r="X14" i="1"/>
  <c r="W14" i="1"/>
  <c r="AC14" i="1" s="1"/>
  <c r="V14" i="1"/>
  <c r="AB13" i="1"/>
  <c r="AA13" i="1"/>
  <c r="Z13" i="1"/>
  <c r="Y13" i="1"/>
  <c r="X13" i="1"/>
  <c r="W13" i="1"/>
  <c r="V13" i="1"/>
  <c r="AB12" i="1"/>
  <c r="AD12" i="1" s="1"/>
  <c r="AA12" i="1"/>
  <c r="AE12" i="1" s="1"/>
  <c r="Z12" i="1"/>
  <c r="Y12" i="1"/>
  <c r="AG12" i="1" s="1"/>
  <c r="X12" i="1"/>
  <c r="W12" i="1"/>
  <c r="V12" i="1"/>
  <c r="AB11" i="1"/>
  <c r="AD11" i="1" s="1"/>
  <c r="AA11" i="1"/>
  <c r="AE11" i="1" s="1"/>
  <c r="Z11" i="1"/>
  <c r="Y11" i="1"/>
  <c r="AG11" i="1" s="1"/>
  <c r="X11" i="1"/>
  <c r="W11" i="1"/>
  <c r="V11" i="1"/>
  <c r="AB10" i="1"/>
  <c r="AA10" i="1"/>
  <c r="Z10" i="1"/>
  <c r="AF10" i="1" s="1"/>
  <c r="Y10" i="1"/>
  <c r="X10" i="1"/>
  <c r="W10" i="1"/>
  <c r="V10" i="1"/>
  <c r="AB9" i="1"/>
  <c r="AA9" i="1"/>
  <c r="AE9" i="1" s="1"/>
  <c r="Z9" i="1"/>
  <c r="AF9" i="1" s="1"/>
  <c r="Y9" i="1"/>
  <c r="AG9" i="1" s="1"/>
  <c r="X9" i="1"/>
  <c r="W9" i="1"/>
  <c r="V9" i="1"/>
  <c r="AB8" i="1"/>
  <c r="AA8" i="1"/>
  <c r="Z8" i="1"/>
  <c r="AF8" i="1" s="1"/>
  <c r="Y8" i="1"/>
  <c r="AG8" i="1" s="1"/>
  <c r="X8" i="1"/>
  <c r="AH8" i="1" s="1"/>
  <c r="W8" i="1"/>
  <c r="V8" i="1"/>
  <c r="AB7" i="1"/>
  <c r="AA7" i="1"/>
  <c r="AE7" i="1" s="1"/>
  <c r="Z7" i="1"/>
  <c r="AF7" i="1" s="1"/>
  <c r="Y7" i="1"/>
  <c r="AG7" i="1" s="1"/>
  <c r="X7" i="1"/>
  <c r="AH7" i="1" s="1"/>
  <c r="W7" i="1"/>
  <c r="V7" i="1"/>
  <c r="AB6" i="1"/>
  <c r="AD6" i="1" s="1"/>
  <c r="AA6" i="1"/>
  <c r="AE6" i="1" s="1"/>
  <c r="Z6" i="1"/>
  <c r="AF6" i="1" s="1"/>
  <c r="Y6" i="1"/>
  <c r="AG6" i="1" s="1"/>
  <c r="X6" i="1"/>
  <c r="AH6" i="1" s="1"/>
  <c r="W6" i="1"/>
  <c r="V6" i="1"/>
  <c r="AB5" i="1"/>
  <c r="AA5" i="1"/>
  <c r="Z5" i="1"/>
  <c r="Y5" i="1"/>
  <c r="X5" i="1"/>
  <c r="W5" i="1"/>
  <c r="AB4" i="1"/>
  <c r="AA4" i="1"/>
  <c r="Z4" i="1"/>
  <c r="AF4" i="1" s="1"/>
  <c r="Y4" i="1"/>
  <c r="X4" i="1"/>
  <c r="V4" i="1"/>
  <c r="AE4" i="1" s="1"/>
  <c r="AB3" i="1"/>
  <c r="AA3" i="1"/>
  <c r="AE3" i="1" s="1"/>
  <c r="Z3" i="1"/>
  <c r="Y3" i="1"/>
  <c r="X3" i="1"/>
  <c r="W3" i="1"/>
  <c r="AC3" i="1" s="1"/>
  <c r="AF3" i="1"/>
  <c r="AB2" i="1"/>
  <c r="AA2" i="1"/>
  <c r="Z2" i="1"/>
  <c r="Y2" i="1"/>
  <c r="X2" i="1"/>
  <c r="V2" i="1"/>
  <c r="AG4" i="1" l="1"/>
  <c r="AD13" i="1"/>
  <c r="AG3" i="1"/>
  <c r="AE8" i="1"/>
  <c r="AC13" i="1"/>
  <c r="AE22" i="1"/>
  <c r="AC26" i="1"/>
  <c r="AG2" i="1"/>
  <c r="AE5" i="1"/>
  <c r="AG14" i="1"/>
  <c r="AF20" i="1"/>
  <c r="AD22" i="1"/>
  <c r="AC25" i="1"/>
  <c r="AG27" i="1"/>
  <c r="AE32" i="1"/>
  <c r="AG20" i="1"/>
  <c r="AD25" i="1"/>
  <c r="AH27" i="1"/>
  <c r="AF2" i="1"/>
  <c r="AD5" i="1"/>
  <c r="AH11" i="1"/>
  <c r="AC12" i="1"/>
  <c r="AG13" i="1"/>
  <c r="AE20" i="1"/>
  <c r="AD21" i="1"/>
  <c r="AH25" i="1"/>
  <c r="AG26" i="1"/>
  <c r="AF27" i="1"/>
  <c r="AE28" i="1"/>
  <c r="AD32" i="1"/>
  <c r="AG5" i="1"/>
  <c r="AH5" i="1"/>
  <c r="AH3" i="1"/>
  <c r="AE2" i="1"/>
  <c r="AD3" i="1"/>
  <c r="AC9" i="1"/>
  <c r="AF13" i="1"/>
  <c r="AD20" i="1"/>
  <c r="AG25" i="1"/>
  <c r="AG10" i="1"/>
  <c r="AF12" i="1"/>
  <c r="AD14" i="1"/>
  <c r="AH21" i="1"/>
  <c r="AC23" i="1"/>
  <c r="AG24" i="1"/>
  <c r="AF25" i="1"/>
  <c r="AH29" i="1"/>
  <c r="AG30" i="1"/>
  <c r="AF19" i="1"/>
  <c r="AC28" i="1"/>
  <c r="AH30" i="1"/>
  <c r="AH2" i="1"/>
  <c r="AD4" i="1"/>
  <c r="AD7" i="1"/>
  <c r="AD8" i="1"/>
  <c r="AD9" i="1"/>
  <c r="AE10" i="1"/>
  <c r="AF14" i="1"/>
  <c r="AC15" i="1"/>
  <c r="AH16" i="1"/>
  <c r="AC18" i="1"/>
  <c r="AH19" i="1"/>
  <c r="AE23" i="1"/>
  <c r="AE24" i="1"/>
  <c r="AE25" i="1"/>
  <c r="AG28" i="1"/>
  <c r="AC2" i="1"/>
  <c r="AC4" i="1"/>
  <c r="AC5" i="1"/>
  <c r="AC6" i="1"/>
  <c r="AE13" i="1"/>
  <c r="AE14" i="1"/>
  <c r="AG15" i="1"/>
  <c r="AG16" i="1"/>
  <c r="AG19" i="1"/>
  <c r="AD23" i="1"/>
  <c r="AD24" i="1"/>
  <c r="AE26" i="1"/>
  <c r="AG29" i="1"/>
  <c r="AH9" i="1"/>
  <c r="AF11" i="1"/>
  <c r="AF15" i="1"/>
  <c r="AF17" i="1"/>
  <c r="AG18" i="1"/>
  <c r="AC20" i="1"/>
  <c r="AC21" i="1"/>
  <c r="AC22" i="1"/>
  <c r="AH23" i="1"/>
  <c r="AD27" i="1"/>
  <c r="AF30" i="1"/>
  <c r="AC31" i="1"/>
  <c r="AH10" i="1"/>
  <c r="AC11" i="1"/>
  <c r="AE15" i="1"/>
  <c r="AE16" i="1"/>
  <c r="AE17" i="1"/>
  <c r="AF18" i="1"/>
  <c r="AD28" i="1"/>
  <c r="AE29" i="1"/>
  <c r="AE30" i="1"/>
  <c r="AG17" i="1"/>
  <c r="AC7" i="1"/>
  <c r="AC10" i="1"/>
  <c r="AD15" i="1"/>
  <c r="AD16" i="1"/>
  <c r="AE18" i="1"/>
  <c r="AH26" i="1"/>
  <c r="AC27" i="1"/>
  <c r="AD29" i="1"/>
  <c r="AD2" i="1"/>
  <c r="AC8" i="1"/>
  <c r="AD10" i="1"/>
  <c r="AD18" i="1"/>
  <c r="AC32" i="1"/>
  <c r="AH13" i="1"/>
  <c r="AD17" i="1"/>
  <c r="AD26" i="1"/>
  <c r="AH4" i="1"/>
  <c r="AH12" i="1"/>
  <c r="AH20" i="1"/>
  <c r="AF26" i="1"/>
  <c r="AH28" i="1"/>
  <c r="AC16" i="1"/>
  <c r="AC24" i="1"/>
</calcChain>
</file>

<file path=xl/sharedStrings.xml><?xml version="1.0" encoding="utf-8"?>
<sst xmlns="http://schemas.openxmlformats.org/spreadsheetml/2006/main" count="77" uniqueCount="77">
  <si>
    <t>data source: zstats_mvg_plantationslakesmask.xlsx</t>
  </si>
  <si>
    <t>Summary analysis by Luke Pinder, Geospatial Information and Analytics, DAWE</t>
  </si>
  <si>
    <t>HCAS v2.1</t>
  </si>
  <si>
    <t>Harwood TD, Williams KJ, Lehmann EA, Ware C, Lyon P, Bakar S, Pinner L, Schmidt B, Mokany K, Van Niel TG, Richards AE, Dickson F, McVicar TR and Ferrier S (2021) 9 arcsecond gridded HCAS 2.1 (2001-2018) estimated habitat condition for terrestrial biodiversity, 18 year trend and 2010-2015 epoch change for continental Australia. Data Collection. CSIRO, Canberra, Australia. &lt;https://data.csiro.au/deposit/51819&gt;.</t>
  </si>
  <si>
    <t>Williams KJ, Harwood TD, Lehmann EA, Ware C, Lyon P, Bakar S, Pinner L, Schmidt RK, Mokany K, Niel TGV, Richards AE, Dickson F, McVicar TR and Ferrier S (2021) Habitat Condition Assessment System (HCAS version 2.1): Enhanced method for mapping habitat condition and change across Australia. CSIRO, Canberra, Australia.</t>
  </si>
  <si>
    <t>Major vegetation groups</t>
  </si>
  <si>
    <t>DAWE (2020) Australia - Pre-1750 Major Vegetation Groups - NVIS Version 6.0 (Albers 100m analysis product). Australian Government Department of Agriculture, Water and the Environment, Canberra, Australia. &lt;http://environment.gov.au/fed/catalog/search/resource/details.page?uuid=%7B382D536D-FA34-474F-89F2-305BB45E6F2B%7D&gt;.</t>
  </si>
  <si>
    <t>Summary analysis masked to remove influence of forest plantations and lakes on the analysis</t>
  </si>
  <si>
    <t>MVGs not shown: mangroves, inland aquatic, unclassified types.</t>
  </si>
  <si>
    <t xml:space="preserve">columns V to AH have been manipulated to  provide the source input </t>
  </si>
  <si>
    <t>columns D to U are the source data</t>
  </si>
  <si>
    <t>columns AD to AH are used in the graphic</t>
  </si>
  <si>
    <t>ID</t>
  </si>
  <si>
    <t>SortOrder</t>
  </si>
  <si>
    <t>MVG Number</t>
  </si>
  <si>
    <t>MVG_NAME</t>
  </si>
  <si>
    <t>COUNT</t>
  </si>
  <si>
    <t>MIN</t>
  </si>
  <si>
    <t>MAX</t>
  </si>
  <si>
    <t>RANGE</t>
  </si>
  <si>
    <t>MEAN</t>
  </si>
  <si>
    <t>STD</t>
  </si>
  <si>
    <t>SUM</t>
  </si>
  <si>
    <t>MEDIAN</t>
  </si>
  <si>
    <t>PCT25</t>
  </si>
  <si>
    <t>PCT75</t>
  </si>
  <si>
    <t>AREA_HA</t>
  </si>
  <si>
    <t>% Null</t>
  </si>
  <si>
    <t>% &gt;=0.0&lt;0.2</t>
  </si>
  <si>
    <t>% &gt;=0.2&lt;0.4</t>
  </si>
  <si>
    <t>% &gt;=0.4&lt;0.6</t>
  </si>
  <si>
    <t>% &gt;=0.6&lt;0.8</t>
  </si>
  <si>
    <t>% &gt;=0.8&lt;=1.0</t>
  </si>
  <si>
    <t>Analysis_Area_Ha</t>
  </si>
  <si>
    <t>Masked</t>
  </si>
  <si>
    <t>0.0-0.2 (removed)</t>
  </si>
  <si>
    <t>0.2-0.4 (replaced)</t>
  </si>
  <si>
    <t>0.4-0.6 (transformed)</t>
  </si>
  <si>
    <t>0.6-0.8 (modified)</t>
  </si>
  <si>
    <t>0.8-1.0 (residual)</t>
  </si>
  <si>
    <t>Total HA</t>
  </si>
  <si>
    <t>%residual</t>
  </si>
  <si>
    <t>%modified</t>
  </si>
  <si>
    <t>%Transformed</t>
  </si>
  <si>
    <t>%Replaced</t>
  </si>
  <si>
    <t>%Removed</t>
  </si>
  <si>
    <t>Unknown/no data</t>
  </si>
  <si>
    <t>Sea and estuaries</t>
  </si>
  <si>
    <t>Naturally bare - sand, rock, claypan, mudflat</t>
  </si>
  <si>
    <t>Unclassified native vegetation</t>
  </si>
  <si>
    <t>Inland aquatic - freshwater, salt lakes, lagoons</t>
  </si>
  <si>
    <t>Mangroves</t>
  </si>
  <si>
    <t>Chenopod Shrublands, Samphire Shrublands and Forblands</t>
  </si>
  <si>
    <t>Other Grasslands, Herblands, Sedgelands and Rushlands</t>
  </si>
  <si>
    <t>Hummock Grasslands</t>
  </si>
  <si>
    <t>Tussock Grasslands</t>
  </si>
  <si>
    <t>Heathlands</t>
  </si>
  <si>
    <t>Other Shrublands</t>
  </si>
  <si>
    <t>Acacia Shrublands</t>
  </si>
  <si>
    <t>Low Closed Forests and Tall Closed Shrublands</t>
  </si>
  <si>
    <t>Other Open Woodlands</t>
  </si>
  <si>
    <t>Mallee Open Woodlands and Sparse Mallee Shrublands</t>
  </si>
  <si>
    <t>Acacia Open Woodlands</t>
  </si>
  <si>
    <t>Eucalypt Open Woodlands</t>
  </si>
  <si>
    <t>Unclassified Forest</t>
  </si>
  <si>
    <t>Mallee Woodlands and Shrublands</t>
  </si>
  <si>
    <t>Tropical Eucalypt Woodlands/Grasslands</t>
  </si>
  <si>
    <t>Other Forests and Woodlands</t>
  </si>
  <si>
    <t>Melaleuca Forests and Woodlands</t>
  </si>
  <si>
    <t>Casuarina Forests and Woodlands</t>
  </si>
  <si>
    <t>Callitris Forests and Woodlands</t>
  </si>
  <si>
    <t>Acacia Forests and Woodlands</t>
  </si>
  <si>
    <t>Eucalypt Woodlands</t>
  </si>
  <si>
    <t>Eucalypt Low Open Forests</t>
  </si>
  <si>
    <t>Eucalypt Open Forests</t>
  </si>
  <si>
    <t>Eucalypt Tall Open Forests</t>
  </si>
  <si>
    <t>Rainforests and Vine Thickets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</si>
</sst>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0" fillId="0" borderId="0" xfId="0" applyNumberFormat="1"/>
    <xf numFmtId="0" fontId="2" fillId="0" borderId="0" xfId="0" applyFont="1"/>
    <xf numFmtId="0" fontId="4" fillId="0" borderId="0" xfId="0" applyFont="1"/>
    <xf numFmtId="9" fontId="4" fillId="2" borderId="0" xfId="1" applyFont="1" applyFill="1" applyAlignment="1">
      <alignment horizontal="center"/>
    </xf>
    <xf numFmtId="9" fontId="5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564727856555404"/>
          <c:y val="6.3431967479497198E-2"/>
          <c:w val="0.56158993518667311"/>
          <c:h val="0.84410555388657815"/>
        </c:manualLayout>
      </c:layout>
      <c:barChart>
        <c:barDir val="bar"/>
        <c:grouping val="percentStacked"/>
        <c:varyColors val="0"/>
        <c:ser>
          <c:idx val="5"/>
          <c:order val="0"/>
          <c:tx>
            <c:strRef>
              <c:f>'HC_2001_2018 %ConditionClass v2'!$AB$1</c:f>
              <c:strCache>
                <c:ptCount val="1"/>
                <c:pt idx="0">
                  <c:v>0.8-1.0 (residual)</c:v>
                </c:pt>
              </c:strCache>
            </c:strRef>
          </c:tx>
          <c:spPr>
            <a:solidFill>
              <a:srgbClr val="3A691F"/>
            </a:solidFill>
            <a:ln w="19050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'HC_2001_2018 %ConditionClass v2'!$D$2:$D$32</c15:sqref>
                  </c15:fullRef>
                </c:ext>
              </c:extLst>
              <c:f>('HC_2001_2018 %ConditionClass v2'!$D$4,'HC_2001_2018 %ConditionClass v2'!$D$8:$D$19,'HC_2001_2018 %ConditionClass v2'!$D$21:$D$32)</c:f>
              <c:strCache>
                <c:ptCount val="25"/>
                <c:pt idx="0">
                  <c:v>Naturally bare - sand, rock, claypan, mudflat</c:v>
                </c:pt>
                <c:pt idx="1">
                  <c:v>Chenopod Shrublands, Samphire Shrublands and Forblands</c:v>
                </c:pt>
                <c:pt idx="2">
                  <c:v>Other Grasslands, Herblands, Sedgelands and Rushlands</c:v>
                </c:pt>
                <c:pt idx="3">
                  <c:v>Hummock Grasslands</c:v>
                </c:pt>
                <c:pt idx="4">
                  <c:v>Tussock Grasslands</c:v>
                </c:pt>
                <c:pt idx="5">
                  <c:v>Heathlands</c:v>
                </c:pt>
                <c:pt idx="6">
                  <c:v>Other Shrublands</c:v>
                </c:pt>
                <c:pt idx="7">
                  <c:v>Acacia Shrublands</c:v>
                </c:pt>
                <c:pt idx="8">
                  <c:v>Low Closed Forests and Tall Closed Shrublands</c:v>
                </c:pt>
                <c:pt idx="9">
                  <c:v>Other Open Woodlands</c:v>
                </c:pt>
                <c:pt idx="10">
                  <c:v>Mallee Open Woodlands and Sparse Mallee Shrublands</c:v>
                </c:pt>
                <c:pt idx="11">
                  <c:v>Acacia Open Woodlands</c:v>
                </c:pt>
                <c:pt idx="12">
                  <c:v>Eucalypt Open Woodlands</c:v>
                </c:pt>
                <c:pt idx="13">
                  <c:v>Mallee Woodlands and Shrublands</c:v>
                </c:pt>
                <c:pt idx="14">
                  <c:v>Tropical Eucalypt Woodlands/Grasslands</c:v>
                </c:pt>
                <c:pt idx="15">
                  <c:v>Other Forests and Woodlands</c:v>
                </c:pt>
                <c:pt idx="16">
                  <c:v>Melaleuca Forests and Woodlands</c:v>
                </c:pt>
                <c:pt idx="17">
                  <c:v>Casuarina Forests and Woodlands</c:v>
                </c:pt>
                <c:pt idx="18">
                  <c:v>Callitris Forests and Woodlands</c:v>
                </c:pt>
                <c:pt idx="19">
                  <c:v>Acacia Forests and Woodlands</c:v>
                </c:pt>
                <c:pt idx="20">
                  <c:v>Eucalypt Woodlands</c:v>
                </c:pt>
                <c:pt idx="21">
                  <c:v>Eucalypt Low Open Forests</c:v>
                </c:pt>
                <c:pt idx="22">
                  <c:v>Eucalypt Open Forests</c:v>
                </c:pt>
                <c:pt idx="23">
                  <c:v>Eucalypt Tall Open Forests</c:v>
                </c:pt>
                <c:pt idx="24">
                  <c:v>Rainforests and Vine Thickets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'HC_2001_2018 %ConditionClass v2'!$AB$2:$AB$32</c15:sqref>
                  </c15:fullRef>
                </c:ext>
              </c:extLst>
              <c:f>('HC_2001_2018 %ConditionClass v2'!$AB$4,'HC_2001_2018 %ConditionClass v2'!$AB$8:$AB$19,'HC_2001_2018 %ConditionClass v2'!$AB$21:$AB$32)</c:f>
              <c:numCache>
                <c:formatCode>#,##0</c:formatCode>
                <c:ptCount val="25"/>
                <c:pt idx="0">
                  <c:v>377495.64139385411</c:v>
                </c:pt>
                <c:pt idx="1">
                  <c:v>27853417.019618619</c:v>
                </c:pt>
                <c:pt idx="2">
                  <c:v>1551581.706341424</c:v>
                </c:pt>
                <c:pt idx="3">
                  <c:v>117524946.79774436</c:v>
                </c:pt>
                <c:pt idx="4">
                  <c:v>21688912.573410541</c:v>
                </c:pt>
                <c:pt idx="5">
                  <c:v>877819.09036972537</c:v>
                </c:pt>
                <c:pt idx="6">
                  <c:v>7770446.0241973214</c:v>
                </c:pt>
                <c:pt idx="7">
                  <c:v>68860626.532143325</c:v>
                </c:pt>
                <c:pt idx="8">
                  <c:v>1145596.6327260148</c:v>
                </c:pt>
                <c:pt idx="9">
                  <c:v>12882429.305481685</c:v>
                </c:pt>
                <c:pt idx="10">
                  <c:v>1741637.6666055331</c:v>
                </c:pt>
                <c:pt idx="11">
                  <c:v>31919214.779245082</c:v>
                </c:pt>
                <c:pt idx="12">
                  <c:v>28962141.728050079</c:v>
                </c:pt>
                <c:pt idx="13">
                  <c:v>15403446.906950297</c:v>
                </c:pt>
                <c:pt idx="14">
                  <c:v>8983705.2132927626</c:v>
                </c:pt>
                <c:pt idx="15">
                  <c:v>2735190.9770535943</c:v>
                </c:pt>
                <c:pt idx="16">
                  <c:v>5015638.8641546648</c:v>
                </c:pt>
                <c:pt idx="17">
                  <c:v>1148942.0710767452</c:v>
                </c:pt>
                <c:pt idx="18">
                  <c:v>2184256.2035506195</c:v>
                </c:pt>
                <c:pt idx="19">
                  <c:v>28976293.837646682</c:v>
                </c:pt>
                <c:pt idx="20">
                  <c:v>54472197.388194367</c:v>
                </c:pt>
                <c:pt idx="21">
                  <c:v>610014.31134132924</c:v>
                </c:pt>
                <c:pt idx="22">
                  <c:v>13029781.503520317</c:v>
                </c:pt>
                <c:pt idx="23">
                  <c:v>2223166.9912365386</c:v>
                </c:pt>
                <c:pt idx="24">
                  <c:v>1825910.067908085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D-4D76-B4FB-0E9D17D68251}"/>
            </c:ext>
          </c:extLst>
        </c:ser>
        <c:ser>
          <c:idx val="4"/>
          <c:order val="1"/>
          <c:tx>
            <c:strRef>
              <c:f>'HC_2001_2018 %ConditionClass v2'!$AA$1</c:f>
              <c:strCache>
                <c:ptCount val="1"/>
                <c:pt idx="0">
                  <c:v>0.6-0.8 (modified)</c:v>
                </c:pt>
              </c:strCache>
            </c:strRef>
          </c:tx>
          <c:spPr>
            <a:solidFill>
              <a:srgbClr val="8AA14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'HC_2001_2018 %ConditionClass v2'!$D$2:$D$32</c15:sqref>
                  </c15:fullRef>
                </c:ext>
              </c:extLst>
              <c:f>('HC_2001_2018 %ConditionClass v2'!$D$4,'HC_2001_2018 %ConditionClass v2'!$D$8:$D$19,'HC_2001_2018 %ConditionClass v2'!$D$21:$D$32)</c:f>
              <c:strCache>
                <c:ptCount val="25"/>
                <c:pt idx="0">
                  <c:v>Naturally bare - sand, rock, claypan, mudflat</c:v>
                </c:pt>
                <c:pt idx="1">
                  <c:v>Chenopod Shrublands, Samphire Shrublands and Forblands</c:v>
                </c:pt>
                <c:pt idx="2">
                  <c:v>Other Grasslands, Herblands, Sedgelands and Rushlands</c:v>
                </c:pt>
                <c:pt idx="3">
                  <c:v>Hummock Grasslands</c:v>
                </c:pt>
                <c:pt idx="4">
                  <c:v>Tussock Grasslands</c:v>
                </c:pt>
                <c:pt idx="5">
                  <c:v>Heathlands</c:v>
                </c:pt>
                <c:pt idx="6">
                  <c:v>Other Shrublands</c:v>
                </c:pt>
                <c:pt idx="7">
                  <c:v>Acacia Shrublands</c:v>
                </c:pt>
                <c:pt idx="8">
                  <c:v>Low Closed Forests and Tall Closed Shrublands</c:v>
                </c:pt>
                <c:pt idx="9">
                  <c:v>Other Open Woodlands</c:v>
                </c:pt>
                <c:pt idx="10">
                  <c:v>Mallee Open Woodlands and Sparse Mallee Shrublands</c:v>
                </c:pt>
                <c:pt idx="11">
                  <c:v>Acacia Open Woodlands</c:v>
                </c:pt>
                <c:pt idx="12">
                  <c:v>Eucalypt Open Woodlands</c:v>
                </c:pt>
                <c:pt idx="13">
                  <c:v>Mallee Woodlands and Shrublands</c:v>
                </c:pt>
                <c:pt idx="14">
                  <c:v>Tropical Eucalypt Woodlands/Grasslands</c:v>
                </c:pt>
                <c:pt idx="15">
                  <c:v>Other Forests and Woodlands</c:v>
                </c:pt>
                <c:pt idx="16">
                  <c:v>Melaleuca Forests and Woodlands</c:v>
                </c:pt>
                <c:pt idx="17">
                  <c:v>Casuarina Forests and Woodlands</c:v>
                </c:pt>
                <c:pt idx="18">
                  <c:v>Callitris Forests and Woodlands</c:v>
                </c:pt>
                <c:pt idx="19">
                  <c:v>Acacia Forests and Woodlands</c:v>
                </c:pt>
                <c:pt idx="20">
                  <c:v>Eucalypt Woodlands</c:v>
                </c:pt>
                <c:pt idx="21">
                  <c:v>Eucalypt Low Open Forests</c:v>
                </c:pt>
                <c:pt idx="22">
                  <c:v>Eucalypt Open Forests</c:v>
                </c:pt>
                <c:pt idx="23">
                  <c:v>Eucalypt Tall Open Forests</c:v>
                </c:pt>
                <c:pt idx="24">
                  <c:v>Rainforests and Vine Thickets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'HC_2001_2018 %ConditionClass v2'!$AA$2:$AA$32</c15:sqref>
                  </c15:fullRef>
                </c:ext>
              </c:extLst>
              <c:f>('HC_2001_2018 %ConditionClass v2'!$AA$4,'HC_2001_2018 %ConditionClass v2'!$AA$8:$AA$19,'HC_2001_2018 %ConditionClass v2'!$AA$21:$AA$32)</c:f>
              <c:numCache>
                <c:formatCode>#,##0</c:formatCode>
                <c:ptCount val="25"/>
                <c:pt idx="0">
                  <c:v>211491.28819745482</c:v>
                </c:pt>
                <c:pt idx="1">
                  <c:v>13125194.562434379</c:v>
                </c:pt>
                <c:pt idx="2">
                  <c:v>1337838.7938969522</c:v>
                </c:pt>
                <c:pt idx="3">
                  <c:v>15419463.098155841</c:v>
                </c:pt>
                <c:pt idx="4">
                  <c:v>19025251.660100944</c:v>
                </c:pt>
                <c:pt idx="5">
                  <c:v>394277.59693088586</c:v>
                </c:pt>
                <c:pt idx="6">
                  <c:v>2684013.9829932135</c:v>
                </c:pt>
                <c:pt idx="7">
                  <c:v>12898186.892419757</c:v>
                </c:pt>
                <c:pt idx="8">
                  <c:v>405012.25737641845</c:v>
                </c:pt>
                <c:pt idx="9">
                  <c:v>2906742.9704732238</c:v>
                </c:pt>
                <c:pt idx="10">
                  <c:v>446729.9181868314</c:v>
                </c:pt>
                <c:pt idx="11">
                  <c:v>5578568.3348776465</c:v>
                </c:pt>
                <c:pt idx="12">
                  <c:v>12483781.948261805</c:v>
                </c:pt>
                <c:pt idx="13">
                  <c:v>4155192.5573564218</c:v>
                </c:pt>
                <c:pt idx="14">
                  <c:v>3409743.6395445177</c:v>
                </c:pt>
                <c:pt idx="15">
                  <c:v>1098559.8470304655</c:v>
                </c:pt>
                <c:pt idx="16">
                  <c:v>1937243.057324212</c:v>
                </c:pt>
                <c:pt idx="17">
                  <c:v>455096.83412236377</c:v>
                </c:pt>
                <c:pt idx="18">
                  <c:v>917589.5344938843</c:v>
                </c:pt>
                <c:pt idx="19">
                  <c:v>7500762.8255246533</c:v>
                </c:pt>
                <c:pt idx="20">
                  <c:v>24854441.80076208</c:v>
                </c:pt>
                <c:pt idx="21">
                  <c:v>282755.62495151052</c:v>
                </c:pt>
                <c:pt idx="22">
                  <c:v>7446156.6398320636</c:v>
                </c:pt>
                <c:pt idx="23">
                  <c:v>917286.21688084898</c:v>
                </c:pt>
                <c:pt idx="24">
                  <c:v>1223136.3286736612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D-4D76-B4FB-0E9D17D68251}"/>
            </c:ext>
          </c:extLst>
        </c:ser>
        <c:ser>
          <c:idx val="3"/>
          <c:order val="2"/>
          <c:tx>
            <c:strRef>
              <c:f>'HC_2001_2018 %ConditionClass v2'!$Z$1</c:f>
              <c:strCache>
                <c:ptCount val="1"/>
                <c:pt idx="0">
                  <c:v>0.4-0.6 (transformed)</c:v>
                </c:pt>
              </c:strCache>
            </c:strRef>
          </c:tx>
          <c:spPr>
            <a:solidFill>
              <a:srgbClr val="BDB36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'HC_2001_2018 %ConditionClass v2'!$D$2:$D$32</c15:sqref>
                  </c15:fullRef>
                </c:ext>
              </c:extLst>
              <c:f>('HC_2001_2018 %ConditionClass v2'!$D$4,'HC_2001_2018 %ConditionClass v2'!$D$8:$D$19,'HC_2001_2018 %ConditionClass v2'!$D$21:$D$32)</c:f>
              <c:strCache>
                <c:ptCount val="25"/>
                <c:pt idx="0">
                  <c:v>Naturally bare - sand, rock, claypan, mudflat</c:v>
                </c:pt>
                <c:pt idx="1">
                  <c:v>Chenopod Shrublands, Samphire Shrublands and Forblands</c:v>
                </c:pt>
                <c:pt idx="2">
                  <c:v>Other Grasslands, Herblands, Sedgelands and Rushlands</c:v>
                </c:pt>
                <c:pt idx="3">
                  <c:v>Hummock Grasslands</c:v>
                </c:pt>
                <c:pt idx="4">
                  <c:v>Tussock Grasslands</c:v>
                </c:pt>
                <c:pt idx="5">
                  <c:v>Heathlands</c:v>
                </c:pt>
                <c:pt idx="6">
                  <c:v>Other Shrublands</c:v>
                </c:pt>
                <c:pt idx="7">
                  <c:v>Acacia Shrublands</c:v>
                </c:pt>
                <c:pt idx="8">
                  <c:v>Low Closed Forests and Tall Closed Shrublands</c:v>
                </c:pt>
                <c:pt idx="9">
                  <c:v>Other Open Woodlands</c:v>
                </c:pt>
                <c:pt idx="10">
                  <c:v>Mallee Open Woodlands and Sparse Mallee Shrublands</c:v>
                </c:pt>
                <c:pt idx="11">
                  <c:v>Acacia Open Woodlands</c:v>
                </c:pt>
                <c:pt idx="12">
                  <c:v>Eucalypt Open Woodlands</c:v>
                </c:pt>
                <c:pt idx="13">
                  <c:v>Mallee Woodlands and Shrublands</c:v>
                </c:pt>
                <c:pt idx="14">
                  <c:v>Tropical Eucalypt Woodlands/Grasslands</c:v>
                </c:pt>
                <c:pt idx="15">
                  <c:v>Other Forests and Woodlands</c:v>
                </c:pt>
                <c:pt idx="16">
                  <c:v>Melaleuca Forests and Woodlands</c:v>
                </c:pt>
                <c:pt idx="17">
                  <c:v>Casuarina Forests and Woodlands</c:v>
                </c:pt>
                <c:pt idx="18">
                  <c:v>Callitris Forests and Woodlands</c:v>
                </c:pt>
                <c:pt idx="19">
                  <c:v>Acacia Forests and Woodlands</c:v>
                </c:pt>
                <c:pt idx="20">
                  <c:v>Eucalypt Woodlands</c:v>
                </c:pt>
                <c:pt idx="21">
                  <c:v>Eucalypt Low Open Forests</c:v>
                </c:pt>
                <c:pt idx="22">
                  <c:v>Eucalypt Open Forests</c:v>
                </c:pt>
                <c:pt idx="23">
                  <c:v>Eucalypt Tall Open Forests</c:v>
                </c:pt>
                <c:pt idx="24">
                  <c:v>Rainforests and Vine Thickets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'HC_2001_2018 %ConditionClass v2'!$Z$2:$Z$32</c15:sqref>
                  </c15:fullRef>
                </c:ext>
              </c:extLst>
              <c:f>('HC_2001_2018 %ConditionClass v2'!$Z$4,'HC_2001_2018 %ConditionClass v2'!$Z$8:$Z$19,'HC_2001_2018 %ConditionClass v2'!$Z$21:$Z$32)</c:f>
              <c:numCache>
                <c:formatCode>#,##0</c:formatCode>
                <c:ptCount val="25"/>
                <c:pt idx="0">
                  <c:v>266398.39456526696</c:v>
                </c:pt>
                <c:pt idx="1">
                  <c:v>4924871.8711170442</c:v>
                </c:pt>
                <c:pt idx="2">
                  <c:v>917699.95645040297</c:v>
                </c:pt>
                <c:pt idx="3">
                  <c:v>3062622.2913829274</c:v>
                </c:pt>
                <c:pt idx="4">
                  <c:v>8458275.0054994076</c:v>
                </c:pt>
                <c:pt idx="5">
                  <c:v>179129.36086882229</c:v>
                </c:pt>
                <c:pt idx="6">
                  <c:v>1031633.9068215563</c:v>
                </c:pt>
                <c:pt idx="7">
                  <c:v>3049415.6534896172</c:v>
                </c:pt>
                <c:pt idx="8">
                  <c:v>192664.84631453466</c:v>
                </c:pt>
                <c:pt idx="9">
                  <c:v>810475.4312763582</c:v>
                </c:pt>
                <c:pt idx="10">
                  <c:v>246562.86831004327</c:v>
                </c:pt>
                <c:pt idx="11">
                  <c:v>1488760.0693007833</c:v>
                </c:pt>
                <c:pt idx="12">
                  <c:v>5218195.3225898724</c:v>
                </c:pt>
                <c:pt idx="13">
                  <c:v>1558604.9645979737</c:v>
                </c:pt>
                <c:pt idx="14">
                  <c:v>990372.62471479247</c:v>
                </c:pt>
                <c:pt idx="15">
                  <c:v>430592.71737649711</c:v>
                </c:pt>
                <c:pt idx="16">
                  <c:v>670593.32013351773</c:v>
                </c:pt>
                <c:pt idx="17">
                  <c:v>319615.00509688968</c:v>
                </c:pt>
                <c:pt idx="18">
                  <c:v>512106.27938852477</c:v>
                </c:pt>
                <c:pt idx="19">
                  <c:v>4157491.6204225756</c:v>
                </c:pt>
                <c:pt idx="20">
                  <c:v>13591148.997108966</c:v>
                </c:pt>
                <c:pt idx="21">
                  <c:v>113892.7912883902</c:v>
                </c:pt>
                <c:pt idx="22">
                  <c:v>3594428.6447957237</c:v>
                </c:pt>
                <c:pt idx="23">
                  <c:v>288528.80700588733</c:v>
                </c:pt>
                <c:pt idx="24">
                  <c:v>723482.195699426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D-4D76-B4FB-0E9D17D68251}"/>
            </c:ext>
          </c:extLst>
        </c:ser>
        <c:ser>
          <c:idx val="2"/>
          <c:order val="3"/>
          <c:tx>
            <c:strRef>
              <c:f>'HC_2001_2018 %ConditionClass v2'!$Y$1</c:f>
              <c:strCache>
                <c:ptCount val="1"/>
                <c:pt idx="0">
                  <c:v>0.2-0.4 (replaced)</c:v>
                </c:pt>
              </c:strCache>
            </c:strRef>
          </c:tx>
          <c:spPr>
            <a:solidFill>
              <a:srgbClr val="80586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'HC_2001_2018 %ConditionClass v2'!$D$2:$D$32</c15:sqref>
                  </c15:fullRef>
                </c:ext>
              </c:extLst>
              <c:f>('HC_2001_2018 %ConditionClass v2'!$D$4,'HC_2001_2018 %ConditionClass v2'!$D$8:$D$19,'HC_2001_2018 %ConditionClass v2'!$D$21:$D$32)</c:f>
              <c:strCache>
                <c:ptCount val="25"/>
                <c:pt idx="0">
                  <c:v>Naturally bare - sand, rock, claypan, mudflat</c:v>
                </c:pt>
                <c:pt idx="1">
                  <c:v>Chenopod Shrublands, Samphire Shrublands and Forblands</c:v>
                </c:pt>
                <c:pt idx="2">
                  <c:v>Other Grasslands, Herblands, Sedgelands and Rushlands</c:v>
                </c:pt>
                <c:pt idx="3">
                  <c:v>Hummock Grasslands</c:v>
                </c:pt>
                <c:pt idx="4">
                  <c:v>Tussock Grasslands</c:v>
                </c:pt>
                <c:pt idx="5">
                  <c:v>Heathlands</c:v>
                </c:pt>
                <c:pt idx="6">
                  <c:v>Other Shrublands</c:v>
                </c:pt>
                <c:pt idx="7">
                  <c:v>Acacia Shrublands</c:v>
                </c:pt>
                <c:pt idx="8">
                  <c:v>Low Closed Forests and Tall Closed Shrublands</c:v>
                </c:pt>
                <c:pt idx="9">
                  <c:v>Other Open Woodlands</c:v>
                </c:pt>
                <c:pt idx="10">
                  <c:v>Mallee Open Woodlands and Sparse Mallee Shrublands</c:v>
                </c:pt>
                <c:pt idx="11">
                  <c:v>Acacia Open Woodlands</c:v>
                </c:pt>
                <c:pt idx="12">
                  <c:v>Eucalypt Open Woodlands</c:v>
                </c:pt>
                <c:pt idx="13">
                  <c:v>Mallee Woodlands and Shrublands</c:v>
                </c:pt>
                <c:pt idx="14">
                  <c:v>Tropical Eucalypt Woodlands/Grasslands</c:v>
                </c:pt>
                <c:pt idx="15">
                  <c:v>Other Forests and Woodlands</c:v>
                </c:pt>
                <c:pt idx="16">
                  <c:v>Melaleuca Forests and Woodlands</c:v>
                </c:pt>
                <c:pt idx="17">
                  <c:v>Casuarina Forests and Woodlands</c:v>
                </c:pt>
                <c:pt idx="18">
                  <c:v>Callitris Forests and Woodlands</c:v>
                </c:pt>
                <c:pt idx="19">
                  <c:v>Acacia Forests and Woodlands</c:v>
                </c:pt>
                <c:pt idx="20">
                  <c:v>Eucalypt Woodlands</c:v>
                </c:pt>
                <c:pt idx="21">
                  <c:v>Eucalypt Low Open Forests</c:v>
                </c:pt>
                <c:pt idx="22">
                  <c:v>Eucalypt Open Forests</c:v>
                </c:pt>
                <c:pt idx="23">
                  <c:v>Eucalypt Tall Open Forests</c:v>
                </c:pt>
                <c:pt idx="24">
                  <c:v>Rainforests and Vine Thickets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'HC_2001_2018 %ConditionClass v2'!$Y$2:$Y$32</c15:sqref>
                  </c15:fullRef>
                </c:ext>
              </c:extLst>
              <c:f>('HC_2001_2018 %ConditionClass v2'!$Y$4,'HC_2001_2018 %ConditionClass v2'!$Y$8:$Y$19,'HC_2001_2018 %ConditionClass v2'!$Y$21:$Y$32)</c:f>
              <c:numCache>
                <c:formatCode>#,##0</c:formatCode>
                <c:ptCount val="25"/>
                <c:pt idx="0">
                  <c:v>285002.38891323423</c:v>
                </c:pt>
                <c:pt idx="1">
                  <c:v>1872464.0380398482</c:v>
                </c:pt>
                <c:pt idx="2">
                  <c:v>549051.25599596789</c:v>
                </c:pt>
                <c:pt idx="3">
                  <c:v>796357.11782891641</c:v>
                </c:pt>
                <c:pt idx="4">
                  <c:v>3137012.0395180648</c:v>
                </c:pt>
                <c:pt idx="5">
                  <c:v>100280.10781444634</c:v>
                </c:pt>
                <c:pt idx="6">
                  <c:v>765790.32863158663</c:v>
                </c:pt>
                <c:pt idx="7">
                  <c:v>969603.75863019493</c:v>
                </c:pt>
                <c:pt idx="8">
                  <c:v>208390.50827518789</c:v>
                </c:pt>
                <c:pt idx="9">
                  <c:v>272593.03877159208</c:v>
                </c:pt>
                <c:pt idx="10">
                  <c:v>174028.28539936955</c:v>
                </c:pt>
                <c:pt idx="11">
                  <c:v>346266.03472392063</c:v>
                </c:pt>
                <c:pt idx="12">
                  <c:v>2495763.8825055305</c:v>
                </c:pt>
                <c:pt idx="13">
                  <c:v>1391842.7147022483</c:v>
                </c:pt>
                <c:pt idx="14">
                  <c:v>295167.37784954131</c:v>
                </c:pt>
                <c:pt idx="15">
                  <c:v>195564.62833578044</c:v>
                </c:pt>
                <c:pt idx="16">
                  <c:v>305181.58024615783</c:v>
                </c:pt>
                <c:pt idx="17">
                  <c:v>223098.04893717531</c:v>
                </c:pt>
                <c:pt idx="18">
                  <c:v>280219.61001489754</c:v>
                </c:pt>
                <c:pt idx="19">
                  <c:v>2571990.2163392268</c:v>
                </c:pt>
                <c:pt idx="20">
                  <c:v>10574733.42689568</c:v>
                </c:pt>
                <c:pt idx="21">
                  <c:v>45519.662781653868</c:v>
                </c:pt>
                <c:pt idx="22">
                  <c:v>2422228.3386663464</c:v>
                </c:pt>
                <c:pt idx="23">
                  <c:v>152529.55162029978</c:v>
                </c:pt>
                <c:pt idx="24">
                  <c:v>406478.39564930863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D-4D76-B4FB-0E9D17D68251}"/>
            </c:ext>
          </c:extLst>
        </c:ser>
        <c:ser>
          <c:idx val="1"/>
          <c:order val="4"/>
          <c:tx>
            <c:strRef>
              <c:f>'HC_2001_2018 %ConditionClass v2'!$X$1</c:f>
              <c:strCache>
                <c:ptCount val="1"/>
                <c:pt idx="0">
                  <c:v>0.0-0.2 (removed)</c:v>
                </c:pt>
              </c:strCache>
            </c:strRef>
          </c:tx>
          <c:spPr>
            <a:solidFill>
              <a:srgbClr val="430E5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'HC_2001_2018 %ConditionClass v2'!$D$2:$D$32</c15:sqref>
                  </c15:fullRef>
                </c:ext>
              </c:extLst>
              <c:f>('HC_2001_2018 %ConditionClass v2'!$D$4,'HC_2001_2018 %ConditionClass v2'!$D$8:$D$19,'HC_2001_2018 %ConditionClass v2'!$D$21:$D$32)</c:f>
              <c:strCache>
                <c:ptCount val="25"/>
                <c:pt idx="0">
                  <c:v>Naturally bare - sand, rock, claypan, mudflat</c:v>
                </c:pt>
                <c:pt idx="1">
                  <c:v>Chenopod Shrublands, Samphire Shrublands and Forblands</c:v>
                </c:pt>
                <c:pt idx="2">
                  <c:v>Other Grasslands, Herblands, Sedgelands and Rushlands</c:v>
                </c:pt>
                <c:pt idx="3">
                  <c:v>Hummock Grasslands</c:v>
                </c:pt>
                <c:pt idx="4">
                  <c:v>Tussock Grasslands</c:v>
                </c:pt>
                <c:pt idx="5">
                  <c:v>Heathlands</c:v>
                </c:pt>
                <c:pt idx="6">
                  <c:v>Other Shrublands</c:v>
                </c:pt>
                <c:pt idx="7">
                  <c:v>Acacia Shrublands</c:v>
                </c:pt>
                <c:pt idx="8">
                  <c:v>Low Closed Forests and Tall Closed Shrublands</c:v>
                </c:pt>
                <c:pt idx="9">
                  <c:v>Other Open Woodlands</c:v>
                </c:pt>
                <c:pt idx="10">
                  <c:v>Mallee Open Woodlands and Sparse Mallee Shrublands</c:v>
                </c:pt>
                <c:pt idx="11">
                  <c:v>Acacia Open Woodlands</c:v>
                </c:pt>
                <c:pt idx="12">
                  <c:v>Eucalypt Open Woodlands</c:v>
                </c:pt>
                <c:pt idx="13">
                  <c:v>Mallee Woodlands and Shrublands</c:v>
                </c:pt>
                <c:pt idx="14">
                  <c:v>Tropical Eucalypt Woodlands/Grasslands</c:v>
                </c:pt>
                <c:pt idx="15">
                  <c:v>Other Forests and Woodlands</c:v>
                </c:pt>
                <c:pt idx="16">
                  <c:v>Melaleuca Forests and Woodlands</c:v>
                </c:pt>
                <c:pt idx="17">
                  <c:v>Casuarina Forests and Woodlands</c:v>
                </c:pt>
                <c:pt idx="18">
                  <c:v>Callitris Forests and Woodlands</c:v>
                </c:pt>
                <c:pt idx="19">
                  <c:v>Acacia Forests and Woodlands</c:v>
                </c:pt>
                <c:pt idx="20">
                  <c:v>Eucalypt Woodlands</c:v>
                </c:pt>
                <c:pt idx="21">
                  <c:v>Eucalypt Low Open Forests</c:v>
                </c:pt>
                <c:pt idx="22">
                  <c:v>Eucalypt Open Forests</c:v>
                </c:pt>
                <c:pt idx="23">
                  <c:v>Eucalypt Tall Open Forests</c:v>
                </c:pt>
                <c:pt idx="24">
                  <c:v>Rainforests and Vine Thickets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'HC_2001_2018 %ConditionClass v2'!$X$2:$X$32</c15:sqref>
                  </c15:fullRef>
                </c:ext>
              </c:extLst>
              <c:f>('HC_2001_2018 %ConditionClass v2'!$X$4,'HC_2001_2018 %ConditionClass v2'!$X$8:$X$19,'HC_2001_2018 %ConditionClass v2'!$X$21:$X$32)</c:f>
              <c:numCache>
                <c:formatCode>#,##0</c:formatCode>
                <c:ptCount val="25"/>
                <c:pt idx="0">
                  <c:v>422138.47501796024</c:v>
                </c:pt>
                <c:pt idx="1">
                  <c:v>1791749.3457911545</c:v>
                </c:pt>
                <c:pt idx="2">
                  <c:v>582221.54374514811</c:v>
                </c:pt>
                <c:pt idx="3">
                  <c:v>518360.5236248392</c:v>
                </c:pt>
                <c:pt idx="4">
                  <c:v>4406600.193801472</c:v>
                </c:pt>
                <c:pt idx="5">
                  <c:v>230776.46757423173</c:v>
                </c:pt>
                <c:pt idx="6">
                  <c:v>3200521.2380396109</c:v>
                </c:pt>
                <c:pt idx="7">
                  <c:v>1632111.9361753075</c:v>
                </c:pt>
                <c:pt idx="8">
                  <c:v>943603.43588052504</c:v>
                </c:pt>
                <c:pt idx="9">
                  <c:v>477865.75204325834</c:v>
                </c:pt>
                <c:pt idx="10">
                  <c:v>662177.69107982318</c:v>
                </c:pt>
                <c:pt idx="11">
                  <c:v>206427.69595287886</c:v>
                </c:pt>
                <c:pt idx="12">
                  <c:v>3257459.7188196513</c:v>
                </c:pt>
                <c:pt idx="13">
                  <c:v>9295940.1602215469</c:v>
                </c:pt>
                <c:pt idx="14">
                  <c:v>221182.218536592</c:v>
                </c:pt>
                <c:pt idx="15">
                  <c:v>488445.13308756606</c:v>
                </c:pt>
                <c:pt idx="16">
                  <c:v>369731.98562877497</c:v>
                </c:pt>
                <c:pt idx="17">
                  <c:v>890898.00558260933</c:v>
                </c:pt>
                <c:pt idx="18">
                  <c:v>310840.64405279275</c:v>
                </c:pt>
                <c:pt idx="19">
                  <c:v>3127076.5063281534</c:v>
                </c:pt>
                <c:pt idx="20">
                  <c:v>24806343.320434567</c:v>
                </c:pt>
                <c:pt idx="21">
                  <c:v>84284.27716344432</c:v>
                </c:pt>
                <c:pt idx="22">
                  <c:v>5200527.9555011792</c:v>
                </c:pt>
                <c:pt idx="23">
                  <c:v>360471.58595864195</c:v>
                </c:pt>
                <c:pt idx="24">
                  <c:v>601344.51875016885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D-4D76-B4FB-0E9D17D6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4307952"/>
        <c:axId val="324304016"/>
        <c:extLst>
          <c:ext xmlns:c15="http://schemas.microsoft.com/office/drawing/2012/chart" uri="{02D57815-91ED-43cb-92C2-25804820EDAC}">
            <c15:filteredBarSeries>
              <c15:ser>
                <c:idx val="0"/>
                <c:order val="5"/>
                <c:tx>
                  <c:strRef>
                    <c:extLst>
                      <c:ext uri="{02D57815-91ED-43cb-92C2-25804820EDAC}">
                        <c15:formulaRef>
                          <c15:sqref>'HC_2001_2018 %ConditionClass v2'!$W$1</c15:sqref>
                        </c15:formulaRef>
                      </c:ext>
                    </c:extLst>
                    <c:strCache>
                      <c:ptCount val="1"/>
                      <c:pt idx="0">
                        <c:v>Masked</c:v>
                      </c:pt>
                    </c:strCache>
                  </c:strRef>
                </c:tx>
                <c:spPr>
                  <a:solidFill>
                    <a:schemeClr val="bg1">
                      <a:lumMod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'HC_2001_2018 %ConditionClass v2'!$D$2:$D$32</c15:sqref>
                        </c15:fullRef>
                        <c15:formulaRef>
                          <c15:sqref>('HC_2001_2018 %ConditionClass v2'!$D$4,'HC_2001_2018 %ConditionClass v2'!$D$8:$D$19,'HC_2001_2018 %ConditionClass v2'!$D$21:$D$32)</c15:sqref>
                        </c15:formulaRef>
                      </c:ext>
                    </c:extLst>
                    <c:strCache>
                      <c:ptCount val="25"/>
                      <c:pt idx="0">
                        <c:v>Naturally bare - sand, rock, claypan, mudflat</c:v>
                      </c:pt>
                      <c:pt idx="1">
                        <c:v>Chenopod Shrublands, Samphire Shrublands and Forblands</c:v>
                      </c:pt>
                      <c:pt idx="2">
                        <c:v>Other Grasslands, Herblands, Sedgelands and Rushlands</c:v>
                      </c:pt>
                      <c:pt idx="3">
                        <c:v>Hummock Grasslands</c:v>
                      </c:pt>
                      <c:pt idx="4">
                        <c:v>Tussock Grasslands</c:v>
                      </c:pt>
                      <c:pt idx="5">
                        <c:v>Heathlands</c:v>
                      </c:pt>
                      <c:pt idx="6">
                        <c:v>Other Shrublands</c:v>
                      </c:pt>
                      <c:pt idx="7">
                        <c:v>Acacia Shrublands</c:v>
                      </c:pt>
                      <c:pt idx="8">
                        <c:v>Low Closed Forests and Tall Closed Shrublands</c:v>
                      </c:pt>
                      <c:pt idx="9">
                        <c:v>Other Open Woodlands</c:v>
                      </c:pt>
                      <c:pt idx="10">
                        <c:v>Mallee Open Woodlands and Sparse Mallee Shrublands</c:v>
                      </c:pt>
                      <c:pt idx="11">
                        <c:v>Acacia Open Woodlands</c:v>
                      </c:pt>
                      <c:pt idx="12">
                        <c:v>Eucalypt Open Woodlands</c:v>
                      </c:pt>
                      <c:pt idx="13">
                        <c:v>Mallee Woodlands and Shrublands</c:v>
                      </c:pt>
                      <c:pt idx="14">
                        <c:v>Tropical Eucalypt Woodlands/Grasslands</c:v>
                      </c:pt>
                      <c:pt idx="15">
                        <c:v>Other Forests and Woodlands</c:v>
                      </c:pt>
                      <c:pt idx="16">
                        <c:v>Melaleuca Forests and Woodlands</c:v>
                      </c:pt>
                      <c:pt idx="17">
                        <c:v>Casuarina Forests and Woodlands</c:v>
                      </c:pt>
                      <c:pt idx="18">
                        <c:v>Callitris Forests and Woodlands</c:v>
                      </c:pt>
                      <c:pt idx="19">
                        <c:v>Acacia Forests and Woodlands</c:v>
                      </c:pt>
                      <c:pt idx="20">
                        <c:v>Eucalypt Woodlands</c:v>
                      </c:pt>
                      <c:pt idx="21">
                        <c:v>Eucalypt Low Open Forests</c:v>
                      </c:pt>
                      <c:pt idx="22">
                        <c:v>Eucalypt Open Forests</c:v>
                      </c:pt>
                      <c:pt idx="23">
                        <c:v>Eucalypt Tall Open Forests</c:v>
                      </c:pt>
                      <c:pt idx="24">
                        <c:v>Rainforests and Vine Thickets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'HC_2001_2018 %ConditionClass v2'!$W$2:$W$32</c15:sqref>
                        </c15:fullRef>
                        <c15:formulaRef>
                          <c15:sqref>('HC_2001_2018 %ConditionClass v2'!$W$4,'HC_2001_2018 %ConditionClass v2'!$W$8:$W$19,'HC_2001_2018 %ConditionClass v2'!$W$21:$W$32)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124488.07107251445</c:v>
                      </c:pt>
                      <c:pt idx="1">
                        <c:v>712930.54614973231</c:v>
                      </c:pt>
                      <c:pt idx="2">
                        <c:v>151205.08322416522</c:v>
                      </c:pt>
                      <c:pt idx="3">
                        <c:v>98188.204157598884</c:v>
                      </c:pt>
                      <c:pt idx="4">
                        <c:v>150014.85607159929</c:v>
                      </c:pt>
                      <c:pt idx="5">
                        <c:v>47899.840288297673</c:v>
                      </c:pt>
                      <c:pt idx="6">
                        <c:v>117586.99080906085</c:v>
                      </c:pt>
                      <c:pt idx="7">
                        <c:v>76535.863423429037</c:v>
                      </c:pt>
                      <c:pt idx="8">
                        <c:v>61296.948161055108</c:v>
                      </c:pt>
                      <c:pt idx="9">
                        <c:v>46584.181148142226</c:v>
                      </c:pt>
                      <c:pt idx="10">
                        <c:v>97351.10238711648</c:v>
                      </c:pt>
                      <c:pt idx="11">
                        <c:v>17864.597427829711</c:v>
                      </c:pt>
                      <c:pt idx="12">
                        <c:v>144241.0494091321</c:v>
                      </c:pt>
                      <c:pt idx="13">
                        <c:v>137540.8533430493</c:v>
                      </c:pt>
                      <c:pt idx="14">
                        <c:v>87798.725333834896</c:v>
                      </c:pt>
                      <c:pt idx="15">
                        <c:v>76615.934366442423</c:v>
                      </c:pt>
                      <c:pt idx="16">
                        <c:v>111667.8593564085</c:v>
                      </c:pt>
                      <c:pt idx="17">
                        <c:v>17634.020149826385</c:v>
                      </c:pt>
                      <c:pt idx="18">
                        <c:v>1903.8641180407074</c:v>
                      </c:pt>
                      <c:pt idx="19">
                        <c:v>61627.945863030269</c:v>
                      </c:pt>
                      <c:pt idx="20">
                        <c:v>1310786.9524213555</c:v>
                      </c:pt>
                      <c:pt idx="21">
                        <c:v>46937.554128951931</c:v>
                      </c:pt>
                      <c:pt idx="22">
                        <c:v>1619830.5012756237</c:v>
                      </c:pt>
                      <c:pt idx="23">
                        <c:v>422217.1042471262</c:v>
                      </c:pt>
                      <c:pt idx="24">
                        <c:v>194138.02964661721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B4D-4D76-B4FB-0E9D17D68251}"/>
                  </c:ext>
                </c:extLst>
              </c15:ser>
            </c15:filteredBarSeries>
          </c:ext>
        </c:extLst>
      </c:barChart>
      <c:catAx>
        <c:axId val="324307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304016"/>
        <c:crosses val="autoZero"/>
        <c:auto val="1"/>
        <c:lblAlgn val="ctr"/>
        <c:lblOffset val="100"/>
        <c:noMultiLvlLbl val="0"/>
      </c:catAx>
      <c:valAx>
        <c:axId val="3243040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Pecentage of total area within each pre-1750 MVG</a:t>
                </a:r>
              </a:p>
            </c:rich>
          </c:tx>
          <c:layout>
            <c:manualLayout>
              <c:xMode val="edge"/>
              <c:yMode val="edge"/>
              <c:x val="0.56625365084182466"/>
              <c:y val="0.97667701673244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30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253442891373051"/>
          <c:y val="1.8343883204900838E-2"/>
          <c:w val="0.70601403946562358"/>
          <c:h val="3.2027113352171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0</xdr:row>
      <xdr:rowOff>2</xdr:rowOff>
    </xdr:from>
    <xdr:to>
      <xdr:col>57</xdr:col>
      <xdr:colOff>38100</xdr:colOff>
      <xdr:row>39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E988C-4688-40AF-B4F3-D8D4CDFAD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036D-9A64-4773-9219-3D8FF6882234}">
  <dimension ref="A2:A17"/>
  <sheetViews>
    <sheetView workbookViewId="0">
      <selection activeCell="A17" sqref="A17"/>
    </sheetView>
  </sheetViews>
  <sheetFormatPr defaultRowHeight="15"/>
  <sheetData>
    <row r="2" spans="1:1">
      <c r="A2" t="s">
        <v>0</v>
      </c>
    </row>
    <row r="3" spans="1:1">
      <c r="A3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9" spans="1:1">
      <c r="A9" t="s">
        <v>5</v>
      </c>
    </row>
    <row r="10" spans="1:1">
      <c r="A10" t="s">
        <v>6</v>
      </c>
    </row>
    <row r="12" spans="1:1">
      <c r="A12" t="s">
        <v>7</v>
      </c>
    </row>
    <row r="13" spans="1:1">
      <c r="A13" t="s">
        <v>8</v>
      </c>
    </row>
    <row r="15" spans="1:1">
      <c r="A15" t="s">
        <v>9</v>
      </c>
    </row>
    <row r="16" spans="1:1">
      <c r="A16" t="s">
        <v>10</v>
      </c>
    </row>
    <row r="17" spans="1:1">
      <c r="A17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DCAA-3E81-428A-A0D9-1DFFC2BE2808}">
  <dimension ref="A1:AH32"/>
  <sheetViews>
    <sheetView tabSelected="1" topLeftCell="AC1" zoomScale="90" zoomScaleNormal="90" workbookViewId="0">
      <selection activeCell="A5" sqref="A5"/>
    </sheetView>
  </sheetViews>
  <sheetFormatPr defaultRowHeight="15"/>
  <cols>
    <col min="1" max="1" width="3" bestFit="1" customWidth="1"/>
    <col min="2" max="2" width="9.7109375" bestFit="1" customWidth="1"/>
    <col min="3" max="3" width="13.140625" bestFit="1" customWidth="1"/>
    <col min="4" max="4" width="54.5703125" bestFit="1" customWidth="1"/>
    <col min="5" max="5" width="9" bestFit="1" customWidth="1"/>
    <col min="6" max="7" width="7" bestFit="1" customWidth="1"/>
    <col min="8" max="8" width="7.28515625" bestFit="1" customWidth="1"/>
    <col min="9" max="11" width="12" bestFit="1" customWidth="1"/>
    <col min="12" max="12" width="8.42578125" bestFit="1" customWidth="1"/>
    <col min="13" max="14" width="7" bestFit="1" customWidth="1"/>
    <col min="15" max="20" width="12" bestFit="1" customWidth="1"/>
    <col min="21" max="21" width="12.140625" bestFit="1" customWidth="1"/>
    <col min="22" max="22" width="16.85546875" bestFit="1" customWidth="1"/>
    <col min="23" max="23" width="9.85546875" style="4" bestFit="1" customWidth="1"/>
    <col min="24" max="24" width="17" style="4" bestFit="1" customWidth="1"/>
    <col min="25" max="25" width="16.5703125" style="4" bestFit="1" customWidth="1"/>
    <col min="26" max="26" width="20.140625" style="4" bestFit="1" customWidth="1"/>
    <col min="27" max="27" width="17" style="4" bestFit="1" customWidth="1"/>
    <col min="28" max="28" width="16" style="4" bestFit="1" customWidth="1"/>
    <col min="29" max="29" width="12" bestFit="1" customWidth="1"/>
    <col min="30" max="30" width="9.7109375" bestFit="1" customWidth="1"/>
    <col min="31" max="31" width="10.7109375" bestFit="1" customWidth="1"/>
    <col min="32" max="32" width="14" bestFit="1" customWidth="1"/>
    <col min="33" max="33" width="10.7109375" bestFit="1" customWidth="1"/>
    <col min="34" max="34" width="11.7109375" bestFit="1" customWidth="1"/>
  </cols>
  <sheetData>
    <row r="1" spans="1:34">
      <c r="A1" t="s">
        <v>12</v>
      </c>
      <c r="B1" t="s">
        <v>13</v>
      </c>
      <c r="C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2" t="s">
        <v>33</v>
      </c>
      <c r="W1" s="3" t="s">
        <v>34</v>
      </c>
      <c r="X1" s="3" t="s">
        <v>35</v>
      </c>
      <c r="Y1" s="3" t="s">
        <v>36</v>
      </c>
      <c r="Z1" s="3" t="s">
        <v>37</v>
      </c>
      <c r="AA1" s="3" t="s">
        <v>38</v>
      </c>
      <c r="AB1" s="3" t="s">
        <v>39</v>
      </c>
      <c r="AC1" s="2" t="s">
        <v>40</v>
      </c>
      <c r="AD1" s="2" t="s">
        <v>41</v>
      </c>
      <c r="AE1" s="2" t="s">
        <v>42</v>
      </c>
      <c r="AF1" s="2" t="s">
        <v>43</v>
      </c>
      <c r="AG1" s="2" t="s">
        <v>44</v>
      </c>
      <c r="AH1" s="2" t="s">
        <v>45</v>
      </c>
    </row>
    <row r="2" spans="1:34">
      <c r="A2">
        <v>31</v>
      </c>
      <c r="B2">
        <v>33</v>
      </c>
      <c r="C2">
        <v>99</v>
      </c>
      <c r="D2" s="5" t="s">
        <v>46</v>
      </c>
      <c r="E2">
        <v>254</v>
      </c>
      <c r="F2">
        <v>5.7799999999999997E-2</v>
      </c>
      <c r="G2">
        <v>0.99429999999999996</v>
      </c>
      <c r="H2">
        <v>0.9365</v>
      </c>
      <c r="I2">
        <v>0.75738070866141738</v>
      </c>
      <c r="J2">
        <v>0.2301587748397142</v>
      </c>
      <c r="K2">
        <v>192.37469999999999</v>
      </c>
      <c r="L2">
        <v>0.84030000000000005</v>
      </c>
      <c r="M2">
        <v>0.75290000000000001</v>
      </c>
      <c r="N2">
        <v>0.9052</v>
      </c>
      <c r="O2">
        <v>1421.363720002955</v>
      </c>
      <c r="P2">
        <v>0</v>
      </c>
      <c r="Q2">
        <v>7.4803149606299204</v>
      </c>
      <c r="R2">
        <v>3.1496062992125982</v>
      </c>
      <c r="S2">
        <v>5.9055118110236213</v>
      </c>
      <c r="T2">
        <v>18.897637795275589</v>
      </c>
      <c r="U2">
        <v>64.566929133858267</v>
      </c>
      <c r="V2" s="4">
        <f t="shared" ref="V2:V32" si="0">O2-P2/100*O2</f>
        <v>1421.363720002955</v>
      </c>
      <c r="W2" s="4">
        <f>P2/100*$O2</f>
        <v>0</v>
      </c>
      <c r="X2" s="4">
        <f t="shared" ref="W2:AB32" si="1">Q2/100*$O2</f>
        <v>106.32248299234702</v>
      </c>
      <c r="Y2" s="4">
        <f t="shared" si="1"/>
        <v>44.767361259935591</v>
      </c>
      <c r="Z2" s="4">
        <f t="shared" si="1"/>
        <v>83.938802362379221</v>
      </c>
      <c r="AA2" s="4">
        <f t="shared" si="1"/>
        <v>268.60416755961353</v>
      </c>
      <c r="AB2" s="4">
        <f t="shared" si="1"/>
        <v>917.73090582867951</v>
      </c>
      <c r="AC2" s="4">
        <f t="shared" ref="AC2:AC32" si="2">SUM(W2:AB2)</f>
        <v>1421.3637200029548</v>
      </c>
      <c r="AD2" s="8">
        <f>AB2/$V2</f>
        <v>0.64566929133858264</v>
      </c>
      <c r="AE2" s="8">
        <f>AA2/V2</f>
        <v>0.1889763779527559</v>
      </c>
      <c r="AF2" s="8">
        <f>Z2/V2</f>
        <v>5.9055118110236213E-2</v>
      </c>
      <c r="AG2" s="8">
        <f>Y2/V2</f>
        <v>3.1496062992125984E-2</v>
      </c>
      <c r="AH2" s="8">
        <f>X2/V2</f>
        <v>7.4803149606299205E-2</v>
      </c>
    </row>
    <row r="3" spans="1:34">
      <c r="A3">
        <v>27</v>
      </c>
      <c r="B3">
        <v>31</v>
      </c>
      <c r="C3">
        <v>28</v>
      </c>
      <c r="D3" s="5" t="s">
        <v>47</v>
      </c>
      <c r="E3">
        <v>8210</v>
      </c>
      <c r="F3">
        <v>4.0000000000000002E-4</v>
      </c>
      <c r="G3">
        <v>0.98850000000000005</v>
      </c>
      <c r="H3">
        <v>0.98809999999999998</v>
      </c>
      <c r="I3">
        <v>0.27783120584652859</v>
      </c>
      <c r="J3">
        <v>0.2144198123484278</v>
      </c>
      <c r="K3">
        <v>2280.9942000000001</v>
      </c>
      <c r="L3">
        <v>0.19670000000000001</v>
      </c>
      <c r="M3">
        <v>0.1113</v>
      </c>
      <c r="N3">
        <v>0.42549999999999999</v>
      </c>
      <c r="O3">
        <v>73839.195965993204</v>
      </c>
      <c r="P3">
        <v>25.356850622783892</v>
      </c>
      <c r="Q3">
        <v>38.403491226475133</v>
      </c>
      <c r="R3">
        <v>15.5286844258569</v>
      </c>
      <c r="S3">
        <v>13.38303482134739</v>
      </c>
      <c r="T3">
        <v>5.873261205564142</v>
      </c>
      <c r="U3">
        <v>1.4546776979725431</v>
      </c>
      <c r="V3" s="4">
        <f>O3-P3/100*O3</f>
        <v>55115.901343831632</v>
      </c>
      <c r="W3" s="4">
        <f t="shared" si="1"/>
        <v>18723.294622161568</v>
      </c>
      <c r="X3" s="4">
        <f t="shared" si="1"/>
        <v>28356.829144499981</v>
      </c>
      <c r="Y3" s="4">
        <f t="shared" si="1"/>
        <v>11466.255724149143</v>
      </c>
      <c r="Z3" s="4">
        <f t="shared" si="1"/>
        <v>9881.9253079318078</v>
      </c>
      <c r="AA3" s="4">
        <f t="shared" si="1"/>
        <v>4336.7688511711613</v>
      </c>
      <c r="AB3" s="4">
        <f t="shared" si="1"/>
        <v>1074.1223160795448</v>
      </c>
      <c r="AC3" s="4">
        <f>SUM(W3:AB3)</f>
        <v>73839.195965993204</v>
      </c>
      <c r="AD3" s="8">
        <f>AB3/$V3</f>
        <v>1.9488428745432402E-2</v>
      </c>
      <c r="AE3" s="8">
        <f>AA3/V3</f>
        <v>7.8684531059683316E-2</v>
      </c>
      <c r="AF3" s="8">
        <f>Z3/V3</f>
        <v>0.17929354445797802</v>
      </c>
      <c r="AG3" s="8">
        <f>Y3/V3</f>
        <v>0.20803897685749095</v>
      </c>
      <c r="AH3" s="8">
        <f>X3/V3</f>
        <v>0.51449451887941544</v>
      </c>
    </row>
    <row r="4" spans="1:34">
      <c r="A4">
        <v>26</v>
      </c>
      <c r="B4">
        <v>30</v>
      </c>
      <c r="C4">
        <v>27</v>
      </c>
      <c r="D4" s="6" t="s">
        <v>48</v>
      </c>
      <c r="E4">
        <v>231389</v>
      </c>
      <c r="F4">
        <v>0</v>
      </c>
      <c r="G4">
        <v>1</v>
      </c>
      <c r="H4">
        <v>1</v>
      </c>
      <c r="I4">
        <v>0.48831840493714052</v>
      </c>
      <c r="J4">
        <v>0.30316573792141871</v>
      </c>
      <c r="K4">
        <v>112991.5074</v>
      </c>
      <c r="L4">
        <v>0.45119999999999999</v>
      </c>
      <c r="M4">
        <v>0.1943</v>
      </c>
      <c r="N4">
        <v>0.78639999999999999</v>
      </c>
      <c r="O4">
        <v>1687014.2591602849</v>
      </c>
      <c r="P4">
        <v>7.3791949532470857</v>
      </c>
      <c r="Q4">
        <v>25.02281606250801</v>
      </c>
      <c r="R4">
        <v>16.893893300883821</v>
      </c>
      <c r="S4">
        <v>15.79111694633022</v>
      </c>
      <c r="T4">
        <v>12.53642564365313</v>
      </c>
      <c r="U4">
        <v>22.37655309337773</v>
      </c>
      <c r="V4" s="4">
        <f t="shared" si="0"/>
        <v>1562526.1880877705</v>
      </c>
      <c r="W4" s="4">
        <f>P4/100*$O4</f>
        <v>124488.07107251445</v>
      </c>
      <c r="X4" s="4">
        <f t="shared" si="1"/>
        <v>422138.47501796024</v>
      </c>
      <c r="Y4" s="4">
        <f t="shared" si="1"/>
        <v>285002.38891323423</v>
      </c>
      <c r="Z4" s="4">
        <f t="shared" si="1"/>
        <v>266398.39456526696</v>
      </c>
      <c r="AA4" s="4">
        <f t="shared" si="1"/>
        <v>211491.28819745482</v>
      </c>
      <c r="AB4" s="4">
        <f t="shared" si="1"/>
        <v>377495.64139385411</v>
      </c>
      <c r="AC4" s="4">
        <f t="shared" si="2"/>
        <v>1687014.2591602847</v>
      </c>
      <c r="AD4" s="7">
        <f>AB4/$V4</f>
        <v>0.24159316129980241</v>
      </c>
      <c r="AE4" s="7">
        <f>AA4/V4</f>
        <v>0.13535215589332247</v>
      </c>
      <c r="AF4" s="7">
        <f>Z4/V4</f>
        <v>0.17049211500978875</v>
      </c>
      <c r="AG4" s="7">
        <f>Y4/V4</f>
        <v>0.18239847183746852</v>
      </c>
      <c r="AH4" s="7">
        <f>X4/V4</f>
        <v>0.27016409595961782</v>
      </c>
    </row>
    <row r="5" spans="1:34">
      <c r="A5">
        <v>25</v>
      </c>
      <c r="B5">
        <v>29</v>
      </c>
      <c r="C5">
        <v>26</v>
      </c>
      <c r="D5" s="5" t="s">
        <v>49</v>
      </c>
      <c r="E5">
        <v>9431</v>
      </c>
      <c r="F5">
        <v>8.0000000000000004E-4</v>
      </c>
      <c r="G5">
        <v>0.98980000000000001</v>
      </c>
      <c r="H5">
        <v>0.98899999999999999</v>
      </c>
      <c r="I5">
        <v>0.27923511822712332</v>
      </c>
      <c r="J5">
        <v>0.28770964190600867</v>
      </c>
      <c r="K5">
        <v>2633.4663999999998</v>
      </c>
      <c r="L5">
        <v>0.14119999999999999</v>
      </c>
      <c r="M5">
        <v>8.3500000000000005E-2</v>
      </c>
      <c r="N5">
        <v>0.44590000000000002</v>
      </c>
      <c r="O5">
        <v>57744.670484295631</v>
      </c>
      <c r="P5">
        <v>4.8238974669492372</v>
      </c>
      <c r="Q5">
        <v>65.243717832273688</v>
      </c>
      <c r="R5">
        <v>5.0862851952770196</v>
      </c>
      <c r="S5">
        <v>5.3284892521949736</v>
      </c>
      <c r="T5">
        <v>9.2441215057018873</v>
      </c>
      <c r="U5">
        <v>10.27348874760319</v>
      </c>
      <c r="V5" s="4">
        <f>O5-P5/100*O5</f>
        <v>54959.126787505513</v>
      </c>
      <c r="W5" s="4">
        <f t="shared" si="1"/>
        <v>2785.5436967901205</v>
      </c>
      <c r="X5" s="4">
        <f t="shared" si="1"/>
        <v>37674.76987395007</v>
      </c>
      <c r="Y5" s="4">
        <f t="shared" si="1"/>
        <v>2937.0586259042275</v>
      </c>
      <c r="Z5" s="4">
        <f t="shared" si="1"/>
        <v>3076.9185604710956</v>
      </c>
      <c r="AA5" s="4">
        <f t="shared" si="1"/>
        <v>5337.9875026354621</v>
      </c>
      <c r="AB5" s="4">
        <f t="shared" si="1"/>
        <v>5932.3922245446529</v>
      </c>
      <c r="AC5" s="4">
        <f t="shared" si="2"/>
        <v>57744.670484295624</v>
      </c>
      <c r="AD5" s="8">
        <f>AB5/$V5</f>
        <v>0.10794189375463897</v>
      </c>
      <c r="AE5" s="8">
        <f>AA5/V5</f>
        <v>9.7126497720284158E-2</v>
      </c>
      <c r="AF5" s="8">
        <f>Z5/V5</f>
        <v>5.5985579471954178E-2</v>
      </c>
      <c r="AG5" s="8">
        <f>Y5/V5</f>
        <v>5.344078040504717E-2</v>
      </c>
      <c r="AH5" s="8">
        <f>X5/V5</f>
        <v>0.68550524864807549</v>
      </c>
    </row>
    <row r="6" spans="1:34">
      <c r="A6">
        <v>24</v>
      </c>
      <c r="B6">
        <v>27</v>
      </c>
      <c r="C6">
        <v>24</v>
      </c>
      <c r="D6" s="6" t="s">
        <v>50</v>
      </c>
      <c r="E6">
        <v>550528</v>
      </c>
      <c r="F6">
        <v>0</v>
      </c>
      <c r="G6">
        <v>1</v>
      </c>
      <c r="H6">
        <v>1</v>
      </c>
      <c r="I6">
        <v>0.42885293463729368</v>
      </c>
      <c r="J6">
        <v>0.30211795036720818</v>
      </c>
      <c r="K6">
        <v>236095.5484</v>
      </c>
      <c r="L6">
        <v>0.36799999999999999</v>
      </c>
      <c r="M6">
        <v>0.1636</v>
      </c>
      <c r="N6">
        <v>0.70520000000000005</v>
      </c>
      <c r="O6">
        <v>8764823.3240377456</v>
      </c>
      <c r="P6">
        <v>58.0342584638042</v>
      </c>
      <c r="Q6">
        <v>15.548335900952161</v>
      </c>
      <c r="R6">
        <v>6.4354869569791084</v>
      </c>
      <c r="S6">
        <v>6.1538238717659244</v>
      </c>
      <c r="T6">
        <v>6.3796879371209076</v>
      </c>
      <c r="U6">
        <v>7.4484068693776964</v>
      </c>
      <c r="V6" s="4">
        <f t="shared" si="0"/>
        <v>3678223.1022698851</v>
      </c>
      <c r="W6" s="4">
        <f t="shared" si="1"/>
        <v>5086600.2217678605</v>
      </c>
      <c r="X6" s="4">
        <f t="shared" si="1"/>
        <v>1362784.1715463891</v>
      </c>
      <c r="Y6" s="4">
        <f t="shared" si="1"/>
        <v>564059.06182071182</v>
      </c>
      <c r="Z6" s="4">
        <f t="shared" si="1"/>
        <v>539371.79003274243</v>
      </c>
      <c r="AA6" s="4">
        <f t="shared" si="1"/>
        <v>559168.3763135958</v>
      </c>
      <c r="AB6" s="4">
        <f t="shared" si="1"/>
        <v>652839.70255644596</v>
      </c>
      <c r="AC6" s="4">
        <f t="shared" si="2"/>
        <v>8764823.3240377456</v>
      </c>
      <c r="AD6" s="7">
        <f>AB6/$V6</f>
        <v>0.17748779353638691</v>
      </c>
      <c r="AE6" s="7">
        <f>AA6/V6</f>
        <v>0.15202133224831438</v>
      </c>
      <c r="AF6" s="7">
        <f>Z6/V6</f>
        <v>0.14663922634271104</v>
      </c>
      <c r="AG6" s="7">
        <f>Y6/V6</f>
        <v>0.15335096489188563</v>
      </c>
      <c r="AH6" s="7">
        <f>X6/V6</f>
        <v>0.37050068298070205</v>
      </c>
    </row>
    <row r="7" spans="1:34">
      <c r="A7">
        <v>23</v>
      </c>
      <c r="B7">
        <v>26</v>
      </c>
      <c r="C7">
        <v>23</v>
      </c>
      <c r="D7" s="6" t="s">
        <v>51</v>
      </c>
      <c r="E7">
        <v>143613</v>
      </c>
      <c r="F7">
        <v>0</v>
      </c>
      <c r="G7">
        <v>1</v>
      </c>
      <c r="H7">
        <v>1</v>
      </c>
      <c r="I7">
        <v>0.36737735441777553</v>
      </c>
      <c r="J7">
        <v>0.2340071284292945</v>
      </c>
      <c r="K7">
        <v>52760.163999999997</v>
      </c>
      <c r="L7">
        <v>0.33119999999999999</v>
      </c>
      <c r="M7">
        <v>0.17430000000000001</v>
      </c>
      <c r="N7">
        <v>0.53210000000000002</v>
      </c>
      <c r="O7">
        <v>1156410.138822116</v>
      </c>
      <c r="P7">
        <v>9.9322671683913448</v>
      </c>
      <c r="Q7">
        <v>31.52712449043587</v>
      </c>
      <c r="R7">
        <v>21.55973659454374</v>
      </c>
      <c r="S7">
        <v>20.712449043587331</v>
      </c>
      <c r="T7">
        <v>11.78112260896833</v>
      </c>
      <c r="U7">
        <v>4.487300094073376</v>
      </c>
      <c r="V7" s="4">
        <f t="shared" si="0"/>
        <v>1041552.3942719381</v>
      </c>
      <c r="W7" s="4">
        <f t="shared" si="1"/>
        <v>114857.7445501778</v>
      </c>
      <c r="X7" s="4">
        <f t="shared" si="1"/>
        <v>364582.86408647074</v>
      </c>
      <c r="Y7" s="4">
        <f t="shared" si="1"/>
        <v>249318.9798826458</v>
      </c>
      <c r="Z7" s="4">
        <f t="shared" si="1"/>
        <v>239520.86073840829</v>
      </c>
      <c r="AA7" s="4">
        <f t="shared" si="1"/>
        <v>136238.09631717435</v>
      </c>
      <c r="AB7" s="4">
        <f t="shared" si="1"/>
        <v>51891.593247238867</v>
      </c>
      <c r="AC7" s="4">
        <f t="shared" si="2"/>
        <v>1156410.1388221157</v>
      </c>
      <c r="AD7" s="7">
        <f>AB7/$V7</f>
        <v>4.9821394999059958E-2</v>
      </c>
      <c r="AE7" s="7">
        <f>AA7/V7</f>
        <v>0.13080292174106803</v>
      </c>
      <c r="AF7" s="7">
        <f>Z7/V7</f>
        <v>0.2299652538419224</v>
      </c>
      <c r="AG7" s="7">
        <f>Y7/V7</f>
        <v>0.23937248020722354</v>
      </c>
      <c r="AH7" s="7">
        <f>X7/V7</f>
        <v>0.35003794921072601</v>
      </c>
    </row>
    <row r="8" spans="1:34">
      <c r="A8">
        <v>22</v>
      </c>
      <c r="B8">
        <v>25</v>
      </c>
      <c r="C8">
        <v>22</v>
      </c>
      <c r="D8" s="6" t="s">
        <v>52</v>
      </c>
      <c r="E8">
        <v>7382830</v>
      </c>
      <c r="F8">
        <v>0</v>
      </c>
      <c r="G8">
        <v>1</v>
      </c>
      <c r="H8">
        <v>1</v>
      </c>
      <c r="I8">
        <v>0.76109797026343562</v>
      </c>
      <c r="J8">
        <v>0.2021600995569888</v>
      </c>
      <c r="K8">
        <v>5619056.9277999997</v>
      </c>
      <c r="L8">
        <v>0.83289999999999997</v>
      </c>
      <c r="M8">
        <v>0.67510000000000003</v>
      </c>
      <c r="N8">
        <v>0.91180000000000005</v>
      </c>
      <c r="O8">
        <v>50280627.383150779</v>
      </c>
      <c r="P8">
        <v>1.41790304388413</v>
      </c>
      <c r="Q8">
        <v>3.5634983870379791</v>
      </c>
      <c r="R8">
        <v>3.7240267981765829</v>
      </c>
      <c r="S8">
        <v>9.7947701280421704</v>
      </c>
      <c r="T8">
        <v>26.103879854992979</v>
      </c>
      <c r="U8">
        <v>55.395921787866151</v>
      </c>
      <c r="V8" s="4">
        <f t="shared" si="0"/>
        <v>49567696.837001048</v>
      </c>
      <c r="W8" s="4">
        <f t="shared" si="1"/>
        <v>712930.54614973231</v>
      </c>
      <c r="X8" s="4">
        <f t="shared" si="1"/>
        <v>1791749.3457911545</v>
      </c>
      <c r="Y8" s="4">
        <f t="shared" si="1"/>
        <v>1872464.0380398482</v>
      </c>
      <c r="Z8" s="4">
        <f t="shared" si="1"/>
        <v>4924871.8711170442</v>
      </c>
      <c r="AA8" s="4">
        <f t="shared" si="1"/>
        <v>13125194.562434379</v>
      </c>
      <c r="AB8" s="4">
        <f t="shared" si="1"/>
        <v>27853417.019618619</v>
      </c>
      <c r="AC8" s="4">
        <f t="shared" si="2"/>
        <v>50280627.383150779</v>
      </c>
      <c r="AD8" s="7">
        <f>AB8/$V8</f>
        <v>0.56192679500950182</v>
      </c>
      <c r="AE8" s="7">
        <f>AA8/V8</f>
        <v>0.26479331096611997</v>
      </c>
      <c r="AF8" s="7">
        <f>Z8/V8</f>
        <v>9.9356479832259426E-2</v>
      </c>
      <c r="AG8" s="7">
        <f>Y8/V8</f>
        <v>3.7775893525924337E-2</v>
      </c>
      <c r="AH8" s="7">
        <f>X8/V8</f>
        <v>3.6147520666194408E-2</v>
      </c>
    </row>
    <row r="9" spans="1:34">
      <c r="A9">
        <v>21</v>
      </c>
      <c r="B9">
        <v>24</v>
      </c>
      <c r="C9">
        <v>21</v>
      </c>
      <c r="D9" s="6" t="s">
        <v>53</v>
      </c>
      <c r="E9">
        <v>725939</v>
      </c>
      <c r="F9">
        <v>1E-4</v>
      </c>
      <c r="G9">
        <v>1</v>
      </c>
      <c r="H9">
        <v>0.99990000000000001</v>
      </c>
      <c r="I9">
        <v>0.61413125565646698</v>
      </c>
      <c r="J9">
        <v>0.25879870970616858</v>
      </c>
      <c r="K9">
        <v>445821.8296</v>
      </c>
      <c r="L9">
        <v>0.67569999999999997</v>
      </c>
      <c r="M9">
        <v>0.42620000000000002</v>
      </c>
      <c r="N9">
        <v>0.8377</v>
      </c>
      <c r="O9">
        <v>5089598.3396540601</v>
      </c>
      <c r="P9">
        <v>2.9708647546132809</v>
      </c>
      <c r="Q9">
        <v>11.439439910394221</v>
      </c>
      <c r="R9">
        <v>10.787712887246951</v>
      </c>
      <c r="S9">
        <v>18.030891540112751</v>
      </c>
      <c r="T9">
        <v>26.285744072839449</v>
      </c>
      <c r="U9">
        <v>30.485346834793351</v>
      </c>
      <c r="V9" s="4">
        <f t="shared" si="0"/>
        <v>4938393.2564298948</v>
      </c>
      <c r="W9" s="4">
        <f t="shared" si="1"/>
        <v>151205.08322416522</v>
      </c>
      <c r="X9" s="4">
        <f t="shared" si="1"/>
        <v>582221.54374514811</v>
      </c>
      <c r="Y9" s="4">
        <f t="shared" si="1"/>
        <v>549051.25599596789</v>
      </c>
      <c r="Z9" s="4">
        <f t="shared" si="1"/>
        <v>917699.95645040297</v>
      </c>
      <c r="AA9" s="4">
        <f t="shared" si="1"/>
        <v>1337838.7938969522</v>
      </c>
      <c r="AB9" s="4">
        <f t="shared" si="1"/>
        <v>1551581.706341424</v>
      </c>
      <c r="AC9" s="4">
        <f t="shared" si="2"/>
        <v>5089598.3396540601</v>
      </c>
      <c r="AD9" s="7">
        <f>AB9/$V9</f>
        <v>0.3141875557037162</v>
      </c>
      <c r="AE9" s="7">
        <f>AA9/V9</f>
        <v>0.27090568215786726</v>
      </c>
      <c r="AF9" s="7">
        <f>Z9/V9</f>
        <v>0.18582966337391979</v>
      </c>
      <c r="AG9" s="7">
        <f>Y9/V9</f>
        <v>0.11118014048012302</v>
      </c>
      <c r="AH9" s="7">
        <f>X9/V9</f>
        <v>0.11789695828437378</v>
      </c>
    </row>
    <row r="10" spans="1:34">
      <c r="A10">
        <v>20</v>
      </c>
      <c r="B10">
        <v>23</v>
      </c>
      <c r="C10">
        <v>20</v>
      </c>
      <c r="D10" s="6" t="s">
        <v>54</v>
      </c>
      <c r="E10">
        <v>19361616</v>
      </c>
      <c r="F10">
        <v>2.0000000000000001E-4</v>
      </c>
      <c r="G10">
        <v>1</v>
      </c>
      <c r="H10">
        <v>0.99980000000000002</v>
      </c>
      <c r="I10">
        <v>0.87685786262882193</v>
      </c>
      <c r="J10">
        <v>0.1079926015345791</v>
      </c>
      <c r="K10">
        <v>16977385.222800002</v>
      </c>
      <c r="L10">
        <v>0.9143</v>
      </c>
      <c r="M10">
        <v>0.86850000000000005</v>
      </c>
      <c r="N10">
        <v>0.93130000000000002</v>
      </c>
      <c r="O10">
        <v>137419938.03289449</v>
      </c>
      <c r="P10">
        <v>7.1451206835863493E-2</v>
      </c>
      <c r="Q10">
        <v>0.37720910884180298</v>
      </c>
      <c r="R10">
        <v>0.57950624140020413</v>
      </c>
      <c r="S10">
        <v>2.228659345378122</v>
      </c>
      <c r="T10">
        <v>11.2206884378487</v>
      </c>
      <c r="U10">
        <v>85.522485659695306</v>
      </c>
      <c r="V10" s="4">
        <f t="shared" si="0"/>
        <v>137321749.8287369</v>
      </c>
      <c r="W10" s="4">
        <f t="shared" si="1"/>
        <v>98188.204157598884</v>
      </c>
      <c r="X10" s="4">
        <f t="shared" si="1"/>
        <v>518360.5236248392</v>
      </c>
      <c r="Y10" s="4">
        <f t="shared" si="1"/>
        <v>796357.11782891641</v>
      </c>
      <c r="Z10" s="4">
        <f t="shared" si="1"/>
        <v>3062622.2913829274</v>
      </c>
      <c r="AA10" s="4">
        <f t="shared" si="1"/>
        <v>15419463.098155841</v>
      </c>
      <c r="AB10" s="4">
        <f t="shared" si="1"/>
        <v>117524946.79774436</v>
      </c>
      <c r="AC10" s="4">
        <f t="shared" si="2"/>
        <v>137419938.03289449</v>
      </c>
      <c r="AD10" s="7">
        <f>AB10/$V10</f>
        <v>0.85583636200614654</v>
      </c>
      <c r="AE10" s="7">
        <f>AA10/V10</f>
        <v>0.11228711487718793</v>
      </c>
      <c r="AF10" s="7">
        <f>Z10/V10</f>
        <v>2.230252887982077E-2</v>
      </c>
      <c r="AG10" s="7">
        <f>Y10/V10</f>
        <v>5.7992060166878615E-3</v>
      </c>
      <c r="AH10" s="7">
        <f>X10/V10</f>
        <v>3.7747882201568297E-3</v>
      </c>
    </row>
    <row r="11" spans="1:34">
      <c r="A11">
        <v>19</v>
      </c>
      <c r="B11">
        <v>22</v>
      </c>
      <c r="C11">
        <v>19</v>
      </c>
      <c r="D11" s="6" t="s">
        <v>55</v>
      </c>
      <c r="E11">
        <v>8059687</v>
      </c>
      <c r="F11">
        <v>5.9999999999999995E-4</v>
      </c>
      <c r="G11">
        <v>1</v>
      </c>
      <c r="H11">
        <v>0.99939999999999996</v>
      </c>
      <c r="I11">
        <v>0.6826940612706176</v>
      </c>
      <c r="J11">
        <v>0.2349879163482072</v>
      </c>
      <c r="K11">
        <v>5502300.4506000001</v>
      </c>
      <c r="L11">
        <v>0.73650000000000004</v>
      </c>
      <c r="M11">
        <v>0.57179999999999997</v>
      </c>
      <c r="N11">
        <v>0.87849999999999995</v>
      </c>
      <c r="O11">
        <v>56866066.328402027</v>
      </c>
      <c r="P11">
        <v>0.26380382143062647</v>
      </c>
      <c r="Q11">
        <v>7.7490856644687138</v>
      </c>
      <c r="R11">
        <v>5.5164920699838689</v>
      </c>
      <c r="S11">
        <v>14.874028663514011</v>
      </c>
      <c r="T11">
        <v>33.456247088078769</v>
      </c>
      <c r="U11">
        <v>38.140342692524008</v>
      </c>
      <c r="V11" s="4">
        <f t="shared" si="0"/>
        <v>56716051.472330429</v>
      </c>
      <c r="W11" s="4">
        <f t="shared" si="1"/>
        <v>150014.85607159929</v>
      </c>
      <c r="X11" s="4">
        <f t="shared" si="1"/>
        <v>4406600.193801472</v>
      </c>
      <c r="Y11" s="4">
        <f t="shared" si="1"/>
        <v>3137012.0395180648</v>
      </c>
      <c r="Z11" s="4">
        <f t="shared" si="1"/>
        <v>8458275.0054994076</v>
      </c>
      <c r="AA11" s="4">
        <f t="shared" si="1"/>
        <v>19025251.660100944</v>
      </c>
      <c r="AB11" s="4">
        <f t="shared" si="1"/>
        <v>21688912.573410541</v>
      </c>
      <c r="AC11" s="4">
        <f t="shared" si="2"/>
        <v>56866066.328402027</v>
      </c>
      <c r="AD11" s="7">
        <f>AB11/$V11</f>
        <v>0.38241224504127769</v>
      </c>
      <c r="AE11" s="7">
        <f>AA11/V11</f>
        <v>0.3354473939248509</v>
      </c>
      <c r="AF11" s="7">
        <f>Z11/V11</f>
        <v>0.1491337070533881</v>
      </c>
      <c r="AG11" s="7">
        <f>Y11/V11</f>
        <v>5.5310832790404878E-2</v>
      </c>
      <c r="AH11" s="7">
        <f>X11/V11</f>
        <v>7.7695821190078479E-2</v>
      </c>
    </row>
    <row r="12" spans="1:34">
      <c r="A12">
        <v>18</v>
      </c>
      <c r="B12">
        <v>21</v>
      </c>
      <c r="C12">
        <v>18</v>
      </c>
      <c r="D12" s="6" t="s">
        <v>56</v>
      </c>
      <c r="E12">
        <v>284422</v>
      </c>
      <c r="F12">
        <v>2.0000000000000001E-4</v>
      </c>
      <c r="G12">
        <v>1</v>
      </c>
      <c r="H12">
        <v>0.99980000000000002</v>
      </c>
      <c r="I12">
        <v>0.68351156099035948</v>
      </c>
      <c r="J12">
        <v>0.28112847129948598</v>
      </c>
      <c r="K12">
        <v>194405.72519999999</v>
      </c>
      <c r="L12">
        <v>0.79500000000000004</v>
      </c>
      <c r="M12">
        <v>0.54300000000000004</v>
      </c>
      <c r="N12">
        <v>0.90900000000000003</v>
      </c>
      <c r="O12">
        <v>1830182.463846409</v>
      </c>
      <c r="P12">
        <v>2.6172166565091448</v>
      </c>
      <c r="Q12">
        <v>12.60947867947656</v>
      </c>
      <c r="R12">
        <v>5.479240993474078</v>
      </c>
      <c r="S12">
        <v>9.787513781131663</v>
      </c>
      <c r="T12">
        <v>21.543075880109299</v>
      </c>
      <c r="U12">
        <v>47.963474009299269</v>
      </c>
      <c r="V12" s="4">
        <f t="shared" si="0"/>
        <v>1782282.6235581113</v>
      </c>
      <c r="W12" s="4">
        <f t="shared" si="1"/>
        <v>47899.840288297673</v>
      </c>
      <c r="X12" s="4">
        <f t="shared" si="1"/>
        <v>230776.46757423173</v>
      </c>
      <c r="Y12" s="4">
        <f t="shared" si="1"/>
        <v>100280.10781444634</v>
      </c>
      <c r="Z12" s="4">
        <f t="shared" si="1"/>
        <v>179129.36086882229</v>
      </c>
      <c r="AA12" s="4">
        <f t="shared" si="1"/>
        <v>394277.59693088586</v>
      </c>
      <c r="AB12" s="4">
        <f t="shared" si="1"/>
        <v>877819.09036972537</v>
      </c>
      <c r="AC12" s="4">
        <f t="shared" si="2"/>
        <v>1830182.4638464092</v>
      </c>
      <c r="AD12" s="7">
        <f>AB12/$V12</f>
        <v>0.49252519144088713</v>
      </c>
      <c r="AE12" s="7">
        <f>AA12/V12</f>
        <v>0.2212205806864449</v>
      </c>
      <c r="AF12" s="7">
        <f>Z12/V12</f>
        <v>0.10050558676895599</v>
      </c>
      <c r="AG12" s="7">
        <f>Y12/V12</f>
        <v>5.626498653409371E-2</v>
      </c>
      <c r="AH12" s="7">
        <f>X12/V12</f>
        <v>0.12948365456961841</v>
      </c>
    </row>
    <row r="13" spans="1:34">
      <c r="A13">
        <v>17</v>
      </c>
      <c r="B13">
        <v>20</v>
      </c>
      <c r="C13">
        <v>17</v>
      </c>
      <c r="D13" s="6" t="s">
        <v>57</v>
      </c>
      <c r="E13">
        <v>2294463</v>
      </c>
      <c r="F13">
        <v>1E-4</v>
      </c>
      <c r="G13">
        <v>1</v>
      </c>
      <c r="H13">
        <v>0.99990000000000001</v>
      </c>
      <c r="I13">
        <v>0.6477982223291463</v>
      </c>
      <c r="J13">
        <v>0.32425516447423258</v>
      </c>
      <c r="K13">
        <v>1486349.0526000001</v>
      </c>
      <c r="L13">
        <v>0.80220000000000002</v>
      </c>
      <c r="M13">
        <v>0.37330000000000002</v>
      </c>
      <c r="N13">
        <v>0.91239999999999999</v>
      </c>
      <c r="O13">
        <v>15569992.47149235</v>
      </c>
      <c r="P13">
        <v>0.75521546349078228</v>
      </c>
      <c r="Q13">
        <v>20.55570189837637</v>
      </c>
      <c r="R13">
        <v>4.9183731465105023</v>
      </c>
      <c r="S13">
        <v>6.62578295211389</v>
      </c>
      <c r="T13">
        <v>17.238376883659189</v>
      </c>
      <c r="U13">
        <v>49.906549655849261</v>
      </c>
      <c r="V13" s="4">
        <f t="shared" si="0"/>
        <v>15452405.480683289</v>
      </c>
      <c r="W13" s="4">
        <f t="shared" si="1"/>
        <v>117586.99080906085</v>
      </c>
      <c r="X13" s="4">
        <f t="shared" si="1"/>
        <v>3200521.2380396109</v>
      </c>
      <c r="Y13" s="4">
        <f t="shared" si="1"/>
        <v>765790.32863158663</v>
      </c>
      <c r="Z13" s="4">
        <f t="shared" si="1"/>
        <v>1031633.9068215563</v>
      </c>
      <c r="AA13" s="4">
        <f t="shared" si="1"/>
        <v>2684013.9829932135</v>
      </c>
      <c r="AB13" s="4">
        <f t="shared" si="1"/>
        <v>7770446.0241973214</v>
      </c>
      <c r="AC13" s="4">
        <f t="shared" si="2"/>
        <v>15569992.47149235</v>
      </c>
      <c r="AD13" s="7">
        <f>AB13/$V13</f>
        <v>0.50286319718382899</v>
      </c>
      <c r="AE13" s="7">
        <f>AA13/V13</f>
        <v>0.17369554444765509</v>
      </c>
      <c r="AF13" s="7">
        <f>Z13/V13</f>
        <v>6.6762026670292796E-2</v>
      </c>
      <c r="AG13" s="7">
        <f>Y13/V13</f>
        <v>4.9558001153211011E-2</v>
      </c>
      <c r="AH13" s="7">
        <f>X13/V13</f>
        <v>0.20712123054501203</v>
      </c>
    </row>
    <row r="14" spans="1:34">
      <c r="A14">
        <v>16</v>
      </c>
      <c r="B14">
        <v>19</v>
      </c>
      <c r="C14">
        <v>16</v>
      </c>
      <c r="D14" s="6" t="s">
        <v>58</v>
      </c>
      <c r="E14">
        <v>12669074</v>
      </c>
      <c r="F14">
        <v>1E-4</v>
      </c>
      <c r="G14">
        <v>1</v>
      </c>
      <c r="H14">
        <v>0.99990000000000001</v>
      </c>
      <c r="I14">
        <v>0.84874425303696222</v>
      </c>
      <c r="J14">
        <v>0.155042405820038</v>
      </c>
      <c r="K14">
        <v>10752803.7488</v>
      </c>
      <c r="L14">
        <v>0.91080000000000005</v>
      </c>
      <c r="M14">
        <v>0.82789999999999997</v>
      </c>
      <c r="N14">
        <v>0.92930000000000001</v>
      </c>
      <c r="O14">
        <v>87486480.636281624</v>
      </c>
      <c r="P14">
        <v>8.7483074946883566E-2</v>
      </c>
      <c r="Q14">
        <v>1.8655590261547821</v>
      </c>
      <c r="R14">
        <v>1.1082898198422779</v>
      </c>
      <c r="S14">
        <v>3.485585008462428</v>
      </c>
      <c r="T14">
        <v>14.743062926537171</v>
      </c>
      <c r="U14">
        <v>78.710020144056458</v>
      </c>
      <c r="V14" s="4">
        <f t="shared" si="0"/>
        <v>87409944.772858202</v>
      </c>
      <c r="W14" s="4">
        <f t="shared" si="1"/>
        <v>76535.863423429037</v>
      </c>
      <c r="X14" s="4">
        <f t="shared" si="1"/>
        <v>1632111.9361753075</v>
      </c>
      <c r="Y14" s="4">
        <f t="shared" si="1"/>
        <v>969603.75863019493</v>
      </c>
      <c r="Z14" s="4">
        <f t="shared" si="1"/>
        <v>3049415.6534896172</v>
      </c>
      <c r="AA14" s="4">
        <f t="shared" si="1"/>
        <v>12898186.892419757</v>
      </c>
      <c r="AB14" s="4">
        <f t="shared" si="1"/>
        <v>68860626.532143325</v>
      </c>
      <c r="AC14" s="4">
        <f t="shared" si="2"/>
        <v>87486480.636281639</v>
      </c>
      <c r="AD14" s="7">
        <f>AB14/$V14</f>
        <v>0.7877893838176333</v>
      </c>
      <c r="AE14" s="7">
        <f>AA14/V14</f>
        <v>0.14755971904497522</v>
      </c>
      <c r="AF14" s="7">
        <f>Z14/V14</f>
        <v>3.4886369753622082E-2</v>
      </c>
      <c r="AG14" s="7">
        <f>Y14/V14</f>
        <v>1.1092602348048481E-2</v>
      </c>
      <c r="AH14" s="7">
        <f>X14/V14</f>
        <v>1.8671925035720845E-2</v>
      </c>
    </row>
    <row r="15" spans="1:34">
      <c r="A15">
        <v>15</v>
      </c>
      <c r="B15">
        <v>18</v>
      </c>
      <c r="C15">
        <v>15</v>
      </c>
      <c r="D15" s="6" t="s">
        <v>59</v>
      </c>
      <c r="E15">
        <v>454386</v>
      </c>
      <c r="F15">
        <v>2.9999999999999997E-4</v>
      </c>
      <c r="G15">
        <v>0.99980000000000002</v>
      </c>
      <c r="H15">
        <v>0.99950000000000006</v>
      </c>
      <c r="I15">
        <v>0.54816462589076242</v>
      </c>
      <c r="J15">
        <v>0.34600212813079972</v>
      </c>
      <c r="K15">
        <v>249078.33170000001</v>
      </c>
      <c r="L15">
        <v>0.67190000000000005</v>
      </c>
      <c r="M15">
        <v>0.1673</v>
      </c>
      <c r="N15">
        <v>0.90269999999999995</v>
      </c>
      <c r="O15">
        <v>2956564.628733736</v>
      </c>
      <c r="P15">
        <v>2.073249052813972</v>
      </c>
      <c r="Q15">
        <v>31.91553557497101</v>
      </c>
      <c r="R15">
        <v>7.0484002362038414</v>
      </c>
      <c r="S15">
        <v>6.5165105623634174</v>
      </c>
      <c r="T15">
        <v>13.69874527484558</v>
      </c>
      <c r="U15">
        <v>38.747559298802173</v>
      </c>
      <c r="V15" s="4">
        <f t="shared" si="0"/>
        <v>2895267.6805726807</v>
      </c>
      <c r="W15" s="4">
        <f t="shared" si="1"/>
        <v>61296.948161055108</v>
      </c>
      <c r="X15" s="4">
        <f t="shared" si="1"/>
        <v>943603.43588052504</v>
      </c>
      <c r="Y15" s="4">
        <f t="shared" si="1"/>
        <v>208390.50827518789</v>
      </c>
      <c r="Z15" s="4">
        <f t="shared" si="1"/>
        <v>192664.84631453466</v>
      </c>
      <c r="AA15" s="4">
        <f t="shared" si="1"/>
        <v>405012.25737641845</v>
      </c>
      <c r="AB15" s="4">
        <f t="shared" si="1"/>
        <v>1145596.6327260148</v>
      </c>
      <c r="AC15" s="4">
        <f t="shared" si="2"/>
        <v>2956564.6287337355</v>
      </c>
      <c r="AD15" s="7">
        <f>AB15/$V15</f>
        <v>0.39567900419467161</v>
      </c>
      <c r="AE15" s="7">
        <f>AA15/V15</f>
        <v>0.13988767259554649</v>
      </c>
      <c r="AF15" s="7">
        <f>Z15/V15</f>
        <v>6.6544743896158776E-2</v>
      </c>
      <c r="AG15" s="7">
        <f>Y15/V15</f>
        <v>7.1976249268243309E-2</v>
      </c>
      <c r="AH15" s="7">
        <f>X15/V15</f>
        <v>0.32591233004537989</v>
      </c>
    </row>
    <row r="16" spans="1:34">
      <c r="A16">
        <v>29</v>
      </c>
      <c r="B16">
        <v>17</v>
      </c>
      <c r="C16">
        <v>31</v>
      </c>
      <c r="D16" s="6" t="s">
        <v>60</v>
      </c>
      <c r="E16">
        <v>2525186</v>
      </c>
      <c r="F16">
        <v>2.0000000000000001E-4</v>
      </c>
      <c r="G16">
        <v>1</v>
      </c>
      <c r="H16">
        <v>0.99980000000000002</v>
      </c>
      <c r="I16">
        <v>0.8299113908044794</v>
      </c>
      <c r="J16">
        <v>0.18017001499890881</v>
      </c>
      <c r="K16">
        <v>2095680.6253</v>
      </c>
      <c r="L16">
        <v>0.90910000000000002</v>
      </c>
      <c r="M16">
        <v>0.7944</v>
      </c>
      <c r="N16">
        <v>0.93049999999999999</v>
      </c>
      <c r="O16">
        <v>17396690.67919426</v>
      </c>
      <c r="P16">
        <v>0.2677761075780638</v>
      </c>
      <c r="Q16">
        <v>2.7468773277366281</v>
      </c>
      <c r="R16">
        <v>1.566924674343968</v>
      </c>
      <c r="S16">
        <v>4.6587908368437807</v>
      </c>
      <c r="T16">
        <v>16.708597192853301</v>
      </c>
      <c r="U16">
        <v>74.051033860644253</v>
      </c>
      <c r="V16" s="4">
        <f t="shared" si="0"/>
        <v>17350106.498046119</v>
      </c>
      <c r="W16" s="4">
        <f t="shared" si="1"/>
        <v>46584.181148142226</v>
      </c>
      <c r="X16" s="4">
        <f t="shared" si="1"/>
        <v>477865.75204325834</v>
      </c>
      <c r="Y16" s="4">
        <f t="shared" si="1"/>
        <v>272593.03877159208</v>
      </c>
      <c r="Z16" s="4">
        <f t="shared" si="1"/>
        <v>810475.4312763582</v>
      </c>
      <c r="AA16" s="4">
        <f t="shared" si="1"/>
        <v>2906742.9704732238</v>
      </c>
      <c r="AB16" s="4">
        <f t="shared" si="1"/>
        <v>12882429.305481685</v>
      </c>
      <c r="AC16" s="4">
        <f t="shared" si="2"/>
        <v>17396690.67919426</v>
      </c>
      <c r="AD16" s="7">
        <f>AB16/$V16</f>
        <v>0.74249857238239081</v>
      </c>
      <c r="AE16" s="7">
        <f>AA16/V16</f>
        <v>0.1675345895312266</v>
      </c>
      <c r="AF16" s="7">
        <f>Z16/V16</f>
        <v>4.6712994607129923E-2</v>
      </c>
      <c r="AG16" s="7">
        <f>Y16/V16</f>
        <v>1.5711317898958726E-2</v>
      </c>
      <c r="AH16" s="7">
        <f>X16/V16</f>
        <v>2.7542525580293884E-2</v>
      </c>
    </row>
    <row r="17" spans="1:34">
      <c r="A17">
        <v>30</v>
      </c>
      <c r="B17">
        <v>16</v>
      </c>
      <c r="C17">
        <v>32</v>
      </c>
      <c r="D17" s="6" t="s">
        <v>61</v>
      </c>
      <c r="E17">
        <v>502207</v>
      </c>
      <c r="F17">
        <v>0</v>
      </c>
      <c r="G17">
        <v>1</v>
      </c>
      <c r="H17">
        <v>1</v>
      </c>
      <c r="I17">
        <v>0.65810589318747048</v>
      </c>
      <c r="J17">
        <v>0.33066261951579529</v>
      </c>
      <c r="K17">
        <v>330505.38630000001</v>
      </c>
      <c r="L17">
        <v>0.83240000000000003</v>
      </c>
      <c r="M17">
        <v>0.3805</v>
      </c>
      <c r="N17">
        <v>0.92379999999999995</v>
      </c>
      <c r="O17">
        <v>3368487.531968717</v>
      </c>
      <c r="P17">
        <v>2.890053813861662</v>
      </c>
      <c r="Q17">
        <v>19.658012232356771</v>
      </c>
      <c r="R17">
        <v>5.1663627591834516</v>
      </c>
      <c r="S17">
        <v>7.3196906911494271</v>
      </c>
      <c r="T17">
        <v>13.262032705988361</v>
      </c>
      <c r="U17">
        <v>51.70384779746032</v>
      </c>
      <c r="V17" s="4">
        <f t="shared" si="0"/>
        <v>3271136.4295816007</v>
      </c>
      <c r="W17" s="4">
        <f t="shared" si="1"/>
        <v>97351.10238711648</v>
      </c>
      <c r="X17" s="4">
        <f t="shared" si="1"/>
        <v>662177.69107982318</v>
      </c>
      <c r="Y17" s="4">
        <f t="shared" si="1"/>
        <v>174028.28539936955</v>
      </c>
      <c r="Z17" s="4">
        <f t="shared" si="1"/>
        <v>246562.86831004327</v>
      </c>
      <c r="AA17" s="4">
        <f t="shared" si="1"/>
        <v>446729.9181868314</v>
      </c>
      <c r="AB17" s="4">
        <f t="shared" si="1"/>
        <v>1741637.6666055331</v>
      </c>
      <c r="AC17" s="4">
        <f t="shared" si="2"/>
        <v>3368487.531968717</v>
      </c>
      <c r="AD17" s="7">
        <f>AB17/$V17</f>
        <v>0.53242587220010862</v>
      </c>
      <c r="AE17" s="7">
        <f>AA17/V17</f>
        <v>0.13656719241269036</v>
      </c>
      <c r="AF17" s="7">
        <f>Z17/V17</f>
        <v>7.5375293454690989E-2</v>
      </c>
      <c r="AG17" s="7">
        <f>Y17/V17</f>
        <v>5.3201170035463451E-2</v>
      </c>
      <c r="AH17" s="7">
        <f>X17/V17</f>
        <v>0.20243047189704649</v>
      </c>
    </row>
    <row r="18" spans="1:34">
      <c r="A18">
        <v>13</v>
      </c>
      <c r="B18">
        <v>15</v>
      </c>
      <c r="C18">
        <v>13</v>
      </c>
      <c r="D18" s="6" t="s">
        <v>62</v>
      </c>
      <c r="E18">
        <v>5741231</v>
      </c>
      <c r="F18">
        <v>5.0000000000000001E-4</v>
      </c>
      <c r="G18">
        <v>1</v>
      </c>
      <c r="H18">
        <v>0.99950000000000006</v>
      </c>
      <c r="I18">
        <v>0.86444559119812459</v>
      </c>
      <c r="J18">
        <v>0.12819567889240099</v>
      </c>
      <c r="K18">
        <v>4962981.8260000004</v>
      </c>
      <c r="L18">
        <v>0.9153</v>
      </c>
      <c r="M18">
        <v>0.84570000000000001</v>
      </c>
      <c r="N18">
        <v>0.93420000000000003</v>
      </c>
      <c r="O18">
        <v>39557101.511528142</v>
      </c>
      <c r="P18">
        <v>4.5161543048404147E-2</v>
      </c>
      <c r="Q18">
        <v>0.52184737522469782</v>
      </c>
      <c r="R18">
        <v>0.87535744908662783</v>
      </c>
      <c r="S18">
        <v>3.7635721840411218</v>
      </c>
      <c r="T18">
        <v>14.10257102192354</v>
      </c>
      <c r="U18">
        <v>80.6914904266756</v>
      </c>
      <c r="V18" s="4">
        <f t="shared" si="0"/>
        <v>39539236.914100312</v>
      </c>
      <c r="W18" s="4">
        <f t="shared" si="1"/>
        <v>17864.597427829711</v>
      </c>
      <c r="X18" s="4">
        <f t="shared" si="1"/>
        <v>206427.69595287886</v>
      </c>
      <c r="Y18" s="4">
        <f t="shared" si="1"/>
        <v>346266.03472392063</v>
      </c>
      <c r="Z18" s="4">
        <f t="shared" si="1"/>
        <v>1488760.0693007833</v>
      </c>
      <c r="AA18" s="4">
        <f t="shared" si="1"/>
        <v>5578568.3348776465</v>
      </c>
      <c r="AB18" s="4">
        <f t="shared" si="1"/>
        <v>31919214.779245082</v>
      </c>
      <c r="AC18" s="4">
        <f t="shared" si="2"/>
        <v>39557101.511528142</v>
      </c>
      <c r="AD18" s="7">
        <f>AB18/$V18</f>
        <v>0.80727948413850625</v>
      </c>
      <c r="AE18" s="7">
        <f>AA18/V18</f>
        <v>0.14108942838217098</v>
      </c>
      <c r="AF18" s="7">
        <f>Z18/V18</f>
        <v>3.7652726392649931E-2</v>
      </c>
      <c r="AG18" s="7">
        <f>Y18/V18</f>
        <v>8.7575295263332895E-3</v>
      </c>
      <c r="AH18" s="7">
        <f>X18/V18</f>
        <v>5.2208315603395851E-3</v>
      </c>
    </row>
    <row r="19" spans="1:34">
      <c r="A19">
        <v>11</v>
      </c>
      <c r="B19">
        <v>14</v>
      </c>
      <c r="C19">
        <v>11</v>
      </c>
      <c r="D19" s="6" t="s">
        <v>63</v>
      </c>
      <c r="E19">
        <v>7362141</v>
      </c>
      <c r="F19">
        <v>2.0000000000000001E-4</v>
      </c>
      <c r="G19">
        <v>1</v>
      </c>
      <c r="H19">
        <v>0.99980000000000002</v>
      </c>
      <c r="I19">
        <v>0.74159618737266786</v>
      </c>
      <c r="J19">
        <v>0.23047122778442161</v>
      </c>
      <c r="K19">
        <v>5459735.6964999996</v>
      </c>
      <c r="L19">
        <v>0.83040000000000003</v>
      </c>
      <c r="M19">
        <v>0.64739999999999998</v>
      </c>
      <c r="N19">
        <v>0.91320000000000001</v>
      </c>
      <c r="O19">
        <v>52561583.649636067</v>
      </c>
      <c r="P19">
        <v>0.27442295188556559</v>
      </c>
      <c r="Q19">
        <v>6.1974154746423924</v>
      </c>
      <c r="R19">
        <v>4.7482661465106197</v>
      </c>
      <c r="S19">
        <v>9.9277741655830081</v>
      </c>
      <c r="T19">
        <v>23.750772106631992</v>
      </c>
      <c r="U19">
        <v>55.10134915474643</v>
      </c>
      <c r="V19" s="4">
        <f t="shared" si="0"/>
        <v>52417342.600226939</v>
      </c>
      <c r="W19" s="4">
        <f t="shared" si="1"/>
        <v>144241.0494091321</v>
      </c>
      <c r="X19" s="4">
        <f t="shared" si="1"/>
        <v>3257459.7188196513</v>
      </c>
      <c r="Y19" s="4">
        <f t="shared" si="1"/>
        <v>2495763.8825055305</v>
      </c>
      <c r="Z19" s="4">
        <f t="shared" si="1"/>
        <v>5218195.3225898724</v>
      </c>
      <c r="AA19" s="4">
        <f t="shared" si="1"/>
        <v>12483781.948261805</v>
      </c>
      <c r="AB19" s="4">
        <f t="shared" si="1"/>
        <v>28962141.728050079</v>
      </c>
      <c r="AC19" s="4">
        <f t="shared" si="2"/>
        <v>52561583.649636075</v>
      </c>
      <c r="AD19" s="7">
        <f>AB19/$V19</f>
        <v>0.55252976002497101</v>
      </c>
      <c r="AE19" s="7">
        <f>AA19/V19</f>
        <v>0.23816129030943581</v>
      </c>
      <c r="AF19" s="7">
        <f>Z19/V19</f>
        <v>9.9550932262775185E-2</v>
      </c>
      <c r="AG19" s="7">
        <f>Y19/V19</f>
        <v>4.7613323352541058E-2</v>
      </c>
      <c r="AH19" s="7">
        <f>X19/V19</f>
        <v>6.2144694050276943E-2</v>
      </c>
    </row>
    <row r="20" spans="1:34">
      <c r="A20">
        <v>28</v>
      </c>
      <c r="B20">
        <v>13</v>
      </c>
      <c r="C20">
        <v>30</v>
      </c>
      <c r="D20" s="6" t="s">
        <v>64</v>
      </c>
      <c r="E20">
        <v>13042</v>
      </c>
      <c r="F20">
        <v>2.0000000000000001E-4</v>
      </c>
      <c r="G20">
        <v>0.99490000000000001</v>
      </c>
      <c r="H20">
        <v>0.99470000000000003</v>
      </c>
      <c r="I20">
        <v>0.54875543628277879</v>
      </c>
      <c r="J20">
        <v>0.25570570286164412</v>
      </c>
      <c r="K20">
        <v>7156.8684000000003</v>
      </c>
      <c r="L20">
        <v>0.57179999999999997</v>
      </c>
      <c r="M20">
        <v>0.34920000000000001</v>
      </c>
      <c r="N20">
        <v>0.75860000000000005</v>
      </c>
      <c r="O20">
        <v>92020.875948165907</v>
      </c>
      <c r="P20">
        <v>3.9899882214369842</v>
      </c>
      <c r="Q20">
        <v>13.891342756183739</v>
      </c>
      <c r="R20">
        <v>14.804181389870431</v>
      </c>
      <c r="S20">
        <v>22.806242638398121</v>
      </c>
      <c r="T20">
        <v>25.154593639575971</v>
      </c>
      <c r="U20">
        <v>19.35365135453474</v>
      </c>
      <c r="V20" s="4">
        <f t="shared" si="0"/>
        <v>88349.253836570948</v>
      </c>
      <c r="W20" s="4">
        <f t="shared" si="1"/>
        <v>3671.6221115949584</v>
      </c>
      <c r="X20" s="4">
        <f t="shared" si="1"/>
        <v>12782.935285202369</v>
      </c>
      <c r="Y20" s="4">
        <f t="shared" si="1"/>
        <v>13622.937391914133</v>
      </c>
      <c r="Z20" s="4">
        <f t="shared" si="1"/>
        <v>20986.504246718054</v>
      </c>
      <c r="AA20" s="4">
        <f t="shared" si="1"/>
        <v>23147.477408339437</v>
      </c>
      <c r="AB20" s="4">
        <f t="shared" si="1"/>
        <v>17809.399504396944</v>
      </c>
      <c r="AC20" s="4">
        <f t="shared" si="2"/>
        <v>92020.875948165893</v>
      </c>
      <c r="AD20" s="7">
        <f>AB20/$V20</f>
        <v>0.20157951234473234</v>
      </c>
      <c r="AE20" s="7">
        <f>AA20/V20</f>
        <v>0.26199969329857387</v>
      </c>
      <c r="AF20" s="7">
        <f>Z20/V20</f>
        <v>0.23754025456218378</v>
      </c>
      <c r="AG20" s="7">
        <f>Y20/V20</f>
        <v>0.15419414200276027</v>
      </c>
      <c r="AH20" s="7">
        <f>X20/V20</f>
        <v>0.14468639779174966</v>
      </c>
    </row>
    <row r="21" spans="1:34">
      <c r="A21">
        <v>14</v>
      </c>
      <c r="B21">
        <v>12</v>
      </c>
      <c r="C21">
        <v>14</v>
      </c>
      <c r="D21" s="6" t="s">
        <v>65</v>
      </c>
      <c r="E21">
        <v>4875014</v>
      </c>
      <c r="F21">
        <v>0</v>
      </c>
      <c r="G21">
        <v>1</v>
      </c>
      <c r="H21">
        <v>1</v>
      </c>
      <c r="I21">
        <v>0.59651218355475499</v>
      </c>
      <c r="J21">
        <v>0.35786807148403971</v>
      </c>
      <c r="K21">
        <v>2908005.2459999998</v>
      </c>
      <c r="L21">
        <v>0.78549999999999998</v>
      </c>
      <c r="M21">
        <v>0.16900000000000001</v>
      </c>
      <c r="N21">
        <v>0.91090000000000004</v>
      </c>
      <c r="O21">
        <v>31942568.15717154</v>
      </c>
      <c r="P21">
        <v>0.43058796232753599</v>
      </c>
      <c r="Q21">
        <v>29.102043750776129</v>
      </c>
      <c r="R21">
        <v>4.3573287778671004</v>
      </c>
      <c r="S21">
        <v>4.8793977895858252</v>
      </c>
      <c r="T21">
        <v>13.008323366208501</v>
      </c>
      <c r="U21">
        <v>48.222318353234897</v>
      </c>
      <c r="V21" s="4">
        <f t="shared" si="0"/>
        <v>31805027.303828489</v>
      </c>
      <c r="W21" s="4">
        <f t="shared" si="1"/>
        <v>137540.8533430493</v>
      </c>
      <c r="X21" s="4">
        <f t="shared" si="1"/>
        <v>9295940.1602215469</v>
      </c>
      <c r="Y21" s="4">
        <f t="shared" si="1"/>
        <v>1391842.7147022483</v>
      </c>
      <c r="Z21" s="4">
        <f t="shared" si="1"/>
        <v>1558604.9645979737</v>
      </c>
      <c r="AA21" s="4">
        <f t="shared" si="1"/>
        <v>4155192.5573564218</v>
      </c>
      <c r="AB21" s="4">
        <f t="shared" si="1"/>
        <v>15403446.906950297</v>
      </c>
      <c r="AC21" s="4">
        <f t="shared" si="2"/>
        <v>31942568.15717154</v>
      </c>
      <c r="AD21" s="7">
        <f>AB21/$V21</f>
        <v>0.48430855788311578</v>
      </c>
      <c r="AE21" s="7">
        <f>AA21/V21</f>
        <v>0.13064577865827665</v>
      </c>
      <c r="AF21" s="7">
        <f>Z21/V21</f>
        <v>4.900498747285649E-2</v>
      </c>
      <c r="AG21" s="7">
        <f>Y21/V21</f>
        <v>4.3761720479161707E-2</v>
      </c>
      <c r="AH21" s="7">
        <f>X21/V21</f>
        <v>0.29227895550658939</v>
      </c>
    </row>
    <row r="22" spans="1:34">
      <c r="A22">
        <v>12</v>
      </c>
      <c r="B22">
        <v>11</v>
      </c>
      <c r="C22">
        <v>12</v>
      </c>
      <c r="D22" s="6" t="s">
        <v>66</v>
      </c>
      <c r="E22">
        <v>1851536</v>
      </c>
      <c r="F22">
        <v>2.0000000000000001E-4</v>
      </c>
      <c r="G22">
        <v>1</v>
      </c>
      <c r="H22">
        <v>0.99980000000000002</v>
      </c>
      <c r="I22">
        <v>0.800832880916169</v>
      </c>
      <c r="J22">
        <v>0.1640375783403793</v>
      </c>
      <c r="K22">
        <v>1482770.909</v>
      </c>
      <c r="L22">
        <v>0.86619999999999997</v>
      </c>
      <c r="M22">
        <v>0.73919999999999997</v>
      </c>
      <c r="N22">
        <v>0.91269999999999996</v>
      </c>
      <c r="O22">
        <v>13987969.79927204</v>
      </c>
      <c r="P22">
        <v>0.62767311192224695</v>
      </c>
      <c r="Q22">
        <v>1.581231742065262</v>
      </c>
      <c r="R22">
        <v>2.1101516666478819</v>
      </c>
      <c r="S22">
        <v>7.0801741705671493</v>
      </c>
      <c r="T22">
        <v>24.37625823099766</v>
      </c>
      <c r="U22">
        <v>64.224511077799804</v>
      </c>
      <c r="V22" s="4">
        <f t="shared" si="0"/>
        <v>13900171.073938206</v>
      </c>
      <c r="W22" s="4">
        <f t="shared" si="1"/>
        <v>87798.725333834896</v>
      </c>
      <c r="X22" s="4">
        <f t="shared" si="1"/>
        <v>221182.218536592</v>
      </c>
      <c r="Y22" s="4">
        <f t="shared" si="1"/>
        <v>295167.37784954131</v>
      </c>
      <c r="Z22" s="4">
        <f t="shared" si="1"/>
        <v>990372.62471479247</v>
      </c>
      <c r="AA22" s="4">
        <f t="shared" si="1"/>
        <v>3409743.6395445177</v>
      </c>
      <c r="AB22" s="4">
        <f t="shared" si="1"/>
        <v>8983705.2132927626</v>
      </c>
      <c r="AC22" s="4">
        <f t="shared" si="2"/>
        <v>13987969.799272042</v>
      </c>
      <c r="AD22" s="7">
        <f>AB22/$V22</f>
        <v>0.64630177323044224</v>
      </c>
      <c r="AE22" s="7">
        <f>AA22/V22</f>
        <v>0.24530227875666474</v>
      </c>
      <c r="AF22" s="7">
        <f>Z22/V22</f>
        <v>7.1248952221290865E-2</v>
      </c>
      <c r="AG22" s="7">
        <f>Y22/V22</f>
        <v>2.1234801807796334E-2</v>
      </c>
      <c r="AH22" s="7">
        <f>X22/V22</f>
        <v>1.5912193983805879E-2</v>
      </c>
    </row>
    <row r="23" spans="1:34">
      <c r="A23">
        <v>10</v>
      </c>
      <c r="B23">
        <v>10</v>
      </c>
      <c r="C23">
        <v>10</v>
      </c>
      <c r="D23" s="6" t="s">
        <v>67</v>
      </c>
      <c r="E23">
        <v>700182</v>
      </c>
      <c r="F23">
        <v>2.0000000000000001E-4</v>
      </c>
      <c r="G23">
        <v>1</v>
      </c>
      <c r="H23">
        <v>0.99980000000000002</v>
      </c>
      <c r="I23">
        <v>0.72592403275148465</v>
      </c>
      <c r="J23">
        <v>0.25974254316136969</v>
      </c>
      <c r="K23">
        <v>508278.9411</v>
      </c>
      <c r="L23">
        <v>0.83309999999999995</v>
      </c>
      <c r="M23">
        <v>0.63229999999999997</v>
      </c>
      <c r="N23">
        <v>0.91539999999999999</v>
      </c>
      <c r="O23">
        <v>5024969.2372503467</v>
      </c>
      <c r="P23">
        <v>1.5247045454225809</v>
      </c>
      <c r="Q23">
        <v>9.7203606634384538</v>
      </c>
      <c r="R23">
        <v>3.8918572254343391</v>
      </c>
      <c r="S23">
        <v>8.5690617603087382</v>
      </c>
      <c r="T23">
        <v>21.862021341081789</v>
      </c>
      <c r="U23">
        <v>54.431994464314087</v>
      </c>
      <c r="V23" s="4">
        <f t="shared" si="0"/>
        <v>4948353.3028839044</v>
      </c>
      <c r="W23" s="4">
        <f t="shared" si="1"/>
        <v>76615.934366442423</v>
      </c>
      <c r="X23" s="4">
        <f t="shared" si="1"/>
        <v>488445.13308756606</v>
      </c>
      <c r="Y23" s="4">
        <f t="shared" si="1"/>
        <v>195564.62833578044</v>
      </c>
      <c r="Z23" s="4">
        <f t="shared" si="1"/>
        <v>430592.71737649711</v>
      </c>
      <c r="AA23" s="4">
        <f t="shared" si="1"/>
        <v>1098559.8470304655</v>
      </c>
      <c r="AB23" s="4">
        <f t="shared" si="1"/>
        <v>2735190.9770535943</v>
      </c>
      <c r="AC23" s="4">
        <f t="shared" si="2"/>
        <v>5024969.2372503458</v>
      </c>
      <c r="AD23" s="7">
        <f>AB23/$V23</f>
        <v>0.55274771416574531</v>
      </c>
      <c r="AE23" s="7">
        <f>AA23/V23</f>
        <v>0.2220051358075471</v>
      </c>
      <c r="AF23" s="7">
        <f>Z23/V23</f>
        <v>8.7017375482374579E-2</v>
      </c>
      <c r="AG23" s="7">
        <f>Y23/V23</f>
        <v>3.9521153071629948E-2</v>
      </c>
      <c r="AH23" s="7">
        <f>X23/V23</f>
        <v>9.8708621472702818E-2</v>
      </c>
    </row>
    <row r="24" spans="1:34">
      <c r="A24">
        <v>9</v>
      </c>
      <c r="B24">
        <v>9</v>
      </c>
      <c r="C24">
        <v>9</v>
      </c>
      <c r="D24" s="6" t="s">
        <v>68</v>
      </c>
      <c r="E24">
        <v>1146726</v>
      </c>
      <c r="F24">
        <v>2.9999999999999997E-4</v>
      </c>
      <c r="G24">
        <v>1</v>
      </c>
      <c r="H24">
        <v>0.99970000000000003</v>
      </c>
      <c r="I24">
        <v>0.77171606251188163</v>
      </c>
      <c r="J24">
        <v>0.21176946616774231</v>
      </c>
      <c r="K24">
        <v>884946.87349999999</v>
      </c>
      <c r="L24">
        <v>0.86099999999999999</v>
      </c>
      <c r="M24">
        <v>0.69920000000000004</v>
      </c>
      <c r="N24">
        <v>0.91839999999999999</v>
      </c>
      <c r="O24">
        <v>8410056.6668437347</v>
      </c>
      <c r="P24">
        <v>1.327789618786446</v>
      </c>
      <c r="Q24">
        <v>4.3963078998792771</v>
      </c>
      <c r="R24">
        <v>3.628769606860347</v>
      </c>
      <c r="S24">
        <v>7.9737075111194118</v>
      </c>
      <c r="T24">
        <v>23.034839526845339</v>
      </c>
      <c r="U24">
        <v>59.638585836509193</v>
      </c>
      <c r="V24" s="4">
        <f t="shared" si="0"/>
        <v>8298388.8074873257</v>
      </c>
      <c r="W24" s="4">
        <f t="shared" si="1"/>
        <v>111667.8593564085</v>
      </c>
      <c r="X24" s="4">
        <f t="shared" si="1"/>
        <v>369731.98562877497</v>
      </c>
      <c r="Y24" s="4">
        <f t="shared" si="1"/>
        <v>305181.58024615783</v>
      </c>
      <c r="Z24" s="4">
        <f t="shared" si="1"/>
        <v>670593.32013351773</v>
      </c>
      <c r="AA24" s="4">
        <f t="shared" si="1"/>
        <v>1937243.057324212</v>
      </c>
      <c r="AB24" s="4">
        <f t="shared" si="1"/>
        <v>5015638.8641546648</v>
      </c>
      <c r="AC24" s="4">
        <f t="shared" si="2"/>
        <v>8410056.6668437347</v>
      </c>
      <c r="AD24" s="7">
        <f>AB24/$V24</f>
        <v>0.60441116709658649</v>
      </c>
      <c r="AE24" s="7">
        <f>AA24/V24</f>
        <v>0.2334480948369532</v>
      </c>
      <c r="AF24" s="7">
        <f>Z24/V24</f>
        <v>8.0810062735125934E-2</v>
      </c>
      <c r="AG24" s="7">
        <f>Y24/V24</f>
        <v>3.6776004032349499E-2</v>
      </c>
      <c r="AH24" s="7">
        <f>X24/V24</f>
        <v>4.4554671298985125E-2</v>
      </c>
    </row>
    <row r="25" spans="1:34">
      <c r="A25">
        <v>8</v>
      </c>
      <c r="B25">
        <v>8</v>
      </c>
      <c r="C25">
        <v>8</v>
      </c>
      <c r="D25" s="6" t="s">
        <v>69</v>
      </c>
      <c r="E25">
        <v>471650</v>
      </c>
      <c r="F25">
        <v>0</v>
      </c>
      <c r="G25">
        <v>1</v>
      </c>
      <c r="H25">
        <v>1</v>
      </c>
      <c r="I25">
        <v>0.558599608608078</v>
      </c>
      <c r="J25">
        <v>0.33993185523532032</v>
      </c>
      <c r="K25">
        <v>263463.50540000002</v>
      </c>
      <c r="L25">
        <v>0.64170000000000005</v>
      </c>
      <c r="M25">
        <v>0.17169999999999999</v>
      </c>
      <c r="N25">
        <v>0.90669999999999995</v>
      </c>
      <c r="O25">
        <v>3055283.9849656099</v>
      </c>
      <c r="P25">
        <v>0.57716468376097196</v>
      </c>
      <c r="Q25">
        <v>29.15925360675228</v>
      </c>
      <c r="R25">
        <v>7.3020396805990027</v>
      </c>
      <c r="S25">
        <v>10.46105719368955</v>
      </c>
      <c r="T25">
        <v>14.89540207593784</v>
      </c>
      <c r="U25">
        <v>37.605082759260348</v>
      </c>
      <c r="V25" s="4">
        <f t="shared" si="0"/>
        <v>3037649.9648157833</v>
      </c>
      <c r="W25" s="4">
        <f t="shared" si="1"/>
        <v>17634.020149826385</v>
      </c>
      <c r="X25" s="4">
        <f t="shared" si="1"/>
        <v>890898.00558260933</v>
      </c>
      <c r="Y25" s="4">
        <f t="shared" si="1"/>
        <v>223098.04893717531</v>
      </c>
      <c r="Z25" s="4">
        <f t="shared" si="1"/>
        <v>319615.00509688968</v>
      </c>
      <c r="AA25" s="4">
        <f t="shared" si="1"/>
        <v>455096.83412236377</v>
      </c>
      <c r="AB25" s="4">
        <f t="shared" si="1"/>
        <v>1148942.0710767452</v>
      </c>
      <c r="AC25" s="4">
        <f t="shared" si="2"/>
        <v>3055283.9849656094</v>
      </c>
      <c r="AD25" s="7">
        <f>AB25/$V25</f>
        <v>0.37823385985370511</v>
      </c>
      <c r="AE25" s="7">
        <f>AA25/V25</f>
        <v>0.14981872150959397</v>
      </c>
      <c r="AF25" s="7">
        <f>Z25/V25</f>
        <v>0.1052178522209265</v>
      </c>
      <c r="AG25" s="7">
        <f>Y25/V25</f>
        <v>7.3444291317714405E-2</v>
      </c>
      <c r="AH25" s="7">
        <f>X25/V25</f>
        <v>0.29328527509806002</v>
      </c>
    </row>
    <row r="26" spans="1:34">
      <c r="A26">
        <v>7</v>
      </c>
      <c r="B26">
        <v>7</v>
      </c>
      <c r="C26">
        <v>7</v>
      </c>
      <c r="D26" s="6" t="s">
        <v>70</v>
      </c>
      <c r="E26">
        <v>633889</v>
      </c>
      <c r="F26">
        <v>3.2000000000000002E-3</v>
      </c>
      <c r="G26">
        <v>1</v>
      </c>
      <c r="H26">
        <v>0.99680000000000002</v>
      </c>
      <c r="I26">
        <v>0.71371361437097025</v>
      </c>
      <c r="J26">
        <v>0.24467397649484071</v>
      </c>
      <c r="K26">
        <v>452415.20929999999</v>
      </c>
      <c r="L26">
        <v>0.81230000000000002</v>
      </c>
      <c r="M26">
        <v>0.58430000000000004</v>
      </c>
      <c r="N26">
        <v>0.90859999999999996</v>
      </c>
      <c r="O26">
        <v>4206916.1356187593</v>
      </c>
      <c r="P26">
        <v>4.5255575739226957E-2</v>
      </c>
      <c r="Q26">
        <v>7.3888005853264724</v>
      </c>
      <c r="R26">
        <v>6.6609269351094973</v>
      </c>
      <c r="S26">
        <v>12.172961449187611</v>
      </c>
      <c r="T26">
        <v>21.811452972045611</v>
      </c>
      <c r="U26">
        <v>51.920602482591583</v>
      </c>
      <c r="V26" s="4">
        <f t="shared" si="0"/>
        <v>4205012.2715007188</v>
      </c>
      <c r="W26" s="4">
        <f t="shared" si="1"/>
        <v>1903.8641180407074</v>
      </c>
      <c r="X26" s="4">
        <f t="shared" si="1"/>
        <v>310840.64405279275</v>
      </c>
      <c r="Y26" s="4">
        <f t="shared" si="1"/>
        <v>280219.61001489754</v>
      </c>
      <c r="Z26" s="4">
        <f t="shared" si="1"/>
        <v>512106.27938852477</v>
      </c>
      <c r="AA26" s="4">
        <f t="shared" si="1"/>
        <v>917589.5344938843</v>
      </c>
      <c r="AB26" s="4">
        <f t="shared" si="1"/>
        <v>2184256.2035506195</v>
      </c>
      <c r="AC26" s="4">
        <f t="shared" si="2"/>
        <v>4206916.1356187593</v>
      </c>
      <c r="AD26" s="7">
        <f>AB26/$V26</f>
        <v>0.51944110088674833</v>
      </c>
      <c r="AE26" s="7">
        <f>AA26/V26</f>
        <v>0.21821328339819743</v>
      </c>
      <c r="AF26" s="7">
        <f>Z26/V26</f>
        <v>0.12178472887208963</v>
      </c>
      <c r="AG26" s="7">
        <f>Y26/V26</f>
        <v>6.6639427407637619E-2</v>
      </c>
      <c r="AH26" s="7">
        <f>X26/V26</f>
        <v>7.3921459435327033E-2</v>
      </c>
    </row>
    <row r="27" spans="1:34">
      <c r="A27">
        <v>6</v>
      </c>
      <c r="B27">
        <v>6</v>
      </c>
      <c r="C27">
        <v>6</v>
      </c>
      <c r="D27" s="6" t="s">
        <v>71</v>
      </c>
      <c r="E27">
        <v>6713824</v>
      </c>
      <c r="F27">
        <v>2.9999999999999997E-4</v>
      </c>
      <c r="G27">
        <v>1</v>
      </c>
      <c r="H27">
        <v>0.99970000000000003</v>
      </c>
      <c r="I27">
        <v>0.75511026753158861</v>
      </c>
      <c r="J27">
        <v>0.24271731256705709</v>
      </c>
      <c r="K27">
        <v>5069677.4368000003</v>
      </c>
      <c r="L27">
        <v>0.88590000000000002</v>
      </c>
      <c r="M27">
        <v>0.66010000000000002</v>
      </c>
      <c r="N27">
        <v>0.92110000000000003</v>
      </c>
      <c r="O27">
        <v>46395242.95212432</v>
      </c>
      <c r="P27">
        <v>0.1328324671704483</v>
      </c>
      <c r="Q27">
        <v>6.740080032677084</v>
      </c>
      <c r="R27">
        <v>5.543650712193247</v>
      </c>
      <c r="S27">
        <v>8.9610299588531728</v>
      </c>
      <c r="T27">
        <v>16.167094616283741</v>
      </c>
      <c r="U27">
        <v>62.455312212822307</v>
      </c>
      <c r="V27" s="4">
        <f t="shared" si="0"/>
        <v>46333615.006261289</v>
      </c>
      <c r="W27" s="4">
        <f t="shared" si="1"/>
        <v>61627.945863030269</v>
      </c>
      <c r="X27" s="4">
        <f t="shared" si="1"/>
        <v>3127076.5063281534</v>
      </c>
      <c r="Y27" s="4">
        <f t="shared" si="1"/>
        <v>2571990.2163392268</v>
      </c>
      <c r="Z27" s="4">
        <f t="shared" si="1"/>
        <v>4157491.6204225756</v>
      </c>
      <c r="AA27" s="4">
        <f t="shared" si="1"/>
        <v>7500762.8255246533</v>
      </c>
      <c r="AB27" s="4">
        <f t="shared" si="1"/>
        <v>28976293.837646682</v>
      </c>
      <c r="AC27" s="4">
        <f t="shared" si="2"/>
        <v>46395242.95212432</v>
      </c>
      <c r="AD27" s="7">
        <f>AB27/$V27</f>
        <v>0.62538383490541316</v>
      </c>
      <c r="AE27" s="7">
        <f>AA27/V27</f>
        <v>0.16188598330846921</v>
      </c>
      <c r="AF27" s="7">
        <f>Z27/V27</f>
        <v>8.9729489483191704E-2</v>
      </c>
      <c r="AG27" s="7">
        <f>Y27/V27</f>
        <v>5.5510242746905483E-2</v>
      </c>
      <c r="AH27" s="7">
        <f>X27/V27</f>
        <v>6.7490449556020529E-2</v>
      </c>
    </row>
    <row r="28" spans="1:34">
      <c r="A28">
        <v>5</v>
      </c>
      <c r="B28">
        <v>5</v>
      </c>
      <c r="C28">
        <v>5</v>
      </c>
      <c r="D28" s="6" t="s">
        <v>72</v>
      </c>
      <c r="E28">
        <v>18618594</v>
      </c>
      <c r="F28">
        <v>0</v>
      </c>
      <c r="G28">
        <v>1</v>
      </c>
      <c r="H28">
        <v>1</v>
      </c>
      <c r="I28">
        <v>0.62097775844405867</v>
      </c>
      <c r="J28">
        <v>0.30469389328055713</v>
      </c>
      <c r="K28">
        <v>11561732.7675</v>
      </c>
      <c r="L28">
        <v>0.73880000000000001</v>
      </c>
      <c r="M28">
        <v>0.3397</v>
      </c>
      <c r="N28">
        <v>0.90359999999999996</v>
      </c>
      <c r="O28">
        <v>129609651.88581701</v>
      </c>
      <c r="P28">
        <v>1.011334366962213</v>
      </c>
      <c r="Q28">
        <v>19.139271620209549</v>
      </c>
      <c r="R28">
        <v>8.1589089030281219</v>
      </c>
      <c r="S28">
        <v>10.486216727965941</v>
      </c>
      <c r="T28">
        <v>19.17638188138816</v>
      </c>
      <c r="U28">
        <v>42.027886500446023</v>
      </c>
      <c r="V28" s="4">
        <f t="shared" si="0"/>
        <v>128298864.93339565</v>
      </c>
      <c r="W28" s="4">
        <f t="shared" si="1"/>
        <v>1310786.9524213555</v>
      </c>
      <c r="X28" s="4">
        <f t="shared" si="1"/>
        <v>24806343.320434567</v>
      </c>
      <c r="Y28" s="4">
        <f t="shared" si="1"/>
        <v>10574733.42689568</v>
      </c>
      <c r="Z28" s="4">
        <f t="shared" si="1"/>
        <v>13591148.997108966</v>
      </c>
      <c r="AA28" s="4">
        <f t="shared" si="1"/>
        <v>24854441.80076208</v>
      </c>
      <c r="AB28" s="4">
        <f t="shared" si="1"/>
        <v>54472197.388194367</v>
      </c>
      <c r="AC28" s="4">
        <f t="shared" si="2"/>
        <v>129609651.88581701</v>
      </c>
      <c r="AD28" s="7">
        <f>AB28/$V28</f>
        <v>0.42457271478179293</v>
      </c>
      <c r="AE28" s="7">
        <f>AA28/V28</f>
        <v>0.19372300615180715</v>
      </c>
      <c r="AF28" s="7">
        <f>Z28/V28</f>
        <v>0.10593350926498531</v>
      </c>
      <c r="AG28" s="7">
        <f>Y28/V28</f>
        <v>8.2422657693701246E-2</v>
      </c>
      <c r="AH28" s="7">
        <f>X28/V28</f>
        <v>0.19334811210771344</v>
      </c>
    </row>
    <row r="29" spans="1:34">
      <c r="A29">
        <v>4</v>
      </c>
      <c r="B29">
        <v>4</v>
      </c>
      <c r="C29">
        <v>4</v>
      </c>
      <c r="D29" s="6" t="s">
        <v>73</v>
      </c>
      <c r="E29">
        <v>169922</v>
      </c>
      <c r="F29">
        <v>4.0000000000000002E-4</v>
      </c>
      <c r="G29">
        <v>1</v>
      </c>
      <c r="H29">
        <v>0.99960000000000004</v>
      </c>
      <c r="I29">
        <v>0.72773743129200452</v>
      </c>
      <c r="J29">
        <v>0.24307250908109401</v>
      </c>
      <c r="K29">
        <v>123658.5998</v>
      </c>
      <c r="L29">
        <v>0.81930000000000003</v>
      </c>
      <c r="M29">
        <v>0.64229999999999998</v>
      </c>
      <c r="N29">
        <v>0.90759999999999996</v>
      </c>
      <c r="O29">
        <v>1183404.2216552801</v>
      </c>
      <c r="P29">
        <v>3.9663162654007</v>
      </c>
      <c r="Q29">
        <v>7.1221883124222893</v>
      </c>
      <c r="R29">
        <v>3.8465016389736628</v>
      </c>
      <c r="S29">
        <v>9.6241663840849991</v>
      </c>
      <c r="T29">
        <v>23.893410195546512</v>
      </c>
      <c r="U29">
        <v>51.547417203571833</v>
      </c>
      <c r="V29" s="4">
        <f t="shared" si="0"/>
        <v>1136466.6675263282</v>
      </c>
      <c r="W29" s="4">
        <f t="shared" si="1"/>
        <v>46937.554128951931</v>
      </c>
      <c r="X29" s="4">
        <f t="shared" si="1"/>
        <v>84284.27716344432</v>
      </c>
      <c r="Y29" s="4">
        <f t="shared" si="1"/>
        <v>45519.662781653868</v>
      </c>
      <c r="Z29" s="4">
        <f t="shared" si="1"/>
        <v>113892.7912883902</v>
      </c>
      <c r="AA29" s="4">
        <f t="shared" si="1"/>
        <v>282755.62495151052</v>
      </c>
      <c r="AB29" s="4">
        <f t="shared" si="1"/>
        <v>610014.31134132924</v>
      </c>
      <c r="AC29" s="4">
        <f t="shared" si="2"/>
        <v>1183404.2216552801</v>
      </c>
      <c r="AD29" s="7">
        <f>AB29/$V29</f>
        <v>0.53676392697826059</v>
      </c>
      <c r="AE29" s="7">
        <f>AA29/V29</f>
        <v>0.24880239168559687</v>
      </c>
      <c r="AF29" s="7">
        <f>Z29/V29</f>
        <v>0.10021656995562668</v>
      </c>
      <c r="AG29" s="7">
        <f>Y29/V29</f>
        <v>4.0053671684655304E-2</v>
      </c>
      <c r="AH29" s="7">
        <f>X29/V29</f>
        <v>7.4163439695860436E-2</v>
      </c>
    </row>
    <row r="30" spans="1:34">
      <c r="A30">
        <v>3</v>
      </c>
      <c r="B30">
        <v>3</v>
      </c>
      <c r="C30">
        <v>3</v>
      </c>
      <c r="D30" s="6" t="s">
        <v>74</v>
      </c>
      <c r="E30">
        <v>4789332</v>
      </c>
      <c r="F30">
        <v>0</v>
      </c>
      <c r="G30">
        <v>1</v>
      </c>
      <c r="H30">
        <v>1</v>
      </c>
      <c r="I30">
        <v>0.63468701159159568</v>
      </c>
      <c r="J30">
        <v>0.28946912023700921</v>
      </c>
      <c r="K30">
        <v>3039726.8146000002</v>
      </c>
      <c r="L30">
        <v>0.74099999999999999</v>
      </c>
      <c r="M30">
        <v>0.42099999999999999</v>
      </c>
      <c r="N30">
        <v>0.90049999999999997</v>
      </c>
      <c r="O30">
        <v>33312953.58359126</v>
      </c>
      <c r="P30">
        <v>4.8624643780414978</v>
      </c>
      <c r="Q30">
        <v>15.61112839319888</v>
      </c>
      <c r="R30">
        <v>7.2711305306157161</v>
      </c>
      <c r="S30">
        <v>10.789882787715969</v>
      </c>
      <c r="T30">
        <v>22.352135847539401</v>
      </c>
      <c r="U30">
        <v>39.113258062888519</v>
      </c>
      <c r="V30" s="4">
        <f t="shared" si="0"/>
        <v>31693123.082315635</v>
      </c>
      <c r="W30" s="4">
        <f t="shared" si="1"/>
        <v>1619830.5012756237</v>
      </c>
      <c r="X30" s="4">
        <f t="shared" si="1"/>
        <v>5200527.9555011792</v>
      </c>
      <c r="Y30" s="4">
        <f t="shared" si="1"/>
        <v>2422228.3386663464</v>
      </c>
      <c r="Z30" s="4">
        <f t="shared" si="1"/>
        <v>3594428.6447957237</v>
      </c>
      <c r="AA30" s="4">
        <f t="shared" si="1"/>
        <v>7446156.6398320636</v>
      </c>
      <c r="AB30" s="4">
        <f t="shared" si="1"/>
        <v>13029781.503520317</v>
      </c>
      <c r="AC30" s="4">
        <f t="shared" si="2"/>
        <v>33312953.583591253</v>
      </c>
      <c r="AD30" s="7">
        <f>AB30/$V30</f>
        <v>0.41112330487842558</v>
      </c>
      <c r="AE30" s="7">
        <f>AA30/V30</f>
        <v>0.2349454997064308</v>
      </c>
      <c r="AF30" s="7">
        <f>Z30/V30</f>
        <v>0.11341351988126944</v>
      </c>
      <c r="AG30" s="7">
        <f>Y30/V30</f>
        <v>7.6427568604556975E-2</v>
      </c>
      <c r="AH30" s="7">
        <f>X30/V30</f>
        <v>0.16409010692931705</v>
      </c>
    </row>
    <row r="31" spans="1:34">
      <c r="A31">
        <v>2</v>
      </c>
      <c r="B31">
        <v>2</v>
      </c>
      <c r="C31">
        <v>2</v>
      </c>
      <c r="D31" s="6" t="s">
        <v>75</v>
      </c>
      <c r="E31">
        <v>624315</v>
      </c>
      <c r="F31">
        <v>1E-4</v>
      </c>
      <c r="G31">
        <v>1</v>
      </c>
      <c r="H31">
        <v>0.99990000000000001</v>
      </c>
      <c r="I31">
        <v>0.73071312238213082</v>
      </c>
      <c r="J31">
        <v>0.24808488963231159</v>
      </c>
      <c r="K31">
        <v>456195.163</v>
      </c>
      <c r="L31">
        <v>0.83009999999999995</v>
      </c>
      <c r="M31">
        <v>0.66639999999999999</v>
      </c>
      <c r="N31">
        <v>0.90759999999999996</v>
      </c>
      <c r="O31">
        <v>4364200.2569493437</v>
      </c>
      <c r="P31">
        <v>9.6745584388527508</v>
      </c>
      <c r="Q31">
        <v>8.2597398087918688</v>
      </c>
      <c r="R31">
        <v>3.4950172457695778</v>
      </c>
      <c r="S31">
        <v>6.6112641496330937</v>
      </c>
      <c r="T31">
        <v>21.018426352461859</v>
      </c>
      <c r="U31">
        <v>50.940994004490832</v>
      </c>
      <c r="V31" s="4">
        <f t="shared" si="0"/>
        <v>3941983.1527022175</v>
      </c>
      <c r="W31" s="4">
        <f t="shared" si="1"/>
        <v>422217.1042471262</v>
      </c>
      <c r="X31" s="4">
        <f t="shared" si="1"/>
        <v>360471.58595864195</v>
      </c>
      <c r="Y31" s="4">
        <f t="shared" si="1"/>
        <v>152529.55162029978</v>
      </c>
      <c r="Z31" s="4">
        <f t="shared" si="1"/>
        <v>288528.80700588733</v>
      </c>
      <c r="AA31" s="4">
        <f t="shared" si="1"/>
        <v>917286.21688084898</v>
      </c>
      <c r="AB31" s="4">
        <f t="shared" si="1"/>
        <v>2223166.9912365386</v>
      </c>
      <c r="AC31" s="4">
        <f t="shared" si="2"/>
        <v>4364200.2569493428</v>
      </c>
      <c r="AD31" s="7">
        <f>AB31/$V31</f>
        <v>0.56397171299744508</v>
      </c>
      <c r="AE31" s="7">
        <f>AA31/V31</f>
        <v>0.23269663551252168</v>
      </c>
      <c r="AF31" s="7">
        <f>Z31/V31</f>
        <v>7.3193820427188208E-2</v>
      </c>
      <c r="AG31" s="7">
        <f>Y31/V31</f>
        <v>3.8693608194581258E-2</v>
      </c>
      <c r="AH31" s="7">
        <f>X31/V31</f>
        <v>9.1444222868263605E-2</v>
      </c>
    </row>
    <row r="32" spans="1:34">
      <c r="A32">
        <v>1</v>
      </c>
      <c r="B32">
        <v>1</v>
      </c>
      <c r="C32">
        <v>1</v>
      </c>
      <c r="D32" s="6" t="s">
        <v>76</v>
      </c>
      <c r="E32">
        <v>709082</v>
      </c>
      <c r="F32">
        <v>2.0000000000000001E-4</v>
      </c>
      <c r="G32">
        <v>1</v>
      </c>
      <c r="H32">
        <v>0.99980000000000002</v>
      </c>
      <c r="I32">
        <v>0.63923208345438187</v>
      </c>
      <c r="J32">
        <v>0.26900485576232291</v>
      </c>
      <c r="K32">
        <v>453267.96419999999</v>
      </c>
      <c r="L32">
        <v>0.72219999999999995</v>
      </c>
      <c r="M32">
        <v>0.46200000000000002</v>
      </c>
      <c r="N32">
        <v>0.87239999999999995</v>
      </c>
      <c r="O32">
        <v>4974489.5363272661</v>
      </c>
      <c r="P32">
        <v>3.9026723893754931</v>
      </c>
      <c r="Q32">
        <v>12.08856736673628</v>
      </c>
      <c r="R32">
        <v>8.1712584312604104</v>
      </c>
      <c r="S32">
        <v>14.543847975074501</v>
      </c>
      <c r="T32">
        <v>24.58817773645815</v>
      </c>
      <c r="U32">
        <v>36.705476101095172</v>
      </c>
      <c r="V32" s="4">
        <f t="shared" si="0"/>
        <v>4780351.5066806488</v>
      </c>
      <c r="W32" s="4">
        <f t="shared" si="1"/>
        <v>194138.02964661721</v>
      </c>
      <c r="X32" s="4">
        <f t="shared" si="1"/>
        <v>601344.51875016885</v>
      </c>
      <c r="Y32" s="4">
        <f t="shared" si="1"/>
        <v>406478.39564930863</v>
      </c>
      <c r="Z32" s="4">
        <f t="shared" si="1"/>
        <v>723482.195699426</v>
      </c>
      <c r="AA32" s="4">
        <f t="shared" si="1"/>
        <v>1223136.3286736612</v>
      </c>
      <c r="AB32" s="4">
        <f t="shared" si="1"/>
        <v>1825910.067908085</v>
      </c>
      <c r="AC32" s="4">
        <f t="shared" si="2"/>
        <v>4974489.5363272671</v>
      </c>
      <c r="AD32" s="7">
        <f>AB32/$V32</f>
        <v>0.38196146566969702</v>
      </c>
      <c r="AE32" s="7">
        <f>AA32/V32</f>
        <v>0.2558674455140591</v>
      </c>
      <c r="AF32" s="7">
        <f>Z32/V32</f>
        <v>0.15134497843690853</v>
      </c>
      <c r="AG32" s="7">
        <f>Y32/V32</f>
        <v>8.5031068339063751E-2</v>
      </c>
      <c r="AH32" s="7">
        <f>X32/V32</f>
        <v>0.12579504204027181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0A3FBAC5D8444BB61A1D326C31EA2" ma:contentTypeVersion="13" ma:contentTypeDescription="Create a new document." ma:contentTypeScope="" ma:versionID="dee89a84d6a2db31fc5cea7fc1ac4c0d">
  <xsd:schema xmlns:xsd="http://www.w3.org/2001/XMLSchema" xmlns:xs="http://www.w3.org/2001/XMLSchema" xmlns:p="http://schemas.microsoft.com/office/2006/metadata/properties" xmlns:ns2="5741c455-c65e-4983-a6ae-63a7b6d11f95" xmlns:ns3="81fdb7c0-a6cf-4510-a70b-fd44db3cf6e4" targetNamespace="http://schemas.microsoft.com/office/2006/metadata/properties" ma:root="true" ma:fieldsID="0f63e96a3dff63ba04f83daa359c05c1" ns2:_="" ns3:_="">
    <xsd:import namespace="5741c455-c65e-4983-a6ae-63a7b6d11f95"/>
    <xsd:import namespace="81fdb7c0-a6cf-4510-a70b-fd44db3cf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1c455-c65e-4983-a6ae-63a7b6d11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db7c0-a6cf-4510-a70b-fd44db3cf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960EE-3E08-4A1C-8FB7-4869E816B71F}"/>
</file>

<file path=customXml/itemProps2.xml><?xml version="1.0" encoding="utf-8"?>
<ds:datastoreItem xmlns:ds="http://schemas.openxmlformats.org/officeDocument/2006/customXml" ds:itemID="{EA4E4CAE-0457-48F7-95B1-086666E4895C}"/>
</file>

<file path=customXml/itemProps3.xml><?xml version="1.0" encoding="utf-8"?>
<ds:datastoreItem xmlns:ds="http://schemas.openxmlformats.org/officeDocument/2006/customXml" ds:itemID="{AA2A4518-2641-4041-80CE-43E68325C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Kristen (L&amp;W, Black Mountain)</dc:creator>
  <cp:keywords/>
  <dc:description/>
  <cp:lastModifiedBy>Kimberley Shields</cp:lastModifiedBy>
  <cp:revision/>
  <dcterms:created xsi:type="dcterms:W3CDTF">2021-11-04T02:42:08Z</dcterms:created>
  <dcterms:modified xsi:type="dcterms:W3CDTF">2021-12-17T01:11:37Z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0x010100FA70A3FBAC5D8444BB61A1D326C31EA2</vt:lpwstr>
  </property>
</Properties>
</file>