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filterPrivacy="1" codeName="ThisWorkbook" defaultThemeVersion="124226"/>
  <xr:revisionPtr revIDLastSave="44" documentId="13_ncr:1_{4494499E-348B-47F2-8B62-7841D30AE22A}" xr6:coauthVersionLast="47" xr6:coauthVersionMax="47" xr10:uidLastSave="{23F5E7D9-6F96-4183-81D1-C8E9E836E909}"/>
  <bookViews>
    <workbookView xWindow="-120" yWindow="-120" windowWidth="29040" windowHeight="15990" tabRatio="858" activeTab="12" xr2:uid="{00000000-000D-0000-FFFF-FFFF00000000}"/>
  </bookViews>
  <sheets>
    <sheet name="Table 1.1 NCCE" sheetId="81" r:id="rId1"/>
    <sheet name="Table 1.2" sheetId="66" r:id="rId2"/>
    <sheet name="Table 1.3" sheetId="57" r:id="rId3"/>
    <sheet name="Table 1.4" sheetId="78" r:id="rId4"/>
    <sheet name="Table 1.5" sheetId="79" r:id="rId5"/>
    <sheet name="Table 2.X.1 NCCE" sheetId="67" r:id="rId6"/>
    <sheet name="Table 3.1" sheetId="21" r:id="rId7"/>
    <sheet name="Table 3.2 NCCE" sheetId="71" r:id="rId8"/>
    <sheet name="Table 3.3" sheetId="26" r:id="rId9"/>
    <sheet name="Table 3.4" sheetId="73" r:id="rId10"/>
    <sheet name="Table 3.5" sheetId="28" r:id="rId11"/>
    <sheet name="Table 3.6" sheetId="74" r:id="rId12"/>
    <sheet name="Table 3.7" sheetId="75" r:id="rId13"/>
  </sheets>
  <definedNames>
    <definedName name="_xlnm._FilterDatabase" localSheetId="8" hidden="1">'Table 3.3'!$A$3:$F$31</definedName>
    <definedName name="_xlnm.Print_Area" localSheetId="0">'Table 1.1 NCCE'!$A$1:$E$34</definedName>
    <definedName name="_xlnm.Print_Area" localSheetId="1">'Table 1.2'!$A$1:$F$10</definedName>
    <definedName name="_xlnm.Print_Area" localSheetId="2">'Table 1.3'!$A$1:$F$11</definedName>
    <definedName name="_xlnm.Print_Area" localSheetId="3">'Table 1.4'!$A$1:$F$7</definedName>
    <definedName name="_xlnm.Print_Area" localSheetId="4">'Table 1.5'!$A$1:$F$9</definedName>
    <definedName name="_xlnm.Print_Area" localSheetId="5">'Table 2.X.1 NCCE'!$A$3:$F$20</definedName>
    <definedName name="_xlnm.Print_Area" localSheetId="6">'Table 3.1'!$A$1:$G$12</definedName>
    <definedName name="_xlnm.Print_Area" localSheetId="7">'Table 3.2 NCCE'!$A$1:$F$45</definedName>
    <definedName name="_xlnm.Print_Area" localSheetId="8">'Table 3.3'!$A$1:$F$41</definedName>
    <definedName name="_xlnm.Print_Area" localSheetId="9">'Table 3.4'!$A$1:$E$18</definedName>
    <definedName name="_xlnm.Print_Area" localSheetId="10">'Table 3.5'!$A$1:$F$39</definedName>
    <definedName name="_xlnm.Print_Area" localSheetId="11">'Table 3.6'!$A$1:$F$24</definedName>
    <definedName name="_xlnm.Print_Area" localSheetId="12">'Table 3.7'!$A$1:$E$32</definedName>
    <definedName name="Z_1E4EBAB2_6872_4520_BF8A_226AAF054257_.wvu.PrintArea" localSheetId="7" hidden="1">'Table 3.2 NCCE'!#REF!</definedName>
    <definedName name="Z_B25D4AC8_47EB_407B_BE70_8908CEF72BED_.wvu.PrintArea" localSheetId="7" hidden="1">'Table 3.2 NCCE'!#REF!</definedName>
    <definedName name="Z_BF9299E5_737A_4E0C_9D41_A753AB534F5C_.wvu.PrintArea" localSheetId="7" hidden="1">'Table 3.2 NCCE'!#REF!</definedName>
    <definedName name="Z_BFB02F83_41B1_44AF_A78B_0A94ECFFD68F_.wvu.PrintArea" localSheetId="7" hidden="1">'Table 3.2 NCCE'!#REF!</definedName>
    <definedName name="Z_D4786556_5610_4637_8BFC_AE78BCCB000A_.wvu.Cols" localSheetId="10" hidden="1">'Table 3.5'!#REF!</definedName>
    <definedName name="Z_E17A761E_E232_4B16_B081_29C59F6C978B_.wvu.Cols" localSheetId="10" hidden="1">'Table 3.5'!#REF!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67" l="1"/>
  <c r="C18" i="67" l="1"/>
  <c r="B18" i="67"/>
  <c r="F9" i="67"/>
  <c r="E9" i="67"/>
  <c r="D9" i="67"/>
  <c r="C9" i="67"/>
  <c r="B13" i="67" l="1"/>
  <c r="B10" i="67"/>
  <c r="B14" i="67" l="1"/>
  <c r="B15" i="67" s="1"/>
  <c r="F13" i="67" l="1"/>
  <c r="E13" i="67"/>
  <c r="D13" i="67"/>
  <c r="C13" i="67"/>
  <c r="F11" i="21" l="1"/>
  <c r="E11" i="21"/>
  <c r="D11" i="21"/>
  <c r="C11" i="21"/>
  <c r="F8" i="21"/>
  <c r="E8" i="21"/>
  <c r="D8" i="21"/>
  <c r="C8" i="21"/>
  <c r="G5" i="21" l="1"/>
  <c r="G8" i="21" s="1"/>
  <c r="G6" i="21"/>
  <c r="G11" i="21" s="1"/>
  <c r="C10" i="67"/>
  <c r="C14" i="67" s="1"/>
  <c r="C15" i="67" s="1"/>
  <c r="E10" i="67"/>
  <c r="E14" i="67" s="1"/>
  <c r="E15" i="67" s="1"/>
  <c r="F10" i="67"/>
  <c r="F14" i="67" s="1"/>
  <c r="F15" i="67" s="1"/>
  <c r="D10" i="67"/>
  <c r="D14" i="67" s="1"/>
  <c r="D15" i="67" s="1"/>
</calcChain>
</file>

<file path=xl/sharedStrings.xml><?xml version="1.0" encoding="utf-8"?>
<sst xmlns="http://schemas.openxmlformats.org/spreadsheetml/2006/main" count="327" uniqueCount="272">
  <si>
    <t>Departmental</t>
  </si>
  <si>
    <t>Departmental appropriation</t>
  </si>
  <si>
    <t>Equity injection</t>
  </si>
  <si>
    <t>Total departmental annual appropriations</t>
  </si>
  <si>
    <t>Opening balance</t>
  </si>
  <si>
    <t>Non-appropriation receipts</t>
  </si>
  <si>
    <t>Total special accounts</t>
  </si>
  <si>
    <t>Total departmental resourcing</t>
  </si>
  <si>
    <t>Outcome 1</t>
  </si>
  <si>
    <t>2022-23</t>
  </si>
  <si>
    <t>Prepared on a resourcing (i.e. appropriations available) basis.</t>
  </si>
  <si>
    <t xml:space="preserve">All figures shown above are GST exclusive - these may not match figures in the cash flow statement. </t>
  </si>
  <si>
    <t xml:space="preserve">Other </t>
  </si>
  <si>
    <t>Program</t>
  </si>
  <si>
    <t>2022-23
$'000</t>
  </si>
  <si>
    <t>2023-24
$'000</t>
  </si>
  <si>
    <t>2024-25
$'000</t>
  </si>
  <si>
    <t>2025-26
$'000</t>
  </si>
  <si>
    <t>Total</t>
  </si>
  <si>
    <t>Prepared on a Government Financial Statistics (Underlying Cash) basis. Figures displayed as a 
negative (-) represent a decrease in funds and a positive (+) represent an increase in funds.</t>
  </si>
  <si>
    <t>Program impacted</t>
  </si>
  <si>
    <t>Annual appropriations</t>
  </si>
  <si>
    <t>Changes in Parameters</t>
  </si>
  <si>
    <t xml:space="preserve">Departmental </t>
  </si>
  <si>
    <t>Additional Estimates
$'000</t>
  </si>
  <si>
    <t>Reduced Estimates
$'000</t>
  </si>
  <si>
    <t>Departmental programs</t>
  </si>
  <si>
    <t>Total departmental</t>
  </si>
  <si>
    <t>Non-operating</t>
  </si>
  <si>
    <t>Equity injections</t>
  </si>
  <si>
    <t>Total non-operating</t>
  </si>
  <si>
    <t>Total other services</t>
  </si>
  <si>
    <t>Table for non-corporate Commonwealth entities only</t>
  </si>
  <si>
    <t>2024-25
Forward
estimate
$'000</t>
  </si>
  <si>
    <t>2025-26
Forward
estimate
$'000</t>
  </si>
  <si>
    <t>s74 External Revenue (a)</t>
  </si>
  <si>
    <t>Special accounts</t>
  </si>
  <si>
    <t>Departmental expenses</t>
  </si>
  <si>
    <t>Departmental total</t>
  </si>
  <si>
    <t>Total expenses for Outcome 1</t>
  </si>
  <si>
    <t>(a) Estimated expenses incurred in relation to receipts retained under section 74 of the PGPA Act 2013.</t>
  </si>
  <si>
    <t>Revenue from Government</t>
  </si>
  <si>
    <t>Outcome</t>
  </si>
  <si>
    <t>Opening
balance
$'000</t>
  </si>
  <si>
    <t>Receipts
$'000</t>
  </si>
  <si>
    <t>Payments
$'000</t>
  </si>
  <si>
    <t>Adjustments
$'000</t>
  </si>
  <si>
    <t>Closing
balance
$'000</t>
  </si>
  <si>
    <t>(D) = Departmental</t>
  </si>
  <si>
    <t>Non-Corporate Commonwealth Entity</t>
  </si>
  <si>
    <t>Table 3.2 Comprehensive income statement (showing net cost of services) for the period ended 30 June</t>
  </si>
  <si>
    <t>2024-25
Forward estimate
$'000</t>
  </si>
  <si>
    <t>2025-26
Forward estimate
$'000</t>
  </si>
  <si>
    <t>EXPENSES</t>
  </si>
  <si>
    <t>Employee benefits</t>
  </si>
  <si>
    <t>Suppliers</t>
  </si>
  <si>
    <t>Depreciation and amortisation</t>
  </si>
  <si>
    <t>Finance costs</t>
  </si>
  <si>
    <t>Write-down and impairment of assets</t>
  </si>
  <si>
    <t>Total expenses</t>
  </si>
  <si>
    <t xml:space="preserve">LESS: </t>
  </si>
  <si>
    <t>OWN-SOURCE INCOME</t>
  </si>
  <si>
    <t>Own-source revenue</t>
  </si>
  <si>
    <t>Other revenue</t>
  </si>
  <si>
    <t>Total own-source revenue</t>
  </si>
  <si>
    <t>Gains</t>
  </si>
  <si>
    <t>Sale of assets</t>
  </si>
  <si>
    <t>Gain on lease disposal</t>
  </si>
  <si>
    <t>Other gains</t>
  </si>
  <si>
    <t>Total gains</t>
  </si>
  <si>
    <t>Total own-source income</t>
  </si>
  <si>
    <t>OTHER COMPREHENSIVE INCOME</t>
  </si>
  <si>
    <t>Changes in asset revaluation surplus</t>
  </si>
  <si>
    <t>Total other comprehensive income</t>
  </si>
  <si>
    <t>Table 3.2 Comprehensive income statement (showing net cost of services) for the period ended 30 June (continued)</t>
  </si>
  <si>
    <t>Note: Impact of net cash appropriation arrangements</t>
  </si>
  <si>
    <t>less: lease principal repayments (b)</t>
  </si>
  <si>
    <t>Net Cash Operating Surplus/ (Deficit)</t>
  </si>
  <si>
    <t>Prepared on Australian Accounting Standards basis.</t>
  </si>
  <si>
    <t>Table 3.3: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</si>
  <si>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</si>
  <si>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</si>
  <si>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</si>
  <si>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</si>
  <si>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</si>
  <si>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</si>
  <si>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</si>
  <si>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</si>
  <si>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Intangibles</t>
  </si>
  <si>
    <t>Other non-financial assets</t>
  </si>
  <si>
    <t>Total non-financial assets</t>
  </si>
  <si>
    <t>Assets held for sale</t>
  </si>
  <si>
    <t>Total assets</t>
  </si>
  <si>
    <t>LIABILITIES</t>
  </si>
  <si>
    <t>Payables</t>
  </si>
  <si>
    <t>Other payables</t>
  </si>
  <si>
    <t>Total payables</t>
  </si>
  <si>
    <t>Interest bearing liabilities</t>
  </si>
  <si>
    <t>Leases</t>
  </si>
  <si>
    <t>Total interest bearing liabilities</t>
  </si>
  <si>
    <t>Provisions</t>
  </si>
  <si>
    <t>Employee provisions</t>
  </si>
  <si>
    <t>Other provisions</t>
  </si>
  <si>
    <t>Total provisions</t>
  </si>
  <si>
    <t>Total liabilities</t>
  </si>
  <si>
    <t>Net assets</t>
  </si>
  <si>
    <t>EQUITY*</t>
  </si>
  <si>
    <t>Parent entity interest</t>
  </si>
  <si>
    <t>Contributed equity</t>
  </si>
  <si>
    <t>Reserves</t>
  </si>
  <si>
    <t>Total parent entity interest</t>
  </si>
  <si>
    <t>Total Equity</t>
  </si>
  <si>
    <t>* Equity is the residual interest in assets after the deduction of liabilities</t>
  </si>
  <si>
    <t>Retained
earnings 
$'000</t>
  </si>
  <si>
    <t>Asset
revaluation
reserve
$'000</t>
  </si>
  <si>
    <t>Contributed
equity /
capital
$'000</t>
  </si>
  <si>
    <t>Total
equity
$'000</t>
  </si>
  <si>
    <t>Adjusted opening balance</t>
  </si>
  <si>
    <t>Comprehensive income</t>
  </si>
  <si>
    <t>Surplus/(deficit) for the period</t>
  </si>
  <si>
    <t>Total comprehensive income</t>
  </si>
  <si>
    <t>Transactions with owners</t>
  </si>
  <si>
    <t>Contributions by owners</t>
  </si>
  <si>
    <t>Equity Injection - Appropriation</t>
  </si>
  <si>
    <t>Departmental Capital Budget (DCB)</t>
  </si>
  <si>
    <t>Other</t>
  </si>
  <si>
    <t>Table 3.5: Budgeted departmental statement of cash flows (for the period ended 30 June)</t>
  </si>
  <si>
    <t>OPERATING ACTIVITIES</t>
  </si>
  <si>
    <t>Cash received</t>
  </si>
  <si>
    <t>Appropriations</t>
  </si>
  <si>
    <t>Net GST received</t>
  </si>
  <si>
    <t>Total cash received</t>
  </si>
  <si>
    <t>Cash used</t>
  </si>
  <si>
    <t>Employees</t>
  </si>
  <si>
    <t>Net GST paid</t>
  </si>
  <si>
    <t>Interest payments on lease liability</t>
  </si>
  <si>
    <t>Total cash used</t>
  </si>
  <si>
    <t>Net cash from / (used by)
operating activities</t>
  </si>
  <si>
    <t>INVESTING ACTIVITIES</t>
  </si>
  <si>
    <t>FINANCING ACTIVITIES</t>
  </si>
  <si>
    <t>Principal payments on lease liability</t>
  </si>
  <si>
    <t>Table 3.6 Departmental capital budget statement (for the period ended 30 June)</t>
  </si>
  <si>
    <t>NEW CAPITAL APPROPRIATIONS</t>
  </si>
  <si>
    <t>Capital budget - Act No. 1 and Bill 3 (DCB)</t>
  </si>
  <si>
    <t>Equity injections - Act No. 2 and Bill 4</t>
  </si>
  <si>
    <t>Total new capital appropriations</t>
  </si>
  <si>
    <t>Provided for:</t>
  </si>
  <si>
    <t>Purchase of non-financial assets</t>
  </si>
  <si>
    <t>Total Items</t>
  </si>
  <si>
    <t>PURCHASE OF NON-FINANCIAL ASSETS</t>
  </si>
  <si>
    <t>Funded by capital appropriations (a)</t>
  </si>
  <si>
    <t>Funded by capital appropriation - DCB (b)</t>
  </si>
  <si>
    <t>TOTAL</t>
  </si>
  <si>
    <t>Total purchases</t>
  </si>
  <si>
    <t>less: ROU Addtions</t>
  </si>
  <si>
    <t>Total cash used to acquire assets</t>
  </si>
  <si>
    <t>(b) Includes purchases from current and previous years’ Departmental Capital Budgets (DCBs).</t>
  </si>
  <si>
    <t>Buildings
$'000</t>
  </si>
  <si>
    <t>Other
property,
plant and
equipment
$'000</t>
  </si>
  <si>
    <t>Computer
software
and
intangibles
$'000</t>
  </si>
  <si>
    <t>Total
$'000</t>
  </si>
  <si>
    <t xml:space="preserve">Gross book value </t>
  </si>
  <si>
    <t>Gross book value - ROU assets</t>
  </si>
  <si>
    <t>Accumulated depreciation/amortisation and impairment - ROU assets</t>
  </si>
  <si>
    <t>Opening net book balance</t>
  </si>
  <si>
    <t>CAPITAL ASSET ADDITIONS</t>
  </si>
  <si>
    <t>By purchase - appropriation equity (a)</t>
  </si>
  <si>
    <t>By purchase - other</t>
  </si>
  <si>
    <t>By purchase - other - ROU assets</t>
  </si>
  <si>
    <t>Total additions</t>
  </si>
  <si>
    <t>Other movements</t>
  </si>
  <si>
    <t>Depreciation/amortisation expense</t>
  </si>
  <si>
    <t>Depreciation/amortisation on 
 ROU assets</t>
  </si>
  <si>
    <t>Total other movements</t>
  </si>
  <si>
    <t>Gross book value</t>
  </si>
  <si>
    <t>Closing net book balance</t>
  </si>
  <si>
    <t>Actual
available
appropriation
2022-23
$'000</t>
  </si>
  <si>
    <t>Estimate
as at
Budget
2023-24
$'000</t>
  </si>
  <si>
    <t>Proposed
Additional
Estimates
2023-24
$'000</t>
  </si>
  <si>
    <t>Total
estimate at
Additional
Estimates
2023-24
$'000</t>
  </si>
  <si>
    <t>Actual
2022-23</t>
  </si>
  <si>
    <t>2023-24</t>
  </si>
  <si>
    <t>Additional Estimates for 2023-24 as at February 2024</t>
  </si>
  <si>
    <t>Table 1.2 Entity 2023-24 measures since the Budget</t>
  </si>
  <si>
    <t>2026-27
$'000</t>
  </si>
  <si>
    <t>Table 1.3: Additional Estimates and other variations to outcomes since the 2023-24 Budget</t>
  </si>
  <si>
    <t>2022-23
Available
$'000</t>
  </si>
  <si>
    <t>2023-24
Budget
$'000</t>
  </si>
  <si>
    <t>2023-24
Revised
$'000</t>
  </si>
  <si>
    <t>2022-23
Actual
expenses
$'000</t>
  </si>
  <si>
    <t>2023-24
Revised estimated expenses
$'000</t>
  </si>
  <si>
    <t>2026-27
Forward
estimate
$'000</t>
  </si>
  <si>
    <t>2022-23 actual</t>
  </si>
  <si>
    <t>2022-23
Actual
$'000</t>
  </si>
  <si>
    <t>2023-24
Revised budget
$'000</t>
  </si>
  <si>
    <t>2026-27
Forward estimate
$'000</t>
  </si>
  <si>
    <t>As at 1 July 2023</t>
  </si>
  <si>
    <t>As at 30 June 2024</t>
  </si>
  <si>
    <r>
      <t xml:space="preserve">(b) "Appropriation ordinary annual services" refers to funding provided through </t>
    </r>
    <r>
      <rPr>
        <i/>
        <sz val="8"/>
        <rFont val="Arial"/>
        <family val="2"/>
      </rPr>
      <t>Appropriation Act (No. 1) 2023-2024</t>
    </r>
    <r>
      <rPr>
        <sz val="8"/>
        <rFont val="Arial"/>
        <family val="2"/>
      </rPr>
      <t xml:space="preserve"> and 
Appropriation Bill (No. 3) 2023-2024 for depreciation/amortisation expenses, Departmental Capital Budget or other operational expenses.</t>
    </r>
  </si>
  <si>
    <t>(a) From 2010-11, the Government introduced the net cash appropriation arrangement that provided non-corporate Commonwealth entities with a separate Departmental Capital Budget (DCB) under Appropriation Act (No.1) or Bill (No. 3). This replaced revenue appropriations provided under Appropriation Act (No.1) or Bill (No.3) used for depreciation/amortisation expenses. For information regarding DCB, refer to Table 3.6 Departmental Capital Budget Statement.</t>
  </si>
  <si>
    <t>(a) Includes proposed Appropriation Bill (No. 4), current Appropriation Act No. 2, and prior year Appropriation Act No. 2/4/6 (inclusive of Supply Act arrangements).</t>
  </si>
  <si>
    <t>Table 1.4 - Appropriation Bill (No. 3) 2023-2024</t>
  </si>
  <si>
    <t>Table 1.5 - Appropriation Bill (No. 4) 2023-2024</t>
  </si>
  <si>
    <t>Annual appropriations - ordinary annual
 services (a)</t>
  </si>
  <si>
    <t>less departmental appropriations drawn
 from annual/special appropriations and
 credited to special accounts</t>
  </si>
  <si>
    <t>Net impact on appropriations for
 Outcome 1 (departmental)</t>
  </si>
  <si>
    <t>Total net impact on appropriations
 for Outcome 1</t>
  </si>
  <si>
    <t>Expenses not requiring appropriation in
 the Budget year (b)</t>
  </si>
  <si>
    <t>Table 3.1: Estimates of special account flows and balances</t>
  </si>
  <si>
    <t>Total special accounts
 2023-24 Budget estimate</t>
  </si>
  <si>
    <t>Sale of goods and rendering of
 services</t>
  </si>
  <si>
    <t>Net (cost of)/contribution by
 services</t>
  </si>
  <si>
    <t>Surplus/(deficit) attributable to the
 Australian Government</t>
  </si>
  <si>
    <t>Total comprehensive income/(loss)
 attributable to the Australian
 Government</t>
  </si>
  <si>
    <t>Total comprehensive income/(loss)
 - as per statement of
 Comprehensive Income</t>
  </si>
  <si>
    <t>plus: depreciation/amortisation of assets
 funded through appropriations
 (departmental capital budget funding
 and/or equity injections) (a)</t>
  </si>
  <si>
    <t>plus: depreciation/amortisation
 expenses for ROU assets (b)</t>
  </si>
  <si>
    <t>Liabilities included in disposal groups 
 held for sale</t>
  </si>
  <si>
    <t>Retained surplus / (accumulated 
 deficit)</t>
  </si>
  <si>
    <t>Table 3.4: Departmental statement of changes in equity — summary of movement 
(Budget year 2023-24)</t>
  </si>
  <si>
    <t>Balance carried forward from 
 previous period</t>
  </si>
  <si>
    <t>Sub-total transactions with
 owners</t>
  </si>
  <si>
    <t>Estimated closing balance as at
 30 June 2024</t>
  </si>
  <si>
    <t>Closing balance attributable to
 the Australian Government</t>
  </si>
  <si>
    <t>Sale of goods and rendering of 
 services</t>
  </si>
  <si>
    <t>s74 External Revenue 
 transferred to the OPA</t>
  </si>
  <si>
    <t>Proceeds from sales of property, 
 plant and equipment</t>
  </si>
  <si>
    <t>Purchase of property, plant, and 
 equipment and intangibles</t>
  </si>
  <si>
    <t>Net cash from / (used by)
 investing activities</t>
  </si>
  <si>
    <t>Net cash from/(used by)
 financing activities</t>
  </si>
  <si>
    <t>Net increase/(decrease) in cash
 held</t>
  </si>
  <si>
    <t>Cash and cash equivalents at the
 beginning of the reporting period</t>
  </si>
  <si>
    <t>Cash and cash equivalents at 
 the end of the reporting period</t>
  </si>
  <si>
    <t>RECONCILIATION OF CASH USED TO
 ACQUIRE ASSETS TO ASSET
 MOVEMENT TABLE</t>
  </si>
  <si>
    <t>Table 3.7: Statement of departmental asset movements (Budget Year 2023-24)</t>
  </si>
  <si>
    <t>Accumulated depreciation/
 amortisation and impairment</t>
  </si>
  <si>
    <t>Estimated expenditure on new
 or replacement assets</t>
  </si>
  <si>
    <t>By purchase - appropriation ordinary
 annual services (b)</t>
  </si>
  <si>
    <t>(b) Applies to leases under AASB 16 Leases.</t>
  </si>
  <si>
    <r>
      <t xml:space="preserve">(a) </t>
    </r>
    <r>
      <rPr>
        <i/>
        <sz val="8"/>
        <rFont val="Arial"/>
        <family val="2"/>
      </rPr>
      <t xml:space="preserve">Appropriation Act (No. 1) 2023-2024 </t>
    </r>
    <r>
      <rPr>
        <sz val="8"/>
        <rFont val="Arial"/>
        <family val="2"/>
      </rPr>
      <t>and</t>
    </r>
    <r>
      <rPr>
        <i/>
        <sz val="8"/>
        <rFont val="Arial"/>
        <family val="2"/>
      </rPr>
      <t xml:space="preserve"> </t>
    </r>
    <r>
      <rPr>
        <sz val="8"/>
        <rFont val="Arial"/>
        <family val="2"/>
      </rPr>
      <t>Appropriation Bill (No. 3) 2023-2024. Actual Available Appropriation column reflects the closing unspent appropriation balance from the entity’s 2022-23 annual report and encompasses Appropriation Act (No. 1) 2022-2023, Supply Act (No.1) 2022-2023 and Supply Act (No.3) 2022–2023.</t>
    </r>
  </si>
  <si>
    <t>Special Account by Act - National Policing Information Systems and Services Special Account - s59C Australian Crime Commission Act 2002 (D)</t>
  </si>
  <si>
    <t>Table 2.1: Budgeted expenses for Outcome 1</t>
  </si>
  <si>
    <t>Outcome 1: To protect Australia from criminal threats through coordinating a strategic response and the collection, assessment and dissemination of intelligence and policing information</t>
  </si>
  <si>
    <t>Program 1.1: Australian Criminal Intelligence Commission</t>
  </si>
  <si>
    <t>National Policing Information Systems and Services Special Account</t>
  </si>
  <si>
    <t>(b) Expenses not requiring appropriation in the Budget year are made up of depreciation and amortisation expenses, resources received free of charge and audit fees.</t>
  </si>
  <si>
    <t>National Strategy for the Care and Support Economy - delivering foundational initiatives</t>
  </si>
  <si>
    <t>Outcome 1 - To protect Australia from criminal threats through coordinating a strategic response and the collection, assessment and dissemination of intelligence and policing information</t>
  </si>
  <si>
    <t>Payment measures</t>
  </si>
  <si>
    <t>Departmental payments (a)</t>
  </si>
  <si>
    <t>Total resourcing for ACIC</t>
  </si>
  <si>
    <t>Prior year appropriations available</t>
  </si>
  <si>
    <t>s74 External Revenue (b)</t>
  </si>
  <si>
    <t>Departmental capital budget (c)</t>
  </si>
  <si>
    <t>(c) Departmental capital budgets are not separately identified in Appropriation Act (No.1) and form part of ordinary annual services items. Refer to Table 3.6 for further details. For accounting purposes, this amount has been designated as a 'contribution by owner'.</t>
  </si>
  <si>
    <r>
      <t xml:space="preserve">(d) </t>
    </r>
    <r>
      <rPr>
        <i/>
        <sz val="8"/>
        <rFont val="Arial"/>
        <family val="2"/>
      </rPr>
      <t xml:space="preserve">Appropriation Act (No. 2) 2023-2024 </t>
    </r>
    <r>
      <rPr>
        <sz val="8"/>
        <rFont val="Arial"/>
        <family val="2"/>
      </rPr>
      <t>and</t>
    </r>
    <r>
      <rPr>
        <i/>
        <sz val="8"/>
        <rFont val="Arial"/>
        <family val="2"/>
      </rPr>
      <t xml:space="preserve"> </t>
    </r>
    <r>
      <rPr>
        <sz val="8"/>
        <rFont val="Arial"/>
        <family val="2"/>
      </rPr>
      <t>Appropriation Bill (No. 4) 2023-2024</t>
    </r>
    <r>
      <rPr>
        <i/>
        <sz val="8"/>
        <rFont val="Arial"/>
        <family val="2"/>
      </rPr>
      <t>.</t>
    </r>
    <r>
      <rPr>
        <sz val="8"/>
        <rFont val="Arial"/>
        <family val="2"/>
      </rPr>
      <t xml:space="preserve"> Actual Available Appropriation column reflects the closing unspent appropriation balance from the entity’s 2022-23 annual report and encompasses </t>
    </r>
    <r>
      <rPr>
        <i/>
        <sz val="8"/>
        <rFont val="Arial"/>
        <family val="2"/>
      </rPr>
      <t>Appropriation Act (No. 2) 2022-2023</t>
    </r>
    <r>
      <rPr>
        <sz val="8"/>
        <rFont val="Arial"/>
        <family val="2"/>
      </rPr>
      <t xml:space="preserve">, </t>
    </r>
    <r>
      <rPr>
        <i/>
        <sz val="8"/>
        <rFont val="Arial"/>
        <family val="2"/>
      </rPr>
      <t>Supply Act (No.2) 2022-2023</t>
    </r>
    <r>
      <rPr>
        <sz val="8"/>
        <rFont val="Arial"/>
        <family val="2"/>
      </rPr>
      <t xml:space="preserve"> and </t>
    </r>
    <r>
      <rPr>
        <i/>
        <sz val="8"/>
        <rFont val="Arial"/>
        <family val="2"/>
      </rPr>
      <t>Supply Act (No.4) 2022–2023</t>
    </r>
    <r>
      <rPr>
        <sz val="8"/>
        <rFont val="Arial"/>
        <family val="2"/>
      </rPr>
      <t>.</t>
    </r>
  </si>
  <si>
    <t>Annual appropriations - other services
 - non-operating (d)</t>
  </si>
  <si>
    <t>Special accounts (e)</t>
  </si>
  <si>
    <t>Appropriation receipts (f)</t>
  </si>
  <si>
    <t xml:space="preserve">(f) Amounts credited to the special account(s) from ACIC's annual and special appropriations. </t>
  </si>
  <si>
    <t>Average staffing level (number) (g)</t>
  </si>
  <si>
    <t>(g) Average staffing level figures exclude the employees seconded to the Australian Institute of Criminology (AIC).</t>
  </si>
  <si>
    <t>Average staffing level (number) (c)</t>
  </si>
  <si>
    <t>(c) Average staffing level figures exclude the employees seconded to the AIC.</t>
  </si>
  <si>
    <t>Table 1.1: ACIC resource statement</t>
  </si>
  <si>
    <t>(e) For further information on special accounts (excluding amounts held on trust), refer to Table 3.1.</t>
  </si>
  <si>
    <t>Funded internally from departmental resources</t>
  </si>
  <si>
    <r>
      <t xml:space="preserve">(b) Estimated external revenue receipts under section 74 of the </t>
    </r>
    <r>
      <rPr>
        <i/>
        <sz val="8"/>
        <rFont val="Arial"/>
        <family val="2"/>
      </rPr>
      <t xml:space="preserve">Public Governance, Performance and
Accountability Act 2013 </t>
    </r>
    <r>
      <rPr>
        <sz val="8"/>
        <rFont val="Arial"/>
        <family val="2"/>
      </rPr>
      <t>(PGPA Act).</t>
    </r>
  </si>
  <si>
    <r>
      <t xml:space="preserve">(a) The lead entity for measure </t>
    </r>
    <r>
      <rPr>
        <i/>
        <sz val="8"/>
        <rFont val="Arial"/>
        <family val="2"/>
      </rPr>
      <t>National Strategy for the Care and Support Economy - delivering foundational initiatives</t>
    </r>
    <r>
      <rPr>
        <sz val="8"/>
        <rFont val="Arial"/>
        <family val="2"/>
      </rPr>
      <t xml:space="preserve"> is the Department of Health and Aged Care. The full measure description and package details appear in the 2023-24 Mid-Year Economic and Fiscal Outlook under the Health and Aged Care portfolio.</t>
    </r>
  </si>
  <si>
    <t>Net increase</t>
  </si>
  <si>
    <r>
      <t xml:space="preserve">(a) "Appropriation equity" refers to equity injections or Administered Assets and Liabilities appropriations provided through 
</t>
    </r>
    <r>
      <rPr>
        <i/>
        <sz val="8"/>
        <rFont val="Arial"/>
        <family val="2"/>
      </rPr>
      <t>Appropriation Act (No. 2) 2023-2024</t>
    </r>
    <r>
      <rPr>
        <sz val="8"/>
        <rFont val="Arial"/>
        <family val="2"/>
      </rPr>
      <t xml:space="preserve"> and Appropriation Bill (No. 4) 2023-2024.</t>
    </r>
  </si>
  <si>
    <t>Opening balance as at 1 July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</si>
</sst>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64" formatCode="_(* #,##0.00_);_(* \(#,##0.00\);_(* &quot;-&quot;??_);_(@_)"/>
    <numFmt numFmtId="165" formatCode="#,##0_);&quot;(&quot;#,##0&quot;)&quot;;&quot;-&quot;_)"/>
    <numFmt numFmtId="166" formatCode="_(* #,##0_);_(* \(#,##0\);_(* &quot;(x)&quot;_);_(@_)"/>
    <numFmt numFmtId="167" formatCode="_(* #,##0_);_(* \(#,##0\);_(* &quot;x&quot;_);_(@_)"/>
  </numFmts>
  <fonts count="38">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name val="Arial"/>
      <family val="2"/>
    </font>
    <font>
      <sz val="8"/>
      <color indexed="8"/>
      <name val="Arial"/>
      <family val="2"/>
    </font>
    <font>
      <b/>
      <sz val="8"/>
      <color indexed="53"/>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9"/>
      <name val="Arial"/>
      <family val="2"/>
    </font>
    <font>
      <i/>
      <sz val="8"/>
      <color indexed="8"/>
      <name val="Arial"/>
      <family val="2"/>
    </font>
    <font>
      <sz val="8"/>
      <color indexed="10"/>
      <name val="Arial"/>
      <family val="2"/>
    </font>
    <font>
      <b/>
      <i/>
      <sz val="8"/>
      <color indexed="8"/>
      <name val="Arial"/>
      <family val="2"/>
    </font>
    <font>
      <b/>
      <sz val="10"/>
      <name val="Arial"/>
      <family val="2"/>
    </font>
    <font>
      <sz val="10"/>
      <name val="Arial"/>
      <family val="2"/>
    </font>
    <font>
      <b/>
      <sz val="9"/>
      <name val="Arial"/>
      <family val="2"/>
    </font>
    <font>
      <sz val="11"/>
      <name val="Calibri"/>
      <family val="2"/>
    </font>
    <font>
      <sz val="8"/>
      <name val="Calibri"/>
      <family val="2"/>
    </font>
    <font>
      <b/>
      <i/>
      <sz val="8"/>
      <name val="Arial"/>
      <family val="2"/>
    </font>
    <font>
      <sz val="11"/>
      <color theme="1"/>
      <name val="Calibri"/>
      <family val="2"/>
      <scheme val="minor"/>
    </font>
    <font>
      <b/>
      <sz val="8"/>
      <color theme="9" tint="-0.249977111117893"/>
      <name val="Arial"/>
      <family val="2"/>
    </font>
    <font>
      <sz val="10"/>
      <color theme="1"/>
      <name val="Arial"/>
      <family val="2"/>
    </font>
    <font>
      <sz val="9"/>
      <color theme="1"/>
      <name val="Arial"/>
      <family val="2"/>
    </font>
    <font>
      <b/>
      <sz val="8"/>
      <color rgb="FFFF0000"/>
      <name val="Arial"/>
      <family val="2"/>
    </font>
    <font>
      <b/>
      <sz val="8"/>
      <name val="Calibri"/>
      <family val="2"/>
    </font>
    <font>
      <b/>
      <sz val="11"/>
      <name val="Calibri"/>
      <family val="2"/>
    </font>
    <font>
      <sz val="8"/>
      <color theme="1"/>
      <name val="Arial"/>
      <family val="2"/>
    </font>
    <font>
      <sz val="8"/>
      <color rgb="FFFF0000"/>
      <name val="Arial"/>
      <family val="2"/>
    </font>
    <font>
      <sz val="8"/>
      <color theme="9" tint="-0.249977111117893"/>
      <name val="Arial"/>
      <family val="2"/>
    </font>
    <font>
      <sz val="8"/>
      <name val="Wingdings"/>
      <charset val="2"/>
    </font>
    <font>
      <sz val="8"/>
      <name val="Arial Unicode MS"/>
      <family val="2"/>
    </font>
    <font>
      <sz val="8"/>
      <color indexed="8"/>
      <name val="Arial Unicode MS"/>
      <family val="2"/>
    </font>
    <font>
      <u/>
      <sz val="11"/>
      <color theme="10"/>
      <name val="Calibri"/>
      <family val="2"/>
      <scheme val="minor"/>
    </font>
  </fonts>
  <fills count="6">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
      <patternFill patternType="solid">
        <fgColor theme="0" tint="-0.14999847407452621"/>
        <bgColor indexed="64"/>
      </patternFill>
    </fill>
  </fills>
  <borders count="15">
    <border>
      <left/>
      <right/>
      <top/>
      <bottom/>
      <diagonal/>
    </border>
    <border>
      <left/>
      <right/>
      <top/>
      <bottom style="hair">
        <color indexed="8"/>
      </bottom>
      <diagonal/>
    </border>
    <border>
      <left/>
      <right/>
      <top style="hair">
        <color theme="1"/>
      </top>
      <bottom style="hair">
        <color theme="1"/>
      </bottom>
      <diagonal/>
    </border>
    <border>
      <left/>
      <right/>
      <top style="hair">
        <color auto="1"/>
      </top>
      <bottom/>
      <diagonal/>
    </border>
    <border>
      <left/>
      <right/>
      <top style="hair">
        <color indexed="8"/>
      </top>
      <bottom style="hair">
        <color indexed="8"/>
      </bottom>
      <diagonal/>
    </border>
    <border>
      <left/>
      <right/>
      <top style="hair">
        <color indexed="64"/>
      </top>
      <bottom style="hair">
        <color indexed="64"/>
      </bottom>
      <diagonal/>
    </border>
    <border>
      <left/>
      <right/>
      <top style="hair">
        <color theme="1"/>
      </top>
      <bottom/>
      <diagonal/>
    </border>
    <border>
      <left/>
      <right/>
      <top style="hair">
        <color indexed="8"/>
      </top>
      <bottom/>
      <diagonal/>
    </border>
    <border>
      <left/>
      <right/>
      <top style="hair">
        <color auto="1"/>
      </top>
      <bottom style="hair">
        <color theme="1"/>
      </bottom>
      <diagonal/>
    </border>
    <border>
      <left/>
      <right/>
      <top style="hair">
        <color auto="1"/>
      </top>
      <bottom style="hair">
        <color auto="1"/>
      </bottom>
      <diagonal/>
    </border>
    <border>
      <left/>
      <right/>
      <top/>
      <bottom style="hair">
        <color indexed="8"/>
      </bottom>
      <diagonal/>
    </border>
    <border>
      <left/>
      <right/>
      <top/>
      <bottom style="hair">
        <color indexed="64"/>
      </bottom>
      <diagonal/>
    </border>
    <border>
      <left/>
      <right/>
      <top style="hair">
        <color auto="1"/>
      </top>
      <bottom style="hair">
        <color indexed="8"/>
      </bottom>
      <diagonal/>
    </border>
    <border>
      <left/>
      <right/>
      <top/>
      <bottom style="hair">
        <color auto="1"/>
      </bottom>
      <diagonal/>
    </border>
    <border>
      <left/>
      <right/>
      <top style="hair">
        <color auto="1"/>
      </top>
      <bottom style="hair">
        <color indexed="64"/>
      </bottom>
      <diagonal/>
    </border>
  </borders>
  <cellStyleXfs count="18">
    <xf numFmtId="0" fontId="0" fillId="0" borderId="0"/>
    <xf numFmtId="164" fontId="2"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24" fillId="0" borderId="0"/>
    <xf numFmtId="0" fontId="2" fillId="0" borderId="0"/>
    <xf numFmtId="0" fontId="11" fillId="0" borderId="0">
      <alignment vertical="center"/>
    </xf>
    <xf numFmtId="0" fontId="11" fillId="0" borderId="0"/>
    <xf numFmtId="0" fontId="2" fillId="0" borderId="0"/>
    <xf numFmtId="0" fontId="19" fillId="0" borderId="0"/>
    <xf numFmtId="0" fontId="2" fillId="0" borderId="0"/>
    <xf numFmtId="0" fontId="2" fillId="0" borderId="0">
      <alignment vertical="center"/>
    </xf>
    <xf numFmtId="0" fontId="2" fillId="0" borderId="0">
      <alignment vertical="center"/>
    </xf>
    <xf numFmtId="0" fontId="26" fillId="0" borderId="0"/>
    <xf numFmtId="0" fontId="2" fillId="0" borderId="0"/>
    <xf numFmtId="0" fontId="2" fillId="0" borderId="0"/>
    <xf numFmtId="0" fontId="37" fillId="0" borderId="0" applyNumberFormat="0" applyFill="0" applyBorder="0" applyAlignment="0" applyProtection="0"/>
  </cellStyleXfs>
  <cellXfs count="341">
    <xf numFmtId="0" fontId="0" fillId="0" borderId="0" xfId="0"/>
    <xf numFmtId="0" fontId="13" fillId="0" borderId="0" xfId="8" applyFont="1" applyAlignment="1">
      <alignment vertical="center" wrapText="1"/>
    </xf>
    <xf numFmtId="0" fontId="4" fillId="0" borderId="0" xfId="8" applyFont="1" applyAlignment="1">
      <alignment wrapText="1"/>
    </xf>
    <xf numFmtId="2" fontId="7" fillId="0" borderId="0" xfId="8" applyNumberFormat="1" applyFont="1" applyAlignment="1">
      <alignment horizontal="center" vertical="center" wrapText="1"/>
    </xf>
    <xf numFmtId="165" fontId="4" fillId="0" borderId="0" xfId="0" applyNumberFormat="1" applyFont="1" applyAlignment="1">
      <alignment wrapText="1"/>
    </xf>
    <xf numFmtId="165" fontId="3" fillId="0" borderId="0" xfId="3" applyNumberFormat="1" applyAlignment="1">
      <alignment horizontal="left" vertical="center" wrapText="1"/>
    </xf>
    <xf numFmtId="165" fontId="13" fillId="0" borderId="1" xfId="9" applyNumberFormat="1" applyFont="1" applyBorder="1" applyAlignment="1">
      <alignment horizontal="left" vertical="center" wrapText="1"/>
    </xf>
    <xf numFmtId="165" fontId="13" fillId="0" borderId="0" xfId="9" applyNumberFormat="1" applyFont="1" applyAlignment="1">
      <alignment horizontal="left" vertical="center" wrapText="1"/>
    </xf>
    <xf numFmtId="165" fontId="4" fillId="0" borderId="3" xfId="0" applyNumberFormat="1" applyFont="1" applyBorder="1" applyAlignment="1">
      <alignment wrapText="1"/>
    </xf>
    <xf numFmtId="165" fontId="13" fillId="0" borderId="0" xfId="3" applyNumberFormat="1" applyFont="1" applyAlignment="1">
      <alignment horizontal="left" vertical="center" wrapText="1"/>
    </xf>
    <xf numFmtId="165" fontId="3" fillId="0" borderId="0" xfId="13" applyNumberFormat="1" applyFont="1" applyAlignment="1">
      <alignment horizontal="right" vertical="center" wrapText="1"/>
    </xf>
    <xf numFmtId="0" fontId="13" fillId="0" borderId="0" xfId="12" applyFont="1" applyAlignment="1">
      <alignment horizontal="left" vertical="top" wrapText="1"/>
    </xf>
    <xf numFmtId="165" fontId="3" fillId="0" borderId="0" xfId="0" applyNumberFormat="1" applyFont="1" applyAlignment="1">
      <alignment horizontal="right" vertical="center" wrapText="1"/>
    </xf>
    <xf numFmtId="165" fontId="3" fillId="0" borderId="0" xfId="4" applyNumberFormat="1" applyFont="1" applyAlignment="1">
      <alignment vertical="center" wrapText="1"/>
    </xf>
    <xf numFmtId="165" fontId="3" fillId="0" borderId="0" xfId="5" applyNumberFormat="1" applyFont="1" applyAlignment="1">
      <alignment horizontal="left" vertical="center" wrapText="1"/>
    </xf>
    <xf numFmtId="165" fontId="3" fillId="0" borderId="0" xfId="9" applyNumberFormat="1" applyFont="1" applyAlignment="1">
      <alignment horizontal="left" vertical="center" wrapText="1"/>
    </xf>
    <xf numFmtId="165" fontId="5" fillId="0" borderId="9" xfId="4" applyNumberFormat="1" applyFont="1" applyBorder="1" applyAlignment="1">
      <alignment horizontal="right" wrapText="1"/>
    </xf>
    <xf numFmtId="165" fontId="4" fillId="0" borderId="9" xfId="4" applyNumberFormat="1" applyFont="1" applyBorder="1" applyAlignment="1">
      <alignment horizontal="right" wrapText="1"/>
    </xf>
    <xf numFmtId="165" fontId="7" fillId="0" borderId="0" xfId="0" applyNumberFormat="1" applyFont="1" applyAlignment="1">
      <alignment horizontal="left" vertical="center" wrapText="1"/>
    </xf>
    <xf numFmtId="165" fontId="3" fillId="4" borderId="0" xfId="0" applyNumberFormat="1" applyFont="1" applyFill="1" applyAlignment="1">
      <alignment horizontal="right" vertical="center" wrapText="1"/>
    </xf>
    <xf numFmtId="165" fontId="17" fillId="0" borderId="0" xfId="9" applyNumberFormat="1" applyFont="1" applyAlignment="1">
      <alignment horizontal="left" vertical="center" wrapText="1"/>
    </xf>
    <xf numFmtId="165" fontId="17" fillId="0" borderId="0" xfId="9" applyNumberFormat="1" applyFont="1" applyAlignment="1">
      <alignment vertical="center" wrapText="1"/>
    </xf>
    <xf numFmtId="165" fontId="4" fillId="0" borderId="8" xfId="4" applyNumberFormat="1" applyFont="1" applyBorder="1" applyAlignment="1">
      <alignment horizontal="right" wrapText="1"/>
    </xf>
    <xf numFmtId="0" fontId="7" fillId="0" borderId="0" xfId="0" applyFont="1" applyAlignment="1">
      <alignment wrapText="1"/>
    </xf>
    <xf numFmtId="0" fontId="15" fillId="0" borderId="0" xfId="0" applyFont="1" applyAlignment="1">
      <alignment wrapText="1"/>
    </xf>
    <xf numFmtId="0" fontId="7" fillId="0" borderId="0" xfId="0" applyFont="1" applyAlignment="1">
      <alignment horizontal="left" wrapText="1"/>
    </xf>
    <xf numFmtId="0" fontId="17" fillId="0" borderId="0" xfId="0" applyFont="1" applyAlignment="1">
      <alignment wrapText="1"/>
    </xf>
    <xf numFmtId="0" fontId="15" fillId="0" borderId="9" xfId="0" applyFont="1" applyBorder="1" applyAlignment="1">
      <alignment horizontal="right" wrapText="1"/>
    </xf>
    <xf numFmtId="165" fontId="13" fillId="0" borderId="0" xfId="13" applyNumberFormat="1" applyFont="1" applyAlignment="1">
      <alignment horizontal="left" vertical="center" wrapText="1"/>
    </xf>
    <xf numFmtId="165" fontId="4" fillId="3" borderId="9" xfId="4" applyNumberFormat="1" applyFont="1" applyFill="1" applyBorder="1" applyAlignment="1">
      <alignment horizontal="right" wrapText="1"/>
    </xf>
    <xf numFmtId="165" fontId="13" fillId="0" borderId="0" xfId="0" applyNumberFormat="1" applyFont="1" applyAlignment="1">
      <alignment horizontal="left" vertical="top" wrapText="1"/>
    </xf>
    <xf numFmtId="165" fontId="4" fillId="0" borderId="0" xfId="9" applyNumberFormat="1" applyFont="1" applyAlignment="1">
      <alignment horizontal="right" wrapText="1"/>
    </xf>
    <xf numFmtId="165" fontId="7" fillId="0" borderId="0" xfId="9" applyNumberFormat="1" applyFont="1" applyAlignment="1">
      <alignment horizontal="right" wrapText="1"/>
    </xf>
    <xf numFmtId="0" fontId="13" fillId="0" borderId="11" xfId="0" applyFont="1" applyBorder="1" applyAlignment="1">
      <alignment wrapText="1"/>
    </xf>
    <xf numFmtId="0" fontId="4" fillId="3" borderId="9" xfId="4" applyFont="1" applyFill="1" applyBorder="1" applyAlignment="1">
      <alignment horizontal="right" vertical="top" wrapText="1"/>
    </xf>
    <xf numFmtId="0" fontId="4" fillId="0" borderId="9" xfId="4" applyFont="1" applyBorder="1" applyAlignment="1">
      <alignment horizontal="right" vertical="top" wrapText="1"/>
    </xf>
    <xf numFmtId="0" fontId="7" fillId="0" borderId="9" xfId="12" applyFont="1" applyBorder="1" applyAlignment="1">
      <alignment horizontal="center" vertical="top" wrapText="1"/>
    </xf>
    <xf numFmtId="0" fontId="13" fillId="0" borderId="11" xfId="12" applyFont="1" applyBorder="1" applyAlignment="1">
      <alignment horizontal="left" vertical="top" wrapText="1"/>
    </xf>
    <xf numFmtId="165" fontId="15" fillId="0" borderId="12" xfId="15" applyNumberFormat="1" applyFont="1" applyBorder="1" applyAlignment="1">
      <alignment horizontal="right" vertical="center" wrapText="1"/>
    </xf>
    <xf numFmtId="165" fontId="7" fillId="0" borderId="12" xfId="15" applyNumberFormat="1" applyFont="1" applyBorder="1" applyAlignment="1">
      <alignment horizontal="right" vertical="center" wrapText="1"/>
    </xf>
    <xf numFmtId="165" fontId="7" fillId="3" borderId="12" xfId="15" applyNumberFormat="1" applyFont="1" applyFill="1" applyBorder="1" applyAlignment="1">
      <alignment horizontal="right" vertical="center" wrapText="1"/>
    </xf>
    <xf numFmtId="165" fontId="13" fillId="0" borderId="9" xfId="13" applyNumberFormat="1" applyFont="1" applyBorder="1" applyAlignment="1">
      <alignment vertical="center" wrapText="1"/>
    </xf>
    <xf numFmtId="165" fontId="7" fillId="0" borderId="9" xfId="1" applyNumberFormat="1" applyFont="1" applyFill="1" applyBorder="1" applyAlignment="1">
      <alignment horizontal="right" wrapText="1"/>
    </xf>
    <xf numFmtId="165" fontId="7" fillId="3" borderId="9" xfId="1" applyNumberFormat="1" applyFont="1" applyFill="1" applyBorder="1" applyAlignment="1">
      <alignment horizontal="right" wrapText="1"/>
    </xf>
    <xf numFmtId="165" fontId="7" fillId="0" borderId="12" xfId="13" applyNumberFormat="1" applyFont="1" applyBorder="1" applyAlignment="1">
      <alignment horizontal="right" wrapText="1"/>
    </xf>
    <xf numFmtId="165" fontId="7" fillId="3" borderId="12" xfId="13" applyNumberFormat="1" applyFont="1" applyFill="1" applyBorder="1" applyAlignment="1">
      <alignment horizontal="right" wrapText="1"/>
    </xf>
    <xf numFmtId="165" fontId="4" fillId="0" borderId="9" xfId="9" applyNumberFormat="1" applyFont="1" applyBorder="1" applyAlignment="1">
      <alignment horizontal="right" wrapText="1"/>
    </xf>
    <xf numFmtId="165" fontId="4" fillId="3" borderId="9" xfId="9" applyNumberFormat="1" applyFont="1" applyFill="1" applyBorder="1" applyAlignment="1">
      <alignment horizontal="right" wrapText="1"/>
    </xf>
    <xf numFmtId="165" fontId="3" fillId="0" borderId="11" xfId="9" applyNumberFormat="1" applyFont="1" applyBorder="1" applyAlignment="1">
      <alignment horizontal="left" vertical="center" wrapText="1"/>
    </xf>
    <xf numFmtId="165" fontId="7" fillId="0" borderId="9" xfId="0" applyNumberFormat="1" applyFont="1" applyBorder="1" applyAlignment="1">
      <alignment horizontal="right" vertical="center" wrapText="1"/>
    </xf>
    <xf numFmtId="165" fontId="13" fillId="0" borderId="11" xfId="0" applyNumberFormat="1" applyFont="1" applyBorder="1" applyAlignment="1">
      <alignment horizontal="left" vertical="center" wrapText="1"/>
    </xf>
    <xf numFmtId="165" fontId="7" fillId="0" borderId="12" xfId="9" applyNumberFormat="1" applyFont="1" applyBorder="1" applyAlignment="1">
      <alignment horizontal="right" wrapText="1"/>
    </xf>
    <xf numFmtId="165" fontId="3" fillId="0" borderId="11" xfId="5" applyNumberFormat="1" applyFont="1" applyBorder="1" applyAlignment="1">
      <alignment horizontal="left" vertical="center" wrapText="1"/>
    </xf>
    <xf numFmtId="0" fontId="4" fillId="0" borderId="14" xfId="4" applyFont="1" applyBorder="1" applyAlignment="1">
      <alignment horizontal="right" vertical="top" wrapText="1"/>
    </xf>
    <xf numFmtId="165" fontId="3" fillId="0" borderId="13" xfId="3" applyNumberFormat="1" applyBorder="1" applyAlignment="1">
      <alignment horizontal="left" vertical="center" wrapText="1"/>
    </xf>
    <xf numFmtId="165" fontId="7" fillId="5" borderId="9" xfId="0" applyNumberFormat="1" applyFont="1" applyFill="1" applyBorder="1" applyAlignment="1">
      <alignment horizontal="right" vertical="center" wrapText="1"/>
    </xf>
    <xf numFmtId="165" fontId="3" fillId="3" borderId="0" xfId="3" applyNumberFormat="1" applyFill="1" applyAlignment="1">
      <alignment horizontal="left" vertical="center" wrapText="1"/>
    </xf>
    <xf numFmtId="165" fontId="4" fillId="0" borderId="0" xfId="13" applyNumberFormat="1" applyFont="1" applyAlignment="1">
      <alignment horizontal="left" vertical="center" wrapText="1"/>
    </xf>
    <xf numFmtId="0" fontId="4" fillId="0" borderId="0" xfId="0" applyFont="1" applyAlignment="1">
      <alignment horizontal="left" wrapText="1"/>
    </xf>
    <xf numFmtId="0" fontId="4" fillId="0" borderId="0" xfId="0" applyFont="1" applyAlignment="1">
      <alignment horizontal="left" vertical="top" wrapText="1"/>
    </xf>
    <xf numFmtId="0" fontId="4" fillId="0" borderId="3" xfId="4" applyFont="1" applyBorder="1" applyAlignment="1">
      <alignment horizontal="left" vertical="top" wrapText="1"/>
    </xf>
    <xf numFmtId="0" fontId="4" fillId="0" borderId="0" xfId="4" applyFont="1" applyAlignment="1">
      <alignment horizontal="left" wrapText="1"/>
    </xf>
    <xf numFmtId="165" fontId="7" fillId="0" borderId="0" xfId="15" applyNumberFormat="1" applyFont="1" applyAlignment="1">
      <alignment horizontal="left" vertical="center" wrapText="1"/>
    </xf>
    <xf numFmtId="165" fontId="7" fillId="0" borderId="0" xfId="16" applyNumberFormat="1" applyFont="1" applyAlignment="1">
      <alignment horizontal="left" vertical="center" wrapText="1"/>
    </xf>
    <xf numFmtId="165" fontId="13" fillId="0" borderId="3" xfId="13" applyNumberFormat="1" applyFont="1" applyBorder="1" applyAlignment="1">
      <alignment horizontal="left" vertical="center" wrapText="1"/>
    </xf>
    <xf numFmtId="165" fontId="4" fillId="0" borderId="0" xfId="4" applyNumberFormat="1" applyFont="1" applyAlignment="1">
      <alignment horizontal="left" vertical="top" wrapText="1"/>
    </xf>
    <xf numFmtId="165" fontId="7" fillId="0" borderId="0" xfId="0" applyNumberFormat="1" applyFont="1" applyAlignment="1">
      <alignment horizontal="left" vertical="top" wrapText="1"/>
    </xf>
    <xf numFmtId="0" fontId="13" fillId="0" borderId="0" xfId="8" applyFont="1" applyAlignment="1">
      <alignment horizontal="left" vertical="center" wrapText="1"/>
    </xf>
    <xf numFmtId="2" fontId="13" fillId="0" borderId="0" xfId="8" applyNumberFormat="1" applyFont="1" applyAlignment="1">
      <alignment horizontal="left" vertical="top" wrapText="1"/>
    </xf>
    <xf numFmtId="0" fontId="4" fillId="0" borderId="0" xfId="5" applyFont="1" applyAlignment="1">
      <alignment horizontal="left" vertical="top" wrapText="1"/>
    </xf>
    <xf numFmtId="0" fontId="4" fillId="0" borderId="0" xfId="4" applyFont="1" applyAlignment="1">
      <alignment wrapText="1"/>
    </xf>
    <xf numFmtId="0" fontId="31" fillId="0" borderId="0" xfId="0" applyFont="1" applyAlignment="1">
      <alignment wrapText="1"/>
    </xf>
    <xf numFmtId="165" fontId="3" fillId="0" borderId="0" xfId="4" applyNumberFormat="1" applyFont="1" applyAlignment="1">
      <alignment vertical="top" wrapText="1"/>
    </xf>
    <xf numFmtId="0" fontId="13" fillId="0" borderId="0" xfId="0" applyFont="1" applyAlignment="1">
      <alignment wrapText="1"/>
    </xf>
    <xf numFmtId="0" fontId="7" fillId="0" borderId="3" xfId="0" applyFont="1" applyBorder="1" applyAlignment="1">
      <alignment wrapText="1"/>
    </xf>
    <xf numFmtId="165" fontId="5" fillId="0" borderId="0" xfId="4" applyNumberFormat="1" applyFont="1" applyAlignment="1">
      <alignment horizontal="right" vertical="top" wrapText="1"/>
    </xf>
    <xf numFmtId="165" fontId="15" fillId="0" borderId="0" xfId="0" applyNumberFormat="1" applyFont="1" applyAlignment="1">
      <alignment wrapText="1"/>
    </xf>
    <xf numFmtId="165" fontId="3" fillId="3" borderId="0" xfId="4" applyNumberFormat="1" applyFont="1" applyFill="1" applyAlignment="1">
      <alignment horizontal="right" vertical="top" wrapText="1"/>
    </xf>
    <xf numFmtId="165" fontId="4" fillId="3" borderId="0" xfId="4" applyNumberFormat="1" applyFont="1" applyFill="1" applyAlignment="1">
      <alignment horizontal="right" vertical="top" wrapText="1"/>
    </xf>
    <xf numFmtId="165" fontId="15" fillId="0" borderId="9" xfId="0" applyNumberFormat="1" applyFont="1" applyBorder="1" applyAlignment="1">
      <alignment wrapText="1"/>
    </xf>
    <xf numFmtId="165" fontId="3" fillId="3" borderId="9" xfId="4" applyNumberFormat="1" applyFont="1" applyFill="1" applyBorder="1" applyAlignment="1">
      <alignment horizontal="right" vertical="top" wrapText="1"/>
    </xf>
    <xf numFmtId="165" fontId="7" fillId="0" borderId="9" xfId="0" applyNumberFormat="1" applyFont="1" applyBorder="1" applyAlignment="1">
      <alignment wrapText="1"/>
    </xf>
    <xf numFmtId="165" fontId="7" fillId="0" borderId="0" xfId="0" applyNumberFormat="1" applyFont="1" applyAlignment="1">
      <alignment wrapText="1"/>
    </xf>
    <xf numFmtId="165" fontId="4" fillId="3" borderId="0" xfId="4" applyNumberFormat="1" applyFont="1" applyFill="1" applyAlignment="1">
      <alignment horizontal="right" wrapText="1"/>
    </xf>
    <xf numFmtId="165" fontId="13" fillId="0" borderId="9" xfId="0" applyNumberFormat="1" applyFont="1" applyBorder="1" applyAlignment="1">
      <alignment wrapText="1"/>
    </xf>
    <xf numFmtId="165" fontId="13" fillId="0" borderId="11" xfId="0" applyNumberFormat="1" applyFont="1" applyBorder="1" applyAlignment="1">
      <alignment wrapText="1"/>
    </xf>
    <xf numFmtId="0" fontId="7" fillId="3" borderId="9" xfId="0" applyFont="1" applyFill="1" applyBorder="1" applyAlignment="1">
      <alignment horizontal="right" wrapText="1"/>
    </xf>
    <xf numFmtId="165" fontId="15" fillId="0" borderId="11" xfId="0" applyNumberFormat="1" applyFont="1" applyBorder="1" applyAlignment="1">
      <alignment horizontal="right" wrapText="1"/>
    </xf>
    <xf numFmtId="165" fontId="7" fillId="3" borderId="11" xfId="0" applyNumberFormat="1" applyFont="1" applyFill="1" applyBorder="1" applyAlignment="1">
      <alignment horizontal="right" wrapText="1"/>
    </xf>
    <xf numFmtId="0" fontId="4" fillId="0" borderId="0" xfId="0" applyFont="1" applyAlignment="1">
      <alignment wrapText="1"/>
    </xf>
    <xf numFmtId="0" fontId="25" fillId="0" borderId="0" xfId="9" applyFont="1" applyAlignment="1">
      <alignment vertical="center" wrapText="1"/>
    </xf>
    <xf numFmtId="0" fontId="7" fillId="0" borderId="0" xfId="8" applyFont="1" applyAlignment="1">
      <alignment vertical="center" wrapText="1"/>
    </xf>
    <xf numFmtId="0" fontId="33" fillId="0" borderId="0" xfId="5" applyFont="1" applyAlignment="1">
      <alignment horizontal="left" wrapText="1"/>
    </xf>
    <xf numFmtId="0" fontId="7" fillId="0" borderId="0" xfId="12" applyFont="1" applyAlignment="1">
      <alignment horizontal="left" vertical="center" wrapText="1"/>
    </xf>
    <xf numFmtId="0" fontId="7" fillId="0" borderId="0" xfId="12" applyFont="1" applyAlignment="1">
      <alignment vertical="center" wrapText="1"/>
    </xf>
    <xf numFmtId="0" fontId="7" fillId="0" borderId="0" xfId="12" applyFont="1" applyAlignment="1">
      <alignment horizontal="right" vertical="center" wrapText="1"/>
    </xf>
    <xf numFmtId="0" fontId="25" fillId="0" borderId="0" xfId="8" applyFont="1" applyAlignment="1">
      <alignment vertical="center" wrapText="1"/>
    </xf>
    <xf numFmtId="0" fontId="37" fillId="0" borderId="0" xfId="17" applyAlignment="1">
      <alignment wrapText="1"/>
    </xf>
    <xf numFmtId="0" fontId="3" fillId="0" borderId="0" xfId="4" applyFont="1" applyAlignment="1">
      <alignment wrapText="1"/>
    </xf>
    <xf numFmtId="0" fontId="6" fillId="0" borderId="0" xfId="4" applyFont="1" applyAlignment="1">
      <alignment wrapText="1"/>
    </xf>
    <xf numFmtId="0" fontId="4" fillId="0" borderId="3" xfId="4" applyFont="1" applyBorder="1" applyAlignment="1">
      <alignment wrapText="1"/>
    </xf>
    <xf numFmtId="0" fontId="4" fillId="0" borderId="9" xfId="4" applyFont="1" applyBorder="1" applyAlignment="1">
      <alignment vertical="top" wrapText="1"/>
    </xf>
    <xf numFmtId="166" fontId="4" fillId="3" borderId="0" xfId="4" applyNumberFormat="1" applyFont="1" applyFill="1" applyAlignment="1">
      <alignment wrapText="1"/>
    </xf>
    <xf numFmtId="166" fontId="4" fillId="0" borderId="0" xfId="4" applyNumberFormat="1" applyFont="1" applyAlignment="1">
      <alignment wrapText="1"/>
    </xf>
    <xf numFmtId="166" fontId="4" fillId="0" borderId="0" xfId="4" applyNumberFormat="1" applyFont="1" applyAlignment="1">
      <alignment horizontal="right" wrapText="1"/>
    </xf>
    <xf numFmtId="0" fontId="4" fillId="0" borderId="0" xfId="4" applyFont="1" applyAlignment="1">
      <alignment horizontal="center" wrapText="1"/>
    </xf>
    <xf numFmtId="166" fontId="4" fillId="3" borderId="0" xfId="4" applyNumberFormat="1" applyFont="1" applyFill="1" applyAlignment="1">
      <alignment horizontal="right" wrapText="1"/>
    </xf>
    <xf numFmtId="167" fontId="4" fillId="3" borderId="0" xfId="4" applyNumberFormat="1" applyFont="1" applyFill="1" applyAlignment="1">
      <alignment horizontal="right" wrapText="1"/>
    </xf>
    <xf numFmtId="167" fontId="4" fillId="0" borderId="0" xfId="4" applyNumberFormat="1" applyFont="1" applyAlignment="1">
      <alignment horizontal="right" wrapText="1"/>
    </xf>
    <xf numFmtId="165" fontId="4" fillId="0" borderId="0" xfId="4" applyNumberFormat="1" applyFont="1" applyAlignment="1">
      <alignment horizontal="right" wrapText="1"/>
    </xf>
    <xf numFmtId="165" fontId="3" fillId="3" borderId="0" xfId="4" applyNumberFormat="1" applyFont="1" applyFill="1" applyAlignment="1">
      <alignment horizontal="right" wrapText="1"/>
    </xf>
    <xf numFmtId="0" fontId="3" fillId="0" borderId="11" xfId="4" applyFont="1" applyBorder="1" applyAlignment="1">
      <alignment wrapText="1"/>
    </xf>
    <xf numFmtId="0" fontId="3" fillId="0" borderId="11" xfId="4" applyFont="1" applyBorder="1" applyAlignment="1">
      <alignment horizontal="left" wrapText="1"/>
    </xf>
    <xf numFmtId="166" fontId="3" fillId="3" borderId="11" xfId="4" applyNumberFormat="1" applyFont="1" applyFill="1" applyBorder="1" applyAlignment="1">
      <alignment horizontal="right" wrapText="1"/>
    </xf>
    <xf numFmtId="166" fontId="3" fillId="0" borderId="11" xfId="4" applyNumberFormat="1" applyFont="1" applyBorder="1" applyAlignment="1">
      <alignment horizontal="right" wrapText="1"/>
    </xf>
    <xf numFmtId="165" fontId="3" fillId="3" borderId="11" xfId="4" applyNumberFormat="1" applyFont="1" applyFill="1" applyBorder="1" applyAlignment="1">
      <alignment horizontal="right" wrapText="1"/>
    </xf>
    <xf numFmtId="165" fontId="3" fillId="0" borderId="11" xfId="4" applyNumberFormat="1" applyFont="1" applyBorder="1" applyAlignment="1">
      <alignment horizontal="right" wrapText="1"/>
    </xf>
    <xf numFmtId="0" fontId="13" fillId="0" borderId="0" xfId="12" applyFont="1" applyAlignment="1">
      <alignment vertical="center" wrapText="1"/>
    </xf>
    <xf numFmtId="0" fontId="7" fillId="0" borderId="3" xfId="12" applyFont="1" applyBorder="1" applyAlignment="1">
      <alignment vertical="top" wrapText="1"/>
    </xf>
    <xf numFmtId="0" fontId="13" fillId="0" borderId="0" xfId="3" applyFont="1" applyAlignment="1">
      <alignment vertical="top" wrapText="1"/>
    </xf>
    <xf numFmtId="166" fontId="4" fillId="3" borderId="0" xfId="4" applyNumberFormat="1" applyFont="1" applyFill="1" applyAlignment="1">
      <alignment horizontal="center" wrapText="1"/>
    </xf>
    <xf numFmtId="165" fontId="7" fillId="0" borderId="0" xfId="12" applyNumberFormat="1" applyFont="1" applyAlignment="1">
      <alignment horizontal="right" vertical="top" wrapText="1"/>
    </xf>
    <xf numFmtId="0" fontId="7" fillId="0" borderId="0" xfId="12" applyFont="1" applyAlignment="1">
      <alignment horizontal="left" vertical="top" wrapText="1"/>
    </xf>
    <xf numFmtId="165" fontId="13" fillId="0" borderId="0" xfId="12" applyNumberFormat="1" applyFont="1" applyAlignment="1">
      <alignment horizontal="right" vertical="top" wrapText="1"/>
    </xf>
    <xf numFmtId="166" fontId="3" fillId="3" borderId="0" xfId="4" applyNumberFormat="1" applyFont="1" applyFill="1" applyAlignment="1">
      <alignment horizontal="center" wrapText="1"/>
    </xf>
    <xf numFmtId="165" fontId="13" fillId="0" borderId="0" xfId="12" applyNumberFormat="1" applyFont="1" applyAlignment="1">
      <alignment horizontal="right" wrapText="1"/>
    </xf>
    <xf numFmtId="165" fontId="9" fillId="3" borderId="0" xfId="4" applyNumberFormat="1" applyFont="1" applyFill="1" applyAlignment="1">
      <alignment horizontal="right" wrapText="1"/>
    </xf>
    <xf numFmtId="165" fontId="9" fillId="3" borderId="9" xfId="4" applyNumberFormat="1" applyFont="1" applyFill="1" applyBorder="1" applyAlignment="1">
      <alignment horizontal="right" wrapText="1"/>
    </xf>
    <xf numFmtId="165" fontId="13" fillId="0" borderId="9" xfId="12" applyNumberFormat="1" applyFont="1" applyBorder="1" applyAlignment="1">
      <alignment horizontal="right" wrapText="1"/>
    </xf>
    <xf numFmtId="0" fontId="7" fillId="0" borderId="11" xfId="12" applyFont="1" applyBorder="1" applyAlignment="1">
      <alignment horizontal="left" vertical="top" wrapText="1"/>
    </xf>
    <xf numFmtId="165" fontId="13" fillId="0" borderId="11" xfId="12" applyNumberFormat="1" applyFont="1" applyBorder="1" applyAlignment="1">
      <alignment horizontal="right" wrapText="1"/>
    </xf>
    <xf numFmtId="0" fontId="4" fillId="4" borderId="0" xfId="4" applyFont="1" applyFill="1" applyAlignment="1">
      <alignment wrapText="1"/>
    </xf>
    <xf numFmtId="0" fontId="7" fillId="4" borderId="0" xfId="12" applyFont="1" applyFill="1" applyAlignment="1">
      <alignment vertical="center" wrapText="1"/>
    </xf>
    <xf numFmtId="0" fontId="7" fillId="4" borderId="0" xfId="12" applyFont="1" applyFill="1" applyAlignment="1">
      <alignment horizontal="right" vertical="center" wrapText="1"/>
    </xf>
    <xf numFmtId="0" fontId="13" fillId="0" borderId="0" xfId="3" applyFont="1" applyAlignment="1">
      <alignment vertical="center" wrapText="1"/>
    </xf>
    <xf numFmtId="165" fontId="13" fillId="0" borderId="0" xfId="15" applyNumberFormat="1" applyFont="1" applyAlignment="1">
      <alignment vertical="center" wrapText="1"/>
    </xf>
    <xf numFmtId="165" fontId="7" fillId="0" borderId="0" xfId="15" applyNumberFormat="1" applyFont="1" applyAlignment="1">
      <alignment vertical="center" wrapText="1"/>
    </xf>
    <xf numFmtId="165" fontId="7" fillId="0" borderId="3" xfId="15" applyNumberFormat="1" applyFont="1" applyBorder="1" applyAlignment="1">
      <alignment vertical="center" wrapText="1"/>
    </xf>
    <xf numFmtId="165" fontId="7" fillId="3" borderId="0" xfId="15" applyNumberFormat="1" applyFont="1" applyFill="1" applyAlignment="1">
      <alignment vertical="center" wrapText="1"/>
    </xf>
    <xf numFmtId="165" fontId="13" fillId="0" borderId="0" xfId="15" applyNumberFormat="1" applyFont="1" applyAlignment="1">
      <alignment horizontal="left" vertical="center" wrapText="1"/>
    </xf>
    <xf numFmtId="165" fontId="13" fillId="0" borderId="4" xfId="15" applyNumberFormat="1" applyFont="1" applyBorder="1" applyAlignment="1">
      <alignment vertical="center" wrapText="1"/>
    </xf>
    <xf numFmtId="165" fontId="13" fillId="3" borderId="4" xfId="15" applyNumberFormat="1" applyFont="1" applyFill="1" applyBorder="1" applyAlignment="1">
      <alignment vertical="center" wrapText="1"/>
    </xf>
    <xf numFmtId="165" fontId="13" fillId="0" borderId="0" xfId="16" applyNumberFormat="1" applyFont="1" applyAlignment="1">
      <alignment vertical="center" wrapText="1"/>
    </xf>
    <xf numFmtId="165" fontId="7" fillId="0" borderId="0" xfId="16" applyNumberFormat="1" applyFont="1" applyAlignment="1">
      <alignment vertical="center" wrapText="1"/>
    </xf>
    <xf numFmtId="165" fontId="7" fillId="0" borderId="3" xfId="16" applyNumberFormat="1" applyFont="1" applyBorder="1" applyAlignment="1">
      <alignment vertical="center" wrapText="1"/>
    </xf>
    <xf numFmtId="165" fontId="13" fillId="0" borderId="0" xfId="16" applyNumberFormat="1" applyFont="1" applyAlignment="1">
      <alignment horizontal="left" vertical="center" wrapText="1"/>
    </xf>
    <xf numFmtId="165" fontId="7" fillId="3" borderId="0" xfId="16" applyNumberFormat="1" applyFont="1" applyFill="1" applyAlignment="1">
      <alignment vertical="center" wrapText="1"/>
    </xf>
    <xf numFmtId="165" fontId="13" fillId="0" borderId="4" xfId="16" applyNumberFormat="1" applyFont="1" applyBorder="1" applyAlignment="1">
      <alignment vertical="center" wrapText="1"/>
    </xf>
    <xf numFmtId="165" fontId="13" fillId="3" borderId="4" xfId="16" applyNumberFormat="1" applyFont="1" applyFill="1" applyBorder="1" applyAlignment="1">
      <alignment vertical="center" wrapText="1"/>
    </xf>
    <xf numFmtId="165" fontId="13" fillId="0" borderId="10" xfId="16" applyNumberFormat="1" applyFont="1" applyBorder="1" applyAlignment="1">
      <alignment horizontal="left" vertical="center" wrapText="1"/>
    </xf>
    <xf numFmtId="165" fontId="25" fillId="0" borderId="0" xfId="13" applyNumberFormat="1" applyFont="1" applyAlignment="1">
      <alignment vertical="center" wrapText="1"/>
    </xf>
    <xf numFmtId="165" fontId="4" fillId="0" borderId="0" xfId="13" applyNumberFormat="1" applyFont="1" applyAlignment="1">
      <alignment vertical="center" wrapText="1"/>
    </xf>
    <xf numFmtId="165" fontId="13" fillId="0" borderId="0" xfId="13" applyNumberFormat="1" applyFont="1" applyAlignment="1">
      <alignment vertical="center" wrapText="1"/>
    </xf>
    <xf numFmtId="165" fontId="7" fillId="0" borderId="0" xfId="13" applyNumberFormat="1" applyFont="1" applyAlignment="1">
      <alignment vertical="center" wrapText="1"/>
    </xf>
    <xf numFmtId="165" fontId="7" fillId="0" borderId="6" xfId="1" applyNumberFormat="1" applyFont="1" applyFill="1" applyBorder="1" applyAlignment="1">
      <alignment horizontal="right" vertical="center" wrapText="1"/>
    </xf>
    <xf numFmtId="165" fontId="4" fillId="3" borderId="6" xfId="13" applyNumberFormat="1" applyFont="1" applyFill="1" applyBorder="1" applyAlignment="1">
      <alignment horizontal="right" vertical="center" wrapText="1"/>
    </xf>
    <xf numFmtId="165" fontId="7" fillId="0" borderId="0" xfId="1" applyNumberFormat="1" applyFont="1" applyFill="1" applyBorder="1" applyAlignment="1">
      <alignment horizontal="right" vertical="center" wrapText="1"/>
    </xf>
    <xf numFmtId="165" fontId="4" fillId="3" borderId="0" xfId="13" applyNumberFormat="1" applyFont="1" applyFill="1" applyAlignment="1">
      <alignment horizontal="right" vertical="center" wrapText="1"/>
    </xf>
    <xf numFmtId="165" fontId="13" fillId="0" borderId="2" xfId="1" applyNumberFormat="1" applyFont="1" applyFill="1" applyBorder="1" applyAlignment="1">
      <alignment horizontal="right" vertical="center" wrapText="1"/>
    </xf>
    <xf numFmtId="165" fontId="3" fillId="3" borderId="2" xfId="13" applyNumberFormat="1" applyFont="1" applyFill="1" applyBorder="1" applyAlignment="1">
      <alignment horizontal="right" vertical="center" wrapText="1"/>
    </xf>
    <xf numFmtId="165" fontId="3" fillId="0" borderId="0" xfId="13" applyNumberFormat="1" applyFont="1" applyAlignment="1">
      <alignment vertical="center" wrapText="1"/>
    </xf>
    <xf numFmtId="165" fontId="13" fillId="0" borderId="13" xfId="3" applyNumberFormat="1" applyFont="1" applyBorder="1" applyAlignment="1">
      <alignment horizontal="left" vertical="center" wrapText="1"/>
    </xf>
    <xf numFmtId="165" fontId="13" fillId="0" borderId="9" xfId="1" applyNumberFormat="1" applyFont="1" applyFill="1" applyBorder="1" applyAlignment="1">
      <alignment horizontal="right" vertical="center" wrapText="1"/>
    </xf>
    <xf numFmtId="165" fontId="3" fillId="3" borderId="9" xfId="13" applyNumberFormat="1" applyFont="1" applyFill="1" applyBorder="1" applyAlignment="1">
      <alignment horizontal="right" vertical="center" wrapText="1"/>
    </xf>
    <xf numFmtId="165" fontId="13" fillId="0" borderId="0" xfId="1" applyNumberFormat="1" applyFont="1" applyFill="1" applyBorder="1" applyAlignment="1">
      <alignment horizontal="right" vertical="center" wrapText="1"/>
    </xf>
    <xf numFmtId="165" fontId="7" fillId="0" borderId="7" xfId="13" applyNumberFormat="1" applyFont="1" applyBorder="1" applyAlignment="1">
      <alignment vertical="center" wrapText="1"/>
    </xf>
    <xf numFmtId="165" fontId="4" fillId="0" borderId="9" xfId="13" applyNumberFormat="1" applyFont="1" applyBorder="1" applyAlignment="1">
      <alignment horizontal="right" vertical="center" wrapText="1"/>
    </xf>
    <xf numFmtId="165" fontId="4" fillId="3" borderId="9" xfId="13" applyNumberFormat="1" applyFont="1" applyFill="1" applyBorder="1" applyAlignment="1">
      <alignment horizontal="right" vertical="center" wrapText="1"/>
    </xf>
    <xf numFmtId="165" fontId="13" fillId="0" borderId="1" xfId="13" applyNumberFormat="1" applyFont="1" applyBorder="1" applyAlignment="1">
      <alignment vertical="center" wrapText="1"/>
    </xf>
    <xf numFmtId="165" fontId="7" fillId="0" borderId="9" xfId="1" applyNumberFormat="1" applyFont="1" applyFill="1" applyBorder="1" applyAlignment="1">
      <alignment horizontal="right" vertical="center" wrapText="1"/>
    </xf>
    <xf numFmtId="165" fontId="7" fillId="3" borderId="9" xfId="1" applyNumberFormat="1" applyFont="1" applyFill="1" applyBorder="1" applyAlignment="1">
      <alignment horizontal="right" vertical="center" wrapText="1"/>
    </xf>
    <xf numFmtId="165" fontId="12" fillId="0" borderId="0" xfId="4" applyNumberFormat="1" applyFont="1" applyAlignment="1">
      <alignment horizontal="left" vertical="top" wrapText="1"/>
    </xf>
    <xf numFmtId="165" fontId="4" fillId="0" borderId="0" xfId="13" applyNumberFormat="1" applyFont="1" applyAlignment="1">
      <alignment horizontal="right" vertical="center" wrapText="1"/>
    </xf>
    <xf numFmtId="165" fontId="4" fillId="4" borderId="0" xfId="13" applyNumberFormat="1" applyFont="1" applyFill="1" applyAlignment="1">
      <alignment vertical="center" wrapText="1"/>
    </xf>
    <xf numFmtId="0" fontId="13" fillId="0" borderId="0" xfId="7" applyFont="1" applyAlignment="1">
      <alignment vertical="center" wrapText="1"/>
    </xf>
    <xf numFmtId="0" fontId="7" fillId="0" borderId="0" xfId="7" applyFont="1" applyAlignment="1">
      <alignment vertical="center" wrapText="1"/>
    </xf>
    <xf numFmtId="165" fontId="13" fillId="0" borderId="3" xfId="13" applyNumberFormat="1" applyFont="1" applyBorder="1" applyAlignment="1">
      <alignment vertical="top" wrapText="1"/>
    </xf>
    <xf numFmtId="165" fontId="7" fillId="0" borderId="12" xfId="13" applyNumberFormat="1" applyFont="1" applyBorder="1" applyAlignment="1">
      <alignment horizontal="center" wrapText="1"/>
    </xf>
    <xf numFmtId="165" fontId="7" fillId="0" borderId="0" xfId="1" applyNumberFormat="1" applyFont="1" applyBorder="1" applyAlignment="1">
      <alignment horizontal="center" vertical="center" wrapText="1"/>
    </xf>
    <xf numFmtId="165" fontId="7" fillId="0" borderId="0" xfId="1" applyNumberFormat="1" applyFont="1" applyBorder="1" applyAlignment="1">
      <alignment vertical="center" wrapText="1"/>
    </xf>
    <xf numFmtId="165" fontId="7" fillId="3" borderId="0" xfId="1" applyNumberFormat="1" applyFont="1" applyFill="1" applyBorder="1" applyAlignment="1">
      <alignment vertical="center" wrapText="1"/>
    </xf>
    <xf numFmtId="165" fontId="3" fillId="0" borderId="0" xfId="13" applyNumberFormat="1" applyFont="1" applyAlignment="1">
      <alignment horizontal="left" vertical="center" wrapText="1"/>
    </xf>
    <xf numFmtId="165" fontId="13" fillId="0" borderId="0" xfId="1" applyNumberFormat="1" applyFont="1" applyBorder="1" applyAlignment="1">
      <alignment horizontal="center" vertical="center" wrapText="1"/>
    </xf>
    <xf numFmtId="165" fontId="13" fillId="0" borderId="0" xfId="1" applyNumberFormat="1" applyFont="1" applyBorder="1" applyAlignment="1">
      <alignment vertical="center" wrapText="1"/>
    </xf>
    <xf numFmtId="165" fontId="13" fillId="3" borderId="0" xfId="1" applyNumberFormat="1" applyFont="1" applyFill="1" applyBorder="1" applyAlignment="1">
      <alignment vertical="center" wrapText="1"/>
    </xf>
    <xf numFmtId="165" fontId="15" fillId="3" borderId="0" xfId="1" applyNumberFormat="1" applyFont="1" applyFill="1" applyBorder="1" applyAlignment="1">
      <alignment vertical="center" wrapText="1"/>
    </xf>
    <xf numFmtId="165" fontId="5" fillId="0" borderId="0" xfId="13" applyNumberFormat="1" applyFont="1" applyAlignment="1">
      <alignment horizontal="left" vertical="center" wrapText="1"/>
    </xf>
    <xf numFmtId="165" fontId="15" fillId="0" borderId="0" xfId="1" applyNumberFormat="1" applyFont="1" applyBorder="1" applyAlignment="1">
      <alignment horizontal="center" vertical="center" wrapText="1"/>
    </xf>
    <xf numFmtId="165" fontId="15" fillId="0" borderId="0" xfId="1" applyNumberFormat="1" applyFont="1" applyBorder="1" applyAlignment="1">
      <alignment vertical="center" wrapText="1"/>
    </xf>
    <xf numFmtId="165" fontId="13" fillId="0" borderId="9" xfId="1" applyNumberFormat="1" applyFont="1" applyBorder="1" applyAlignment="1">
      <alignment wrapText="1"/>
    </xf>
    <xf numFmtId="165" fontId="13" fillId="3" borderId="9" xfId="1" applyNumberFormat="1" applyFont="1" applyFill="1" applyBorder="1" applyAlignment="1">
      <alignment wrapText="1"/>
    </xf>
    <xf numFmtId="165" fontId="15" fillId="3" borderId="9" xfId="1" applyNumberFormat="1" applyFont="1" applyFill="1" applyBorder="1" applyAlignment="1">
      <alignment wrapText="1"/>
    </xf>
    <xf numFmtId="165" fontId="7" fillId="0" borderId="0" xfId="13" applyNumberFormat="1" applyFont="1" applyAlignment="1">
      <alignment horizontal="left" vertical="center" wrapText="1"/>
    </xf>
    <xf numFmtId="165" fontId="15" fillId="0" borderId="0" xfId="13" applyNumberFormat="1" applyFont="1" applyAlignment="1">
      <alignment horizontal="left" vertical="center" wrapText="1"/>
    </xf>
    <xf numFmtId="165" fontId="15" fillId="0" borderId="1" xfId="3" applyNumberFormat="1" applyFont="1" applyBorder="1" applyAlignment="1">
      <alignment horizontal="left" vertical="center" wrapText="1"/>
    </xf>
    <xf numFmtId="165" fontId="7" fillId="0" borderId="1" xfId="1" applyNumberFormat="1" applyFont="1" applyBorder="1" applyAlignment="1">
      <alignment horizontal="center" vertical="center" wrapText="1"/>
    </xf>
    <xf numFmtId="165" fontId="15" fillId="0" borderId="9" xfId="1" applyNumberFormat="1" applyFont="1" applyBorder="1" applyAlignment="1">
      <alignment vertical="center" wrapText="1"/>
    </xf>
    <xf numFmtId="165" fontId="15" fillId="3" borderId="9" xfId="1" applyNumberFormat="1" applyFont="1" applyFill="1" applyBorder="1" applyAlignment="1">
      <alignment vertical="center" wrapText="1"/>
    </xf>
    <xf numFmtId="165" fontId="12" fillId="0" borderId="0" xfId="4" applyNumberFormat="1" applyFont="1" applyAlignment="1">
      <alignment wrapText="1"/>
    </xf>
    <xf numFmtId="0" fontId="16" fillId="0" borderId="0" xfId="7" applyFont="1" applyAlignment="1">
      <alignment vertical="center" wrapText="1"/>
    </xf>
    <xf numFmtId="0" fontId="25" fillId="0" borderId="0" xfId="8" applyFont="1" applyAlignment="1">
      <alignment horizontal="left" vertical="center" wrapText="1"/>
    </xf>
    <xf numFmtId="0" fontId="4" fillId="0" borderId="0" xfId="8" applyFont="1" applyAlignment="1">
      <alignment horizontal="right" wrapText="1"/>
    </xf>
    <xf numFmtId="0" fontId="3" fillId="0" borderId="0" xfId="8" applyFont="1" applyAlignment="1">
      <alignment horizontal="right" wrapText="1"/>
    </xf>
    <xf numFmtId="165" fontId="3" fillId="0" borderId="3" xfId="9" applyNumberFormat="1" applyFont="1" applyBorder="1" applyAlignment="1">
      <alignment wrapText="1"/>
    </xf>
    <xf numFmtId="165" fontId="3" fillId="0" borderId="0" xfId="9" applyNumberFormat="1" applyFont="1" applyAlignment="1">
      <alignment vertical="center" wrapText="1"/>
    </xf>
    <xf numFmtId="165" fontId="3" fillId="3" borderId="0" xfId="9" applyNumberFormat="1" applyFont="1" applyFill="1" applyAlignment="1">
      <alignment horizontal="right" wrapText="1"/>
    </xf>
    <xf numFmtId="165" fontId="3" fillId="0" borderId="0" xfId="9" applyNumberFormat="1" applyFont="1" applyAlignment="1">
      <alignment horizontal="right" wrapText="1"/>
    </xf>
    <xf numFmtId="165" fontId="4" fillId="0" borderId="0" xfId="9" applyNumberFormat="1" applyFont="1" applyAlignment="1">
      <alignment horizontal="left" vertical="center" wrapText="1"/>
    </xf>
    <xf numFmtId="165" fontId="4" fillId="3" borderId="0" xfId="9" applyNumberFormat="1" applyFont="1" applyFill="1" applyAlignment="1">
      <alignment horizontal="right" wrapText="1"/>
    </xf>
    <xf numFmtId="165" fontId="4" fillId="0" borderId="0" xfId="9" applyNumberFormat="1" applyFont="1" applyAlignment="1">
      <alignment horizontal="left" vertical="top" wrapText="1"/>
    </xf>
    <xf numFmtId="165" fontId="3" fillId="0" borderId="9" xfId="9" applyNumberFormat="1" applyFont="1" applyBorder="1" applyAlignment="1">
      <alignment horizontal="right" wrapText="1"/>
    </xf>
    <xf numFmtId="165" fontId="3" fillId="3" borderId="9" xfId="9" applyNumberFormat="1" applyFont="1" applyFill="1" applyBorder="1" applyAlignment="1">
      <alignment horizontal="right" wrapText="1"/>
    </xf>
    <xf numFmtId="165" fontId="4" fillId="0" borderId="0" xfId="9" applyNumberFormat="1" applyFont="1" applyAlignment="1">
      <alignment vertical="center" wrapText="1"/>
    </xf>
    <xf numFmtId="0" fontId="7" fillId="0" borderId="0" xfId="0" applyFont="1" applyAlignment="1">
      <alignment vertical="center" wrapText="1"/>
    </xf>
    <xf numFmtId="0" fontId="7" fillId="0" borderId="0" xfId="9" applyFont="1" applyAlignment="1">
      <alignment vertical="center" wrapText="1"/>
    </xf>
    <xf numFmtId="0" fontId="13" fillId="0" borderId="11" xfId="0" applyFont="1" applyBorder="1" applyAlignment="1">
      <alignment vertical="center" wrapText="1"/>
    </xf>
    <xf numFmtId="165" fontId="4" fillId="4" borderId="0" xfId="4" applyNumberFormat="1" applyFont="1" applyFill="1" applyAlignment="1">
      <alignment horizontal="right" wrapText="1"/>
    </xf>
    <xf numFmtId="165" fontId="13" fillId="0" borderId="0" xfId="0" applyNumberFormat="1" applyFont="1" applyAlignment="1">
      <alignment horizontal="right" wrapText="1"/>
    </xf>
    <xf numFmtId="165" fontId="7" fillId="0" borderId="0" xfId="9" applyNumberFormat="1" applyFont="1" applyAlignment="1">
      <alignment horizontal="left" vertical="top" wrapText="1"/>
    </xf>
    <xf numFmtId="165" fontId="4" fillId="0" borderId="0" xfId="0" applyNumberFormat="1" applyFont="1" applyAlignment="1">
      <alignment horizontal="right" wrapText="1"/>
    </xf>
    <xf numFmtId="165" fontId="4" fillId="0" borderId="9" xfId="0" applyNumberFormat="1" applyFont="1" applyBorder="1" applyAlignment="1">
      <alignment horizontal="right" wrapText="1"/>
    </xf>
    <xf numFmtId="165" fontId="7" fillId="4" borderId="0" xfId="0" applyNumberFormat="1" applyFont="1" applyFill="1" applyAlignment="1">
      <alignment horizontal="left" vertical="center" wrapText="1"/>
    </xf>
    <xf numFmtId="165" fontId="4" fillId="0" borderId="0" xfId="4" applyNumberFormat="1" applyFont="1" applyAlignment="1">
      <alignment horizontal="right" vertical="center" wrapText="1"/>
    </xf>
    <xf numFmtId="165" fontId="3" fillId="0" borderId="0" xfId="0" applyNumberFormat="1" applyFont="1" applyAlignment="1">
      <alignment horizontal="right" wrapText="1"/>
    </xf>
    <xf numFmtId="165" fontId="13" fillId="0" borderId="0" xfId="8" applyNumberFormat="1" applyFont="1" applyAlignment="1">
      <alignment vertical="center" wrapText="1"/>
    </xf>
    <xf numFmtId="165" fontId="7" fillId="0" borderId="0" xfId="8" applyNumberFormat="1" applyFont="1" applyAlignment="1">
      <alignment vertical="center" wrapText="1"/>
    </xf>
    <xf numFmtId="165" fontId="7" fillId="0" borderId="3" xfId="9" applyNumberFormat="1" applyFont="1" applyBorder="1" applyAlignment="1">
      <alignment vertical="center" wrapText="1"/>
    </xf>
    <xf numFmtId="165" fontId="13" fillId="0" borderId="0" xfId="3" applyNumberFormat="1" applyFont="1" applyAlignment="1">
      <alignment vertical="center" wrapText="1"/>
    </xf>
    <xf numFmtId="165" fontId="7" fillId="0" borderId="0" xfId="9" applyNumberFormat="1" applyFont="1" applyAlignment="1">
      <alignment horizontal="left" vertical="center" wrapText="1"/>
    </xf>
    <xf numFmtId="165" fontId="7" fillId="0" borderId="0" xfId="1" applyNumberFormat="1" applyFont="1" applyFill="1" applyBorder="1" applyAlignment="1">
      <alignment vertical="center" wrapText="1"/>
    </xf>
    <xf numFmtId="165" fontId="17" fillId="0" borderId="4" xfId="1" applyNumberFormat="1" applyFont="1" applyBorder="1" applyAlignment="1">
      <alignment vertical="center" wrapText="1"/>
    </xf>
    <xf numFmtId="165" fontId="17" fillId="3" borderId="4" xfId="1" applyNumberFormat="1" applyFont="1" applyFill="1" applyBorder="1" applyAlignment="1">
      <alignment vertical="center" wrapText="1"/>
    </xf>
    <xf numFmtId="165" fontId="17" fillId="0" borderId="0" xfId="3" applyNumberFormat="1" applyFont="1" applyAlignment="1">
      <alignment horizontal="left" vertical="center" wrapText="1"/>
    </xf>
    <xf numFmtId="165" fontId="7" fillId="0" borderId="4" xfId="1" applyNumberFormat="1" applyFont="1" applyBorder="1" applyAlignment="1">
      <alignment vertical="center" wrapText="1"/>
    </xf>
    <xf numFmtId="165" fontId="7" fillId="3" borderId="4" xfId="1" applyNumberFormat="1" applyFont="1" applyFill="1" applyBorder="1" applyAlignment="1">
      <alignment vertical="center" wrapText="1"/>
    </xf>
    <xf numFmtId="165" fontId="13" fillId="0" borderId="0" xfId="9" applyNumberFormat="1" applyFont="1" applyAlignment="1">
      <alignment vertical="center" wrapText="1"/>
    </xf>
    <xf numFmtId="165" fontId="13" fillId="0" borderId="4" xfId="1" applyNumberFormat="1" applyFont="1" applyBorder="1" applyAlignment="1">
      <alignment vertical="center" wrapText="1"/>
    </xf>
    <xf numFmtId="165" fontId="13" fillId="3" borderId="4" xfId="1" applyNumberFormat="1" applyFont="1" applyFill="1" applyBorder="1" applyAlignment="1">
      <alignment vertical="center" wrapText="1"/>
    </xf>
    <xf numFmtId="165" fontId="7" fillId="0" borderId="0" xfId="3" applyNumberFormat="1" applyFont="1" applyAlignment="1">
      <alignment horizontal="left" vertical="center" wrapText="1"/>
    </xf>
    <xf numFmtId="165" fontId="13" fillId="0" borderId="5" xfId="1" applyNumberFormat="1" applyFont="1" applyBorder="1" applyAlignment="1">
      <alignment vertical="center" wrapText="1"/>
    </xf>
    <xf numFmtId="165" fontId="13" fillId="3" borderId="5" xfId="1" applyNumberFormat="1" applyFont="1" applyFill="1" applyBorder="1" applyAlignment="1">
      <alignment vertical="center" wrapText="1"/>
    </xf>
    <xf numFmtId="165" fontId="13" fillId="0" borderId="11" xfId="1" applyNumberFormat="1" applyFont="1" applyBorder="1" applyAlignment="1">
      <alignment vertical="center" wrapText="1"/>
    </xf>
    <xf numFmtId="165" fontId="13" fillId="3" borderId="11" xfId="1" applyNumberFormat="1" applyFont="1" applyFill="1" applyBorder="1" applyAlignment="1">
      <alignment vertical="center" wrapText="1"/>
    </xf>
    <xf numFmtId="165" fontId="17" fillId="0" borderId="4" xfId="1" applyNumberFormat="1" applyFont="1" applyFill="1" applyBorder="1" applyAlignment="1">
      <alignment vertical="center" wrapText="1"/>
    </xf>
    <xf numFmtId="165" fontId="13" fillId="0" borderId="1" xfId="9" applyNumberFormat="1" applyFont="1" applyBorder="1" applyAlignment="1">
      <alignment vertical="center" wrapText="1"/>
    </xf>
    <xf numFmtId="165" fontId="13" fillId="0" borderId="1" xfId="1" applyNumberFormat="1" applyFont="1" applyFill="1" applyBorder="1" applyAlignment="1">
      <alignment vertical="center" wrapText="1"/>
    </xf>
    <xf numFmtId="165" fontId="13" fillId="3" borderId="1" xfId="1" applyNumberFormat="1" applyFont="1" applyFill="1" applyBorder="1" applyAlignment="1">
      <alignment vertical="center" wrapText="1"/>
    </xf>
    <xf numFmtId="165" fontId="13" fillId="0" borderId="0" xfId="1" applyNumberFormat="1" applyFont="1" applyFill="1" applyBorder="1" applyAlignment="1">
      <alignment vertical="center" wrapText="1"/>
    </xf>
    <xf numFmtId="165" fontId="7" fillId="0" borderId="0" xfId="9" applyNumberFormat="1" applyFont="1" applyAlignment="1">
      <alignment vertical="center" wrapText="1"/>
    </xf>
    <xf numFmtId="0" fontId="8" fillId="0" borderId="0" xfId="8" applyFont="1" applyAlignment="1">
      <alignment vertical="center" wrapText="1"/>
    </xf>
    <xf numFmtId="165" fontId="4" fillId="0" borderId="0" xfId="5" applyNumberFormat="1" applyFont="1" applyAlignment="1">
      <alignment horizontal="left" wrapText="1"/>
    </xf>
    <xf numFmtId="2" fontId="7" fillId="0" borderId="0" xfId="8" applyNumberFormat="1" applyFont="1" applyAlignment="1">
      <alignment vertical="center" wrapText="1"/>
    </xf>
    <xf numFmtId="2" fontId="13" fillId="0" borderId="0" xfId="8" applyNumberFormat="1" applyFont="1" applyAlignment="1">
      <alignment horizontal="left" vertical="center" wrapText="1"/>
    </xf>
    <xf numFmtId="2" fontId="13" fillId="0" borderId="0" xfId="8" applyNumberFormat="1" applyFont="1" applyAlignment="1">
      <alignment vertical="center" wrapText="1"/>
    </xf>
    <xf numFmtId="2" fontId="7" fillId="0" borderId="0" xfId="8" applyNumberFormat="1" applyFont="1" applyAlignment="1">
      <alignment horizontal="right" vertical="center" wrapText="1"/>
    </xf>
    <xf numFmtId="165" fontId="7" fillId="0" borderId="3" xfId="9" applyNumberFormat="1" applyFont="1" applyBorder="1" applyAlignment="1">
      <alignment horizontal="right" vertical="center" wrapText="1"/>
    </xf>
    <xf numFmtId="165" fontId="17" fillId="0" borderId="0" xfId="1" applyNumberFormat="1" applyFont="1" applyBorder="1" applyAlignment="1">
      <alignment vertical="center" wrapText="1"/>
    </xf>
    <xf numFmtId="165" fontId="17" fillId="0" borderId="7" xfId="1" applyNumberFormat="1" applyFont="1" applyBorder="1" applyAlignment="1">
      <alignment vertical="center" wrapText="1"/>
    </xf>
    <xf numFmtId="165" fontId="7" fillId="0" borderId="7" xfId="1" applyNumberFormat="1" applyFont="1" applyBorder="1" applyAlignment="1">
      <alignment vertical="center" wrapText="1"/>
    </xf>
    <xf numFmtId="0" fontId="0" fillId="0" borderId="0" xfId="0" applyAlignment="1">
      <alignment wrapText="1"/>
    </xf>
    <xf numFmtId="165" fontId="7" fillId="0" borderId="0" xfId="2" applyNumberFormat="1" applyFont="1" applyBorder="1" applyAlignment="1">
      <alignment vertical="center" wrapText="1"/>
    </xf>
    <xf numFmtId="165" fontId="13" fillId="0" borderId="14" xfId="1" applyNumberFormat="1" applyFont="1" applyBorder="1" applyAlignment="1">
      <alignment vertical="center" wrapText="1"/>
    </xf>
    <xf numFmtId="165" fontId="13" fillId="0" borderId="9" xfId="1" applyNumberFormat="1" applyFont="1" applyBorder="1" applyAlignment="1">
      <alignment vertical="center" wrapText="1"/>
    </xf>
    <xf numFmtId="2" fontId="7" fillId="0" borderId="0" xfId="9" applyNumberFormat="1" applyFont="1" applyAlignment="1">
      <alignment horizontal="left" vertical="center" wrapText="1"/>
    </xf>
    <xf numFmtId="3" fontId="7" fillId="0" borderId="0" xfId="1" applyNumberFormat="1" applyFont="1" applyFill="1" applyBorder="1" applyAlignment="1">
      <alignment vertical="center" wrapText="1"/>
    </xf>
    <xf numFmtId="3" fontId="7" fillId="0" borderId="0" xfId="1" applyNumberFormat="1" applyFont="1" applyBorder="1" applyAlignment="1">
      <alignment vertical="center" wrapText="1"/>
    </xf>
    <xf numFmtId="2" fontId="7" fillId="0" borderId="0" xfId="1" applyNumberFormat="1" applyFont="1" applyBorder="1" applyAlignment="1">
      <alignment horizontal="right" vertical="center" wrapText="1"/>
    </xf>
    <xf numFmtId="165" fontId="10" fillId="0" borderId="0" xfId="4" applyNumberFormat="1" applyFont="1" applyAlignment="1">
      <alignment horizontal="left" wrapText="1"/>
    </xf>
    <xf numFmtId="165" fontId="17" fillId="0" borderId="0" xfId="3" applyNumberFormat="1" applyFont="1" applyAlignment="1">
      <alignment vertical="center" wrapText="1"/>
    </xf>
    <xf numFmtId="165" fontId="13" fillId="0" borderId="11" xfId="1" applyNumberFormat="1" applyFont="1" applyBorder="1" applyAlignment="1">
      <alignment wrapText="1"/>
    </xf>
    <xf numFmtId="165" fontId="13" fillId="3" borderId="11" xfId="1" applyNumberFormat="1" applyFont="1" applyFill="1" applyBorder="1" applyAlignment="1">
      <alignment wrapText="1"/>
    </xf>
    <xf numFmtId="165" fontId="13" fillId="0" borderId="7" xfId="1" applyNumberFormat="1" applyFont="1" applyBorder="1" applyAlignment="1">
      <alignment vertical="center" wrapText="1"/>
    </xf>
    <xf numFmtId="165" fontId="13" fillId="3" borderId="7" xfId="1" applyNumberFormat="1" applyFont="1" applyFill="1" applyBorder="1" applyAlignment="1">
      <alignment vertical="center" wrapText="1"/>
    </xf>
    <xf numFmtId="165" fontId="13" fillId="0" borderId="5" xfId="1" applyNumberFormat="1" applyFont="1" applyBorder="1" applyAlignment="1">
      <alignment wrapText="1"/>
    </xf>
    <xf numFmtId="165" fontId="13" fillId="3" borderId="5" xfId="1" applyNumberFormat="1" applyFont="1" applyFill="1" applyBorder="1" applyAlignment="1">
      <alignment wrapText="1"/>
    </xf>
    <xf numFmtId="165" fontId="13" fillId="0" borderId="1" xfId="1" applyNumberFormat="1" applyFont="1" applyBorder="1" applyAlignment="1">
      <alignment wrapText="1"/>
    </xf>
    <xf numFmtId="165" fontId="13" fillId="3" borderId="1" xfId="1" applyNumberFormat="1" applyFont="1" applyFill="1" applyBorder="1" applyAlignment="1">
      <alignment wrapText="1"/>
    </xf>
    <xf numFmtId="165" fontId="13" fillId="0" borderId="4" xfId="1" applyNumberFormat="1" applyFont="1" applyBorder="1" applyAlignment="1">
      <alignment wrapText="1"/>
    </xf>
    <xf numFmtId="165" fontId="13" fillId="3" borderId="4" xfId="1" applyNumberFormat="1" applyFont="1" applyFill="1" applyBorder="1" applyAlignment="1">
      <alignment wrapText="1"/>
    </xf>
    <xf numFmtId="0" fontId="7" fillId="0" borderId="0" xfId="8" applyFont="1" applyAlignment="1">
      <alignment horizontal="right" vertical="center" wrapText="1"/>
    </xf>
    <xf numFmtId="6" fontId="7" fillId="0" borderId="0" xfId="8" applyNumberFormat="1" applyFont="1" applyAlignment="1">
      <alignment vertical="center" wrapText="1"/>
    </xf>
    <xf numFmtId="6" fontId="13" fillId="0" borderId="0" xfId="8" applyNumberFormat="1" applyFont="1" applyAlignment="1">
      <alignment vertical="center" wrapText="1"/>
    </xf>
    <xf numFmtId="0" fontId="13" fillId="0" borderId="0" xfId="8" applyFont="1" applyAlignment="1">
      <alignment horizontal="right" vertical="center" wrapText="1"/>
    </xf>
    <xf numFmtId="0" fontId="3" fillId="0" borderId="0" xfId="5" applyFont="1" applyAlignment="1">
      <alignment wrapText="1"/>
    </xf>
    <xf numFmtId="0" fontId="4" fillId="0" borderId="0" xfId="5" applyFont="1" applyAlignment="1">
      <alignment wrapText="1"/>
    </xf>
    <xf numFmtId="0" fontId="4" fillId="2" borderId="0" xfId="5" applyFont="1" applyFill="1" applyAlignment="1">
      <alignment wrapText="1"/>
    </xf>
    <xf numFmtId="0" fontId="22" fillId="0" borderId="0" xfId="5" applyFont="1" applyAlignment="1">
      <alignment vertical="center" wrapText="1"/>
    </xf>
    <xf numFmtId="0" fontId="20" fillId="0" borderId="0" xfId="5" applyFont="1" applyAlignment="1">
      <alignment wrapText="1"/>
    </xf>
    <xf numFmtId="0" fontId="2" fillId="0" borderId="0" xfId="5" applyFont="1" applyAlignment="1">
      <alignment wrapText="1"/>
    </xf>
    <xf numFmtId="0" fontId="21" fillId="0" borderId="0" xfId="5" applyFont="1" applyAlignment="1">
      <alignment wrapText="1"/>
    </xf>
    <xf numFmtId="165" fontId="4" fillId="0" borderId="3" xfId="5" applyNumberFormat="1" applyFont="1" applyBorder="1" applyAlignment="1">
      <alignment wrapText="1"/>
    </xf>
    <xf numFmtId="0" fontId="28" fillId="0" borderId="0" xfId="5" applyFont="1" applyAlignment="1">
      <alignment vertical="center" wrapText="1"/>
    </xf>
    <xf numFmtId="0" fontId="14" fillId="0" borderId="0" xfId="5" applyFont="1" applyAlignment="1">
      <alignment wrapText="1"/>
    </xf>
    <xf numFmtId="165" fontId="3" fillId="0" borderId="0" xfId="5" applyNumberFormat="1" applyFont="1" applyAlignment="1">
      <alignment vertical="center" wrapText="1"/>
    </xf>
    <xf numFmtId="165" fontId="4" fillId="0" borderId="0" xfId="2" applyNumberFormat="1" applyFont="1" applyFill="1" applyBorder="1" applyAlignment="1">
      <alignment wrapText="1"/>
    </xf>
    <xf numFmtId="165" fontId="4" fillId="3" borderId="0" xfId="2" applyNumberFormat="1" applyFont="1" applyFill="1" applyBorder="1" applyAlignment="1">
      <alignment wrapText="1"/>
    </xf>
    <xf numFmtId="165" fontId="28" fillId="0" borderId="0" xfId="5" applyNumberFormat="1" applyFont="1" applyAlignment="1">
      <alignment vertical="center" wrapText="1"/>
    </xf>
    <xf numFmtId="165" fontId="4" fillId="0" borderId="0" xfId="5" applyNumberFormat="1" applyFont="1" applyAlignment="1">
      <alignment horizontal="left" vertical="center" wrapText="1"/>
    </xf>
    <xf numFmtId="165" fontId="14" fillId="0" borderId="0" xfId="5" applyNumberFormat="1" applyFont="1" applyAlignment="1">
      <alignment wrapText="1"/>
    </xf>
    <xf numFmtId="165" fontId="2" fillId="0" borderId="0" xfId="5" applyNumberFormat="1" applyFont="1" applyAlignment="1">
      <alignment wrapText="1"/>
    </xf>
    <xf numFmtId="165" fontId="21" fillId="0" borderId="0" xfId="5" applyNumberFormat="1" applyFont="1" applyAlignment="1">
      <alignment wrapText="1"/>
    </xf>
    <xf numFmtId="165" fontId="29" fillId="0" borderId="0" xfId="5" applyNumberFormat="1" applyFont="1" applyAlignment="1">
      <alignment vertical="center" wrapText="1"/>
    </xf>
    <xf numFmtId="165" fontId="3" fillId="0" borderId="14" xfId="2" applyNumberFormat="1" applyFont="1" applyFill="1" applyBorder="1" applyAlignment="1">
      <alignment wrapText="1"/>
    </xf>
    <xf numFmtId="165" fontId="3" fillId="3" borderId="14" xfId="2" applyNumberFormat="1" applyFont="1" applyFill="1" applyBorder="1" applyAlignment="1">
      <alignment wrapText="1"/>
    </xf>
    <xf numFmtId="165" fontId="3" fillId="0" borderId="0" xfId="2" applyNumberFormat="1" applyFont="1" applyFill="1" applyBorder="1" applyAlignment="1">
      <alignment wrapText="1"/>
    </xf>
    <xf numFmtId="0" fontId="34" fillId="0" borderId="0" xfId="6" applyFont="1" applyAlignment="1">
      <alignment vertical="center" wrapText="1"/>
    </xf>
    <xf numFmtId="165" fontId="23" fillId="0" borderId="0" xfId="5" applyNumberFormat="1" applyFont="1" applyAlignment="1">
      <alignment horizontal="left" vertical="center" wrapText="1"/>
    </xf>
    <xf numFmtId="165" fontId="5" fillId="0" borderId="0" xfId="5" applyNumberFormat="1" applyFont="1" applyAlignment="1">
      <alignment horizontal="left" vertical="center" wrapText="1"/>
    </xf>
    <xf numFmtId="165" fontId="28" fillId="0" borderId="0" xfId="2" applyNumberFormat="1" applyFont="1" applyFill="1" applyBorder="1" applyAlignment="1">
      <alignment wrapText="1"/>
    </xf>
    <xf numFmtId="165" fontId="20" fillId="0" borderId="0" xfId="5" applyNumberFormat="1" applyFont="1" applyAlignment="1">
      <alignment wrapText="1"/>
    </xf>
    <xf numFmtId="165" fontId="18" fillId="0" borderId="0" xfId="5" applyNumberFormat="1" applyFont="1" applyAlignment="1">
      <alignment wrapText="1"/>
    </xf>
    <xf numFmtId="165" fontId="30" fillId="0" borderId="0" xfId="5" applyNumberFormat="1" applyFont="1" applyAlignment="1">
      <alignment wrapText="1"/>
    </xf>
    <xf numFmtId="0" fontId="35" fillId="0" borderId="0" xfId="6" applyFont="1" applyAlignment="1">
      <alignment vertical="center" wrapText="1"/>
    </xf>
    <xf numFmtId="165" fontId="14" fillId="0" borderId="0" xfId="5" applyNumberFormat="1" applyFont="1" applyAlignment="1">
      <alignment vertical="top" wrapText="1"/>
    </xf>
    <xf numFmtId="165" fontId="4" fillId="0" borderId="0" xfId="5" applyNumberFormat="1" applyFont="1" applyAlignment="1">
      <alignment vertical="center" wrapText="1"/>
    </xf>
    <xf numFmtId="165" fontId="4" fillId="0" borderId="0" xfId="5" applyNumberFormat="1" applyFont="1" applyAlignment="1">
      <alignment wrapText="1"/>
    </xf>
    <xf numFmtId="165" fontId="3" fillId="0" borderId="14" xfId="5" applyNumberFormat="1" applyFont="1" applyBorder="1" applyAlignment="1">
      <alignment wrapText="1"/>
    </xf>
    <xf numFmtId="165" fontId="3" fillId="0" borderId="0" xfId="5" applyNumberFormat="1" applyFont="1" applyAlignment="1">
      <alignment wrapText="1"/>
    </xf>
    <xf numFmtId="0" fontId="28" fillId="0" borderId="0" xfId="0" applyFont="1" applyAlignment="1">
      <alignment vertical="center" wrapText="1"/>
    </xf>
    <xf numFmtId="0" fontId="27" fillId="0" borderId="0" xfId="0" applyFont="1" applyAlignment="1">
      <alignment wrapText="1"/>
    </xf>
    <xf numFmtId="165" fontId="7" fillId="0" borderId="3" xfId="0" applyNumberFormat="1" applyFont="1" applyBorder="1" applyAlignment="1">
      <alignment horizontal="left" vertical="top" wrapText="1"/>
    </xf>
    <xf numFmtId="0" fontId="36" fillId="0" borderId="0" xfId="5" applyFont="1" applyAlignment="1">
      <alignment vertical="center" wrapText="1"/>
    </xf>
    <xf numFmtId="0" fontId="27" fillId="0" borderId="0" xfId="0" applyFont="1" applyAlignment="1">
      <alignment vertical="top" wrapText="1"/>
    </xf>
    <xf numFmtId="0" fontId="4" fillId="0" borderId="0" xfId="5" quotePrefix="1" applyFont="1" applyAlignment="1">
      <alignment wrapText="1"/>
    </xf>
    <xf numFmtId="0" fontId="13" fillId="0" borderId="0" xfId="4" applyFont="1" applyAlignment="1">
      <alignment vertical="center" wrapText="1"/>
    </xf>
    <xf numFmtId="0" fontId="4" fillId="0" borderId="0" xfId="4" applyFont="1" applyAlignment="1">
      <alignment horizontal="right" wrapText="1"/>
    </xf>
    <xf numFmtId="0" fontId="3" fillId="0" borderId="0" xfId="4" applyFont="1" applyAlignment="1">
      <alignment horizontal="center" vertical="center" wrapText="1"/>
    </xf>
    <xf numFmtId="0" fontId="28" fillId="0" borderId="0" xfId="4" applyFont="1" applyAlignment="1">
      <alignment wrapText="1"/>
    </xf>
    <xf numFmtId="165" fontId="4" fillId="0" borderId="0" xfId="4" applyNumberFormat="1" applyFont="1" applyAlignment="1">
      <alignment wrapText="1"/>
    </xf>
    <xf numFmtId="0" fontId="32" fillId="0" borderId="0" xfId="4" applyFont="1" applyAlignment="1">
      <alignment wrapText="1"/>
    </xf>
    <xf numFmtId="165" fontId="4" fillId="0" borderId="0" xfId="4" applyNumberFormat="1" applyFont="1" applyAlignment="1">
      <alignment horizontal="left" vertical="center" wrapText="1"/>
    </xf>
    <xf numFmtId="165" fontId="3" fillId="0" borderId="14" xfId="4" applyNumberFormat="1" applyFont="1" applyBorder="1" applyAlignment="1">
      <alignment wrapText="1"/>
    </xf>
    <xf numFmtId="165" fontId="3" fillId="0" borderId="0" xfId="4" applyNumberFormat="1" applyFont="1" applyAlignment="1">
      <alignment horizontal="left" vertical="center" wrapText="1"/>
    </xf>
    <xf numFmtId="165" fontId="3" fillId="0" borderId="3" xfId="4" applyNumberFormat="1" applyFont="1" applyBorder="1" applyAlignment="1">
      <alignment wrapText="1"/>
    </xf>
    <xf numFmtId="165" fontId="3" fillId="0" borderId="11" xfId="4" applyNumberFormat="1" applyFont="1" applyBorder="1" applyAlignment="1">
      <alignment vertical="center" wrapText="1"/>
    </xf>
    <xf numFmtId="165" fontId="3" fillId="0" borderId="0" xfId="4" applyNumberFormat="1" applyFont="1" applyAlignment="1">
      <alignment wrapText="1"/>
    </xf>
    <xf numFmtId="0" fontId="31" fillId="0" borderId="0" xfId="0" applyFont="1" applyAlignment="1">
      <alignment horizontal="left" wrapText="1"/>
    </xf>
    <xf numFmtId="0" fontId="4" fillId="0" borderId="0" xfId="5" applyFont="1" applyAlignment="1">
      <alignment horizontal="left" wrapText="1"/>
    </xf>
    <xf numFmtId="3" fontId="4" fillId="0" borderId="0" xfId="4" applyNumberFormat="1" applyFont="1" applyAlignment="1">
      <alignment wrapText="1"/>
    </xf>
    <xf numFmtId="3" fontId="4" fillId="0" borderId="0" xfId="4" applyNumberFormat="1" applyFont="1" applyAlignment="1">
      <alignment horizontal="right" wrapText="1"/>
    </xf>
    <xf numFmtId="165" fontId="3" fillId="0" borderId="6" xfId="13" applyNumberFormat="1" applyFont="1" applyBorder="1" applyAlignment="1">
      <alignment vertical="center" wrapText="1"/>
    </xf>
  </cellXfs>
  <cellStyles count="18">
    <cellStyle name="Comma 2" xfId="1" xr:uid="{00000000-0005-0000-0000-000000000000}"/>
    <cellStyle name="Comma 3" xfId="2" xr:uid="{00000000-0005-0000-0000-000001000000}"/>
    <cellStyle name="Headings" xfId="3" xr:uid="{00000000-0005-0000-0000-000002000000}"/>
    <cellStyle name="Hyperlink" xfId="17" builtinId="8"/>
    <cellStyle name="Normal" xfId="0" builtinId="0"/>
    <cellStyle name="Normal 2" xfId="4" xr:uid="{00000000-0005-0000-0000-000004000000}"/>
    <cellStyle name="Normal 2 2" xfId="5" xr:uid="{00000000-0005-0000-0000-000005000000}"/>
    <cellStyle name="Normal 2 2 2" xfId="6" xr:uid="{00000000-0005-0000-0000-000006000000}"/>
    <cellStyle name="Normal 3" xfId="7" xr:uid="{00000000-0005-0000-0000-000007000000}"/>
    <cellStyle name="Normal 3 2" xfId="13" xr:uid="{00000000-0005-0000-0000-000008000000}"/>
    <cellStyle name="Normal 4" xfId="8" xr:uid="{00000000-0005-0000-0000-000009000000}"/>
    <cellStyle name="Normal 4 2" xfId="9" xr:uid="{00000000-0005-0000-0000-00000A000000}"/>
    <cellStyle name="Normal 5" xfId="10" xr:uid="{00000000-0005-0000-0000-00000B000000}"/>
    <cellStyle name="Normal 5 2" xfId="11" xr:uid="{00000000-0005-0000-0000-00000C000000}"/>
    <cellStyle name="Normal 6" xfId="14" xr:uid="{00000000-0005-0000-0000-00000D000000}"/>
    <cellStyle name="Normal_Table 1 3 AEs and Variations to Outcomes - Measures 09-10" xfId="12" xr:uid="{00000000-0005-0000-0000-00000E000000}"/>
    <cellStyle name="Normal_Table 1 5 Approp Bill (No 3) 09-10" xfId="15" xr:uid="{00000000-0005-0000-0000-00000F000000}"/>
    <cellStyle name="Normal_Table 1 6 Approp Bill (No 4) 09-10" xfId="16" xr:uid="{00000000-0005-0000-0000-000010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AEAEA"/>
      <color rgb="FFFF6600"/>
      <color rgb="FFE6E617"/>
      <color rgb="FFFAFA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5.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H66"/>
  <sheetViews>
    <sheetView showGridLines="0" topLeftCell="A31" zoomScale="130" zoomScaleNormal="130" zoomScaleSheetLayoutView="110" workbookViewId="0">
      <selection activeCell="A35" sqref="A35:XFD968"/>
    </sheetView>
  </sheetViews>
  <sheetFormatPr defaultColWidth="9.28515625" defaultRowHeight="11.85" customHeight="1"/>
  <cols>
    <col min="1" max="1" width="35.7109375" style="23" customWidth="1"/>
    <col min="2" max="2" width="10.7109375" style="23" customWidth="1"/>
    <col min="3" max="3" width="7.7109375" style="23" customWidth="1"/>
    <col min="4" max="4" width="8.28515625" style="23" customWidth="1"/>
    <col min="5" max="5" width="8.42578125" style="23" customWidth="1"/>
    <col min="6" max="16384" width="9.28515625" style="23"/>
  </cols>
  <sheetData>
    <row r="1" spans="1:8" ht="11.25">
      <c r="A1" s="72" t="s">
        <v>264</v>
      </c>
      <c r="H1" s="73"/>
    </row>
    <row r="2" spans="1:8" ht="25.9" customHeight="1">
      <c r="A2" s="72" t="s">
        <v>182</v>
      </c>
    </row>
    <row r="4" spans="1:8" ht="67.5">
      <c r="A4" s="74"/>
      <c r="B4" s="16" t="s">
        <v>176</v>
      </c>
      <c r="C4" s="17" t="s">
        <v>177</v>
      </c>
      <c r="D4" s="22" t="s">
        <v>178</v>
      </c>
      <c r="E4" s="29" t="s">
        <v>179</v>
      </c>
    </row>
    <row r="5" spans="1:8" ht="11.85" customHeight="1">
      <c r="A5" s="73" t="s">
        <v>0</v>
      </c>
      <c r="B5" s="75"/>
      <c r="C5" s="76"/>
      <c r="D5" s="76"/>
      <c r="E5" s="77"/>
    </row>
    <row r="6" spans="1:8" ht="22.9" customHeight="1">
      <c r="A6" s="23" t="s">
        <v>203</v>
      </c>
      <c r="B6" s="76"/>
      <c r="C6" s="76"/>
      <c r="D6" s="76"/>
      <c r="E6" s="78"/>
    </row>
    <row r="7" spans="1:8" ht="11.85" customHeight="1">
      <c r="A7" s="25" t="s">
        <v>251</v>
      </c>
      <c r="B7" s="76">
        <v>68228</v>
      </c>
      <c r="C7" s="76">
        <v>65722</v>
      </c>
      <c r="D7" s="76">
        <v>12437</v>
      </c>
      <c r="E7" s="78">
        <v>78159</v>
      </c>
    </row>
    <row r="8" spans="1:8" ht="11.85" customHeight="1">
      <c r="A8" s="25" t="s">
        <v>1</v>
      </c>
      <c r="B8" s="76">
        <v>149860</v>
      </c>
      <c r="C8" s="76">
        <v>146925</v>
      </c>
      <c r="D8" s="76">
        <v>60</v>
      </c>
      <c r="E8" s="78">
        <v>146985</v>
      </c>
    </row>
    <row r="9" spans="1:8" ht="11.85" customHeight="1">
      <c r="A9" s="25" t="s">
        <v>252</v>
      </c>
      <c r="B9" s="76">
        <v>17453</v>
      </c>
      <c r="C9" s="76">
        <v>2255</v>
      </c>
      <c r="D9" s="76">
        <v>9473</v>
      </c>
      <c r="E9" s="78">
        <v>11728</v>
      </c>
    </row>
    <row r="10" spans="1:8" ht="11.85" customHeight="1">
      <c r="A10" s="25" t="s">
        <v>253</v>
      </c>
      <c r="B10" s="76">
        <v>2611</v>
      </c>
      <c r="C10" s="76">
        <v>2695</v>
      </c>
      <c r="D10" s="76">
        <v>0</v>
      </c>
      <c r="E10" s="78">
        <v>2695</v>
      </c>
    </row>
    <row r="11" spans="1:8" ht="22.9" customHeight="1">
      <c r="A11" s="25" t="s">
        <v>256</v>
      </c>
      <c r="B11" s="76"/>
      <c r="C11" s="76"/>
      <c r="D11" s="76"/>
      <c r="E11" s="78"/>
    </row>
    <row r="12" spans="1:8" ht="11.85" customHeight="1">
      <c r="A12" s="25" t="s">
        <v>251</v>
      </c>
      <c r="B12" s="76">
        <v>75</v>
      </c>
      <c r="C12" s="76">
        <v>0</v>
      </c>
      <c r="D12" s="76">
        <v>1459</v>
      </c>
      <c r="E12" s="78">
        <v>1459</v>
      </c>
    </row>
    <row r="13" spans="1:8" ht="11.85" customHeight="1">
      <c r="A13" s="25" t="s">
        <v>2</v>
      </c>
      <c r="B13" s="76">
        <v>4240</v>
      </c>
      <c r="C13" s="76">
        <v>3567</v>
      </c>
      <c r="D13" s="76">
        <v>663</v>
      </c>
      <c r="E13" s="78">
        <v>4230</v>
      </c>
    </row>
    <row r="14" spans="1:8" ht="11.85" customHeight="1">
      <c r="A14" s="24" t="s">
        <v>3</v>
      </c>
      <c r="B14" s="79">
        <v>242467</v>
      </c>
      <c r="C14" s="79">
        <v>221164</v>
      </c>
      <c r="D14" s="79">
        <v>24092</v>
      </c>
      <c r="E14" s="80">
        <v>245256</v>
      </c>
    </row>
    <row r="15" spans="1:8" ht="11.85" customHeight="1">
      <c r="A15" s="25" t="s">
        <v>257</v>
      </c>
      <c r="B15" s="76"/>
      <c r="C15" s="76"/>
      <c r="D15" s="76"/>
      <c r="E15" s="78"/>
    </row>
    <row r="16" spans="1:8" ht="11.85" customHeight="1">
      <c r="A16" s="25" t="s">
        <v>4</v>
      </c>
      <c r="B16" s="76">
        <v>146320</v>
      </c>
      <c r="C16" s="76">
        <v>120189</v>
      </c>
      <c r="D16" s="76">
        <v>22766</v>
      </c>
      <c r="E16" s="78">
        <v>142955</v>
      </c>
    </row>
    <row r="17" spans="1:5" ht="11.85" customHeight="1">
      <c r="A17" s="25" t="s">
        <v>258</v>
      </c>
      <c r="B17" s="76">
        <v>27634</v>
      </c>
      <c r="C17" s="76">
        <v>17040</v>
      </c>
      <c r="D17" s="76">
        <v>2673</v>
      </c>
      <c r="E17" s="78">
        <v>19713</v>
      </c>
    </row>
    <row r="18" spans="1:5" ht="11.85" customHeight="1">
      <c r="A18" s="25" t="s">
        <v>5</v>
      </c>
      <c r="B18" s="76">
        <v>135077</v>
      </c>
      <c r="C18" s="76">
        <v>140711</v>
      </c>
      <c r="D18" s="76">
        <v>61</v>
      </c>
      <c r="E18" s="78">
        <v>140772</v>
      </c>
    </row>
    <row r="19" spans="1:5" ht="11.85" customHeight="1">
      <c r="A19" s="24" t="s">
        <v>6</v>
      </c>
      <c r="B19" s="81">
        <v>309031</v>
      </c>
      <c r="C19" s="81">
        <v>277940</v>
      </c>
      <c r="D19" s="81">
        <v>25500</v>
      </c>
      <c r="E19" s="80">
        <v>303440</v>
      </c>
    </row>
    <row r="20" spans="1:5" ht="33.75">
      <c r="A20" s="24" t="s">
        <v>204</v>
      </c>
      <c r="B20" s="82">
        <v>27634</v>
      </c>
      <c r="C20" s="82">
        <v>17040</v>
      </c>
      <c r="D20" s="82">
        <v>2673</v>
      </c>
      <c r="E20" s="83">
        <v>19713</v>
      </c>
    </row>
    <row r="21" spans="1:5" ht="11.85" customHeight="1">
      <c r="A21" s="26" t="s">
        <v>7</v>
      </c>
      <c r="B21" s="84">
        <v>523864</v>
      </c>
      <c r="C21" s="84">
        <v>482064</v>
      </c>
      <c r="D21" s="84">
        <v>46919</v>
      </c>
      <c r="E21" s="80">
        <v>528983</v>
      </c>
    </row>
    <row r="22" spans="1:5" ht="11.85" customHeight="1">
      <c r="A22" s="33" t="s">
        <v>250</v>
      </c>
      <c r="B22" s="85">
        <v>523864</v>
      </c>
      <c r="C22" s="85">
        <v>482064</v>
      </c>
      <c r="D22" s="85">
        <v>46919</v>
      </c>
      <c r="E22" s="80">
        <v>528983</v>
      </c>
    </row>
    <row r="23" spans="1:5" ht="9.75" customHeight="1">
      <c r="A23" s="74"/>
      <c r="D23" s="27" t="s">
        <v>180</v>
      </c>
      <c r="E23" s="86" t="s">
        <v>181</v>
      </c>
    </row>
    <row r="24" spans="1:5" ht="11.25">
      <c r="A24" s="33" t="s">
        <v>260</v>
      </c>
      <c r="B24" s="87"/>
      <c r="C24" s="87"/>
      <c r="D24" s="87">
        <v>760</v>
      </c>
      <c r="E24" s="88">
        <v>849</v>
      </c>
    </row>
    <row r="25" spans="1:5" ht="22.5">
      <c r="A25" s="58" t="s">
        <v>10</v>
      </c>
      <c r="B25" s="58"/>
      <c r="C25" s="58"/>
      <c r="D25" s="58"/>
      <c r="E25" s="58"/>
    </row>
    <row r="26" spans="1:5" ht="13.35" customHeight="1">
      <c r="A26" s="59" t="s">
        <v>11</v>
      </c>
      <c r="B26" s="59"/>
      <c r="C26" s="59"/>
      <c r="D26" s="59"/>
      <c r="E26" s="59"/>
    </row>
    <row r="27" spans="1:5" ht="11.25">
      <c r="A27" s="59"/>
      <c r="B27" s="59"/>
      <c r="C27" s="59"/>
      <c r="D27" s="59"/>
      <c r="E27" s="59"/>
    </row>
    <row r="28" spans="1:5" ht="90">
      <c r="A28" s="59" t="s">
        <v>239</v>
      </c>
      <c r="B28" s="59"/>
      <c r="C28" s="59"/>
      <c r="D28" s="59"/>
      <c r="E28" s="59"/>
    </row>
    <row r="29" spans="1:5" ht="45">
      <c r="A29" s="59" t="s">
        <v>267</v>
      </c>
      <c r="B29" s="59"/>
      <c r="C29" s="59"/>
      <c r="D29" s="59"/>
      <c r="E29" s="59"/>
    </row>
    <row r="30" spans="1:5" ht="67.5">
      <c r="A30" s="59" t="s">
        <v>254</v>
      </c>
      <c r="B30" s="59"/>
      <c r="C30" s="59"/>
      <c r="D30" s="59"/>
      <c r="E30" s="59"/>
    </row>
    <row r="31" spans="1:5" ht="90">
      <c r="A31" s="59" t="s">
        <v>255</v>
      </c>
      <c r="B31" s="59"/>
      <c r="C31" s="59"/>
      <c r="D31" s="59"/>
      <c r="E31" s="59"/>
    </row>
    <row r="32" spans="1:5" ht="33.75">
      <c r="A32" s="59" t="s">
        <v>265</v>
      </c>
      <c r="B32" s="59"/>
      <c r="C32" s="59"/>
      <c r="D32" s="59"/>
      <c r="E32" s="59"/>
    </row>
    <row r="33" spans="1:5" ht="22.5">
      <c r="A33" s="89" t="s">
        <v>259</v>
      </c>
      <c r="B33" s="89"/>
      <c r="C33" s="89"/>
      <c r="D33" s="89"/>
      <c r="E33" s="89"/>
    </row>
    <row r="34" spans="1:5" ht="33.75">
      <c r="A34" s="59" t="s">
        <v>261</v>
      </c>
      <c r="B34" s="59"/>
      <c r="C34" s="59"/>
      <c r="D34" s="59"/>
      <c r="E34" s="59"/>
    </row>
    <row r="66" spans="8:8" ht="11.85" customHeight="1">
      <c r="H66" s="97"/>
    </row>
  </sheetData>
  <pageMargins left="1.4566929133858268" right="1.2598425196850394" top="0.78740157480314965" bottom="0.70866141732283472" header="0.51181102362204722" footer="0.51181102362204722"/>
  <pageSetup paperSize="9" scale="80" orientation="portrait" cellComments="asDisplayed" r:id="rId1"/>
  <headerFooter alignWithMargins="0"/>
  <rowBreaks count="1" manualBreakCount="1">
    <brk id="22"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20"/>
  <sheetViews>
    <sheetView showGridLines="0" topLeftCell="A6" zoomScale="130" zoomScaleNormal="130" zoomScaleSheetLayoutView="110" workbookViewId="0">
      <selection activeCell="A19" sqref="A19:XFD411"/>
    </sheetView>
  </sheetViews>
  <sheetFormatPr defaultColWidth="8" defaultRowHeight="11.85" customHeight="1"/>
  <cols>
    <col min="1" max="1" width="27.7109375" style="251" customWidth="1"/>
    <col min="2" max="2" width="7.7109375" style="254" customWidth="1"/>
    <col min="3" max="3" width="8.7109375" style="254" customWidth="1"/>
    <col min="4" max="4" width="9.28515625" style="254" customWidth="1"/>
    <col min="5" max="6" width="7.7109375" style="254" customWidth="1"/>
    <col min="7" max="7" width="7.42578125" style="251" customWidth="1"/>
    <col min="8" max="16384" width="8" style="251"/>
  </cols>
  <sheetData>
    <row r="1" spans="1:7" ht="25.35" customHeight="1">
      <c r="A1" s="68" t="s">
        <v>219</v>
      </c>
      <c r="B1" s="68"/>
      <c r="C1" s="68"/>
      <c r="D1" s="68"/>
      <c r="E1" s="68"/>
      <c r="F1" s="68"/>
    </row>
    <row r="2" spans="1:7" ht="11.85" customHeight="1">
      <c r="A2" s="252"/>
      <c r="B2" s="252"/>
      <c r="C2" s="252"/>
      <c r="D2" s="252"/>
      <c r="E2" s="252"/>
      <c r="F2" s="252"/>
    </row>
    <row r="3" spans="1:7" ht="11.85" customHeight="1">
      <c r="A3" s="253"/>
    </row>
    <row r="4" spans="1:7" s="254" customFormat="1" ht="45">
      <c r="A4" s="255"/>
      <c r="B4" s="51" t="s">
        <v>113</v>
      </c>
      <c r="C4" s="51" t="s">
        <v>114</v>
      </c>
      <c r="D4" s="51" t="s">
        <v>115</v>
      </c>
      <c r="E4" s="51" t="s">
        <v>116</v>
      </c>
      <c r="F4" s="32"/>
    </row>
    <row r="5" spans="1:7" s="254" customFormat="1" ht="11.85" customHeight="1">
      <c r="A5" s="7" t="s">
        <v>271</v>
      </c>
      <c r="B5" s="179"/>
      <c r="C5" s="179"/>
      <c r="D5" s="179"/>
      <c r="E5" s="179"/>
      <c r="F5" s="179"/>
      <c r="G5" s="3"/>
    </row>
    <row r="6" spans="1:7" ht="22.5">
      <c r="A6" s="228" t="s">
        <v>220</v>
      </c>
      <c r="B6" s="229">
        <v>195804</v>
      </c>
      <c r="C6" s="229">
        <v>17972</v>
      </c>
      <c r="D6" s="229">
        <v>94945</v>
      </c>
      <c r="E6" s="229">
        <v>308721</v>
      </c>
      <c r="F6" s="229"/>
    </row>
    <row r="7" spans="1:7" ht="11.25">
      <c r="A7" s="20" t="s">
        <v>117</v>
      </c>
      <c r="B7" s="230">
        <v>195804</v>
      </c>
      <c r="C7" s="230">
        <v>17972</v>
      </c>
      <c r="D7" s="230">
        <v>94945</v>
      </c>
      <c r="E7" s="230">
        <v>308721</v>
      </c>
      <c r="F7" s="256"/>
    </row>
    <row r="8" spans="1:7" ht="11.25">
      <c r="A8" s="7" t="s">
        <v>118</v>
      </c>
      <c r="B8" s="179"/>
      <c r="C8" s="179"/>
      <c r="D8" s="179"/>
      <c r="E8" s="179"/>
      <c r="F8" s="179"/>
    </row>
    <row r="9" spans="1:7" ht="11.25">
      <c r="A9" s="207" t="s">
        <v>119</v>
      </c>
      <c r="B9" s="179">
        <v>-18766</v>
      </c>
      <c r="C9" s="179">
        <v>0</v>
      </c>
      <c r="D9" s="179">
        <v>0</v>
      </c>
      <c r="E9" s="179">
        <v>-18766</v>
      </c>
      <c r="F9" s="179"/>
      <c r="G9" s="254"/>
    </row>
    <row r="10" spans="1:7" ht="11.25">
      <c r="A10" s="20" t="s">
        <v>120</v>
      </c>
      <c r="B10" s="257">
        <v>-18766</v>
      </c>
      <c r="C10" s="257">
        <v>0</v>
      </c>
      <c r="D10" s="257">
        <v>0</v>
      </c>
      <c r="E10" s="257">
        <v>-18766</v>
      </c>
      <c r="F10" s="256"/>
      <c r="G10" s="254"/>
    </row>
    <row r="11" spans="1:7" ht="11.85" customHeight="1">
      <c r="A11" s="7" t="s">
        <v>121</v>
      </c>
      <c r="B11" s="258"/>
      <c r="C11" s="258"/>
      <c r="D11" s="258"/>
      <c r="E11" s="258"/>
      <c r="F11" s="179"/>
    </row>
    <row r="12" spans="1:7" ht="11.85" customHeight="1">
      <c r="A12" s="20" t="s">
        <v>122</v>
      </c>
      <c r="B12" s="179"/>
      <c r="C12" s="179"/>
      <c r="D12" s="179"/>
      <c r="E12" s="179"/>
      <c r="F12" s="179"/>
    </row>
    <row r="13" spans="1:7" s="259" customFormat="1" ht="11.85" customHeight="1">
      <c r="A13" s="228" t="s">
        <v>123</v>
      </c>
      <c r="B13" s="179">
        <v>0</v>
      </c>
      <c r="C13" s="179">
        <v>0</v>
      </c>
      <c r="D13" s="179">
        <v>4230</v>
      </c>
      <c r="E13" s="179">
        <v>4230</v>
      </c>
      <c r="F13" s="179"/>
    </row>
    <row r="14" spans="1:7" ht="11.85" customHeight="1">
      <c r="A14" s="18" t="s">
        <v>124</v>
      </c>
      <c r="B14" s="260">
        <v>0</v>
      </c>
      <c r="C14" s="260">
        <v>0</v>
      </c>
      <c r="D14" s="260">
        <v>2695</v>
      </c>
      <c r="E14" s="260">
        <v>2695</v>
      </c>
      <c r="F14" s="260"/>
      <c r="G14" s="259"/>
    </row>
    <row r="15" spans="1:7" ht="21">
      <c r="A15" s="21" t="s">
        <v>221</v>
      </c>
      <c r="B15" s="236">
        <v>0</v>
      </c>
      <c r="C15" s="236">
        <v>0</v>
      </c>
      <c r="D15" s="236">
        <v>6925</v>
      </c>
      <c r="E15" s="236">
        <v>6925</v>
      </c>
      <c r="F15" s="183"/>
    </row>
    <row r="16" spans="1:7" ht="22.5">
      <c r="A16" s="7" t="s">
        <v>222</v>
      </c>
      <c r="B16" s="261">
        <v>177038</v>
      </c>
      <c r="C16" s="261">
        <v>17972</v>
      </c>
      <c r="D16" s="261">
        <v>101870</v>
      </c>
      <c r="E16" s="261">
        <v>296880</v>
      </c>
      <c r="F16" s="183"/>
    </row>
    <row r="17" spans="1:6" ht="22.5">
      <c r="A17" s="6" t="s">
        <v>223</v>
      </c>
      <c r="B17" s="262">
        <v>177038</v>
      </c>
      <c r="C17" s="262">
        <v>17972</v>
      </c>
      <c r="D17" s="262">
        <v>101870</v>
      </c>
      <c r="E17" s="262">
        <v>296880</v>
      </c>
      <c r="F17" s="183"/>
    </row>
    <row r="18" spans="1:6" ht="22.5">
      <c r="A18" s="228" t="s">
        <v>78</v>
      </c>
      <c r="B18" s="228"/>
      <c r="C18" s="228"/>
      <c r="D18" s="228"/>
      <c r="E18" s="228"/>
      <c r="F18" s="228"/>
    </row>
    <row r="19" spans="1:6" ht="11.85" customHeight="1">
      <c r="A19" s="263"/>
      <c r="B19" s="264"/>
      <c r="C19" s="264"/>
      <c r="D19" s="264"/>
      <c r="E19" s="265"/>
      <c r="F19" s="265"/>
    </row>
    <row r="20" spans="1:6" ht="11.85" customHeight="1">
      <c r="A20" s="249"/>
      <c r="B20" s="266"/>
      <c r="C20" s="266"/>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3"/>
  <dimension ref="A1:K72"/>
  <sheetViews>
    <sheetView showGridLines="0" topLeftCell="A25" zoomScaleNormal="100" zoomScaleSheetLayoutView="110" workbookViewId="0">
      <selection activeCell="A41" sqref="A41:XFD307"/>
    </sheetView>
  </sheetViews>
  <sheetFormatPr defaultColWidth="8" defaultRowHeight="11.85" customHeight="1"/>
  <cols>
    <col min="1" max="1" width="28.42578125" style="91" customWidth="1"/>
    <col min="2" max="7" width="8.28515625" style="91" customWidth="1"/>
    <col min="8" max="8" width="7.7109375" style="91" customWidth="1"/>
    <col min="9" max="16384" width="8" style="91"/>
  </cols>
  <sheetData>
    <row r="1" spans="1:8" ht="11.85" customHeight="1">
      <c r="A1" s="1" t="s">
        <v>126</v>
      </c>
    </row>
    <row r="2" spans="1:8" ht="11.85" customHeight="1">
      <c r="A2" s="1"/>
    </row>
    <row r="3" spans="1:8" ht="45">
      <c r="A3" s="226"/>
      <c r="B3" s="46" t="s">
        <v>193</v>
      </c>
      <c r="C3" s="47" t="s">
        <v>194</v>
      </c>
      <c r="D3" s="46" t="s">
        <v>51</v>
      </c>
      <c r="E3" s="46" t="s">
        <v>52</v>
      </c>
      <c r="F3" s="46" t="s">
        <v>195</v>
      </c>
    </row>
    <row r="4" spans="1:8" ht="11.25">
      <c r="A4" s="9" t="s">
        <v>127</v>
      </c>
      <c r="B4" s="179"/>
      <c r="C4" s="180"/>
      <c r="D4" s="179"/>
      <c r="E4" s="179"/>
      <c r="F4" s="179"/>
    </row>
    <row r="5" spans="1:8" ht="15">
      <c r="A5" s="227" t="s">
        <v>128</v>
      </c>
      <c r="B5" s="179"/>
      <c r="C5" s="180"/>
      <c r="D5" s="179"/>
      <c r="E5" s="179"/>
      <c r="F5" s="179"/>
      <c r="H5" s="97"/>
    </row>
    <row r="6" spans="1:8" ht="11.25">
      <c r="A6" s="228" t="s">
        <v>129</v>
      </c>
      <c r="B6" s="179">
        <v>134870</v>
      </c>
      <c r="C6" s="180">
        <v>152796</v>
      </c>
      <c r="D6" s="179">
        <v>102048</v>
      </c>
      <c r="E6" s="179">
        <v>106144</v>
      </c>
      <c r="F6" s="179">
        <v>106684</v>
      </c>
    </row>
    <row r="7" spans="1:8" ht="22.5">
      <c r="A7" s="228" t="s">
        <v>224</v>
      </c>
      <c r="B7" s="179">
        <v>142112</v>
      </c>
      <c r="C7" s="180">
        <v>152500</v>
      </c>
      <c r="D7" s="179">
        <v>149762</v>
      </c>
      <c r="E7" s="179">
        <v>157091</v>
      </c>
      <c r="F7" s="179">
        <v>164784</v>
      </c>
    </row>
    <row r="8" spans="1:8" ht="11.25">
      <c r="A8" s="228" t="s">
        <v>130</v>
      </c>
      <c r="B8" s="179">
        <v>13734</v>
      </c>
      <c r="C8" s="180">
        <v>11383</v>
      </c>
      <c r="D8" s="179">
        <v>11383</v>
      </c>
      <c r="E8" s="179">
        <v>11383</v>
      </c>
      <c r="F8" s="179">
        <v>11383</v>
      </c>
    </row>
    <row r="9" spans="1:8" ht="11.25">
      <c r="A9" s="228" t="s">
        <v>12</v>
      </c>
      <c r="B9" s="179">
        <v>2454</v>
      </c>
      <c r="C9" s="180">
        <v>0</v>
      </c>
      <c r="D9" s="179">
        <v>0</v>
      </c>
      <c r="E9" s="179">
        <v>0</v>
      </c>
      <c r="F9" s="179">
        <v>0</v>
      </c>
    </row>
    <row r="10" spans="1:8" ht="11.25">
      <c r="A10" s="21" t="s">
        <v>131</v>
      </c>
      <c r="B10" s="236">
        <v>293170</v>
      </c>
      <c r="C10" s="237">
        <v>316679</v>
      </c>
      <c r="D10" s="236">
        <v>263193</v>
      </c>
      <c r="E10" s="236">
        <v>274618</v>
      </c>
      <c r="F10" s="236">
        <v>282851</v>
      </c>
    </row>
    <row r="11" spans="1:8" ht="11.25">
      <c r="A11" s="227" t="s">
        <v>132</v>
      </c>
      <c r="B11" s="179"/>
      <c r="C11" s="180"/>
      <c r="D11" s="179"/>
      <c r="E11" s="179"/>
      <c r="F11" s="179"/>
    </row>
    <row r="12" spans="1:8" ht="11.25">
      <c r="A12" s="228" t="s">
        <v>133</v>
      </c>
      <c r="B12" s="179">
        <v>105405</v>
      </c>
      <c r="C12" s="180">
        <v>116662</v>
      </c>
      <c r="D12" s="179">
        <v>104111</v>
      </c>
      <c r="E12" s="179">
        <v>103966</v>
      </c>
      <c r="F12" s="179">
        <v>103973</v>
      </c>
    </row>
    <row r="13" spans="1:8" ht="11.25">
      <c r="A13" s="228" t="s">
        <v>55</v>
      </c>
      <c r="B13" s="179">
        <v>127412</v>
      </c>
      <c r="C13" s="180">
        <v>161612</v>
      </c>
      <c r="D13" s="179">
        <v>106766</v>
      </c>
      <c r="E13" s="179">
        <v>120604</v>
      </c>
      <c r="F13" s="179">
        <v>128830</v>
      </c>
    </row>
    <row r="14" spans="1:8" ht="11.25">
      <c r="A14" s="207" t="s">
        <v>134</v>
      </c>
      <c r="B14" s="179">
        <v>13709</v>
      </c>
      <c r="C14" s="180">
        <v>11383</v>
      </c>
      <c r="D14" s="179">
        <v>11383</v>
      </c>
      <c r="E14" s="179">
        <v>11383</v>
      </c>
      <c r="F14" s="179">
        <v>11383</v>
      </c>
    </row>
    <row r="15" spans="1:8" ht="11.25">
      <c r="A15" s="207" t="s">
        <v>135</v>
      </c>
      <c r="B15" s="179">
        <v>488</v>
      </c>
      <c r="C15" s="180">
        <v>488</v>
      </c>
      <c r="D15" s="179">
        <v>488</v>
      </c>
      <c r="E15" s="179">
        <v>488</v>
      </c>
      <c r="F15" s="179">
        <v>488</v>
      </c>
    </row>
    <row r="16" spans="1:8" ht="22.5">
      <c r="A16" s="207" t="s">
        <v>225</v>
      </c>
      <c r="B16" s="179">
        <v>0</v>
      </c>
      <c r="C16" s="180">
        <v>3954</v>
      </c>
      <c r="D16" s="179">
        <v>3954</v>
      </c>
      <c r="E16" s="179">
        <v>3954</v>
      </c>
      <c r="F16" s="179">
        <v>3954</v>
      </c>
    </row>
    <row r="17" spans="1:8" ht="11.25">
      <c r="A17" s="228" t="s">
        <v>125</v>
      </c>
      <c r="B17" s="179">
        <v>1779</v>
      </c>
      <c r="C17" s="180">
        <v>0</v>
      </c>
      <c r="D17" s="179">
        <v>0</v>
      </c>
      <c r="E17" s="179">
        <v>0</v>
      </c>
      <c r="F17" s="179">
        <v>0</v>
      </c>
      <c r="H17" s="267"/>
    </row>
    <row r="18" spans="1:8" ht="11.25">
      <c r="A18" s="268" t="s">
        <v>136</v>
      </c>
      <c r="B18" s="236">
        <v>248793</v>
      </c>
      <c r="C18" s="237">
        <v>294099</v>
      </c>
      <c r="D18" s="236">
        <v>226702</v>
      </c>
      <c r="E18" s="236">
        <v>240395</v>
      </c>
      <c r="F18" s="236">
        <v>248628</v>
      </c>
      <c r="H18" s="267"/>
    </row>
    <row r="19" spans="1:8" ht="22.5">
      <c r="A19" s="7" t="s">
        <v>137</v>
      </c>
      <c r="B19" s="269">
        <v>44377</v>
      </c>
      <c r="C19" s="270">
        <v>22580</v>
      </c>
      <c r="D19" s="269">
        <v>36491</v>
      </c>
      <c r="E19" s="269">
        <v>34223</v>
      </c>
      <c r="F19" s="269">
        <v>34223</v>
      </c>
    </row>
    <row r="20" spans="1:8" ht="11.25">
      <c r="A20" s="9" t="s">
        <v>138</v>
      </c>
      <c r="B20" s="179"/>
      <c r="C20" s="180"/>
      <c r="D20" s="179"/>
      <c r="E20" s="179"/>
      <c r="F20" s="179"/>
    </row>
    <row r="21" spans="1:8" ht="11.25">
      <c r="A21" s="9" t="s">
        <v>128</v>
      </c>
      <c r="B21" s="179"/>
      <c r="C21" s="180"/>
      <c r="D21" s="179"/>
      <c r="E21" s="179"/>
      <c r="F21" s="179"/>
    </row>
    <row r="22" spans="1:8" ht="22.5">
      <c r="A22" s="228" t="s">
        <v>226</v>
      </c>
      <c r="B22" s="179">
        <v>1</v>
      </c>
      <c r="C22" s="180">
        <v>0</v>
      </c>
      <c r="D22" s="179">
        <v>0</v>
      </c>
      <c r="E22" s="179">
        <v>0</v>
      </c>
      <c r="F22" s="179">
        <v>0</v>
      </c>
    </row>
    <row r="23" spans="1:8" ht="11.25">
      <c r="A23" s="268" t="s">
        <v>131</v>
      </c>
      <c r="B23" s="236">
        <v>1</v>
      </c>
      <c r="C23" s="237">
        <v>0</v>
      </c>
      <c r="D23" s="236">
        <v>0</v>
      </c>
      <c r="E23" s="236">
        <v>0</v>
      </c>
      <c r="F23" s="236">
        <v>0</v>
      </c>
    </row>
    <row r="24" spans="1:8" ht="11.25">
      <c r="A24" s="9" t="s">
        <v>132</v>
      </c>
      <c r="B24" s="179"/>
      <c r="C24" s="180"/>
      <c r="D24" s="179"/>
      <c r="E24" s="179"/>
      <c r="F24" s="179"/>
    </row>
    <row r="25" spans="1:8" ht="22.5">
      <c r="A25" s="228" t="s">
        <v>227</v>
      </c>
      <c r="B25" s="179">
        <v>45085</v>
      </c>
      <c r="C25" s="180">
        <v>64013</v>
      </c>
      <c r="D25" s="179">
        <v>28680</v>
      </c>
      <c r="E25" s="179">
        <v>26007</v>
      </c>
      <c r="F25" s="179">
        <v>26102</v>
      </c>
    </row>
    <row r="26" spans="1:8" ht="11.25">
      <c r="A26" s="21" t="s">
        <v>136</v>
      </c>
      <c r="B26" s="271">
        <v>45085</v>
      </c>
      <c r="C26" s="272">
        <v>64013</v>
      </c>
      <c r="D26" s="271">
        <v>28680</v>
      </c>
      <c r="E26" s="271">
        <v>26007</v>
      </c>
      <c r="F26" s="271">
        <v>26102</v>
      </c>
    </row>
    <row r="27" spans="1:8" ht="22.5">
      <c r="A27" s="7" t="s">
        <v>228</v>
      </c>
      <c r="B27" s="273">
        <v>-45084</v>
      </c>
      <c r="C27" s="274">
        <v>-64013</v>
      </c>
      <c r="D27" s="273">
        <v>-28680</v>
      </c>
      <c r="E27" s="273">
        <v>-26007</v>
      </c>
      <c r="F27" s="273">
        <v>-26102</v>
      </c>
    </row>
    <row r="28" spans="1:8" ht="11.85" customHeight="1">
      <c r="A28" s="227" t="s">
        <v>139</v>
      </c>
      <c r="B28" s="179"/>
      <c r="C28" s="180"/>
      <c r="D28" s="179"/>
      <c r="E28" s="179"/>
      <c r="F28" s="179"/>
    </row>
    <row r="29" spans="1:8" ht="11.85" customHeight="1">
      <c r="A29" s="227" t="s">
        <v>128</v>
      </c>
      <c r="B29" s="179"/>
      <c r="C29" s="180"/>
      <c r="D29" s="179"/>
      <c r="E29" s="179"/>
      <c r="F29" s="179"/>
    </row>
    <row r="30" spans="1:8" ht="11.85" customHeight="1">
      <c r="A30" s="228" t="s">
        <v>108</v>
      </c>
      <c r="B30" s="179">
        <v>6381</v>
      </c>
      <c r="C30" s="180">
        <v>6925</v>
      </c>
      <c r="D30" s="179">
        <v>3858</v>
      </c>
      <c r="E30" s="179">
        <v>4550</v>
      </c>
      <c r="F30" s="179">
        <v>4645</v>
      </c>
    </row>
    <row r="31" spans="1:8" ht="11.85" customHeight="1">
      <c r="A31" s="268" t="s">
        <v>131</v>
      </c>
      <c r="B31" s="236">
        <v>6381</v>
      </c>
      <c r="C31" s="237">
        <v>6925</v>
      </c>
      <c r="D31" s="236">
        <v>3858</v>
      </c>
      <c r="E31" s="236">
        <v>4550</v>
      </c>
      <c r="F31" s="236">
        <v>4645</v>
      </c>
    </row>
    <row r="32" spans="1:8" ht="11.85" customHeight="1">
      <c r="A32" s="227" t="s">
        <v>132</v>
      </c>
      <c r="B32" s="179"/>
      <c r="C32" s="180"/>
      <c r="D32" s="179"/>
      <c r="E32" s="179"/>
      <c r="F32" s="179"/>
    </row>
    <row r="33" spans="1:6" ht="11.25">
      <c r="A33" s="207" t="s">
        <v>140</v>
      </c>
      <c r="B33" s="179">
        <v>13185</v>
      </c>
      <c r="C33" s="180">
        <v>12766</v>
      </c>
      <c r="D33" s="179">
        <v>12766</v>
      </c>
      <c r="E33" s="179">
        <v>12766</v>
      </c>
      <c r="F33" s="179">
        <v>12766</v>
      </c>
    </row>
    <row r="34" spans="1:6" ht="11.85" customHeight="1">
      <c r="A34" s="268" t="s">
        <v>136</v>
      </c>
      <c r="B34" s="236">
        <v>13185</v>
      </c>
      <c r="C34" s="237">
        <v>12766</v>
      </c>
      <c r="D34" s="236">
        <v>12766</v>
      </c>
      <c r="E34" s="236">
        <v>12766</v>
      </c>
      <c r="F34" s="236">
        <v>12766</v>
      </c>
    </row>
    <row r="35" spans="1:6" ht="22.5">
      <c r="A35" s="9" t="s">
        <v>229</v>
      </c>
      <c r="B35" s="275">
        <v>-6804</v>
      </c>
      <c r="C35" s="276">
        <v>-5841</v>
      </c>
      <c r="D35" s="275">
        <v>-8908</v>
      </c>
      <c r="E35" s="275">
        <v>-8216</v>
      </c>
      <c r="F35" s="275">
        <v>-8121</v>
      </c>
    </row>
    <row r="36" spans="1:6" ht="22.5">
      <c r="A36" s="9" t="s">
        <v>230</v>
      </c>
      <c r="B36" s="275">
        <v>-7511</v>
      </c>
      <c r="C36" s="276">
        <v>-47274</v>
      </c>
      <c r="D36" s="275">
        <v>-1097</v>
      </c>
      <c r="E36" s="275">
        <v>0</v>
      </c>
      <c r="F36" s="275">
        <v>0</v>
      </c>
    </row>
    <row r="37" spans="1:6" ht="22.5">
      <c r="A37" s="228" t="s">
        <v>231</v>
      </c>
      <c r="B37" s="179">
        <v>158260</v>
      </c>
      <c r="C37" s="180">
        <v>150749</v>
      </c>
      <c r="D37" s="179">
        <v>103475</v>
      </c>
      <c r="E37" s="179">
        <v>102378</v>
      </c>
      <c r="F37" s="179">
        <v>102378</v>
      </c>
    </row>
    <row r="38" spans="1:6" ht="22.5">
      <c r="A38" s="6" t="s">
        <v>232</v>
      </c>
      <c r="B38" s="277">
        <v>150749</v>
      </c>
      <c r="C38" s="278">
        <v>103475</v>
      </c>
      <c r="D38" s="277">
        <v>102378</v>
      </c>
      <c r="E38" s="277">
        <v>102378</v>
      </c>
      <c r="F38" s="277">
        <v>102378</v>
      </c>
    </row>
    <row r="39" spans="1:6" ht="22.5">
      <c r="A39" s="221" t="s">
        <v>78</v>
      </c>
      <c r="B39" s="248"/>
      <c r="C39" s="248"/>
      <c r="D39" s="248"/>
      <c r="E39" s="248"/>
      <c r="F39" s="248"/>
    </row>
    <row r="40" spans="1:6" ht="11.85" customHeight="1">
      <c r="A40" s="221"/>
      <c r="B40" s="248"/>
      <c r="C40" s="248"/>
      <c r="D40" s="248"/>
      <c r="E40" s="248"/>
      <c r="F40" s="248"/>
    </row>
    <row r="41" spans="1:6" ht="11.65" customHeight="1">
      <c r="A41" s="221"/>
      <c r="B41" s="248"/>
      <c r="C41" s="248"/>
      <c r="D41" s="248"/>
      <c r="E41" s="248"/>
      <c r="F41" s="248"/>
    </row>
    <row r="42" spans="1:6" ht="11.65" customHeight="1">
      <c r="A42" s="90"/>
    </row>
    <row r="43" spans="1:6" ht="11.85" customHeight="1">
      <c r="A43" s="92"/>
    </row>
    <row r="44" spans="1:6" ht="11.85" customHeight="1">
      <c r="A44" s="93"/>
    </row>
    <row r="45" spans="1:6" ht="11.85" customHeight="1">
      <c r="A45" s="96"/>
    </row>
    <row r="63" spans="8:11" ht="11.85" customHeight="1">
      <c r="K63" s="1"/>
    </row>
    <row r="64" spans="8:11" ht="11.85" customHeight="1">
      <c r="H64" s="279"/>
      <c r="I64" s="280"/>
      <c r="J64" s="280"/>
      <c r="K64" s="281"/>
    </row>
    <row r="65" spans="8:11" ht="11.85" customHeight="1">
      <c r="H65" s="279"/>
      <c r="I65" s="280"/>
      <c r="J65" s="280"/>
      <c r="K65" s="281"/>
    </row>
    <row r="66" spans="8:11" ht="11.85" customHeight="1">
      <c r="H66" s="282"/>
      <c r="I66" s="281"/>
      <c r="J66" s="281"/>
      <c r="K66" s="281"/>
    </row>
    <row r="67" spans="8:11" ht="11.85" customHeight="1">
      <c r="H67"/>
      <c r="I67" s="281"/>
      <c r="J67" s="281"/>
      <c r="K67" s="281"/>
    </row>
    <row r="69" spans="8:11" ht="11.85" customHeight="1">
      <c r="K69" s="1"/>
    </row>
    <row r="70" spans="8:11" ht="11.85" customHeight="1">
      <c r="H70" s="279"/>
      <c r="I70" s="280"/>
      <c r="J70" s="280"/>
      <c r="K70" s="281"/>
    </row>
    <row r="71" spans="8:11" ht="11.85" customHeight="1">
      <c r="H71" s="282"/>
      <c r="I71" s="281"/>
      <c r="J71" s="281"/>
      <c r="K71" s="281"/>
    </row>
    <row r="72" spans="8:11" ht="11.85" customHeight="1">
      <c r="H72"/>
    </row>
  </sheetData>
  <phoneticPr fontId="22"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V68"/>
  <sheetViews>
    <sheetView showGridLines="0" topLeftCell="A13" zoomScale="130" zoomScaleNormal="130" zoomScaleSheetLayoutView="110" workbookViewId="0">
      <selection activeCell="A24" sqref="A24:XFD633"/>
    </sheetView>
  </sheetViews>
  <sheetFormatPr defaultColWidth="9.28515625" defaultRowHeight="11.85" customHeight="1"/>
  <cols>
    <col min="1" max="1" width="31.28515625" style="289" customWidth="1"/>
    <col min="2" max="7" width="7.42578125" style="289" customWidth="1"/>
    <col min="8" max="8" width="8.42578125" style="289" customWidth="1"/>
    <col min="9" max="9" width="9.28515625" style="286" customWidth="1"/>
    <col min="10" max="10" width="9.28515625" style="292" customWidth="1"/>
    <col min="11" max="16" width="9.28515625" style="289" customWidth="1"/>
    <col min="17" max="16384" width="9.28515625" style="289"/>
  </cols>
  <sheetData>
    <row r="1" spans="1:22" ht="11.85" customHeight="1">
      <c r="A1" s="283" t="s">
        <v>141</v>
      </c>
      <c r="B1" s="284"/>
      <c r="C1" s="285"/>
      <c r="D1" s="284"/>
      <c r="E1" s="284"/>
      <c r="F1" s="284"/>
      <c r="G1" s="284"/>
      <c r="H1" s="284"/>
      <c r="J1" s="287"/>
      <c r="K1" s="288"/>
    </row>
    <row r="2" spans="1:22" ht="11.85" customHeight="1">
      <c r="A2" s="283"/>
      <c r="B2" s="284"/>
      <c r="C2" s="285"/>
      <c r="D2" s="284"/>
      <c r="E2" s="284"/>
      <c r="F2" s="284"/>
      <c r="G2" s="284"/>
      <c r="H2" s="284"/>
      <c r="J2" s="287"/>
      <c r="K2" s="288"/>
    </row>
    <row r="3" spans="1:22" ht="50.1" customHeight="1">
      <c r="A3" s="290"/>
      <c r="B3" s="46" t="s">
        <v>193</v>
      </c>
      <c r="C3" s="47" t="s">
        <v>194</v>
      </c>
      <c r="D3" s="46" t="s">
        <v>51</v>
      </c>
      <c r="E3" s="46" t="s">
        <v>52</v>
      </c>
      <c r="F3" s="46" t="s">
        <v>195</v>
      </c>
      <c r="G3" s="225"/>
      <c r="H3" s="31"/>
      <c r="I3" s="291"/>
      <c r="K3" s="288"/>
      <c r="R3" s="97"/>
    </row>
    <row r="4" spans="1:22" ht="11.85" customHeight="1">
      <c r="A4" s="293" t="s">
        <v>142</v>
      </c>
      <c r="B4" s="294"/>
      <c r="C4" s="295"/>
      <c r="D4" s="294"/>
      <c r="E4" s="294"/>
      <c r="F4" s="294"/>
      <c r="G4" s="294"/>
      <c r="H4" s="294"/>
      <c r="I4" s="296"/>
      <c r="K4" s="288"/>
    </row>
    <row r="5" spans="1:22" ht="11.85" customHeight="1">
      <c r="A5" s="297" t="s">
        <v>143</v>
      </c>
      <c r="B5" s="294">
        <v>2611</v>
      </c>
      <c r="C5" s="295">
        <v>2695</v>
      </c>
      <c r="D5" s="294">
        <v>2770</v>
      </c>
      <c r="E5" s="294">
        <v>2818</v>
      </c>
      <c r="F5" s="294">
        <v>2851</v>
      </c>
      <c r="G5" s="294"/>
      <c r="H5" s="294"/>
      <c r="I5" s="296"/>
      <c r="J5" s="298"/>
      <c r="K5" s="299"/>
      <c r="L5" s="300"/>
      <c r="M5" s="300"/>
    </row>
    <row r="6" spans="1:22" ht="11.85" customHeight="1">
      <c r="A6" s="297" t="s">
        <v>144</v>
      </c>
      <c r="B6" s="294">
        <v>4240</v>
      </c>
      <c r="C6" s="295">
        <v>4230</v>
      </c>
      <c r="D6" s="294">
        <v>1088</v>
      </c>
      <c r="E6" s="294">
        <v>1732</v>
      </c>
      <c r="F6" s="294">
        <v>1794</v>
      </c>
      <c r="G6" s="294"/>
      <c r="H6" s="294"/>
      <c r="I6" s="301"/>
      <c r="J6" s="298"/>
      <c r="K6" s="299"/>
      <c r="L6" s="300"/>
      <c r="M6" s="300"/>
    </row>
    <row r="7" spans="1:22" ht="11.85" customHeight="1">
      <c r="A7" s="293" t="s">
        <v>145</v>
      </c>
      <c r="B7" s="302">
        <v>6851</v>
      </c>
      <c r="C7" s="303">
        <v>6925</v>
      </c>
      <c r="D7" s="302">
        <v>3858</v>
      </c>
      <c r="E7" s="302">
        <v>4550</v>
      </c>
      <c r="F7" s="302">
        <v>4645</v>
      </c>
      <c r="G7" s="304"/>
      <c r="H7" s="304"/>
      <c r="I7" s="305"/>
      <c r="K7" s="288"/>
    </row>
    <row r="8" spans="1:22" ht="11.85" customHeight="1">
      <c r="A8" s="306" t="s">
        <v>146</v>
      </c>
      <c r="B8" s="294"/>
      <c r="C8" s="295"/>
      <c r="D8" s="294"/>
      <c r="E8" s="294"/>
      <c r="F8" s="294"/>
      <c r="G8" s="294"/>
      <c r="H8" s="294"/>
      <c r="K8" s="288"/>
    </row>
    <row r="9" spans="1:22" ht="11.85" customHeight="1">
      <c r="A9" s="307" t="s">
        <v>147</v>
      </c>
      <c r="B9" s="294">
        <v>6851</v>
      </c>
      <c r="C9" s="295">
        <v>6925</v>
      </c>
      <c r="D9" s="294">
        <v>3858</v>
      </c>
      <c r="E9" s="294">
        <v>4550</v>
      </c>
      <c r="F9" s="294">
        <v>4645</v>
      </c>
      <c r="G9" s="294"/>
      <c r="H9" s="294"/>
      <c r="K9" s="288"/>
    </row>
    <row r="10" spans="1:22" ht="11.85" customHeight="1">
      <c r="A10" s="306" t="s">
        <v>148</v>
      </c>
      <c r="B10" s="302">
        <v>6851</v>
      </c>
      <c r="C10" s="303">
        <v>6925</v>
      </c>
      <c r="D10" s="302">
        <v>3858</v>
      </c>
      <c r="E10" s="302">
        <v>4550</v>
      </c>
      <c r="F10" s="302">
        <v>4645</v>
      </c>
      <c r="G10" s="294"/>
      <c r="H10" s="294"/>
      <c r="K10" s="288"/>
    </row>
    <row r="11" spans="1:22" ht="11.85" customHeight="1">
      <c r="A11" s="14" t="s">
        <v>149</v>
      </c>
      <c r="B11" s="294"/>
      <c r="C11" s="295"/>
      <c r="D11" s="294"/>
      <c r="E11" s="294"/>
      <c r="F11" s="294"/>
      <c r="G11" s="304"/>
      <c r="H11" s="304"/>
      <c r="I11" s="296"/>
      <c r="K11" s="288"/>
    </row>
    <row r="12" spans="1:22" ht="11.85" customHeight="1">
      <c r="A12" s="297" t="s">
        <v>150</v>
      </c>
      <c r="B12" s="294">
        <v>2856</v>
      </c>
      <c r="C12" s="295">
        <v>5689</v>
      </c>
      <c r="D12" s="294">
        <v>1088</v>
      </c>
      <c r="E12" s="294">
        <v>1732</v>
      </c>
      <c r="F12" s="294">
        <v>1794</v>
      </c>
      <c r="G12" s="294"/>
      <c r="H12" s="294"/>
      <c r="I12" s="296"/>
      <c r="J12" s="298"/>
      <c r="K12" s="299"/>
      <c r="L12" s="300"/>
      <c r="M12" s="300"/>
      <c r="N12" s="300"/>
      <c r="O12" s="300"/>
      <c r="P12" s="300"/>
      <c r="Q12" s="300"/>
      <c r="R12" s="300"/>
      <c r="S12" s="300"/>
      <c r="T12" s="300"/>
      <c r="U12" s="300"/>
      <c r="V12" s="300"/>
    </row>
    <row r="13" spans="1:22" ht="11.85" customHeight="1">
      <c r="A13" s="297" t="s">
        <v>151</v>
      </c>
      <c r="B13" s="294">
        <v>3411</v>
      </c>
      <c r="C13" s="295">
        <v>3095</v>
      </c>
      <c r="D13" s="294">
        <v>2770</v>
      </c>
      <c r="E13" s="294">
        <v>2818</v>
      </c>
      <c r="F13" s="294">
        <v>2851</v>
      </c>
      <c r="G13" s="294"/>
      <c r="H13" s="294"/>
      <c r="I13" s="296"/>
      <c r="J13" s="298"/>
      <c r="K13" s="299"/>
      <c r="L13" s="300"/>
      <c r="M13" s="300"/>
      <c r="N13" s="300"/>
      <c r="O13" s="300"/>
      <c r="P13" s="300"/>
      <c r="Q13" s="300"/>
      <c r="R13" s="300"/>
      <c r="S13" s="300"/>
      <c r="T13" s="300"/>
      <c r="U13" s="300"/>
      <c r="V13" s="300"/>
    </row>
    <row r="14" spans="1:22" ht="19.5" customHeight="1">
      <c r="A14" s="297" t="s">
        <v>266</v>
      </c>
      <c r="B14" s="294">
        <v>38818</v>
      </c>
      <c r="C14" s="295">
        <v>55229</v>
      </c>
      <c r="D14" s="294">
        <v>24822</v>
      </c>
      <c r="E14" s="294">
        <v>21457</v>
      </c>
      <c r="F14" s="294">
        <v>21457</v>
      </c>
      <c r="G14" s="294"/>
      <c r="H14" s="308"/>
      <c r="I14" s="296"/>
      <c r="J14" s="298"/>
      <c r="K14" s="299"/>
      <c r="L14" s="300"/>
      <c r="M14" s="300"/>
      <c r="N14" s="300"/>
      <c r="O14" s="300"/>
      <c r="P14" s="298"/>
      <c r="Q14" s="300"/>
      <c r="R14" s="300"/>
      <c r="S14" s="300"/>
      <c r="T14" s="300"/>
      <c r="U14" s="300"/>
      <c r="V14" s="300"/>
    </row>
    <row r="15" spans="1:22" ht="15">
      <c r="A15" s="293" t="s">
        <v>152</v>
      </c>
      <c r="B15" s="302">
        <v>45085</v>
      </c>
      <c r="C15" s="303">
        <v>64013</v>
      </c>
      <c r="D15" s="302">
        <v>28680</v>
      </c>
      <c r="E15" s="302">
        <v>26007</v>
      </c>
      <c r="F15" s="302">
        <v>26102</v>
      </c>
      <c r="G15" s="294"/>
      <c r="H15" s="294"/>
      <c r="I15" s="296"/>
      <c r="J15" s="309"/>
      <c r="K15" s="310"/>
      <c r="L15" s="311"/>
      <c r="M15" s="311"/>
      <c r="N15" s="311"/>
      <c r="O15" s="311"/>
      <c r="P15" s="311"/>
      <c r="Q15" s="311"/>
      <c r="R15" s="311"/>
      <c r="S15" s="311"/>
      <c r="T15" s="311"/>
      <c r="U15" s="311"/>
      <c r="V15" s="311"/>
    </row>
    <row r="16" spans="1:22" ht="33.75">
      <c r="A16" s="14" t="s">
        <v>233</v>
      </c>
      <c r="B16" s="300"/>
      <c r="C16" s="295"/>
      <c r="D16" s="300"/>
      <c r="E16" s="300"/>
      <c r="F16" s="300"/>
      <c r="G16" s="304"/>
      <c r="H16" s="304"/>
      <c r="I16" s="312"/>
      <c r="K16" s="288"/>
      <c r="P16" s="313"/>
    </row>
    <row r="17" spans="1:16" ht="15">
      <c r="A17" s="314" t="s">
        <v>153</v>
      </c>
      <c r="B17" s="315">
        <v>52391</v>
      </c>
      <c r="C17" s="295">
        <v>45658</v>
      </c>
      <c r="D17" s="315">
        <v>75882</v>
      </c>
      <c r="E17" s="315">
        <v>73544</v>
      </c>
      <c r="F17" s="315">
        <v>73544</v>
      </c>
      <c r="G17" s="300"/>
      <c r="H17" s="300"/>
      <c r="K17" s="288"/>
    </row>
    <row r="18" spans="1:16" ht="11.85" customHeight="1">
      <c r="A18" s="297" t="s">
        <v>154</v>
      </c>
      <c r="B18" s="315">
        <v>-7306</v>
      </c>
      <c r="C18" s="295">
        <v>-573</v>
      </c>
      <c r="D18" s="315">
        <v>-30797</v>
      </c>
      <c r="E18" s="315">
        <v>-28459</v>
      </c>
      <c r="F18" s="315">
        <v>-28459</v>
      </c>
      <c r="G18" s="315"/>
      <c r="H18" s="315"/>
      <c r="I18" s="296"/>
      <c r="J18" s="259"/>
      <c r="K18" s="259"/>
      <c r="L18" s="259"/>
      <c r="M18" s="259"/>
    </row>
    <row r="19" spans="1:16" ht="15" customHeight="1">
      <c r="A19" s="52" t="s">
        <v>155</v>
      </c>
      <c r="B19" s="316">
        <v>45085</v>
      </c>
      <c r="C19" s="303">
        <v>45085</v>
      </c>
      <c r="D19" s="316">
        <v>45085</v>
      </c>
      <c r="E19" s="316">
        <v>45085</v>
      </c>
      <c r="F19" s="316">
        <v>45085</v>
      </c>
      <c r="G19" s="317"/>
      <c r="H19" s="317"/>
      <c r="I19" s="318"/>
      <c r="J19" s="259"/>
      <c r="K19" s="259"/>
      <c r="L19" s="259"/>
      <c r="M19" s="259"/>
      <c r="P19" s="319"/>
    </row>
    <row r="20" spans="1:16" ht="22.5">
      <c r="A20" s="320" t="s">
        <v>78</v>
      </c>
      <c r="B20" s="320"/>
      <c r="C20" s="320"/>
      <c r="D20" s="320"/>
      <c r="E20" s="320"/>
      <c r="F20" s="320"/>
      <c r="G20" s="317"/>
      <c r="H20" s="317"/>
      <c r="I20" s="321"/>
      <c r="K20" s="288"/>
      <c r="P20" s="322"/>
    </row>
    <row r="21" spans="1:16" ht="15">
      <c r="A21" s="284"/>
      <c r="B21" s="284"/>
      <c r="C21" s="284"/>
      <c r="D21" s="284"/>
      <c r="E21" s="284"/>
      <c r="F21" s="284"/>
      <c r="G21" s="66"/>
      <c r="H21" s="66"/>
      <c r="K21" s="288"/>
    </row>
    <row r="22" spans="1:16" ht="23.25" customHeight="1">
      <c r="A22" s="69" t="s">
        <v>200</v>
      </c>
      <c r="B22" s="69"/>
      <c r="C22" s="69"/>
      <c r="D22" s="69"/>
      <c r="E22" s="69"/>
      <c r="F22" s="69"/>
      <c r="G22" s="284"/>
      <c r="H22" s="284"/>
      <c r="K22" s="288"/>
    </row>
    <row r="23" spans="1:16" ht="12.4" customHeight="1">
      <c r="A23" s="69" t="s">
        <v>156</v>
      </c>
      <c r="B23" s="69"/>
      <c r="C23" s="69"/>
      <c r="D23" s="69"/>
      <c r="E23" s="69"/>
      <c r="F23" s="69"/>
      <c r="G23" s="284"/>
      <c r="H23" s="284"/>
      <c r="K23" s="288"/>
    </row>
    <row r="24" spans="1:16" ht="45.4" customHeight="1">
      <c r="A24" s="69"/>
      <c r="B24" s="69"/>
      <c r="C24" s="69"/>
      <c r="D24" s="69"/>
      <c r="E24" s="69"/>
      <c r="F24" s="69"/>
      <c r="G24" s="69"/>
      <c r="H24" s="69"/>
      <c r="K24" s="288"/>
    </row>
    <row r="25" spans="1:16" ht="15">
      <c r="A25" s="69"/>
      <c r="B25" s="69"/>
      <c r="C25" s="69"/>
      <c r="D25" s="69"/>
      <c r="E25" s="69"/>
      <c r="F25" s="69"/>
      <c r="G25" s="69"/>
      <c r="H25" s="69"/>
      <c r="K25" s="288"/>
    </row>
    <row r="26" spans="1:16" ht="15">
      <c r="A26" s="323"/>
      <c r="B26" s="284"/>
      <c r="C26" s="284"/>
      <c r="D26" s="284"/>
      <c r="E26" s="284"/>
      <c r="F26" s="284"/>
      <c r="G26" s="69"/>
      <c r="H26" s="69"/>
      <c r="K26" s="288"/>
    </row>
    <row r="27" spans="1:16" ht="15">
      <c r="A27" s="90"/>
      <c r="B27" s="284"/>
      <c r="C27" s="284"/>
      <c r="D27" s="284"/>
      <c r="E27" s="284"/>
      <c r="F27" s="284"/>
      <c r="G27" s="284"/>
      <c r="H27" s="284"/>
      <c r="K27" s="288"/>
    </row>
    <row r="28" spans="1:16" ht="11.85" customHeight="1">
      <c r="A28" s="92"/>
      <c r="G28" s="284"/>
      <c r="H28" s="284"/>
      <c r="K28" s="288"/>
    </row>
    <row r="29" spans="1:16" ht="11.85" customHeight="1">
      <c r="A29" s="93"/>
    </row>
    <row r="30" spans="1:16" ht="11.85" customHeight="1">
      <c r="A30" s="96"/>
    </row>
    <row r="68" spans="18:18" ht="11.85" customHeight="1">
      <c r="R68" s="97"/>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O53"/>
  <sheetViews>
    <sheetView showGridLines="0" tabSelected="1" topLeftCell="A20" zoomScaleNormal="100" zoomScaleSheetLayoutView="110" workbookViewId="0">
      <selection activeCell="G37" sqref="G37"/>
    </sheetView>
  </sheetViews>
  <sheetFormatPr defaultColWidth="9.28515625" defaultRowHeight="11.25"/>
  <cols>
    <col min="1" max="1" width="30.7109375" style="70" customWidth="1"/>
    <col min="2" max="2" width="8" style="70" customWidth="1"/>
    <col min="3" max="3" width="8.28515625" style="70" customWidth="1"/>
    <col min="4" max="4" width="9.28515625" style="70" customWidth="1"/>
    <col min="5" max="5" width="8.42578125" style="325" customWidth="1"/>
    <col min="6" max="7" width="8.42578125" style="70" customWidth="1"/>
    <col min="8" max="16384" width="9.28515625" style="70"/>
  </cols>
  <sheetData>
    <row r="1" spans="1:15" ht="33.75">
      <c r="A1" s="324" t="s">
        <v>234</v>
      </c>
    </row>
    <row r="3" spans="1:15" s="98" customFormat="1">
      <c r="B3" s="326"/>
      <c r="C3" s="326"/>
      <c r="D3" s="326"/>
      <c r="E3" s="326"/>
      <c r="H3" s="327"/>
    </row>
    <row r="4" spans="1:15" s="98" customFormat="1" ht="55.5" customHeight="1">
      <c r="A4" s="100"/>
      <c r="B4" s="53" t="s">
        <v>157</v>
      </c>
      <c r="C4" s="53" t="s">
        <v>158</v>
      </c>
      <c r="D4" s="53" t="s">
        <v>159</v>
      </c>
      <c r="E4" s="53" t="s">
        <v>160</v>
      </c>
      <c r="G4" s="70"/>
      <c r="H4" s="327"/>
      <c r="I4" s="327"/>
      <c r="J4" s="327"/>
      <c r="K4" s="327"/>
      <c r="L4" s="327"/>
      <c r="M4" s="327"/>
      <c r="N4" s="327"/>
      <c r="O4" s="97"/>
    </row>
    <row r="5" spans="1:15">
      <c r="A5" s="13" t="s">
        <v>196</v>
      </c>
      <c r="B5" s="328"/>
      <c r="C5" s="328"/>
      <c r="D5" s="328"/>
      <c r="E5" s="109"/>
      <c r="H5" s="327"/>
      <c r="I5" s="329"/>
      <c r="J5" s="329"/>
      <c r="K5" s="329"/>
      <c r="L5" s="329"/>
      <c r="M5" s="329"/>
      <c r="N5" s="329"/>
    </row>
    <row r="6" spans="1:15">
      <c r="A6" s="330" t="s">
        <v>161</v>
      </c>
      <c r="B6" s="328">
        <v>14850</v>
      </c>
      <c r="C6" s="328">
        <v>35932</v>
      </c>
      <c r="D6" s="328">
        <v>184993</v>
      </c>
      <c r="E6" s="109">
        <v>235775</v>
      </c>
      <c r="H6" s="327"/>
      <c r="I6" s="329"/>
      <c r="J6" s="329"/>
      <c r="K6" s="329"/>
      <c r="L6" s="329"/>
      <c r="M6" s="329"/>
      <c r="N6" s="329"/>
    </row>
    <row r="7" spans="1:15">
      <c r="A7" s="330" t="s">
        <v>162</v>
      </c>
      <c r="B7" s="328">
        <v>73922</v>
      </c>
      <c r="C7" s="328">
        <v>9102</v>
      </c>
      <c r="D7" s="328">
        <v>0</v>
      </c>
      <c r="E7" s="109">
        <v>83024</v>
      </c>
      <c r="H7" s="327"/>
      <c r="I7" s="329"/>
      <c r="J7" s="329"/>
      <c r="K7" s="329"/>
      <c r="L7" s="329"/>
      <c r="M7" s="329"/>
      <c r="N7" s="329"/>
    </row>
    <row r="8" spans="1:15" ht="22.5">
      <c r="A8" s="330" t="s">
        <v>235</v>
      </c>
      <c r="B8" s="328">
        <v>-6212</v>
      </c>
      <c r="C8" s="328">
        <v>-17851</v>
      </c>
      <c r="D8" s="328">
        <v>-75340</v>
      </c>
      <c r="E8" s="109">
        <v>-99403</v>
      </c>
      <c r="H8" s="327"/>
      <c r="I8" s="329"/>
      <c r="J8" s="329"/>
      <c r="K8" s="329"/>
      <c r="L8" s="329"/>
      <c r="M8" s="329"/>
      <c r="N8" s="329"/>
    </row>
    <row r="9" spans="1:15" ht="22.5">
      <c r="A9" s="330" t="s">
        <v>163</v>
      </c>
      <c r="B9" s="328">
        <v>-37825</v>
      </c>
      <c r="C9" s="328">
        <v>-4783</v>
      </c>
      <c r="D9" s="328">
        <v>0</v>
      </c>
      <c r="E9" s="109">
        <v>-42608</v>
      </c>
      <c r="H9" s="327"/>
      <c r="I9" s="329"/>
      <c r="J9" s="329"/>
      <c r="K9" s="329"/>
      <c r="L9" s="329"/>
      <c r="M9" s="329"/>
      <c r="N9" s="329"/>
    </row>
    <row r="10" spans="1:15">
      <c r="A10" s="13" t="s">
        <v>164</v>
      </c>
      <c r="B10" s="331">
        <v>44735</v>
      </c>
      <c r="C10" s="331">
        <v>22400</v>
      </c>
      <c r="D10" s="331">
        <v>109653</v>
      </c>
      <c r="E10" s="331">
        <v>176788</v>
      </c>
      <c r="H10" s="327"/>
      <c r="I10" s="329"/>
      <c r="J10" s="329"/>
      <c r="K10" s="329"/>
      <c r="L10" s="329"/>
      <c r="M10" s="329"/>
      <c r="N10" s="329"/>
    </row>
    <row r="11" spans="1:15">
      <c r="A11" s="13" t="s">
        <v>165</v>
      </c>
      <c r="B11" s="328"/>
      <c r="C11" s="328"/>
      <c r="D11" s="328"/>
      <c r="E11" s="109"/>
      <c r="H11" s="327"/>
      <c r="I11" s="329"/>
      <c r="J11" s="329"/>
      <c r="K11" s="329"/>
      <c r="L11" s="329"/>
      <c r="M11" s="329"/>
      <c r="N11" s="329"/>
    </row>
    <row r="12" spans="1:15" ht="22.5">
      <c r="A12" s="332" t="s">
        <v>236</v>
      </c>
      <c r="B12" s="328"/>
      <c r="C12" s="328"/>
      <c r="D12" s="328"/>
      <c r="E12" s="109"/>
      <c r="H12" s="327"/>
      <c r="I12" s="329"/>
      <c r="J12" s="329"/>
      <c r="K12" s="329"/>
      <c r="L12" s="329"/>
      <c r="M12" s="329"/>
      <c r="N12" s="329"/>
    </row>
    <row r="13" spans="1:15">
      <c r="A13" s="330" t="s">
        <v>166</v>
      </c>
      <c r="B13" s="328">
        <v>0</v>
      </c>
      <c r="C13" s="328">
        <v>10</v>
      </c>
      <c r="D13" s="328">
        <v>5679</v>
      </c>
      <c r="E13" s="109">
        <v>5689</v>
      </c>
      <c r="H13" s="327"/>
      <c r="I13" s="329"/>
      <c r="J13" s="329"/>
      <c r="K13" s="329"/>
      <c r="L13" s="329"/>
      <c r="M13" s="329"/>
      <c r="N13" s="329"/>
    </row>
    <row r="14" spans="1:15" ht="22.5">
      <c r="A14" s="330" t="s">
        <v>237</v>
      </c>
      <c r="B14" s="328">
        <v>0</v>
      </c>
      <c r="C14" s="328">
        <v>2169</v>
      </c>
      <c r="D14" s="328">
        <v>926</v>
      </c>
      <c r="E14" s="109">
        <v>3095</v>
      </c>
      <c r="H14" s="327"/>
      <c r="I14" s="329"/>
      <c r="J14" s="329"/>
      <c r="K14" s="329"/>
      <c r="L14" s="329"/>
      <c r="M14" s="329"/>
      <c r="N14" s="329"/>
    </row>
    <row r="15" spans="1:15">
      <c r="A15" s="330" t="s">
        <v>167</v>
      </c>
      <c r="B15" s="328">
        <v>0</v>
      </c>
      <c r="C15" s="328">
        <v>5376</v>
      </c>
      <c r="D15" s="328">
        <v>49853</v>
      </c>
      <c r="E15" s="109">
        <v>55229</v>
      </c>
      <c r="H15" s="327"/>
      <c r="I15" s="329"/>
      <c r="J15" s="329"/>
      <c r="K15" s="329"/>
      <c r="L15" s="329"/>
      <c r="M15" s="329"/>
      <c r="N15" s="329"/>
    </row>
    <row r="16" spans="1:15">
      <c r="A16" s="330" t="s">
        <v>168</v>
      </c>
      <c r="B16" s="328">
        <v>0</v>
      </c>
      <c r="C16" s="328">
        <v>573</v>
      </c>
      <c r="D16" s="328">
        <v>0</v>
      </c>
      <c r="E16" s="109">
        <v>573</v>
      </c>
      <c r="H16" s="327"/>
      <c r="I16" s="329"/>
      <c r="J16" s="329"/>
      <c r="K16" s="329"/>
      <c r="L16" s="329"/>
      <c r="M16" s="329"/>
      <c r="N16" s="329"/>
    </row>
    <row r="17" spans="1:14">
      <c r="A17" s="332" t="s">
        <v>169</v>
      </c>
      <c r="B17" s="333">
        <v>0</v>
      </c>
      <c r="C17" s="333">
        <v>8128</v>
      </c>
      <c r="D17" s="333">
        <v>56458</v>
      </c>
      <c r="E17" s="333">
        <v>64586</v>
      </c>
      <c r="H17" s="327"/>
      <c r="I17" s="329"/>
      <c r="J17" s="329"/>
      <c r="K17" s="329"/>
      <c r="L17" s="329"/>
      <c r="M17" s="329"/>
      <c r="N17" s="329"/>
    </row>
    <row r="18" spans="1:14" ht="11.65" customHeight="1">
      <c r="A18" s="332" t="s">
        <v>170</v>
      </c>
      <c r="B18" s="333"/>
      <c r="C18" s="333"/>
      <c r="D18" s="333"/>
      <c r="E18" s="333"/>
      <c r="H18" s="327"/>
      <c r="I18" s="329"/>
      <c r="J18" s="329"/>
      <c r="K18" s="329"/>
      <c r="L18" s="329"/>
      <c r="M18" s="329"/>
      <c r="N18" s="329"/>
    </row>
    <row r="19" spans="1:14">
      <c r="A19" s="330" t="s">
        <v>171</v>
      </c>
      <c r="B19" s="328">
        <v>-3137</v>
      </c>
      <c r="C19" s="328">
        <v>-6701</v>
      </c>
      <c r="D19" s="328">
        <v>-16986</v>
      </c>
      <c r="E19" s="109">
        <v>-26824</v>
      </c>
      <c r="H19" s="327"/>
      <c r="I19" s="329"/>
      <c r="J19" s="329"/>
      <c r="K19" s="329"/>
      <c r="L19" s="329"/>
      <c r="M19" s="329"/>
      <c r="N19" s="329"/>
    </row>
    <row r="20" spans="1:14" ht="22.5">
      <c r="A20" s="330" t="s">
        <v>172</v>
      </c>
      <c r="B20" s="328">
        <v>-9757</v>
      </c>
      <c r="C20" s="328">
        <v>-2906</v>
      </c>
      <c r="D20" s="328">
        <v>0</v>
      </c>
      <c r="E20" s="109">
        <v>-12663</v>
      </c>
      <c r="H20" s="327"/>
      <c r="I20" s="329"/>
      <c r="J20" s="329"/>
      <c r="K20" s="329"/>
      <c r="L20" s="329"/>
      <c r="M20" s="329"/>
      <c r="N20" s="329"/>
    </row>
    <row r="21" spans="1:14">
      <c r="A21" s="332" t="s">
        <v>173</v>
      </c>
      <c r="B21" s="331">
        <v>-12894</v>
      </c>
      <c r="C21" s="331">
        <v>-9607</v>
      </c>
      <c r="D21" s="331">
        <v>-16986</v>
      </c>
      <c r="E21" s="331">
        <v>-39487</v>
      </c>
      <c r="H21" s="327"/>
    </row>
    <row r="22" spans="1:14">
      <c r="A22" s="13" t="s">
        <v>197</v>
      </c>
      <c r="B22" s="328"/>
      <c r="C22" s="328"/>
      <c r="D22" s="328"/>
      <c r="E22" s="109"/>
      <c r="H22" s="327"/>
    </row>
    <row r="23" spans="1:14">
      <c r="A23" s="330" t="s">
        <v>174</v>
      </c>
      <c r="B23" s="328">
        <v>14850</v>
      </c>
      <c r="C23" s="328">
        <v>43487</v>
      </c>
      <c r="D23" s="328">
        <v>241451</v>
      </c>
      <c r="E23" s="328">
        <v>299788</v>
      </c>
    </row>
    <row r="24" spans="1:14">
      <c r="A24" s="330" t="s">
        <v>162</v>
      </c>
      <c r="B24" s="328">
        <v>73922</v>
      </c>
      <c r="C24" s="328">
        <v>9675</v>
      </c>
      <c r="D24" s="328">
        <v>0</v>
      </c>
      <c r="E24" s="328">
        <v>83597</v>
      </c>
    </row>
    <row r="25" spans="1:14" ht="22.5">
      <c r="A25" s="330" t="s">
        <v>235</v>
      </c>
      <c r="B25" s="328">
        <v>-9349</v>
      </c>
      <c r="C25" s="328">
        <v>-24552</v>
      </c>
      <c r="D25" s="328">
        <v>-92326</v>
      </c>
      <c r="E25" s="328">
        <v>-126227</v>
      </c>
      <c r="H25" s="327"/>
    </row>
    <row r="26" spans="1:14" ht="22.5">
      <c r="A26" s="330" t="s">
        <v>163</v>
      </c>
      <c r="B26" s="328">
        <v>-47582</v>
      </c>
      <c r="C26" s="328">
        <v>-7689</v>
      </c>
      <c r="D26" s="328">
        <v>0</v>
      </c>
      <c r="E26" s="328">
        <v>-55271</v>
      </c>
      <c r="H26" s="327"/>
    </row>
    <row r="27" spans="1:14" ht="11.85" customHeight="1">
      <c r="A27" s="334" t="s">
        <v>175</v>
      </c>
      <c r="B27" s="331">
        <v>31841</v>
      </c>
      <c r="C27" s="331">
        <v>20921</v>
      </c>
      <c r="D27" s="331">
        <v>149125</v>
      </c>
      <c r="E27" s="331">
        <v>201887</v>
      </c>
      <c r="H27" s="71"/>
      <c r="I27" s="71"/>
      <c r="J27" s="71"/>
      <c r="K27" s="71"/>
      <c r="L27" s="71"/>
      <c r="M27" s="71"/>
    </row>
    <row r="28" spans="1:14" ht="11.85" customHeight="1">
      <c r="A28" s="335"/>
      <c r="B28" s="335"/>
      <c r="C28" s="335"/>
      <c r="D28" s="335"/>
      <c r="E28" s="335"/>
      <c r="H28" s="71"/>
      <c r="I28" s="71"/>
      <c r="J28" s="71"/>
      <c r="K28" s="71"/>
      <c r="L28" s="71"/>
      <c r="M28" s="71"/>
    </row>
    <row r="29" spans="1:14" ht="22.5">
      <c r="A29" s="336" t="s">
        <v>78</v>
      </c>
      <c r="B29" s="336"/>
      <c r="C29" s="336"/>
      <c r="D29" s="336"/>
      <c r="E29" s="336"/>
      <c r="H29" s="71"/>
      <c r="I29" s="71"/>
      <c r="J29" s="71"/>
      <c r="K29" s="71"/>
      <c r="L29" s="71"/>
      <c r="M29" s="71"/>
    </row>
    <row r="30" spans="1:14" ht="56.25">
      <c r="A30" s="70" t="s">
        <v>270</v>
      </c>
      <c r="B30" s="71"/>
      <c r="C30" s="71"/>
      <c r="D30" s="71"/>
      <c r="E30" s="71"/>
      <c r="H30" s="71"/>
      <c r="I30" s="71"/>
      <c r="J30" s="71"/>
      <c r="K30" s="71"/>
      <c r="L30" s="71"/>
      <c r="M30" s="71"/>
    </row>
    <row r="31" spans="1:14" ht="90">
      <c r="A31" s="70" t="s">
        <v>198</v>
      </c>
      <c r="B31" s="71"/>
      <c r="C31" s="71"/>
      <c r="D31" s="71"/>
      <c r="E31" s="71"/>
      <c r="H31" s="71"/>
      <c r="I31" s="71"/>
      <c r="J31" s="71"/>
      <c r="K31" s="71"/>
      <c r="L31" s="71"/>
      <c r="M31" s="71"/>
    </row>
    <row r="32" spans="1:14">
      <c r="A32" s="336"/>
      <c r="B32" s="336"/>
      <c r="C32" s="336"/>
      <c r="D32" s="336"/>
      <c r="E32" s="336"/>
      <c r="H32" s="71"/>
      <c r="I32" s="71"/>
      <c r="J32" s="71"/>
      <c r="K32" s="71"/>
      <c r="L32" s="71"/>
      <c r="M32" s="71"/>
    </row>
    <row r="33" spans="1:8">
      <c r="A33" s="337"/>
      <c r="B33" s="338"/>
      <c r="C33" s="338"/>
      <c r="D33" s="338"/>
      <c r="E33" s="339"/>
      <c r="H33" s="61"/>
    </row>
    <row r="34" spans="1:8" ht="11.85" customHeight="1">
      <c r="E34" s="70"/>
    </row>
    <row r="35" spans="1:8" ht="11.85" customHeight="1">
      <c r="E35" s="70"/>
    </row>
    <row r="36" spans="1:8" ht="11.85" customHeight="1">
      <c r="E36" s="70"/>
    </row>
    <row r="37" spans="1:8" ht="11.85" customHeight="1">
      <c r="E37" s="70"/>
    </row>
    <row r="38" spans="1:8" ht="11.85" customHeight="1">
      <c r="E38" s="70"/>
    </row>
    <row r="39" spans="1:8" ht="11.85" customHeight="1">
      <c r="E39" s="70"/>
    </row>
    <row r="40" spans="1:8" ht="11.85" customHeight="1">
      <c r="E40" s="70"/>
    </row>
    <row r="41" spans="1:8" ht="11.85" customHeight="1">
      <c r="E41" s="70"/>
    </row>
    <row r="42" spans="1:8" ht="11.85" customHeight="1">
      <c r="E42" s="70"/>
    </row>
    <row r="43" spans="1:8" ht="11.85" customHeight="1">
      <c r="E43" s="70"/>
    </row>
    <row r="44" spans="1:8" ht="11.85" customHeight="1">
      <c r="E44" s="70"/>
    </row>
    <row r="45" spans="1:8" ht="11.85" customHeight="1">
      <c r="E45" s="70"/>
    </row>
    <row r="46" spans="1:8" ht="11.85" customHeight="1">
      <c r="E46" s="70"/>
    </row>
    <row r="47" spans="1:8">
      <c r="A47" s="90"/>
    </row>
    <row r="48" spans="1:8">
      <c r="A48" s="92"/>
    </row>
    <row r="49" spans="1:15">
      <c r="A49" s="93"/>
    </row>
    <row r="50" spans="1:15">
      <c r="A50" s="96"/>
    </row>
    <row r="53" spans="1:15" ht="15">
      <c r="O53" s="97"/>
    </row>
  </sheetData>
  <pageMargins left="1.4566929133858268" right="1.4566929133858268" top="0.98425196850393704" bottom="1.0629921259842521" header="0.51181102362204722" footer="0.51181102362204722"/>
  <pageSetup paperSize="9" scale="84" fitToHeight="99" orientation="landscape"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H12"/>
  <sheetViews>
    <sheetView showGridLines="0" topLeftCell="A7" zoomScale="130" zoomScaleNormal="130" zoomScaleSheetLayoutView="110" workbookViewId="0">
      <selection activeCell="A11" sqref="A11:XFD691"/>
    </sheetView>
  </sheetViews>
  <sheetFormatPr defaultColWidth="9.28515625" defaultRowHeight="11.25"/>
  <cols>
    <col min="1" max="1" width="28.28515625" style="99" customWidth="1"/>
    <col min="2" max="2" width="7.42578125" style="99" customWidth="1"/>
    <col min="3" max="6" width="8.28515625" style="99" customWidth="1"/>
    <col min="7" max="7" width="9.28515625" style="99" customWidth="1"/>
    <col min="8" max="16384" width="9.28515625" style="99"/>
  </cols>
  <sheetData>
    <row r="1" spans="1:8" ht="22.5">
      <c r="A1" s="98" t="s">
        <v>183</v>
      </c>
      <c r="B1" s="70"/>
      <c r="C1" s="70"/>
      <c r="D1" s="70"/>
      <c r="E1" s="70"/>
      <c r="F1" s="70"/>
      <c r="G1" s="70"/>
      <c r="H1" s="70"/>
    </row>
    <row r="2" spans="1:8">
      <c r="A2" s="98"/>
      <c r="B2" s="70"/>
      <c r="C2" s="70"/>
      <c r="D2" s="70"/>
      <c r="E2" s="70"/>
      <c r="F2" s="70"/>
      <c r="G2" s="70"/>
      <c r="H2" s="70"/>
    </row>
    <row r="3" spans="1:8" ht="22.5">
      <c r="A3" s="100"/>
      <c r="B3" s="101" t="s">
        <v>13</v>
      </c>
      <c r="C3" s="34" t="s">
        <v>15</v>
      </c>
      <c r="D3" s="35" t="s">
        <v>16</v>
      </c>
      <c r="E3" s="34" t="s">
        <v>17</v>
      </c>
      <c r="F3" s="35" t="s">
        <v>184</v>
      </c>
      <c r="G3" s="70"/>
      <c r="H3" s="97"/>
    </row>
    <row r="4" spans="1:8" ht="11.85" customHeight="1">
      <c r="A4" s="98" t="s">
        <v>248</v>
      </c>
      <c r="B4" s="70"/>
      <c r="C4" s="102"/>
      <c r="D4" s="103"/>
      <c r="E4" s="102"/>
      <c r="F4" s="104"/>
      <c r="G4" s="70"/>
    </row>
    <row r="5" spans="1:8" ht="33.75">
      <c r="A5" s="70" t="s">
        <v>246</v>
      </c>
      <c r="B5" s="105">
        <v>1.1000000000000001</v>
      </c>
      <c r="C5" s="106"/>
      <c r="D5" s="104"/>
      <c r="E5" s="106"/>
      <c r="F5" s="104"/>
      <c r="G5" s="70"/>
    </row>
    <row r="6" spans="1:8" ht="11.85" customHeight="1">
      <c r="A6" s="61" t="s">
        <v>249</v>
      </c>
      <c r="B6" s="105"/>
      <c r="C6" s="107">
        <v>723</v>
      </c>
      <c r="D6" s="108">
        <v>1365</v>
      </c>
      <c r="E6" s="83">
        <v>0</v>
      </c>
      <c r="F6" s="109">
        <v>0</v>
      </c>
      <c r="G6" s="70"/>
    </row>
    <row r="7" spans="1:8" ht="11.85" customHeight="1">
      <c r="A7" s="111" t="s">
        <v>18</v>
      </c>
      <c r="B7" s="112"/>
      <c r="C7" s="113">
        <v>723</v>
      </c>
      <c r="D7" s="114">
        <v>1365</v>
      </c>
      <c r="E7" s="115">
        <v>0</v>
      </c>
      <c r="F7" s="116">
        <v>0</v>
      </c>
      <c r="G7" s="70"/>
    </row>
    <row r="8" spans="1:8" ht="66" customHeight="1">
      <c r="A8" s="60" t="s">
        <v>19</v>
      </c>
      <c r="B8" s="60"/>
      <c r="C8" s="60"/>
      <c r="D8" s="60"/>
      <c r="E8" s="60"/>
      <c r="F8" s="60"/>
      <c r="G8" s="70"/>
    </row>
    <row r="9" spans="1:8">
      <c r="A9" s="98"/>
      <c r="B9" s="70"/>
      <c r="C9" s="70"/>
      <c r="D9" s="70"/>
      <c r="E9" s="70"/>
      <c r="F9" s="70"/>
      <c r="G9" s="70"/>
      <c r="H9" s="70"/>
    </row>
    <row r="10" spans="1:8" ht="113.25">
      <c r="A10" s="61" t="s">
        <v>268</v>
      </c>
      <c r="B10" s="61"/>
      <c r="C10" s="61"/>
      <c r="D10" s="61"/>
      <c r="E10" s="61"/>
      <c r="F10" s="61"/>
      <c r="G10" s="70"/>
      <c r="H10" s="97"/>
    </row>
    <row r="11" spans="1:8">
      <c r="A11" s="61"/>
      <c r="B11" s="70"/>
      <c r="C11" s="70"/>
      <c r="D11" s="70"/>
      <c r="E11" s="70"/>
      <c r="F11" s="70"/>
      <c r="G11" s="70"/>
    </row>
    <row r="12" spans="1:8">
      <c r="A12" s="61"/>
      <c r="B12" s="70"/>
      <c r="C12" s="70"/>
      <c r="D12" s="70"/>
      <c r="E12" s="70"/>
      <c r="F12" s="70"/>
      <c r="G12" s="70"/>
    </row>
  </sheetData>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H24"/>
  <sheetViews>
    <sheetView showGridLines="0" zoomScale="130" zoomScaleNormal="130" zoomScaleSheetLayoutView="110" workbookViewId="0">
      <selection activeCell="A13" sqref="A13:XFD232"/>
    </sheetView>
  </sheetViews>
  <sheetFormatPr defaultColWidth="8" defaultRowHeight="11.85" customHeight="1"/>
  <cols>
    <col min="1" max="1" width="28.7109375" style="94" customWidth="1"/>
    <col min="2" max="2" width="8" style="94" customWidth="1"/>
    <col min="3" max="6" width="8.28515625" style="95" customWidth="1"/>
    <col min="7" max="16384" width="8" style="94"/>
  </cols>
  <sheetData>
    <row r="1" spans="1:8" ht="33.75">
      <c r="A1" s="117" t="s">
        <v>185</v>
      </c>
      <c r="B1" s="117"/>
    </row>
    <row r="2" spans="1:8" ht="11.85" customHeight="1">
      <c r="A2" s="117"/>
      <c r="B2" s="117"/>
    </row>
    <row r="3" spans="1:8" ht="22.5">
      <c r="A3" s="118"/>
      <c r="B3" s="36" t="s">
        <v>20</v>
      </c>
      <c r="C3" s="34" t="s">
        <v>15</v>
      </c>
      <c r="D3" s="35" t="s">
        <v>16</v>
      </c>
      <c r="E3" s="35" t="s">
        <v>17</v>
      </c>
      <c r="F3" s="35" t="s">
        <v>184</v>
      </c>
    </row>
    <row r="4" spans="1:8" ht="11.85" customHeight="1">
      <c r="A4" s="119" t="s">
        <v>8</v>
      </c>
      <c r="B4" s="119"/>
      <c r="C4" s="120"/>
      <c r="D4" s="121"/>
      <c r="E4" s="121"/>
      <c r="F4" s="121"/>
    </row>
    <row r="5" spans="1:8" ht="11.85" customHeight="1">
      <c r="A5" s="11" t="s">
        <v>23</v>
      </c>
      <c r="B5" s="122">
        <v>1.1000000000000001</v>
      </c>
      <c r="C5" s="120"/>
      <c r="D5" s="123"/>
      <c r="E5" s="123"/>
      <c r="F5" s="123"/>
      <c r="H5" s="97"/>
    </row>
    <row r="6" spans="1:8" ht="11.85" customHeight="1">
      <c r="A6" s="11" t="s">
        <v>21</v>
      </c>
      <c r="B6" s="122"/>
      <c r="C6" s="120"/>
      <c r="D6" s="123"/>
      <c r="E6" s="123"/>
      <c r="F6" s="123"/>
    </row>
    <row r="7" spans="1:8" ht="33.75" customHeight="1">
      <c r="A7" s="122" t="s">
        <v>246</v>
      </c>
      <c r="B7" s="122"/>
      <c r="C7" s="124">
        <v>723</v>
      </c>
      <c r="D7" s="125">
        <v>1365</v>
      </c>
      <c r="E7" s="125">
        <v>0</v>
      </c>
      <c r="F7" s="125">
        <v>0</v>
      </c>
    </row>
    <row r="8" spans="1:8" ht="11.85" customHeight="1">
      <c r="A8" s="11" t="s">
        <v>22</v>
      </c>
      <c r="B8" s="122">
        <v>1.1000000000000001</v>
      </c>
      <c r="C8" s="126"/>
      <c r="D8" s="123"/>
      <c r="E8" s="123"/>
      <c r="F8" s="123"/>
    </row>
    <row r="9" spans="1:8" ht="11.85" customHeight="1">
      <c r="A9" s="122" t="s">
        <v>269</v>
      </c>
      <c r="B9" s="122"/>
      <c r="C9" s="126">
        <v>0</v>
      </c>
      <c r="D9" s="123">
        <v>132</v>
      </c>
      <c r="E9" s="123">
        <v>355</v>
      </c>
      <c r="F9" s="123">
        <v>365</v>
      </c>
    </row>
    <row r="10" spans="1:8" ht="22.5">
      <c r="A10" s="11" t="s">
        <v>205</v>
      </c>
      <c r="B10" s="122"/>
      <c r="C10" s="127">
        <v>723</v>
      </c>
      <c r="D10" s="128">
        <v>1497</v>
      </c>
      <c r="E10" s="128">
        <v>355</v>
      </c>
      <c r="F10" s="128">
        <v>365</v>
      </c>
    </row>
    <row r="11" spans="1:8" ht="22.5">
      <c r="A11" s="37" t="s">
        <v>206</v>
      </c>
      <c r="B11" s="129"/>
      <c r="C11" s="127">
        <v>723</v>
      </c>
      <c r="D11" s="130">
        <v>1497</v>
      </c>
      <c r="E11" s="130">
        <v>355</v>
      </c>
      <c r="F11" s="130">
        <v>365</v>
      </c>
    </row>
    <row r="12" spans="1:8" ht="23.25">
      <c r="A12" s="131" t="s">
        <v>10</v>
      </c>
      <c r="B12" s="132"/>
      <c r="C12" s="133"/>
      <c r="H12" s="97"/>
    </row>
    <row r="13" spans="1:8" ht="11.85" customHeight="1">
      <c r="A13" s="93"/>
      <c r="B13" s="93"/>
    </row>
    <row r="14" spans="1:8" s="91" customFormat="1" ht="11.85" customHeight="1">
      <c r="A14" s="94"/>
      <c r="B14" s="94"/>
      <c r="C14" s="95"/>
      <c r="D14" s="95"/>
      <c r="E14" s="95"/>
      <c r="F14" s="95"/>
      <c r="G14" s="94"/>
    </row>
    <row r="15" spans="1:8" ht="11.85" customHeight="1">
      <c r="A15" s="93"/>
    </row>
    <row r="16" spans="1:8" ht="11.85" customHeight="1">
      <c r="A16" s="93"/>
    </row>
    <row r="17" spans="1:2" ht="11.85" customHeight="1">
      <c r="A17" s="93"/>
    </row>
    <row r="18" spans="1:2" ht="11.85" customHeight="1">
      <c r="A18" s="93"/>
    </row>
    <row r="19" spans="1:2" ht="11.85" customHeight="1">
      <c r="A19" s="93"/>
    </row>
    <row r="20" spans="1:2" ht="11.85" customHeight="1">
      <c r="A20" s="93"/>
    </row>
    <row r="22" spans="1:2" ht="11.85" customHeight="1">
      <c r="A22" s="93"/>
      <c r="B22" s="93"/>
    </row>
    <row r="24" spans="1:2" ht="11.85" customHeight="1">
      <c r="A24" s="134"/>
      <c r="B24" s="134"/>
    </row>
  </sheetData>
  <pageMargins left="1.4566929133858268" right="1.4566929133858268" top="0.78740157480314965" bottom="0.86614173228346458" header="0.51181102362204722" footer="0.51181102362204722"/>
  <pageSetup paperSize="9" scale="97"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7"/>
  <sheetViews>
    <sheetView showGridLines="0" zoomScale="130" zoomScaleNormal="130" zoomScaleSheetLayoutView="110" workbookViewId="0">
      <selection activeCell="A7" sqref="A7:XFD674"/>
    </sheetView>
  </sheetViews>
  <sheetFormatPr defaultColWidth="8" defaultRowHeight="11.85" customHeight="1"/>
  <cols>
    <col min="1" max="1" width="26.28515625" style="136" customWidth="1"/>
    <col min="2" max="2" width="8.7109375" style="136" customWidth="1"/>
    <col min="3" max="6" width="8.42578125" style="136" customWidth="1"/>
    <col min="7" max="16384" width="8" style="136"/>
  </cols>
  <sheetData>
    <row r="1" spans="1:6" ht="22.5">
      <c r="A1" s="135" t="s">
        <v>201</v>
      </c>
    </row>
    <row r="3" spans="1:6" ht="33.75">
      <c r="A3" s="137"/>
      <c r="B3" s="38" t="s">
        <v>186</v>
      </c>
      <c r="C3" s="39" t="s">
        <v>187</v>
      </c>
      <c r="D3" s="39" t="s">
        <v>188</v>
      </c>
      <c r="E3" s="40" t="s">
        <v>24</v>
      </c>
      <c r="F3" s="40" t="s">
        <v>25</v>
      </c>
    </row>
    <row r="4" spans="1:6" ht="11.85" customHeight="1">
      <c r="A4" s="135" t="s">
        <v>26</v>
      </c>
      <c r="E4" s="138"/>
      <c r="F4" s="138"/>
    </row>
    <row r="5" spans="1:6" ht="69.75" customHeight="1">
      <c r="A5" s="62" t="s">
        <v>247</v>
      </c>
      <c r="B5" s="136">
        <v>152471</v>
      </c>
      <c r="C5" s="136">
        <v>149620</v>
      </c>
      <c r="D5" s="136">
        <v>149680</v>
      </c>
      <c r="E5" s="138">
        <v>60</v>
      </c>
      <c r="F5" s="138">
        <v>0</v>
      </c>
    </row>
    <row r="6" spans="1:6" ht="11.85" customHeight="1">
      <c r="A6" s="139" t="s">
        <v>27</v>
      </c>
      <c r="B6" s="140">
        <v>152471</v>
      </c>
      <c r="C6" s="140">
        <v>149620</v>
      </c>
      <c r="D6" s="140">
        <v>149680</v>
      </c>
      <c r="E6" s="141">
        <v>60</v>
      </c>
      <c r="F6" s="141">
        <v>0</v>
      </c>
    </row>
    <row r="7" spans="1:6" ht="22.9" customHeight="1">
      <c r="A7" s="62"/>
      <c r="B7" s="62"/>
      <c r="C7" s="62"/>
      <c r="D7" s="62"/>
      <c r="E7" s="62"/>
      <c r="F7" s="62"/>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9"/>
  <sheetViews>
    <sheetView showGridLines="0" zoomScale="130" zoomScaleNormal="130" zoomScaleSheetLayoutView="110" workbookViewId="0">
      <selection activeCell="A8" sqref="A8:XFD1034"/>
    </sheetView>
  </sheetViews>
  <sheetFormatPr defaultColWidth="8" defaultRowHeight="11.85" customHeight="1"/>
  <cols>
    <col min="1" max="1" width="26.28515625" style="143" customWidth="1"/>
    <col min="2" max="2" width="8.7109375" style="143" customWidth="1"/>
    <col min="3" max="6" width="8.42578125" style="143" customWidth="1"/>
    <col min="7" max="16384" width="8" style="143"/>
  </cols>
  <sheetData>
    <row r="1" spans="1:6" ht="22.5">
      <c r="A1" s="142" t="s">
        <v>202</v>
      </c>
    </row>
    <row r="3" spans="1:6" ht="33.75">
      <c r="A3" s="144"/>
      <c r="B3" s="38" t="s">
        <v>186</v>
      </c>
      <c r="C3" s="39" t="s">
        <v>187</v>
      </c>
      <c r="D3" s="39" t="s">
        <v>188</v>
      </c>
      <c r="E3" s="40" t="s">
        <v>24</v>
      </c>
      <c r="F3" s="40" t="s">
        <v>25</v>
      </c>
    </row>
    <row r="4" spans="1:6" ht="11.85" customHeight="1">
      <c r="A4" s="145" t="s">
        <v>28</v>
      </c>
      <c r="E4" s="146"/>
      <c r="F4" s="146"/>
    </row>
    <row r="5" spans="1:6" ht="11.85" customHeight="1">
      <c r="A5" s="63" t="s">
        <v>29</v>
      </c>
      <c r="B5" s="143">
        <v>4240</v>
      </c>
      <c r="C5" s="143">
        <v>3567</v>
      </c>
      <c r="D5" s="143">
        <v>4230</v>
      </c>
      <c r="E5" s="146">
        <v>663</v>
      </c>
      <c r="F5" s="146">
        <v>0</v>
      </c>
    </row>
    <row r="6" spans="1:6" ht="11.85" customHeight="1">
      <c r="A6" s="145" t="s">
        <v>30</v>
      </c>
      <c r="B6" s="147">
        <v>4240</v>
      </c>
      <c r="C6" s="147">
        <v>3567</v>
      </c>
      <c r="D6" s="147">
        <v>4230</v>
      </c>
      <c r="E6" s="148">
        <v>663</v>
      </c>
      <c r="F6" s="148">
        <v>0</v>
      </c>
    </row>
    <row r="7" spans="1:6" ht="11.85" customHeight="1">
      <c r="A7" s="149" t="s">
        <v>31</v>
      </c>
      <c r="B7" s="147">
        <v>4240</v>
      </c>
      <c r="C7" s="147">
        <v>3567</v>
      </c>
      <c r="D7" s="147">
        <v>4230</v>
      </c>
      <c r="E7" s="148">
        <v>663</v>
      </c>
      <c r="F7" s="148">
        <v>0</v>
      </c>
    </row>
    <row r="8" spans="1:6" ht="11.25"/>
    <row r="9" spans="1:6" ht="11.25"/>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tabColor rgb="FF92D050"/>
  </sheetPr>
  <dimension ref="A1:O33"/>
  <sheetViews>
    <sheetView showGridLines="0" zoomScale="130" zoomScaleNormal="130" zoomScaleSheetLayoutView="110" workbookViewId="0">
      <selection sqref="A1:XFD1048576"/>
    </sheetView>
  </sheetViews>
  <sheetFormatPr defaultColWidth="9.28515625" defaultRowHeight="11.85" customHeight="1"/>
  <cols>
    <col min="1" max="1" width="30.42578125" style="151" customWidth="1"/>
    <col min="2" max="3" width="8" style="151" customWidth="1"/>
    <col min="4" max="6" width="7.42578125" style="151" customWidth="1"/>
    <col min="7" max="16384" width="9.28515625" style="151"/>
  </cols>
  <sheetData>
    <row r="1" spans="1:15" ht="15" customHeight="1">
      <c r="A1" s="150" t="s">
        <v>32</v>
      </c>
    </row>
    <row r="3" spans="1:15" ht="22.5">
      <c r="A3" s="152" t="s">
        <v>241</v>
      </c>
      <c r="B3" s="153"/>
      <c r="C3" s="153"/>
    </row>
    <row r="4" spans="1:15" ht="11.25">
      <c r="A4" s="152"/>
      <c r="B4" s="153"/>
      <c r="C4" s="153"/>
    </row>
    <row r="5" spans="1:15" ht="67.5">
      <c r="A5" s="64" t="s">
        <v>242</v>
      </c>
      <c r="B5" s="64"/>
      <c r="C5" s="64"/>
      <c r="D5" s="64"/>
      <c r="E5" s="64"/>
      <c r="F5" s="64"/>
      <c r="O5" s="97"/>
    </row>
    <row r="6" spans="1:15" ht="57.6" customHeight="1">
      <c r="A6" s="41"/>
      <c r="B6" s="42" t="s">
        <v>189</v>
      </c>
      <c r="C6" s="43" t="s">
        <v>190</v>
      </c>
      <c r="D6" s="17" t="s">
        <v>33</v>
      </c>
      <c r="E6" s="17" t="s">
        <v>34</v>
      </c>
      <c r="F6" s="17" t="s">
        <v>191</v>
      </c>
    </row>
    <row r="7" spans="1:15" ht="22.5">
      <c r="A7" s="5" t="s">
        <v>243</v>
      </c>
      <c r="B7" s="5"/>
      <c r="C7" s="56"/>
      <c r="D7" s="54"/>
      <c r="E7" s="54"/>
      <c r="F7" s="54"/>
    </row>
    <row r="8" spans="1:15" ht="11.85" customHeight="1">
      <c r="A8" s="340" t="s">
        <v>37</v>
      </c>
      <c r="B8" s="154"/>
      <c r="C8" s="155"/>
    </row>
    <row r="9" spans="1:15" ht="11.85" customHeight="1">
      <c r="A9" s="57" t="s">
        <v>1</v>
      </c>
      <c r="B9" s="156">
        <f>'Table 3.2 NCCE'!B25</f>
        <v>146620</v>
      </c>
      <c r="C9" s="157">
        <f>'Table 3.2 NCCE'!C25</f>
        <v>146985</v>
      </c>
      <c r="D9" s="151">
        <f>'Table 3.2 NCCE'!D25</f>
        <v>98096</v>
      </c>
      <c r="E9" s="151">
        <f>'Table 3.2 NCCE'!E25</f>
        <v>102190</v>
      </c>
      <c r="F9" s="151">
        <f>'Table 3.2 NCCE'!F25</f>
        <v>102730</v>
      </c>
    </row>
    <row r="10" spans="1:15" ht="11.85" customHeight="1">
      <c r="A10" s="57" t="s">
        <v>35</v>
      </c>
      <c r="B10" s="151">
        <f>162301-B9</f>
        <v>15681</v>
      </c>
      <c r="C10" s="157">
        <f>'Table 3.2 NCCE'!C11-SUM('Table 2.X.1 NCCE'!C9,'Table 2.X.1 NCCE'!C11:C13)</f>
        <v>10780</v>
      </c>
      <c r="D10" s="151">
        <f>'Table 3.2 NCCE'!D11-SUM('Table 2.X.1 NCCE'!D9,'Table 2.X.1 NCCE'!D11:D13)</f>
        <v>1706</v>
      </c>
      <c r="E10" s="151">
        <f>'Table 3.2 NCCE'!E11-SUM('Table 2.X.1 NCCE'!E9,'Table 2.X.1 NCCE'!E11:E13)</f>
        <v>2049</v>
      </c>
      <c r="F10" s="151">
        <f>'Table 3.2 NCCE'!F11-SUM('Table 2.X.1 NCCE'!F9,'Table 2.X.1 NCCE'!F11:F13)</f>
        <v>2082</v>
      </c>
    </row>
    <row r="11" spans="1:15" ht="11.85" customHeight="1">
      <c r="A11" s="57" t="s">
        <v>36</v>
      </c>
      <c r="B11" s="156"/>
      <c r="C11" s="157"/>
    </row>
    <row r="12" spans="1:15" ht="22.5" customHeight="1">
      <c r="A12" s="57" t="s">
        <v>244</v>
      </c>
      <c r="B12" s="156">
        <v>117576</v>
      </c>
      <c r="C12" s="157">
        <v>153289</v>
      </c>
      <c r="D12" s="151">
        <v>148691</v>
      </c>
      <c r="E12" s="151">
        <v>155027</v>
      </c>
      <c r="F12" s="151">
        <v>162687</v>
      </c>
    </row>
    <row r="13" spans="1:15" ht="22.9" customHeight="1">
      <c r="A13" s="57" t="s">
        <v>207</v>
      </c>
      <c r="B13" s="151">
        <f>'Table 3.2 NCCE'!B38+2852</f>
        <v>8317</v>
      </c>
      <c r="C13" s="157">
        <f>'Table 3.2 NCCE'!C38+'Table 3.2 NCCE'!C16</f>
        <v>10050</v>
      </c>
      <c r="D13" s="151">
        <f>'Table 3.2 NCCE'!D38+'Table 3.2 NCCE'!D16</f>
        <v>9190</v>
      </c>
      <c r="E13" s="151">
        <f>'Table 3.2 NCCE'!E38+'Table 3.2 NCCE'!E16</f>
        <v>7579</v>
      </c>
      <c r="F13" s="151">
        <f>'Table 3.2 NCCE'!F38+'Table 3.2 NCCE'!F16</f>
        <v>7579</v>
      </c>
    </row>
    <row r="14" spans="1:15" ht="11.85" customHeight="1">
      <c r="A14" s="10" t="s">
        <v>38</v>
      </c>
      <c r="B14" s="158">
        <f>SUM(B9:B13)</f>
        <v>288194</v>
      </c>
      <c r="C14" s="159">
        <f>SUM(C9:C13)</f>
        <v>321104</v>
      </c>
      <c r="D14" s="158">
        <f>SUM(D9:D13)</f>
        <v>257683</v>
      </c>
      <c r="E14" s="158">
        <f>SUM(E9:E13)</f>
        <v>266845</v>
      </c>
      <c r="F14" s="158">
        <f>SUM(F9:F13)</f>
        <v>275078</v>
      </c>
    </row>
    <row r="15" spans="1:15" s="160" customFormat="1" ht="11.85" customHeight="1">
      <c r="A15" s="161" t="s">
        <v>39</v>
      </c>
      <c r="B15" s="162">
        <f>B14</f>
        <v>288194</v>
      </c>
      <c r="C15" s="163">
        <f t="shared" ref="C15:F15" si="0">C14</f>
        <v>321104</v>
      </c>
      <c r="D15" s="162">
        <f t="shared" si="0"/>
        <v>257683</v>
      </c>
      <c r="E15" s="162">
        <f t="shared" si="0"/>
        <v>266845</v>
      </c>
      <c r="F15" s="162">
        <f t="shared" si="0"/>
        <v>275078</v>
      </c>
    </row>
    <row r="16" spans="1:15" ht="11.85" customHeight="1">
      <c r="A16" s="9"/>
      <c r="B16" s="164"/>
      <c r="C16" s="164"/>
    </row>
    <row r="17" spans="1:6" ht="11.85" customHeight="1">
      <c r="A17" s="165"/>
      <c r="B17" s="166" t="s">
        <v>9</v>
      </c>
      <c r="C17" s="167" t="s">
        <v>181</v>
      </c>
    </row>
    <row r="18" spans="1:6" ht="11.85" customHeight="1">
      <c r="A18" s="168" t="s">
        <v>262</v>
      </c>
      <c r="B18" s="169">
        <f>'Table 1.1 NCCE'!D24</f>
        <v>760</v>
      </c>
      <c r="C18" s="170">
        <f>'Table 1.1 NCCE'!E24</f>
        <v>849</v>
      </c>
      <c r="D18" s="171"/>
      <c r="E18" s="171"/>
      <c r="F18" s="171"/>
    </row>
    <row r="19" spans="1:6" ht="33.75">
      <c r="A19" s="65" t="s">
        <v>40</v>
      </c>
      <c r="B19" s="65"/>
      <c r="C19" s="65"/>
      <c r="D19" s="65"/>
      <c r="E19" s="65"/>
      <c r="F19" s="65"/>
    </row>
    <row r="20" spans="1:6" ht="56.25">
      <c r="A20" s="65" t="s">
        <v>245</v>
      </c>
      <c r="B20" s="65"/>
      <c r="C20" s="65"/>
      <c r="D20" s="65"/>
      <c r="E20" s="65"/>
      <c r="F20" s="65"/>
    </row>
    <row r="21" spans="1:6" ht="33.75">
      <c r="A21" s="151" t="s">
        <v>263</v>
      </c>
    </row>
    <row r="22" spans="1:6" ht="11.85" customHeight="1">
      <c r="A22" s="57"/>
      <c r="B22" s="156"/>
      <c r="C22" s="172"/>
    </row>
    <row r="33" spans="9:9" ht="11.25">
      <c r="I33" s="173"/>
    </row>
  </sheetData>
  <pageMargins left="1.4566929133858268" right="1.0629921259842521" top="0.78740157480314965" bottom="0.86614173228346458" header="0.51181102362204722" footer="0.51181102362204722"/>
  <pageSetup paperSize="9" scale="97" orientation="portrait"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6"/>
  <dimension ref="A1:I20"/>
  <sheetViews>
    <sheetView showGridLines="0" zoomScale="130" zoomScaleNormal="130" zoomScaleSheetLayoutView="110" workbookViewId="0">
      <selection activeCell="O12" sqref="O12"/>
    </sheetView>
  </sheetViews>
  <sheetFormatPr defaultColWidth="8" defaultRowHeight="11.25"/>
  <cols>
    <col min="1" max="1" width="21.42578125" style="175" customWidth="1"/>
    <col min="2" max="2" width="7.28515625" style="175" customWidth="1"/>
    <col min="3" max="3" width="7.42578125" style="175" customWidth="1"/>
    <col min="4" max="4" width="7.7109375" style="175" customWidth="1"/>
    <col min="5" max="5" width="8" style="175" customWidth="1"/>
    <col min="6" max="6" width="9.42578125" style="175" customWidth="1"/>
    <col min="7" max="7" width="8" style="175" customWidth="1"/>
    <col min="8" max="16384" width="8" style="175"/>
  </cols>
  <sheetData>
    <row r="1" spans="1:9" ht="33.75">
      <c r="A1" s="174" t="s">
        <v>208</v>
      </c>
    </row>
    <row r="2" spans="1:9">
      <c r="A2" s="174"/>
    </row>
    <row r="3" spans="1:9" ht="33.75">
      <c r="A3" s="176"/>
      <c r="B3" s="177" t="s">
        <v>42</v>
      </c>
      <c r="C3" s="44" t="s">
        <v>43</v>
      </c>
      <c r="D3" s="45" t="s">
        <v>44</v>
      </c>
      <c r="E3" s="45" t="s">
        <v>45</v>
      </c>
      <c r="F3" s="45" t="s">
        <v>46</v>
      </c>
      <c r="G3" s="45" t="s">
        <v>47</v>
      </c>
    </row>
    <row r="4" spans="1:9" ht="67.5">
      <c r="A4" s="57" t="s">
        <v>240</v>
      </c>
      <c r="B4" s="178">
        <v>1</v>
      </c>
      <c r="C4" s="179"/>
      <c r="D4" s="180"/>
      <c r="E4" s="180"/>
      <c r="F4" s="180"/>
      <c r="G4" s="180"/>
    </row>
    <row r="5" spans="1:9">
      <c r="A5" s="181" t="s">
        <v>181</v>
      </c>
      <c r="B5" s="182"/>
      <c r="C5" s="183">
        <v>142955</v>
      </c>
      <c r="D5" s="184">
        <v>160485</v>
      </c>
      <c r="E5" s="184">
        <v>-207759</v>
      </c>
      <c r="F5" s="184">
        <v>0</v>
      </c>
      <c r="G5" s="185">
        <f t="shared" ref="G5:G6" si="0">SUM(C5:F5)</f>
        <v>95681</v>
      </c>
    </row>
    <row r="6" spans="1:9">
      <c r="A6" s="186" t="s">
        <v>9</v>
      </c>
      <c r="B6" s="187"/>
      <c r="C6" s="188">
        <v>146320</v>
      </c>
      <c r="D6" s="185">
        <v>162711</v>
      </c>
      <c r="E6" s="185">
        <v>-166076</v>
      </c>
      <c r="F6" s="185">
        <v>0</v>
      </c>
      <c r="G6" s="185">
        <f t="shared" si="0"/>
        <v>142955</v>
      </c>
    </row>
    <row r="7" spans="1:9">
      <c r="A7" s="57"/>
      <c r="B7" s="178"/>
      <c r="C7" s="179"/>
      <c r="D7" s="180"/>
      <c r="E7" s="180"/>
      <c r="F7" s="180"/>
      <c r="G7" s="180"/>
    </row>
    <row r="8" spans="1:9" ht="22.5">
      <c r="A8" s="28" t="s">
        <v>209</v>
      </c>
      <c r="B8" s="178"/>
      <c r="C8" s="189">
        <f>SUM(C5)</f>
        <v>142955</v>
      </c>
      <c r="D8" s="190">
        <f>SUM(D5)</f>
        <v>160485</v>
      </c>
      <c r="E8" s="190">
        <f>SUM(E5)</f>
        <v>-207759</v>
      </c>
      <c r="F8" s="190">
        <f>SUM(F5)</f>
        <v>0</v>
      </c>
      <c r="G8" s="191">
        <f>SUM(G5)</f>
        <v>95681</v>
      </c>
    </row>
    <row r="9" spans="1:9">
      <c r="A9" s="192"/>
      <c r="B9" s="178"/>
      <c r="C9" s="179"/>
      <c r="D9" s="180"/>
      <c r="E9" s="180"/>
      <c r="F9" s="180"/>
      <c r="G9" s="180"/>
    </row>
    <row r="10" spans="1:9">
      <c r="A10" s="193" t="s">
        <v>6</v>
      </c>
      <c r="B10" s="178"/>
      <c r="C10" s="179"/>
      <c r="D10" s="180"/>
      <c r="E10" s="180"/>
      <c r="F10" s="180"/>
      <c r="G10" s="180"/>
    </row>
    <row r="11" spans="1:9">
      <c r="A11" s="194" t="s">
        <v>192</v>
      </c>
      <c r="B11" s="195"/>
      <c r="C11" s="196">
        <f>SUM(C6)</f>
        <v>146320</v>
      </c>
      <c r="D11" s="197">
        <f>SUM(D6)</f>
        <v>162711</v>
      </c>
      <c r="E11" s="197">
        <f>SUM(E6)</f>
        <v>-166076</v>
      </c>
      <c r="F11" s="197">
        <f>SUM(F6)</f>
        <v>0</v>
      </c>
      <c r="G11" s="197">
        <f>SUM(G6)</f>
        <v>142955</v>
      </c>
    </row>
    <row r="12" spans="1:9" ht="15">
      <c r="A12" s="175" t="s">
        <v>48</v>
      </c>
      <c r="I12" s="97"/>
    </row>
    <row r="14" spans="1:9">
      <c r="A14" s="198"/>
    </row>
    <row r="18" spans="1:1">
      <c r="A18" s="199"/>
    </row>
    <row r="20" spans="1:1">
      <c r="A20" s="199"/>
    </row>
  </sheetData>
  <phoneticPr fontId="22" type="noConversion"/>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27"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G47"/>
  <sheetViews>
    <sheetView showGridLines="0" topLeftCell="A37" zoomScaleNormal="100" zoomScaleSheetLayoutView="110" workbookViewId="0">
      <selection activeCell="A46" sqref="A46:XFD597"/>
    </sheetView>
  </sheetViews>
  <sheetFormatPr defaultColWidth="8" defaultRowHeight="11.85" customHeight="1"/>
  <cols>
    <col min="1" max="1" width="29.7109375" style="91" customWidth="1"/>
    <col min="2" max="6" width="7.7109375" style="91" customWidth="1"/>
    <col min="7" max="16384" width="8" style="91"/>
  </cols>
  <sheetData>
    <row r="1" spans="1:6" ht="11.45" hidden="1" customHeight="1">
      <c r="A1" s="200" t="s">
        <v>49</v>
      </c>
      <c r="B1" s="201"/>
      <c r="C1" s="202"/>
      <c r="D1" s="201"/>
      <c r="E1" s="201"/>
      <c r="F1" s="201"/>
    </row>
    <row r="2" spans="1:6" ht="11.45" hidden="1" customHeight="1">
      <c r="A2" s="1"/>
      <c r="B2" s="201"/>
      <c r="C2" s="202"/>
      <c r="D2" s="201"/>
      <c r="E2" s="201"/>
      <c r="F2" s="201"/>
    </row>
    <row r="3" spans="1:6" ht="52.15" customHeight="1">
      <c r="A3" s="67" t="s">
        <v>50</v>
      </c>
      <c r="B3" s="67"/>
      <c r="C3" s="67"/>
      <c r="D3" s="67"/>
      <c r="E3" s="67"/>
      <c r="F3" s="67"/>
    </row>
    <row r="4" spans="1:6" ht="45">
      <c r="A4" s="203"/>
      <c r="B4" s="46" t="s">
        <v>193</v>
      </c>
      <c r="C4" s="47" t="s">
        <v>194</v>
      </c>
      <c r="D4" s="46" t="s">
        <v>51</v>
      </c>
      <c r="E4" s="46" t="s">
        <v>52</v>
      </c>
      <c r="F4" s="46" t="s">
        <v>195</v>
      </c>
    </row>
    <row r="5" spans="1:6" ht="11.85" customHeight="1">
      <c r="A5" s="204" t="s">
        <v>53</v>
      </c>
      <c r="B5" s="31"/>
      <c r="C5" s="205"/>
      <c r="D5" s="206"/>
      <c r="E5" s="206"/>
      <c r="F5" s="206"/>
    </row>
    <row r="6" spans="1:6" ht="11.85" customHeight="1">
      <c r="A6" s="207" t="s">
        <v>54</v>
      </c>
      <c r="B6" s="31">
        <v>110185</v>
      </c>
      <c r="C6" s="208">
        <v>116662</v>
      </c>
      <c r="D6" s="31">
        <v>104111</v>
      </c>
      <c r="E6" s="31">
        <v>103966</v>
      </c>
      <c r="F6" s="31">
        <v>103973</v>
      </c>
    </row>
    <row r="7" spans="1:6" ht="11.85" customHeight="1">
      <c r="A7" s="209" t="s">
        <v>55</v>
      </c>
      <c r="B7" s="31">
        <v>142781</v>
      </c>
      <c r="C7" s="208">
        <v>164467</v>
      </c>
      <c r="D7" s="31">
        <v>109621</v>
      </c>
      <c r="E7" s="31">
        <v>123457</v>
      </c>
      <c r="F7" s="31">
        <v>131683</v>
      </c>
    </row>
    <row r="8" spans="1:6" ht="11.85" customHeight="1">
      <c r="A8" s="207" t="s">
        <v>56</v>
      </c>
      <c r="B8" s="31">
        <v>34324</v>
      </c>
      <c r="C8" s="208">
        <v>39487</v>
      </c>
      <c r="D8" s="31">
        <v>43463</v>
      </c>
      <c r="E8" s="31">
        <v>38934</v>
      </c>
      <c r="F8" s="31">
        <v>38934</v>
      </c>
    </row>
    <row r="9" spans="1:6" ht="11.85" customHeight="1">
      <c r="A9" s="209" t="s">
        <v>57</v>
      </c>
      <c r="B9" s="31">
        <v>534</v>
      </c>
      <c r="C9" s="208">
        <v>488</v>
      </c>
      <c r="D9" s="31">
        <v>488</v>
      </c>
      <c r="E9" s="31">
        <v>488</v>
      </c>
      <c r="F9" s="31">
        <v>488</v>
      </c>
    </row>
    <row r="10" spans="1:6" ht="11.85" customHeight="1">
      <c r="A10" s="207" t="s">
        <v>58</v>
      </c>
      <c r="B10" s="31">
        <v>370</v>
      </c>
      <c r="C10" s="208">
        <v>0</v>
      </c>
      <c r="D10" s="31">
        <v>0</v>
      </c>
      <c r="E10" s="31">
        <v>0</v>
      </c>
      <c r="F10" s="31">
        <v>0</v>
      </c>
    </row>
    <row r="11" spans="1:6" ht="11.85" customHeight="1">
      <c r="A11" s="204" t="s">
        <v>59</v>
      </c>
      <c r="B11" s="210">
        <v>288194</v>
      </c>
      <c r="C11" s="211">
        <v>321104</v>
      </c>
      <c r="D11" s="210">
        <v>257683</v>
      </c>
      <c r="E11" s="210">
        <v>266845</v>
      </c>
      <c r="F11" s="210">
        <v>275078</v>
      </c>
    </row>
    <row r="12" spans="1:6" ht="11.85" customHeight="1">
      <c r="A12" s="204" t="s">
        <v>60</v>
      </c>
      <c r="B12" s="31"/>
      <c r="C12" s="205"/>
      <c r="D12" s="206"/>
      <c r="E12" s="206"/>
      <c r="F12" s="206"/>
    </row>
    <row r="13" spans="1:6" ht="11.85" customHeight="1">
      <c r="A13" s="15" t="s">
        <v>61</v>
      </c>
      <c r="B13" s="31"/>
      <c r="C13" s="205"/>
      <c r="D13" s="206"/>
      <c r="E13" s="206"/>
      <c r="F13" s="206"/>
    </row>
    <row r="14" spans="1:6" ht="11.85" customHeight="1">
      <c r="A14" s="15" t="s">
        <v>62</v>
      </c>
      <c r="B14" s="31"/>
      <c r="C14" s="205"/>
      <c r="D14" s="206"/>
      <c r="E14" s="206"/>
      <c r="F14" s="206"/>
    </row>
    <row r="15" spans="1:6" ht="22.5">
      <c r="A15" s="207" t="s">
        <v>210</v>
      </c>
      <c r="B15" s="31">
        <v>148137</v>
      </c>
      <c r="C15" s="208">
        <v>152500</v>
      </c>
      <c r="D15" s="31">
        <v>149762</v>
      </c>
      <c r="E15" s="31">
        <v>157091</v>
      </c>
      <c r="F15" s="31">
        <v>164784</v>
      </c>
    </row>
    <row r="16" spans="1:6" ht="11.85" customHeight="1">
      <c r="A16" s="207" t="s">
        <v>63</v>
      </c>
      <c r="B16" s="31">
        <v>3297</v>
      </c>
      <c r="C16" s="208">
        <v>2853</v>
      </c>
      <c r="D16" s="31">
        <v>2853</v>
      </c>
      <c r="E16" s="31">
        <v>2853</v>
      </c>
      <c r="F16" s="31">
        <v>2853</v>
      </c>
    </row>
    <row r="17" spans="1:6" ht="11.85" customHeight="1">
      <c r="A17" s="15" t="s">
        <v>64</v>
      </c>
      <c r="B17" s="210">
        <v>151434</v>
      </c>
      <c r="C17" s="211">
        <v>155353</v>
      </c>
      <c r="D17" s="210">
        <v>152615</v>
      </c>
      <c r="E17" s="210">
        <v>159944</v>
      </c>
      <c r="F17" s="210">
        <v>167637</v>
      </c>
    </row>
    <row r="18" spans="1:6" ht="11.85" customHeight="1">
      <c r="A18" s="15" t="s">
        <v>65</v>
      </c>
      <c r="B18" s="31"/>
      <c r="C18" s="205"/>
      <c r="D18" s="206"/>
      <c r="E18" s="206"/>
      <c r="F18" s="206"/>
    </row>
    <row r="19" spans="1:6" ht="11.85" customHeight="1">
      <c r="A19" s="207" t="s">
        <v>66</v>
      </c>
      <c r="B19" s="31">
        <v>1</v>
      </c>
      <c r="C19" s="208">
        <v>0</v>
      </c>
      <c r="D19" s="31">
        <v>0</v>
      </c>
      <c r="E19" s="31">
        <v>0</v>
      </c>
      <c r="F19" s="31">
        <v>0</v>
      </c>
    </row>
    <row r="20" spans="1:6" ht="11.85" customHeight="1">
      <c r="A20" s="209" t="s">
        <v>67</v>
      </c>
      <c r="B20" s="31">
        <v>124</v>
      </c>
      <c r="C20" s="208">
        <v>0</v>
      </c>
      <c r="D20" s="31">
        <v>0</v>
      </c>
      <c r="E20" s="31">
        <v>0</v>
      </c>
      <c r="F20" s="31">
        <v>0</v>
      </c>
    </row>
    <row r="21" spans="1:6" ht="11.85" customHeight="1">
      <c r="A21" s="207" t="s">
        <v>68</v>
      </c>
      <c r="B21" s="31">
        <v>256</v>
      </c>
      <c r="C21" s="208">
        <v>0</v>
      </c>
      <c r="D21" s="31">
        <v>0</v>
      </c>
      <c r="E21" s="31">
        <v>0</v>
      </c>
      <c r="F21" s="31">
        <v>0</v>
      </c>
    </row>
    <row r="22" spans="1:6" ht="11.85" customHeight="1">
      <c r="A22" s="15" t="s">
        <v>69</v>
      </c>
      <c r="B22" s="210">
        <v>381</v>
      </c>
      <c r="C22" s="211">
        <v>0</v>
      </c>
      <c r="D22" s="210">
        <v>0</v>
      </c>
      <c r="E22" s="210">
        <v>0</v>
      </c>
      <c r="F22" s="210">
        <v>0</v>
      </c>
    </row>
    <row r="23" spans="1:6" ht="11.85" customHeight="1">
      <c r="A23" s="204" t="s">
        <v>70</v>
      </c>
      <c r="B23" s="210">
        <v>151815</v>
      </c>
      <c r="C23" s="211">
        <v>155353</v>
      </c>
      <c r="D23" s="210">
        <v>152615</v>
      </c>
      <c r="E23" s="210">
        <v>159944</v>
      </c>
      <c r="F23" s="210">
        <v>167637</v>
      </c>
    </row>
    <row r="24" spans="1:6" ht="22.5">
      <c r="A24" s="7" t="s">
        <v>211</v>
      </c>
      <c r="B24" s="210">
        <v>-136379</v>
      </c>
      <c r="C24" s="211">
        <v>-165751</v>
      </c>
      <c r="D24" s="210">
        <v>-105068</v>
      </c>
      <c r="E24" s="210">
        <v>-106901</v>
      </c>
      <c r="F24" s="210">
        <v>-107441</v>
      </c>
    </row>
    <row r="25" spans="1:6" ht="11.85" customHeight="1">
      <c r="A25" s="212" t="s">
        <v>41</v>
      </c>
      <c r="B25" s="31">
        <v>146620</v>
      </c>
      <c r="C25" s="208">
        <v>146985</v>
      </c>
      <c r="D25" s="31">
        <v>98096</v>
      </c>
      <c r="E25" s="31">
        <v>102190</v>
      </c>
      <c r="F25" s="31">
        <v>102730</v>
      </c>
    </row>
    <row r="26" spans="1:6" ht="22.5">
      <c r="A26" s="15" t="s">
        <v>212</v>
      </c>
      <c r="B26" s="210">
        <v>10241</v>
      </c>
      <c r="C26" s="211">
        <v>-18766</v>
      </c>
      <c r="D26" s="46">
        <v>-6972</v>
      </c>
      <c r="E26" s="210">
        <v>-4711</v>
      </c>
      <c r="F26" s="210">
        <v>-4711</v>
      </c>
    </row>
    <row r="27" spans="1:6" ht="11.25">
      <c r="A27" s="204" t="s">
        <v>71</v>
      </c>
      <c r="B27" s="31"/>
      <c r="C27" s="205"/>
      <c r="D27" s="31"/>
      <c r="E27" s="31"/>
      <c r="F27" s="31"/>
    </row>
    <row r="28" spans="1:6" ht="11.85" customHeight="1">
      <c r="A28" s="207" t="s">
        <v>72</v>
      </c>
      <c r="B28" s="31">
        <v>-479</v>
      </c>
      <c r="C28" s="208">
        <v>0</v>
      </c>
      <c r="D28" s="31">
        <v>0</v>
      </c>
      <c r="E28" s="31">
        <v>0</v>
      </c>
      <c r="F28" s="31">
        <v>0</v>
      </c>
    </row>
    <row r="29" spans="1:6" ht="11.85" customHeight="1">
      <c r="A29" s="204" t="s">
        <v>73</v>
      </c>
      <c r="B29" s="210">
        <v>-479</v>
      </c>
      <c r="C29" s="211">
        <v>0</v>
      </c>
      <c r="D29" s="210">
        <v>0</v>
      </c>
      <c r="E29" s="210">
        <v>0</v>
      </c>
      <c r="F29" s="210">
        <v>0</v>
      </c>
    </row>
    <row r="30" spans="1:6" ht="33.75">
      <c r="A30" s="48" t="s">
        <v>213</v>
      </c>
      <c r="B30" s="210">
        <v>9762</v>
      </c>
      <c r="C30" s="211">
        <v>-18766</v>
      </c>
      <c r="D30" s="210">
        <v>-6972</v>
      </c>
      <c r="E30" s="210">
        <v>-4711</v>
      </c>
      <c r="F30" s="210">
        <v>-4711</v>
      </c>
    </row>
    <row r="31" spans="1:6" ht="11.25">
      <c r="A31" s="15"/>
      <c r="B31" s="206"/>
      <c r="C31" s="206"/>
      <c r="D31" s="206"/>
      <c r="E31" s="206"/>
      <c r="F31" s="206"/>
    </row>
    <row r="32" spans="1:6" ht="11.25">
      <c r="A32" s="2"/>
      <c r="B32" s="201"/>
      <c r="C32" s="202"/>
      <c r="D32" s="201"/>
      <c r="E32" s="201"/>
      <c r="F32" s="201"/>
    </row>
    <row r="33" spans="1:7" s="214" customFormat="1" ht="45">
      <c r="A33" s="67" t="s">
        <v>74</v>
      </c>
      <c r="B33" s="67"/>
      <c r="C33" s="67"/>
      <c r="D33" s="67"/>
      <c r="E33" s="67"/>
      <c r="F33" s="67"/>
      <c r="G33" s="213"/>
    </row>
    <row r="34" spans="1:7" s="214" customFormat="1" ht="11.25">
      <c r="A34" s="67"/>
      <c r="B34" s="67"/>
      <c r="C34" s="67"/>
      <c r="D34" s="67"/>
      <c r="E34" s="67"/>
      <c r="F34" s="67"/>
      <c r="G34" s="213"/>
    </row>
    <row r="35" spans="1:7" s="214" customFormat="1" ht="22.5">
      <c r="A35" s="215" t="s">
        <v>75</v>
      </c>
      <c r="B35" s="216"/>
      <c r="C35" s="216"/>
      <c r="D35" s="216"/>
      <c r="E35" s="216"/>
      <c r="F35" s="216"/>
      <c r="G35" s="213"/>
    </row>
    <row r="36" spans="1:7" s="214" customFormat="1" ht="22.5">
      <c r="A36" s="8"/>
      <c r="B36" s="49" t="s">
        <v>14</v>
      </c>
      <c r="C36" s="55" t="s">
        <v>15</v>
      </c>
      <c r="D36" s="49" t="s">
        <v>16</v>
      </c>
      <c r="E36" s="49" t="s">
        <v>17</v>
      </c>
      <c r="F36" s="49" t="s">
        <v>184</v>
      </c>
      <c r="G36" s="213"/>
    </row>
    <row r="37" spans="1:7" s="214" customFormat="1" ht="35.65" customHeight="1">
      <c r="A37" s="30" t="s">
        <v>214</v>
      </c>
      <c r="B37" s="217">
        <v>9762</v>
      </c>
      <c r="C37" s="110">
        <v>-18766</v>
      </c>
      <c r="D37" s="217">
        <v>-6972</v>
      </c>
      <c r="E37" s="217">
        <v>-4711</v>
      </c>
      <c r="F37" s="217">
        <v>-4711</v>
      </c>
      <c r="G37" s="213"/>
    </row>
    <row r="38" spans="1:7" s="214" customFormat="1" ht="49.35" customHeight="1">
      <c r="A38" s="218" t="s">
        <v>215</v>
      </c>
      <c r="B38" s="219">
        <v>5465</v>
      </c>
      <c r="C38" s="83">
        <v>7197</v>
      </c>
      <c r="D38" s="219">
        <v>6337</v>
      </c>
      <c r="E38" s="219">
        <v>4726</v>
      </c>
      <c r="F38" s="219">
        <v>4726</v>
      </c>
      <c r="G38" s="213"/>
    </row>
    <row r="39" spans="1:7" s="214" customFormat="1" ht="22.5">
      <c r="A39" s="218" t="s">
        <v>216</v>
      </c>
      <c r="B39" s="219">
        <v>13191</v>
      </c>
      <c r="C39" s="83">
        <v>12663</v>
      </c>
      <c r="D39" s="219">
        <v>12304</v>
      </c>
      <c r="E39" s="219">
        <v>12751</v>
      </c>
      <c r="F39" s="219">
        <v>12751</v>
      </c>
      <c r="G39" s="213"/>
    </row>
    <row r="40" spans="1:7" s="214" customFormat="1" ht="11.25">
      <c r="A40" s="218" t="s">
        <v>76</v>
      </c>
      <c r="B40" s="219">
        <v>13185</v>
      </c>
      <c r="C40" s="83">
        <v>12766</v>
      </c>
      <c r="D40" s="219">
        <v>12766</v>
      </c>
      <c r="E40" s="219">
        <v>12766</v>
      </c>
      <c r="F40" s="219">
        <v>12766</v>
      </c>
      <c r="G40" s="213"/>
    </row>
    <row r="41" spans="1:7" s="214" customFormat="1" ht="22.5">
      <c r="A41" s="50" t="s">
        <v>77</v>
      </c>
      <c r="B41" s="220">
        <v>15233</v>
      </c>
      <c r="C41" s="29">
        <v>-11672</v>
      </c>
      <c r="D41" s="220">
        <v>-1097</v>
      </c>
      <c r="E41" s="220">
        <v>0</v>
      </c>
      <c r="F41" s="220">
        <v>0</v>
      </c>
      <c r="G41" s="213"/>
    </row>
    <row r="42" spans="1:7" s="214" customFormat="1" ht="22.5">
      <c r="A42" s="221" t="s">
        <v>78</v>
      </c>
      <c r="B42" s="19"/>
      <c r="C42" s="222"/>
      <c r="D42" s="12"/>
      <c r="E42" s="12"/>
      <c r="F42" s="12"/>
      <c r="G42" s="213"/>
    </row>
    <row r="43" spans="1:7" s="214" customFormat="1" ht="11.25">
      <c r="A43" s="18"/>
      <c r="B43" s="12"/>
      <c r="C43" s="222"/>
      <c r="D43" s="12"/>
      <c r="E43" s="12"/>
      <c r="F43" s="12"/>
      <c r="G43" s="213"/>
    </row>
    <row r="44" spans="1:7" s="214" customFormat="1" ht="59.25" customHeight="1">
      <c r="A44" s="66" t="s">
        <v>199</v>
      </c>
      <c r="B44" s="66"/>
      <c r="C44" s="66"/>
      <c r="D44" s="66"/>
      <c r="E44" s="66"/>
      <c r="F44" s="66"/>
      <c r="G44" s="213"/>
    </row>
    <row r="45" spans="1:7" s="214" customFormat="1" ht="12.6" customHeight="1">
      <c r="A45" s="66" t="s">
        <v>238</v>
      </c>
      <c r="B45" s="66"/>
      <c r="C45" s="66"/>
      <c r="D45" s="66"/>
      <c r="E45" s="66"/>
      <c r="F45" s="66"/>
      <c r="G45" s="213"/>
    </row>
    <row r="46" spans="1:7" s="214" customFormat="1" ht="11.25">
      <c r="A46" s="66"/>
      <c r="B46" s="66"/>
      <c r="C46" s="66"/>
      <c r="D46" s="66"/>
      <c r="E46" s="66"/>
      <c r="F46" s="66"/>
      <c r="G46" s="213"/>
    </row>
    <row r="47" spans="1:7" s="214" customFormat="1" ht="11.25">
      <c r="A47" s="4"/>
      <c r="B47" s="219"/>
      <c r="C47" s="223"/>
      <c r="D47" s="219"/>
      <c r="E47" s="219"/>
      <c r="F47" s="219"/>
      <c r="G47" s="213"/>
    </row>
  </sheetData>
  <pageMargins left="1.4566929133858268" right="1.4566929133858268" top="0.98425196850393704" bottom="1.0629921259842521" header="0.51181102362204722" footer="0.51181102362204722"/>
  <pageSetup paperSize="9" scale="95" orientation="portrait" cellComments="asDisplayed" r:id="rId1"/>
  <headerFooter alignWithMargins="0"/>
  <rowBreaks count="1" manualBreakCount="1">
    <brk id="32"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0"/>
  <dimension ref="A1:G44"/>
  <sheetViews>
    <sheetView showGridLines="0" topLeftCell="A20" zoomScaleNormal="100" zoomScaleSheetLayoutView="110" workbookViewId="0">
      <selection activeCell="A41" sqref="A41:XFD695"/>
    </sheetView>
  </sheetViews>
  <sheetFormatPr defaultColWidth="8" defaultRowHeight="11.85" customHeight="1"/>
  <cols>
    <col min="1" max="1" width="29.28515625" style="225" customWidth="1"/>
    <col min="2" max="2" width="7.7109375" style="225" customWidth="1"/>
    <col min="3" max="6" width="8" style="225" customWidth="1"/>
    <col min="7" max="16384" width="8" style="225"/>
  </cols>
  <sheetData>
    <row r="1" spans="1:6" ht="10.9" customHeight="1">
      <c r="A1" s="224" t="s">
        <v>79</v>
      </c>
    </row>
    <row r="2" spans="1:6" ht="10.9" customHeight="1">
      <c r="A2" s="224"/>
    </row>
    <row r="3" spans="1:6" ht="45">
      <c r="A3" s="226"/>
      <c r="B3" s="46" t="s">
        <v>193</v>
      </c>
      <c r="C3" s="47" t="s">
        <v>194</v>
      </c>
      <c r="D3" s="46" t="s">
        <v>51</v>
      </c>
      <c r="E3" s="46" t="s">
        <v>52</v>
      </c>
      <c r="F3" s="46" t="s">
        <v>195</v>
      </c>
    </row>
    <row r="4" spans="1:6" ht="11.85" customHeight="1">
      <c r="A4" s="227" t="s">
        <v>80</v>
      </c>
      <c r="B4" s="179"/>
      <c r="C4" s="180"/>
      <c r="D4" s="179"/>
      <c r="E4" s="179"/>
      <c r="F4" s="179"/>
    </row>
    <row r="5" spans="1:6" ht="11.85" customHeight="1">
      <c r="A5" s="9" t="s">
        <v>81</v>
      </c>
      <c r="B5" s="179"/>
      <c r="C5" s="180"/>
      <c r="D5" s="179"/>
      <c r="E5" s="179"/>
      <c r="F5" s="179"/>
    </row>
    <row r="6" spans="1:6" ht="11.85" customHeight="1">
      <c r="A6" s="228" t="s">
        <v>82</v>
      </c>
      <c r="B6" s="179">
        <v>150749</v>
      </c>
      <c r="C6" s="180">
        <v>103475</v>
      </c>
      <c r="D6" s="229">
        <v>102378</v>
      </c>
      <c r="E6" s="229">
        <v>102378</v>
      </c>
      <c r="F6" s="229">
        <v>102378</v>
      </c>
    </row>
    <row r="7" spans="1:6" ht="11.85" customHeight="1">
      <c r="A7" s="207" t="s">
        <v>83</v>
      </c>
      <c r="B7" s="229">
        <v>90406</v>
      </c>
      <c r="C7" s="180">
        <v>88590</v>
      </c>
      <c r="D7" s="229">
        <v>88623</v>
      </c>
      <c r="E7" s="229">
        <v>88623</v>
      </c>
      <c r="F7" s="229">
        <v>88623</v>
      </c>
    </row>
    <row r="8" spans="1:6" ht="11.85" customHeight="1">
      <c r="A8" s="20" t="s">
        <v>84</v>
      </c>
      <c r="B8" s="230">
        <v>241155</v>
      </c>
      <c r="C8" s="231">
        <v>192065</v>
      </c>
      <c r="D8" s="230">
        <v>191001</v>
      </c>
      <c r="E8" s="230">
        <v>191001</v>
      </c>
      <c r="F8" s="230">
        <v>191001</v>
      </c>
    </row>
    <row r="9" spans="1:6" ht="11.85" customHeight="1">
      <c r="A9" s="9" t="s">
        <v>85</v>
      </c>
      <c r="B9" s="179"/>
      <c r="C9" s="180"/>
      <c r="D9" s="179"/>
      <c r="E9" s="179"/>
      <c r="F9" s="179"/>
    </row>
    <row r="10" spans="1:6" ht="11.85" customHeight="1">
      <c r="A10" s="228" t="s">
        <v>86</v>
      </c>
      <c r="B10" s="179">
        <v>44735</v>
      </c>
      <c r="C10" s="180">
        <v>31841</v>
      </c>
      <c r="D10" s="179">
        <v>50099</v>
      </c>
      <c r="E10" s="179">
        <v>66856</v>
      </c>
      <c r="F10" s="179">
        <v>83613</v>
      </c>
    </row>
    <row r="11" spans="1:6" ht="11.85" customHeight="1">
      <c r="A11" s="228" t="s">
        <v>87</v>
      </c>
      <c r="B11" s="179">
        <v>22400</v>
      </c>
      <c r="C11" s="180">
        <v>20921</v>
      </c>
      <c r="D11" s="179">
        <v>19492</v>
      </c>
      <c r="E11" s="179">
        <v>19521</v>
      </c>
      <c r="F11" s="179">
        <v>19578</v>
      </c>
    </row>
    <row r="12" spans="1:6" ht="11.85" customHeight="1">
      <c r="A12" s="228" t="s">
        <v>88</v>
      </c>
      <c r="B12" s="179">
        <v>109653</v>
      </c>
      <c r="C12" s="180">
        <v>149125</v>
      </c>
      <c r="D12" s="179">
        <v>148310</v>
      </c>
      <c r="E12" s="179">
        <v>147056</v>
      </c>
      <c r="F12" s="179">
        <v>145869</v>
      </c>
    </row>
    <row r="13" spans="1:6" ht="11.85" customHeight="1">
      <c r="A13" s="228" t="s">
        <v>89</v>
      </c>
      <c r="B13" s="179">
        <v>14089</v>
      </c>
      <c r="C13" s="180">
        <v>14089</v>
      </c>
      <c r="D13" s="179">
        <v>14089</v>
      </c>
      <c r="E13" s="179">
        <v>14089</v>
      </c>
      <c r="F13" s="179">
        <v>14089</v>
      </c>
    </row>
    <row r="14" spans="1:6" ht="11.85" customHeight="1">
      <c r="A14" s="232" t="s">
        <v>90</v>
      </c>
      <c r="B14" s="230">
        <v>190877</v>
      </c>
      <c r="C14" s="231">
        <v>215976</v>
      </c>
      <c r="D14" s="230">
        <v>231990</v>
      </c>
      <c r="E14" s="230">
        <v>247522</v>
      </c>
      <c r="F14" s="230">
        <v>263149</v>
      </c>
    </row>
    <row r="15" spans="1:6" ht="11.85" customHeight="1">
      <c r="A15" s="207" t="s">
        <v>91</v>
      </c>
      <c r="B15" s="233"/>
      <c r="C15" s="234"/>
      <c r="D15" s="233"/>
      <c r="E15" s="233"/>
      <c r="F15" s="233"/>
    </row>
    <row r="16" spans="1:6" ht="11.85" customHeight="1">
      <c r="A16" s="235" t="s">
        <v>92</v>
      </c>
      <c r="B16" s="236">
        <v>432032</v>
      </c>
      <c r="C16" s="237">
        <v>408041</v>
      </c>
      <c r="D16" s="236">
        <v>422991</v>
      </c>
      <c r="E16" s="236">
        <v>438523</v>
      </c>
      <c r="F16" s="236">
        <v>454150</v>
      </c>
    </row>
    <row r="17" spans="1:7" ht="11.85" customHeight="1">
      <c r="A17" s="9" t="s">
        <v>93</v>
      </c>
      <c r="B17" s="179"/>
      <c r="C17" s="180"/>
      <c r="D17" s="179"/>
      <c r="E17" s="179"/>
      <c r="F17" s="179"/>
    </row>
    <row r="18" spans="1:7" ht="11.85" customHeight="1">
      <c r="A18" s="9" t="s">
        <v>94</v>
      </c>
      <c r="B18" s="179"/>
      <c r="C18" s="180"/>
      <c r="D18" s="179"/>
      <c r="E18" s="179"/>
      <c r="F18" s="179"/>
    </row>
    <row r="19" spans="1:7" ht="11.85" customHeight="1">
      <c r="A19" s="238" t="s">
        <v>55</v>
      </c>
      <c r="B19" s="179">
        <v>39003</v>
      </c>
      <c r="C19" s="180">
        <v>39003</v>
      </c>
      <c r="D19" s="179">
        <v>39003</v>
      </c>
      <c r="E19" s="179">
        <v>39003</v>
      </c>
      <c r="F19" s="179">
        <v>39003</v>
      </c>
    </row>
    <row r="20" spans="1:7" ht="11.85" customHeight="1">
      <c r="A20" s="238" t="s">
        <v>95</v>
      </c>
      <c r="B20" s="179">
        <v>7834</v>
      </c>
      <c r="C20" s="180">
        <v>7834</v>
      </c>
      <c r="D20" s="179">
        <v>7834</v>
      </c>
      <c r="E20" s="179">
        <v>7834</v>
      </c>
      <c r="F20" s="179">
        <v>7834</v>
      </c>
    </row>
    <row r="21" spans="1:7" ht="11.85" customHeight="1">
      <c r="A21" s="232" t="s">
        <v>96</v>
      </c>
      <c r="B21" s="230">
        <v>46837</v>
      </c>
      <c r="C21" s="231">
        <v>46837</v>
      </c>
      <c r="D21" s="230">
        <v>46837</v>
      </c>
      <c r="E21" s="230">
        <v>46837</v>
      </c>
      <c r="F21" s="230">
        <v>46837</v>
      </c>
    </row>
    <row r="22" spans="1:7" ht="11.85" customHeight="1">
      <c r="A22" s="9" t="s">
        <v>97</v>
      </c>
      <c r="B22" s="179"/>
      <c r="C22" s="180"/>
      <c r="D22" s="179"/>
      <c r="E22" s="179"/>
      <c r="F22" s="179"/>
    </row>
    <row r="23" spans="1:7" ht="11.85" customHeight="1">
      <c r="A23" s="238" t="s">
        <v>98</v>
      </c>
      <c r="B23" s="179">
        <v>42998</v>
      </c>
      <c r="C23" s="180">
        <v>30805</v>
      </c>
      <c r="D23" s="179">
        <v>48836</v>
      </c>
      <c r="E23" s="179">
        <v>64529</v>
      </c>
      <c r="F23" s="179">
        <v>80222</v>
      </c>
    </row>
    <row r="24" spans="1:7" ht="11.85" customHeight="1">
      <c r="A24" s="232" t="s">
        <v>99</v>
      </c>
      <c r="B24" s="230">
        <v>42998</v>
      </c>
      <c r="C24" s="231">
        <v>30805</v>
      </c>
      <c r="D24" s="230">
        <v>48836</v>
      </c>
      <c r="E24" s="230">
        <v>64529</v>
      </c>
      <c r="F24" s="230">
        <v>80222</v>
      </c>
    </row>
    <row r="25" spans="1:7" ht="11.85" customHeight="1">
      <c r="A25" s="9" t="s">
        <v>100</v>
      </c>
      <c r="B25" s="179"/>
      <c r="C25" s="180"/>
      <c r="D25" s="179"/>
      <c r="E25" s="179"/>
      <c r="F25" s="179"/>
    </row>
    <row r="26" spans="1:7" ht="11.85" customHeight="1">
      <c r="A26" s="238" t="s">
        <v>101</v>
      </c>
      <c r="B26" s="179">
        <v>31466</v>
      </c>
      <c r="C26" s="180">
        <v>31466</v>
      </c>
      <c r="D26" s="179">
        <v>31466</v>
      </c>
      <c r="E26" s="179">
        <v>31466</v>
      </c>
      <c r="F26" s="179">
        <v>31466</v>
      </c>
    </row>
    <row r="27" spans="1:7" ht="11.85" customHeight="1">
      <c r="A27" s="238" t="s">
        <v>102</v>
      </c>
      <c r="B27" s="179">
        <v>2010</v>
      </c>
      <c r="C27" s="180">
        <v>2053</v>
      </c>
      <c r="D27" s="179">
        <v>2086</v>
      </c>
      <c r="E27" s="179">
        <v>2086</v>
      </c>
      <c r="F27" s="179">
        <v>2086</v>
      </c>
    </row>
    <row r="28" spans="1:7" ht="11.85" customHeight="1">
      <c r="A28" s="232" t="s">
        <v>103</v>
      </c>
      <c r="B28" s="230">
        <v>33476</v>
      </c>
      <c r="C28" s="231">
        <v>33519</v>
      </c>
      <c r="D28" s="230">
        <v>33552</v>
      </c>
      <c r="E28" s="230">
        <v>33552</v>
      </c>
      <c r="F28" s="230">
        <v>33552</v>
      </c>
    </row>
    <row r="29" spans="1:7" ht="22.5">
      <c r="A29" s="238" t="s">
        <v>217</v>
      </c>
      <c r="B29" s="229"/>
      <c r="C29" s="180"/>
      <c r="D29" s="229"/>
      <c r="E29" s="229"/>
      <c r="F29" s="229"/>
    </row>
    <row r="30" spans="1:7" ht="11.25">
      <c r="A30" s="9" t="s">
        <v>104</v>
      </c>
      <c r="B30" s="239">
        <v>123311</v>
      </c>
      <c r="C30" s="240">
        <v>111161</v>
      </c>
      <c r="D30" s="239">
        <v>129225</v>
      </c>
      <c r="E30" s="239">
        <v>144918</v>
      </c>
      <c r="F30" s="239">
        <v>160611</v>
      </c>
    </row>
    <row r="31" spans="1:7" ht="11.25">
      <c r="A31" s="5" t="s">
        <v>105</v>
      </c>
      <c r="B31" s="241">
        <v>308721</v>
      </c>
      <c r="C31" s="242">
        <v>296880</v>
      </c>
      <c r="D31" s="241">
        <v>293766</v>
      </c>
      <c r="E31" s="241">
        <v>293605</v>
      </c>
      <c r="F31" s="241">
        <v>293539</v>
      </c>
    </row>
    <row r="32" spans="1:7" ht="11.25">
      <c r="A32" s="9" t="s">
        <v>106</v>
      </c>
      <c r="B32" s="229"/>
      <c r="C32" s="180"/>
      <c r="D32" s="179"/>
      <c r="E32" s="179"/>
      <c r="F32" s="179"/>
      <c r="G32" s="91"/>
    </row>
    <row r="33" spans="1:7" ht="11.25">
      <c r="A33" s="9" t="s">
        <v>107</v>
      </c>
      <c r="B33" s="229"/>
      <c r="C33" s="180"/>
      <c r="D33" s="179"/>
      <c r="E33" s="179"/>
      <c r="F33" s="179"/>
      <c r="G33" s="91"/>
    </row>
    <row r="34" spans="1:7" ht="11.25">
      <c r="A34" s="228" t="s">
        <v>108</v>
      </c>
      <c r="B34" s="229">
        <v>94945</v>
      </c>
      <c r="C34" s="180">
        <v>101870</v>
      </c>
      <c r="D34" s="179">
        <v>105728</v>
      </c>
      <c r="E34" s="179">
        <v>110278</v>
      </c>
      <c r="F34" s="179">
        <v>114923</v>
      </c>
      <c r="G34" s="91"/>
    </row>
    <row r="35" spans="1:7" ht="11.25">
      <c r="A35" s="228" t="s">
        <v>109</v>
      </c>
      <c r="B35" s="229">
        <v>17972</v>
      </c>
      <c r="C35" s="180">
        <v>17972</v>
      </c>
      <c r="D35" s="229">
        <v>17972</v>
      </c>
      <c r="E35" s="229">
        <v>17972</v>
      </c>
      <c r="F35" s="229">
        <v>17972</v>
      </c>
      <c r="G35" s="91"/>
    </row>
    <row r="36" spans="1:7" ht="22.5">
      <c r="A36" s="228" t="s">
        <v>218</v>
      </c>
      <c r="B36" s="229">
        <v>195804</v>
      </c>
      <c r="C36" s="180">
        <v>177038</v>
      </c>
      <c r="D36" s="229">
        <v>170066</v>
      </c>
      <c r="E36" s="229">
        <v>165355</v>
      </c>
      <c r="F36" s="229">
        <v>160644</v>
      </c>
      <c r="G36" s="91"/>
    </row>
    <row r="37" spans="1:7" ht="11.85" customHeight="1">
      <c r="A37" s="232" t="s">
        <v>110</v>
      </c>
      <c r="B37" s="243">
        <v>308721</v>
      </c>
      <c r="C37" s="231">
        <v>296880</v>
      </c>
      <c r="D37" s="243">
        <v>293766</v>
      </c>
      <c r="E37" s="243">
        <v>293605</v>
      </c>
      <c r="F37" s="243">
        <v>293539</v>
      </c>
      <c r="G37" s="91"/>
    </row>
    <row r="38" spans="1:7" ht="11.85" customHeight="1">
      <c r="A38" s="244" t="s">
        <v>111</v>
      </c>
      <c r="B38" s="245">
        <v>308721</v>
      </c>
      <c r="C38" s="246">
        <v>296880</v>
      </c>
      <c r="D38" s="245">
        <v>293766</v>
      </c>
      <c r="E38" s="245">
        <v>293605</v>
      </c>
      <c r="F38" s="245">
        <v>293539</v>
      </c>
      <c r="G38" s="91"/>
    </row>
    <row r="39" spans="1:7" ht="11.85" customHeight="1">
      <c r="A39" s="18" t="s">
        <v>78</v>
      </c>
      <c r="B39" s="247"/>
      <c r="C39" s="247"/>
      <c r="D39" s="247"/>
      <c r="E39" s="247"/>
      <c r="F39" s="247"/>
      <c r="G39" s="91"/>
    </row>
    <row r="40" spans="1:7" ht="11.85" customHeight="1">
      <c r="A40" s="248" t="s">
        <v>112</v>
      </c>
      <c r="B40" s="91"/>
      <c r="C40" s="91"/>
      <c r="D40" s="91"/>
      <c r="E40" s="91"/>
      <c r="F40" s="91"/>
      <c r="G40" s="91"/>
    </row>
    <row r="41" spans="1:7" ht="11.85" customHeight="1">
      <c r="A41" s="248"/>
      <c r="B41" s="91"/>
      <c r="C41" s="91"/>
      <c r="D41" s="91"/>
      <c r="E41" s="91"/>
      <c r="F41" s="91"/>
      <c r="G41" s="91"/>
    </row>
    <row r="42" spans="1:7" ht="11.85" customHeight="1">
      <c r="A42" s="249"/>
      <c r="B42" s="91"/>
      <c r="C42" s="91"/>
      <c r="D42" s="91"/>
      <c r="E42" s="91"/>
      <c r="F42" s="91"/>
      <c r="G42" s="91"/>
    </row>
    <row r="43" spans="1:7" ht="11.85" customHeight="1">
      <c r="A43" s="204"/>
    </row>
    <row r="44" spans="1:7" ht="11.85" customHeight="1">
      <c r="A44" s="250"/>
    </row>
  </sheetData>
  <phoneticPr fontId="22" type="noConversion"/>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7B479F47583304BA8B631462CC772D7008F7CFF9272C47D4280006CCC81AF3990" ma:contentTypeVersion="35" ma:contentTypeDescription="Create a new document." ma:contentTypeScope="" ma:versionID="11ce0a4975d7d7a6b940eeb7c51edc4b">
  <xsd:schema xmlns:xsd="http://www.w3.org/2001/XMLSchema" xmlns:xs="http://www.w3.org/2001/XMLSchema" xmlns:p="http://schemas.microsoft.com/office/2006/metadata/properties" xmlns:ns2="a334ba3b-e131-42d3-95f3-2728f5a41884" xmlns:ns3="e39afc8f-a215-4bb1-9caf-c1c5d2f63d8a" xmlns:ns4="6a7e9632-768a-49bf-85ac-c69233ab2a52" targetNamespace="http://schemas.microsoft.com/office/2006/metadata/properties" ma:root="true" ma:fieldsID="48a8710234bd9c0c12b906946d6153b3" ns2:_="" ns3:_="" ns4:_="">
    <xsd:import namespace="a334ba3b-e131-42d3-95f3-2728f5a41884"/>
    <xsd:import namespace="e39afc8f-a215-4bb1-9caf-c1c5d2f63d8a"/>
    <xsd:import namespace="6a7e9632-768a-49bf-85ac-c69233ab2a52"/>
    <xsd:element name="properties">
      <xsd:complexType>
        <xsd:sequence>
          <xsd:element name="documentManagement">
            <xsd:complexType>
              <xsd:all>
                <xsd:element ref="ns2:Security_x0020_Classification" minOccurs="0"/>
                <xsd:element ref="ns2:Original_x0020_Date_x0020_Created" minOccurs="0"/>
                <xsd:element ref="ns2:e0fcb3f570964638902a63147cd98219" minOccurs="0"/>
                <xsd:element ref="ns2:f0888ba7078d4a1bac90b097c1ed0fad" minOccurs="0"/>
                <xsd:element ref="ns2:of934ccb37d6451ba60cdb89c1817167" minOccurs="0"/>
                <xsd:element ref="ns2:TaxKeywordTaxHTField" minOccurs="0"/>
                <xsd:element ref="ns2:lf395e0388bc45bfb8642f07b9d090f4" minOccurs="0"/>
                <xsd:element ref="ns2:TaxCatchAll" minOccurs="0"/>
                <xsd:element ref="ns3:MediaServiceFastMetadata" minOccurs="0"/>
                <xsd:element ref="ns4:SharedWithUsers" minOccurs="0"/>
                <xsd:element ref="ns4:SharedWithDetails" minOccurs="0"/>
                <xsd:element ref="ns2:TaxCatchAllLabel" minOccurs="0"/>
                <xsd:element ref="ns3:lcf76f155ced4ddcb4097134ff3c332f" minOccurs="0"/>
                <xsd:element ref="ns3:MediaServiceGenerationTime" minOccurs="0"/>
                <xsd:element ref="ns3:MediaServiceEventHashCode" minOccurs="0"/>
                <xsd:element ref="ns3:MediaServiceOCR" minOccurs="0"/>
                <xsd:element ref="ns3:MediaServiceMetadata" minOccurs="0"/>
                <xsd:element ref="ns3:MediaServiceDateTaken" minOccurs="0"/>
                <xsd:element ref="ns3:MediaLengthInSeconds" minOccurs="0"/>
                <xsd:element ref="ns3:MediaServiceObjectDetectorVersions" minOccurs="0"/>
                <xsd:element ref="ns4:_dlc_DocId" minOccurs="0"/>
                <xsd:element ref="ns4:_dlc_DocIdUrl" minOccurs="0"/>
                <xsd:element ref="ns4:_dlc_DocIdPersistId"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34ba3b-e131-42d3-95f3-2728f5a41884" elementFormDefault="qualified">
    <xsd:import namespace="http://schemas.microsoft.com/office/2006/documentManagement/types"/>
    <xsd:import namespace="http://schemas.microsoft.com/office/infopath/2007/PartnerControls"/>
    <xsd:element name="Security_x0020_Classification" ma:index="3" nillable="true" ma:displayName="Security Classification" ma:default="OFFICIAL" ma:format="Dropdown" ma:internalName="Security_x0020_Classification" ma:readOnly="false">
      <xsd:simpleType>
        <xsd:union memberTypes="dms:Text">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enumeration value="PROTECTED:CABINET"/>
            </xsd:restriction>
          </xsd:simpleType>
        </xsd:union>
      </xsd:simpleType>
    </xsd:element>
    <xsd:element name="Original_x0020_Date_x0020_Created" ma:index="8" nillable="true" ma:displayName="Original Date Created" ma:default="" ma:format="DateOnly" ma:internalName="Original_x0020_Date_x0020_Created" ma:readOnly="false">
      <xsd:simpleType>
        <xsd:restriction base="dms:DateTime"/>
      </xsd:simpleType>
    </xsd:element>
    <xsd:element name="e0fcb3f570964638902a63147cd98219" ma:index="10" nillable="true" ma:taxonomy="true" ma:internalName="e0fcb3f570964638902a63147cd98219" ma:taxonomyFieldName="Organisation_x0020_Unit" ma:displayName="Organisation Unit" ma:default="" ma:fieldId="{e0fcb3f5-7096-4638-902a-63147cd98219}" ma:sspId="c4b2c377-c74f-46b8-b62e-9cefa93d8fc8" ma:termSetId="642ac736-c0d1-48cf-939c-a81b0e893448" ma:anchorId="00000000-0000-0000-0000-000000000000" ma:open="false" ma:isKeyword="false">
      <xsd:complexType>
        <xsd:sequence>
          <xsd:element ref="pc:Terms" minOccurs="0" maxOccurs="1"/>
        </xsd:sequence>
      </xsd:complexType>
    </xsd:element>
    <xsd:element name="f0888ba7078d4a1bac90b097c1ed0fad" ma:index="12" nillable="true" ma:taxonomy="true" ma:internalName="f0888ba7078d4a1bac90b097c1ed0fad" ma:taxonomyFieldName="Initiating_x0020_Entity" ma:displayName="Initiating Entity" ma:readOnly="false" ma:default="1;#Department of Finance|fd660e8f-8f31-49bd-92a3-d31d4da31afe" ma:fieldId="{f0888ba7-078d-4a1b-ac90-b097c1ed0fad}"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of934ccb37d6451ba60cdb89c1817167" ma:index="14" nillable="true" ma:taxonomy="true" ma:internalName="of934ccb37d6451ba60cdb89c1817167" ma:taxonomyFieldName="About_x0020_Entity" ma:displayName="About Entity" ma:readOnly="false" ma:default="1;#Department of Finance|fd660e8f-8f31-49bd-92a3-d31d4da31afe" ma:fieldId="{8f934ccb-37d6-451b-a60c-db89c1817167}" ma:sspId="c4b2c377-c74f-46b8-b62e-9cefa93d8fc8" ma:termSetId="1dd44c57-eb90-49d3-b71d-825941fd7214" ma:anchorId="00000000-0000-0000-0000-000000000000" ma:open="false" ma:isKeyword="false">
      <xsd:complexType>
        <xsd:sequence>
          <xsd:element ref="pc:Terms" minOccurs="0" maxOccurs="1"/>
        </xsd:sequence>
      </xsd:complexType>
    </xsd:element>
    <xsd:element name="TaxKeywordTaxHTField" ma:index="16" nillable="true" ma:taxonomy="true" ma:internalName="TaxKeywordTaxHTField" ma:taxonomyFieldName="TaxKeyword" ma:displayName="Enterprise Keywords" ma:readOnly="false" ma:fieldId="{23f27201-bee3-471e-b2e7-b64fd8b7ca38}" ma:taxonomyMulti="true" ma:sspId="c4b2c377-c74f-46b8-b62e-9cefa93d8fc8" ma:termSetId="00000000-0000-0000-0000-000000000000" ma:anchorId="00000000-0000-0000-0000-000000000000" ma:open="true" ma:isKeyword="true">
      <xsd:complexType>
        <xsd:sequence>
          <xsd:element ref="pc:Terms" minOccurs="0" maxOccurs="1"/>
        </xsd:sequence>
      </xsd:complexType>
    </xsd:element>
    <xsd:element name="lf395e0388bc45bfb8642f07b9d090f4" ma:index="19" nillable="true" ma:taxonomy="true" ma:internalName="lf395e0388bc45bfb8642f07b9d090f4" ma:taxonomyFieldName="Function_x0020_and_x0020_Activity" ma:displayName="Function and Activity" ma:readOnly="false" ma:default="" ma:fieldId="{5f395e03-88bc-45bf-b864-2f07b9d090f4}" ma:sspId="c4b2c377-c74f-46b8-b62e-9cefa93d8fc8" ma:termSetId="d6a09c5b-e950-47cc-8e6b-7e27719f9f0b" ma:anchorId="00000000-0000-0000-0000-000000000000" ma:open="false" ma:isKeyword="false">
      <xsd:complexType>
        <xsd:sequence>
          <xsd:element ref="pc:Terms" minOccurs="0" maxOccurs="1"/>
        </xsd:sequence>
      </xsd:complexType>
    </xsd:element>
    <xsd:element name="TaxCatchAll" ma:index="20" nillable="true" ma:displayName="Taxonomy Catch All Column" ma:hidden="true" ma:list="{f4c189e6-c560-40fe-97d1-6662c6a9f502}" ma:internalName="TaxCatchAll" ma:readOnly="false" ma:showField="CatchAllData" ma:web="6a7e9632-768a-49bf-85ac-c69233ab2a52">
      <xsd:complexType>
        <xsd:complexContent>
          <xsd:extension base="dms:MultiChoiceLookup">
            <xsd:sequence>
              <xsd:element name="Value" type="dms:Lookup" maxOccurs="unbounded" minOccurs="0" nillable="true"/>
            </xsd:sequence>
          </xsd:extension>
        </xsd:complexContent>
      </xsd:complexType>
    </xsd:element>
    <xsd:element name="TaxCatchAllLabel" ma:index="24" nillable="true" ma:displayName="Taxonomy Catch All Column1" ma:hidden="true" ma:list="{f4c189e6-c560-40fe-97d1-6662c6a9f502}" ma:internalName="TaxCatchAllLabel" ma:readOnly="true" ma:showField="CatchAllDataLabel" ma:web="6a7e9632-768a-49bf-85ac-c69233ab2a5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9afc8f-a215-4bb1-9caf-c1c5d2f63d8a" elementFormDefault="qualified">
    <xsd:import namespace="http://schemas.microsoft.com/office/2006/documentManagement/types"/>
    <xsd:import namespace="http://schemas.microsoft.com/office/infopath/2007/PartnerControls"/>
    <xsd:element name="MediaServiceFastMetadata" ma:index="21" nillable="true" ma:displayName="MediaServiceFastMetadata" ma:hidden="true" ma:internalName="MediaServiceFastMetadata" ma:readOnly="true">
      <xsd:simpleType>
        <xsd:restriction base="dms:Note"/>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c4b2c377-c74f-46b8-b62e-9cefa93d8fc8" ma:termSetId="09814cd3-568e-fe90-9814-8d621ff8fb84" ma:anchorId="fba54fb3-c3e1-fe81-a776-ca4b69148c4d" ma:open="true" ma:isKeyword="false">
      <xsd:complexType>
        <xsd:sequence>
          <xsd:element ref="pc:Terms" minOccurs="0" maxOccurs="1"/>
        </xsd:sequence>
      </xsd:complex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hidden="true" ma:internalName="MediaServiceOCR" ma:readOnly="true">
      <xsd:simpleType>
        <xsd:restriction base="dms:Note"/>
      </xsd:simpleType>
    </xsd:element>
    <xsd:element name="MediaServiceMetadata" ma:index="29" nillable="true" ma:displayName="MediaServiceMetadata" ma:hidden="true" ma:internalName="MediaServiceMetadata" ma:readOnly="true">
      <xsd:simpleType>
        <xsd:restriction base="dms:Note"/>
      </xsd:simpleType>
    </xsd:element>
    <xsd:element name="MediaServiceDateTaken" ma:index="31" nillable="true" ma:displayName="MediaServiceDateTaken" ma:description="" ma:hidden="true" ma:indexed="true" ma:internalName="MediaServiceDateTaken" ma:readOnly="true">
      <xsd:simpleType>
        <xsd:restriction base="dms:Text"/>
      </xsd:simpleType>
    </xsd:element>
    <xsd:element name="MediaLengthInSeconds" ma:index="32" nillable="true" ma:displayName="MediaLengthInSeconds" ma:hidden="true" ma:internalName="MediaLengthInSeconds" ma:readOnly="true">
      <xsd:simpleType>
        <xsd:restriction base="dms:Unknown"/>
      </xsd:simpleType>
    </xsd:element>
    <xsd:element name="MediaServiceObjectDetectorVersions" ma:index="3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a7e9632-768a-49bf-85ac-c69233ab2a52" elementFormDefault="qualified">
    <xsd:import namespace="http://schemas.microsoft.com/office/2006/documentManagement/types"/>
    <xsd:import namespace="http://schemas.microsoft.com/office/infopath/2007/PartnerControls"/>
    <xsd:element name="SharedWithUsers" ma:index="22"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hidden="true" ma:internalName="SharedWithDetails" ma:readOnly="true">
      <xsd:simpleType>
        <xsd:restriction base="dms:Note"/>
      </xsd:simpleType>
    </xsd:element>
    <xsd:element name="_dlc_DocId" ma:index="34" nillable="true" ma:displayName="Document ID Value" ma:description="The value of the document ID assigned to this item." ma:indexed="true" ma:internalName="_dlc_DocId" ma:readOnly="true">
      <xsd:simpleType>
        <xsd:restriction base="dms:Text"/>
      </xsd:simpleType>
    </xsd:element>
    <xsd:element name="_dlc_DocIdUrl" ma:index="3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6"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4b2c377-c74f-46b8-b62e-9cefa93d8fc8" ContentTypeId="0x010100B7B479F47583304BA8B631462CC772D7" PreviousValue="tru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lf395e0388bc45bfb8642f07b9d090f4 xmlns="a334ba3b-e131-42d3-95f3-2728f5a41884">
      <Terms xmlns="http://schemas.microsoft.com/office/infopath/2007/PartnerControls"/>
    </lf395e0388bc45bfb8642f07b9d090f4>
    <of934ccb37d6451ba60cdb89c1817167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of934ccb37d6451ba60cdb89c1817167>
    <lcf76f155ced4ddcb4097134ff3c332f xmlns="e39afc8f-a215-4bb1-9caf-c1c5d2f63d8a">
      <Terms xmlns="http://schemas.microsoft.com/office/infopath/2007/PartnerControls"/>
    </lcf76f155ced4ddcb4097134ff3c332f>
    <TaxCatchAll xmlns="a334ba3b-e131-42d3-95f3-2728f5a41884">
      <Value>47</Value>
      <Value>39</Value>
      <Value>1</Value>
    </TaxCatchAll>
    <_dlc_DocIdPersistId xmlns="6a7e9632-768a-49bf-85ac-c69233ab2a52" xsi:nil="true"/>
    <e0fcb3f570964638902a63147cd98219 xmlns="a334ba3b-e131-42d3-95f3-2728f5a41884">
      <Terms xmlns="http://schemas.microsoft.com/office/infopath/2007/PartnerControls">
        <TermInfo xmlns="http://schemas.microsoft.com/office/infopath/2007/PartnerControls">
          <TermName xmlns="http://schemas.microsoft.com/office/infopath/2007/PartnerControls">CBMS</TermName>
          <TermId xmlns="http://schemas.microsoft.com/office/infopath/2007/PartnerControls">dbcc8989-87ee-4992-93dd-5b74a4c0543e</TermId>
        </TermInfo>
      </Terms>
    </e0fcb3f570964638902a63147cd98219>
    <Security_x0020_Classification xmlns="a334ba3b-e131-42d3-95f3-2728f5a41884">OFFICIAL</Security_x0020_Classification>
    <f0888ba7078d4a1bac90b097c1ed0fad xmlns="a334ba3b-e131-42d3-95f3-2728f5a41884">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f0888ba7078d4a1bac90b097c1ed0fad>
    <_dlc_DocIdUrl xmlns="6a7e9632-768a-49bf-85ac-c69233ab2a52">
      <Url>https://financegovau.sharepoint.com/sites/M365_DoF_50033506/_layouts/15/DocIdRedir.aspx?ID=FIN33506-1566835604-281952</Url>
      <Description>FIN33506-1566835604-281952</Description>
    </_dlc_DocIdUrl>
    <Original_x0020_Date_x0020_Created xmlns="a334ba3b-e131-42d3-95f3-2728f5a41884" xsi:nil="true"/>
    <_dlc_DocId xmlns="6a7e9632-768a-49bf-85ac-c69233ab2a52">FIN33506-1566835604-281952</_dlc_DocId>
    <TaxKeywordTaxHTField xmlns="a334ba3b-e131-42d3-95f3-2728f5a41884">
      <Terms xmlns="http://schemas.microsoft.com/office/infopath/2007/PartnerControls">
        <TermInfo xmlns="http://schemas.microsoft.com/office/infopath/2007/PartnerControls">
          <TermName xmlns="http://schemas.microsoft.com/office/infopath/2007/PartnerControls">[SEC=UNOFFICIAL]</TermName>
          <TermId xmlns="http://schemas.microsoft.com/office/infopath/2007/PartnerControls">c5095c15-4234-4e92-adf8-afe43cfbe4c5</TermId>
        </TermInfo>
      </Terms>
    </TaxKeywordTaxHTField>
  </documentManagement>
</p:properties>
</file>

<file path=customXml/itemProps1.xml><?xml version="1.0" encoding="utf-8"?>
<ds:datastoreItem xmlns:ds="http://schemas.openxmlformats.org/officeDocument/2006/customXml" ds:itemID="{EAB5094F-A9F3-429C-84CA-B5DDFE3BB1FD}"/>
</file>

<file path=customXml/itemProps2.xml><?xml version="1.0" encoding="utf-8"?>
<ds:datastoreItem xmlns:ds="http://schemas.openxmlformats.org/officeDocument/2006/customXml" ds:itemID="{396E03E2-9462-4D99-BA92-9127F1C6F955}"/>
</file>

<file path=customXml/itemProps3.xml><?xml version="1.0" encoding="utf-8"?>
<ds:datastoreItem xmlns:ds="http://schemas.openxmlformats.org/officeDocument/2006/customXml" ds:itemID="{34230F22-9D19-435D-AA1A-8B8E854CD8DE}"/>
</file>

<file path=customXml/itemProps4.xml><?xml version="1.0" encoding="utf-8"?>
<ds:datastoreItem xmlns:ds="http://schemas.openxmlformats.org/officeDocument/2006/customXml" ds:itemID="{9DF3B7A5-742C-4F98-AC5E-61C26100A3B4}"/>
</file>

<file path=customXml/itemProps5.xml><?xml version="1.0" encoding="utf-8"?>
<ds:datastoreItem xmlns:ds="http://schemas.openxmlformats.org/officeDocument/2006/customXml" ds:itemID="{E4EBD489-FF25-415D-84D3-39078276C8F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13</vt:i4>
      </vt:variant>
    </vt:vector>
  </HeadingPairs>
  <TitlesOfParts>
    <vt:vector size="26" baseType="lpstr">
      <vt:lpstr>Table 1.1 NCCE</vt:lpstr>
      <vt:lpstr>Table 1.2</vt:lpstr>
      <vt:lpstr>Table 1.3</vt:lpstr>
      <vt:lpstr>Table 1.4</vt:lpstr>
      <vt:lpstr>Table 1.5</vt:lpstr>
      <vt:lpstr>Table 2.X.1 NCCE</vt:lpstr>
      <vt:lpstr>Table 3.1</vt:lpstr>
      <vt:lpstr>Table 3.2 NCCE</vt:lpstr>
      <vt:lpstr>Table 3.3</vt:lpstr>
      <vt:lpstr>Table 3.4</vt:lpstr>
      <vt:lpstr>Table 3.5</vt:lpstr>
      <vt:lpstr>Table 3.6</vt:lpstr>
      <vt:lpstr>Table 3.7</vt:lpstr>
      <vt:lpstr>'Table 1.1 NCCE'!Print_Area</vt:lpstr>
      <vt:lpstr>'Table 1.2'!Print_Area</vt:lpstr>
      <vt:lpstr>'Table 1.3'!Print_Area</vt:lpstr>
      <vt:lpstr>'Table 1.4'!Print_Area</vt:lpstr>
      <vt:lpstr>'Table 1.5'!Print_Area</vt:lpstr>
      <vt:lpstr>'Table 2.X.1 NCCE'!Print_Area</vt:lpstr>
      <vt:lpstr>'Table 3.1'!Print_Area</vt:lpstr>
      <vt:lpstr>'Table 3.2 NCCE'!Print_Area</vt:lpstr>
      <vt:lpstr>'Table 3.3'!Print_Area</vt:lpstr>
      <vt:lpstr>'Table 3.4'!Print_Area</vt:lpstr>
      <vt:lpstr>'Table 3.5'!Print_Area</vt:lpstr>
      <vt:lpstr>'Table 3.6'!Print_Area</vt:lpstr>
      <vt:lpstr>'Table 3.7'!Print_Area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[SEC=UNOFFICIAL]</cp:keywords>
  <dc:description/>
  <cp:lastModifiedBy/>
  <cp:revision/>
  <dcterms:created xsi:type="dcterms:W3CDTF">2006-09-16T00:00:00Z</dcterms:created>
  <dcterms:modified xsi:type="dcterms:W3CDTF">2024-02-06T00:25:49Z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_NewReviewCycle">
    <vt:lpwstr/>
  </property>
  <property fmtid="{D5CDD505-2E9C-101B-9397-08002B2CF9AE}" pid="4" name="ContentTypeId">
    <vt:lpwstr>0x010100B7B479F47583304BA8B631462CC772D7008F7CFF9272C47D4280006CCC81AF3990</vt:lpwstr>
  </property>
  <property fmtid="{D5CDD505-2E9C-101B-9397-08002B2CF9AE}" pid="5" name="TSYRecordClass">
    <vt:lpwstr>75;#AE-20337-Destroy 7 years after action completed|668ae28e-5138-4c7c-82db-1c8c6afc81a6</vt:lpwstr>
  </property>
  <property fmtid="{D5CDD505-2E9C-101B-9397-08002B2CF9AE}" pid="6" name="_dlc_DocIdItemGuid">
    <vt:lpwstr>cb0879de-2a5f-4a1b-af45-e9fcec111cef</vt:lpwstr>
  </property>
  <property fmtid="{D5CDD505-2E9C-101B-9397-08002B2CF9AE}" pid="7" name="RecordPoint_WorkflowType">
    <vt:lpwstr>ActiveSubmitStub</vt:lpwstr>
  </property>
  <property fmtid="{D5CDD505-2E9C-101B-9397-08002B2CF9AE}" pid="8" name="RecordPoint_ActiveItemSiteId">
    <vt:lpwstr>{de902461-0703-410e-906b-a2e3a4f5dd57}</vt:lpwstr>
  </property>
  <property fmtid="{D5CDD505-2E9C-101B-9397-08002B2CF9AE}" pid="9" name="RecordPoint_ActiveItemListId">
    <vt:lpwstr>{1a5197ea-2690-47fd-a085-19629528b6d0}</vt:lpwstr>
  </property>
  <property fmtid="{D5CDD505-2E9C-101B-9397-08002B2CF9AE}" pid="10" name="RecordPoint_ActiveItemUniqueId">
    <vt:lpwstr>{20d6cb97-47ad-44ed-869e-188b55c57258}</vt:lpwstr>
  </property>
  <property fmtid="{D5CDD505-2E9C-101B-9397-08002B2CF9AE}" pid="11" name="RecordPoint_ActiveItemWebId">
    <vt:lpwstr>{e237d495-0881-4849-ae62-ddc8a8132df5}</vt:lpwstr>
  </property>
  <property fmtid="{D5CDD505-2E9C-101B-9397-08002B2CF9AE}" pid="12" name="RecordPoint_RecordNumberSubmitted">
    <vt:lpwstr>R0001935777</vt:lpwstr>
  </property>
  <property fmtid="{D5CDD505-2E9C-101B-9397-08002B2CF9AE}" pid="13" name="RecordPoint_SubmissionCompleted">
    <vt:lpwstr>2018-11-27T16:06:52.6424309+11:00</vt:lpwstr>
  </property>
  <property fmtid="{D5CDD505-2E9C-101B-9397-08002B2CF9AE}" pid="14" name="RecordPoint_SubmissionDate">
    <vt:lpwstr/>
  </property>
  <property fmtid="{D5CDD505-2E9C-101B-9397-08002B2CF9AE}" pid="15" name="RecordPoint_ActiveItemMoved">
    <vt:lpwstr/>
  </property>
  <property fmtid="{D5CDD505-2E9C-101B-9397-08002B2CF9AE}" pid="16" name="RecordPoint_RecordFormat">
    <vt:lpwstr/>
  </property>
  <property fmtid="{D5CDD505-2E9C-101B-9397-08002B2CF9AE}" pid="17" name="TaxKeyword">
    <vt:lpwstr>47;#[SEC=UNOFFICIAL]|c5095c15-4234-4e92-adf8-afe43cfbe4c5</vt:lpwstr>
  </property>
  <property fmtid="{D5CDD505-2E9C-101B-9397-08002B2CF9AE}" pid="18" name="AbtEntity">
    <vt:lpwstr>2;#Department of Finance|fd660e8f-8f31-49bd-92a3-d31d4da31afe</vt:lpwstr>
  </property>
  <property fmtid="{D5CDD505-2E9C-101B-9397-08002B2CF9AE}" pid="19" name="OrgUnit">
    <vt:lpwstr>1;#Agency Accounting and Budget Framework|17de058c-12f7-44f2-8e7d-03ff49305e52</vt:lpwstr>
  </property>
  <property fmtid="{D5CDD505-2E9C-101B-9397-08002B2CF9AE}" pid="20" name="InitiatingEntity">
    <vt:lpwstr>2;#Department of Finance|fd660e8f-8f31-49bd-92a3-d31d4da31afe</vt:lpwstr>
  </property>
  <property fmtid="{D5CDD505-2E9C-101B-9397-08002B2CF9AE}" pid="21" name="Function and Activity">
    <vt:lpwstr/>
  </property>
  <property fmtid="{D5CDD505-2E9C-101B-9397-08002B2CF9AE}" pid="22" name="EmReceivedByName">
    <vt:lpwstr/>
  </property>
  <property fmtid="{D5CDD505-2E9C-101B-9397-08002B2CF9AE}" pid="23" name="EmSubject">
    <vt:lpwstr/>
  </property>
  <property fmtid="{D5CDD505-2E9C-101B-9397-08002B2CF9AE}" pid="24" name="EmToAddress">
    <vt:lpwstr/>
  </property>
  <property fmtid="{D5CDD505-2E9C-101B-9397-08002B2CF9AE}" pid="25" name="EmCategory">
    <vt:lpwstr/>
  </property>
  <property fmtid="{D5CDD505-2E9C-101B-9397-08002B2CF9AE}" pid="26" name="EmConversationIndex">
    <vt:lpwstr/>
  </property>
  <property fmtid="{D5CDD505-2E9C-101B-9397-08002B2CF9AE}" pid="27" name="EmBody">
    <vt:lpwstr/>
  </property>
  <property fmtid="{D5CDD505-2E9C-101B-9397-08002B2CF9AE}" pid="28" name="EmHasAttachments">
    <vt:bool>false</vt:bool>
  </property>
  <property fmtid="{D5CDD505-2E9C-101B-9397-08002B2CF9AE}" pid="29" name="EmCC">
    <vt:lpwstr/>
  </property>
  <property fmtid="{D5CDD505-2E9C-101B-9397-08002B2CF9AE}" pid="30" name="EmBCCSMTPAddress">
    <vt:lpwstr/>
  </property>
  <property fmtid="{D5CDD505-2E9C-101B-9397-08002B2CF9AE}" pid="31" name="EmFromName">
    <vt:lpwstr/>
  </property>
  <property fmtid="{D5CDD505-2E9C-101B-9397-08002B2CF9AE}" pid="32" name="EmTo">
    <vt:lpwstr/>
  </property>
  <property fmtid="{D5CDD505-2E9C-101B-9397-08002B2CF9AE}" pid="33" name="EmToSMTPAddress">
    <vt:lpwstr/>
  </property>
  <property fmtid="{D5CDD505-2E9C-101B-9397-08002B2CF9AE}" pid="34" name="Initiating Entity">
    <vt:lpwstr>1;#Department of Finance|fd660e8f-8f31-49bd-92a3-d31d4da31afe</vt:lpwstr>
  </property>
  <property fmtid="{D5CDD505-2E9C-101B-9397-08002B2CF9AE}" pid="35" name="Organisation Unit">
    <vt:lpwstr>39;#CBMS|dbcc8989-87ee-4992-93dd-5b74a4c0543e</vt:lpwstr>
  </property>
  <property fmtid="{D5CDD505-2E9C-101B-9397-08002B2CF9AE}" pid="36" name="EmCCSMTPAddress">
    <vt:lpwstr/>
  </property>
  <property fmtid="{D5CDD505-2E9C-101B-9397-08002B2CF9AE}" pid="37" name="EmConversationID">
    <vt:lpwstr/>
  </property>
  <property fmtid="{D5CDD505-2E9C-101B-9397-08002B2CF9AE}" pid="38" name="EmBCC">
    <vt:lpwstr/>
  </property>
  <property fmtid="{D5CDD505-2E9C-101B-9397-08002B2CF9AE}" pid="39" name="EmID">
    <vt:lpwstr/>
  </property>
  <property fmtid="{D5CDD505-2E9C-101B-9397-08002B2CF9AE}" pid="40" name="EmCon">
    <vt:lpwstr/>
  </property>
  <property fmtid="{D5CDD505-2E9C-101B-9397-08002B2CF9AE}" pid="41" name="EmCompanies">
    <vt:lpwstr/>
  </property>
  <property fmtid="{D5CDD505-2E9C-101B-9397-08002B2CF9AE}" pid="42" name="EmFromSMTPAddress">
    <vt:lpwstr/>
  </property>
  <property fmtid="{D5CDD505-2E9C-101B-9397-08002B2CF9AE}" pid="43" name="EmAttachCount">
    <vt:lpwstr/>
  </property>
  <property fmtid="{D5CDD505-2E9C-101B-9397-08002B2CF9AE}" pid="44" name="EmReceivedOnBehalfOfName">
    <vt:lpwstr/>
  </property>
  <property fmtid="{D5CDD505-2E9C-101B-9397-08002B2CF9AE}" pid="45" name="EmReplyRecipients">
    <vt:lpwstr/>
  </property>
  <property fmtid="{D5CDD505-2E9C-101B-9397-08002B2CF9AE}" pid="46" name="EmRetentionPolicyName">
    <vt:lpwstr/>
  </property>
  <property fmtid="{D5CDD505-2E9C-101B-9397-08002B2CF9AE}" pid="47" name="EmReplyRecipientNames">
    <vt:lpwstr/>
  </property>
  <property fmtid="{D5CDD505-2E9C-101B-9397-08002B2CF9AE}" pid="48" name="About Entity">
    <vt:lpwstr>1;#Department of Finance|fd660e8f-8f31-49bd-92a3-d31d4da31afe</vt:lpwstr>
  </property>
  <property fmtid="{D5CDD505-2E9C-101B-9397-08002B2CF9AE}" pid="49" name="EmFrom">
    <vt:lpwstr/>
  </property>
  <property fmtid="{D5CDD505-2E9C-101B-9397-08002B2CF9AE}" pid="50" name="EmAttachmentNames">
    <vt:lpwstr/>
  </property>
  <property fmtid="{D5CDD505-2E9C-101B-9397-08002B2CF9AE}" pid="51" name="EmSentOnBehalfOfName">
    <vt:lpwstr/>
  </property>
  <property fmtid="{D5CDD505-2E9C-101B-9397-08002B2CF9AE}" pid="52" name="MediaServiceImageTags">
    <vt:lpwstr/>
  </property>
  <property fmtid="{D5CDD505-2E9C-101B-9397-08002B2CF9AE}" pid="53" name="PM_Namespace">
    <vt:lpwstr>gov.au</vt:lpwstr>
  </property>
  <property fmtid="{D5CDD505-2E9C-101B-9397-08002B2CF9AE}" pid="54" name="MSIP_Label_6af89f2f-9671-4583-84ec-9b406935fc32_SetDate">
    <vt:lpwstr>2023-10-03T00:23:07Z</vt:lpwstr>
  </property>
  <property fmtid="{D5CDD505-2E9C-101B-9397-08002B2CF9AE}" pid="55" name="PM_Caveats_Count">
    <vt:lpwstr>0</vt:lpwstr>
  </property>
  <property fmtid="{D5CDD505-2E9C-101B-9397-08002B2CF9AE}" pid="56" name="MSIP_Label_6af89f2f-9671-4583-84ec-9b406935fc32_Name">
    <vt:lpwstr>UNOFFICIAL</vt:lpwstr>
  </property>
  <property fmtid="{D5CDD505-2E9C-101B-9397-08002B2CF9AE}" pid="57" name="PM_Version">
    <vt:lpwstr>2018.4</vt:lpwstr>
  </property>
  <property fmtid="{D5CDD505-2E9C-101B-9397-08002B2CF9AE}" pid="58" name="PM_Note">
    <vt:lpwstr/>
  </property>
  <property fmtid="{D5CDD505-2E9C-101B-9397-08002B2CF9AE}" pid="59" name="PMHMAC">
    <vt:lpwstr>v=2022.1;a=SHA256;h=6526F36E6170777A24D91FA102B86270CB8BC80D365732F238F24C2F41ED4AA6</vt:lpwstr>
  </property>
  <property fmtid="{D5CDD505-2E9C-101B-9397-08002B2CF9AE}" pid="60" name="MSIP_Label_6af89f2f-9671-4583-84ec-9b406935fc32_Enabled">
    <vt:lpwstr>true</vt:lpwstr>
  </property>
  <property fmtid="{D5CDD505-2E9C-101B-9397-08002B2CF9AE}" pid="61" name="PM_Qualifier">
    <vt:lpwstr/>
  </property>
  <property fmtid="{D5CDD505-2E9C-101B-9397-08002B2CF9AE}" pid="62" name="PM_SecurityClassification">
    <vt:lpwstr>UNOFFICIAL</vt:lpwstr>
  </property>
  <property fmtid="{D5CDD505-2E9C-101B-9397-08002B2CF9AE}" pid="63" name="PM_ProtectiveMarkingValue_Header">
    <vt:lpwstr>UNOFFICIAL</vt:lpwstr>
  </property>
  <property fmtid="{D5CDD505-2E9C-101B-9397-08002B2CF9AE}" pid="64" name="PM_OriginationTimeStamp">
    <vt:lpwstr>2023-10-03T00:23:07Z</vt:lpwstr>
  </property>
  <property fmtid="{D5CDD505-2E9C-101B-9397-08002B2CF9AE}" pid="65" name="PM_Markers">
    <vt:lpwstr/>
  </property>
  <property fmtid="{D5CDD505-2E9C-101B-9397-08002B2CF9AE}" pid="66" name="MSIP_Label_6af89f2f-9671-4583-84ec-9b406935fc32_SiteId">
    <vt:lpwstr>08954cee-4782-4ff6-9ad5-1997dccef4b0</vt:lpwstr>
  </property>
  <property fmtid="{D5CDD505-2E9C-101B-9397-08002B2CF9AE}" pid="67" name="PM_Display">
    <vt:lpwstr>UNOFFICIAL</vt:lpwstr>
  </property>
  <property fmtid="{D5CDD505-2E9C-101B-9397-08002B2CF9AE}" pid="68" name="MSIP_Label_6af89f2f-9671-4583-84ec-9b406935fc32_Method">
    <vt:lpwstr>Privileged</vt:lpwstr>
  </property>
  <property fmtid="{D5CDD505-2E9C-101B-9397-08002B2CF9AE}" pid="69" name="MSIP_Label_6af89f2f-9671-4583-84ec-9b406935fc32_ContentBits">
    <vt:lpwstr>0</vt:lpwstr>
  </property>
  <property fmtid="{D5CDD505-2E9C-101B-9397-08002B2CF9AE}" pid="70" name="MSIP_Label_6af89f2f-9671-4583-84ec-9b406935fc32_ActionId">
    <vt:lpwstr>dcd9a09d130b4077b34f0c88a781b984</vt:lpwstr>
  </property>
  <property fmtid="{D5CDD505-2E9C-101B-9397-08002B2CF9AE}" pid="71" name="PM_InsertionValue">
    <vt:lpwstr>UNOFFICIAL</vt:lpwstr>
  </property>
  <property fmtid="{D5CDD505-2E9C-101B-9397-08002B2CF9AE}" pid="72" name="PM_Originator_Hash_SHA1">
    <vt:lpwstr>AA4E7BDEC9F41A6C5C19F015E9671490D9E0CD5B</vt:lpwstr>
  </property>
  <property fmtid="{D5CDD505-2E9C-101B-9397-08002B2CF9AE}" pid="73" name="PM_DisplayValueSecClassificationWithQualifier">
    <vt:lpwstr>UNOFFICIAL</vt:lpwstr>
  </property>
  <property fmtid="{D5CDD505-2E9C-101B-9397-08002B2CF9AE}" pid="74" name="PM_Originating_FileId">
    <vt:lpwstr>037E695AC33843F39824B2120A90BA99</vt:lpwstr>
  </property>
  <property fmtid="{D5CDD505-2E9C-101B-9397-08002B2CF9AE}" pid="75" name="PM_ProtectiveMarkingValue_Footer">
    <vt:lpwstr>UNOFFICIAL</vt:lpwstr>
  </property>
  <property fmtid="{D5CDD505-2E9C-101B-9397-08002B2CF9AE}" pid="76" name="PM_ProtectiveMarkingImage_Header">
    <vt:lpwstr>C:\Program Files\Common Files\janusNET Shared\janusSEAL\Images\DocumentSlashBlue.png</vt:lpwstr>
  </property>
  <property fmtid="{D5CDD505-2E9C-101B-9397-08002B2CF9AE}" pid="77" name="PM_ProtectiveMarkingImage_Footer">
    <vt:lpwstr>C:\Program Files\Common Files\janusNET Shared\janusSEAL\Images\DocumentSlashBlue.png</vt:lpwstr>
  </property>
  <property fmtid="{D5CDD505-2E9C-101B-9397-08002B2CF9AE}" pid="78" name="PM_OriginatorUserAccountName_SHA256">
    <vt:lpwstr>869BEF4D153D38258141D76D17BEA6F9ACE023819B047DAF442E1A32D10E4CFB</vt:lpwstr>
  </property>
  <property fmtid="{D5CDD505-2E9C-101B-9397-08002B2CF9AE}" pid="79" name="PM_OriginatorDomainName_SHA256">
    <vt:lpwstr>325440F6CA31C4C3BCE4433552DC42928CAAD3E2731ABE35FDE729ECEB763AF0</vt:lpwstr>
  </property>
  <property fmtid="{D5CDD505-2E9C-101B-9397-08002B2CF9AE}" pid="80" name="PMUuid">
    <vt:lpwstr>v=2022.2;d=gov.au;g=65417EFE-F3B9-5E66-BD91-1E689FEC2EA6</vt:lpwstr>
  </property>
  <property fmtid="{D5CDD505-2E9C-101B-9397-08002B2CF9AE}" pid="81" name="PM_Hash_Version">
    <vt:lpwstr>2022.1</vt:lpwstr>
  </property>
  <property fmtid="{D5CDD505-2E9C-101B-9397-08002B2CF9AE}" pid="82" name="PM_Hash_Salt_Prev">
    <vt:lpwstr>B2915E55AF684822A951D0CD7B02A003</vt:lpwstr>
  </property>
  <property fmtid="{D5CDD505-2E9C-101B-9397-08002B2CF9AE}" pid="83" name="PM_Hash_Salt">
    <vt:lpwstr>9F36FA869FCB2D334E14C01BED43E23A</vt:lpwstr>
  </property>
  <property fmtid="{D5CDD505-2E9C-101B-9397-08002B2CF9AE}" pid="84" name="PM_Hash_SHA1">
    <vt:lpwstr>42D37D56C4CC0BDB52DBB8109B1ED3ABC5E4DC73</vt:lpwstr>
  </property>
  <property fmtid="{D5CDD505-2E9C-101B-9397-08002B2CF9AE}" pid="85" name="PM_PrintOutPlacement_XLS">
    <vt:lpwstr/>
  </property>
  <property fmtid="{D5CDD505-2E9C-101B-9397-08002B2CF9AE}" pid="86" name="PM_SecurityClassification_Prev">
    <vt:lpwstr>UNOFFICIAL</vt:lpwstr>
  </property>
  <property fmtid="{D5CDD505-2E9C-101B-9397-08002B2CF9AE}" pid="87" name="PM_Qualifier_Prev">
    <vt:lpwstr/>
  </property>
  <property fmtid="{D5CDD505-2E9C-101B-9397-08002B2CF9AE}" pid="88" name="KnowledgeTopics">
    <vt:lpwstr/>
  </property>
  <property fmtid="{D5CDD505-2E9C-101B-9397-08002B2CF9AE}" pid="89" name="DocumentType">
    <vt:lpwstr/>
  </property>
  <property fmtid="{D5CDD505-2E9C-101B-9397-08002B2CF9AE}" pid="90" name="ResponsibleArea">
    <vt:lpwstr/>
  </property>
</Properties>
</file>