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M-07-CDC.it.csiro.au\OSM_CBR_LW_BA_working\NIC\her134\NAM\2.3ConceptualModel\hazards\"/>
    </mc:Choice>
  </mc:AlternateContent>
  <bookViews>
    <workbookView xWindow="0" yWindow="0" windowWidth="18390" windowHeight="10245" tabRatio="735" activeTab="2"/>
  </bookViews>
  <sheets>
    <sheet name="IMEA" sheetId="4" r:id="rId1"/>
    <sheet name="IMEAclass4BA" sheetId="7" r:id="rId2"/>
    <sheet name="IMEAgroupings4word" sheetId="8" r:id="rId3"/>
    <sheet name="4R" sheetId="6" r:id="rId4"/>
    <sheet name="Pivot_table" sheetId="5" r:id="rId5"/>
  </sheets>
  <externalReferences>
    <externalReference r:id="rId6"/>
    <externalReference r:id="rId7"/>
  </externalReferences>
  <definedNames>
    <definedName name="_xlnm._FilterDatabase" localSheetId="3" hidden="1">'4R'!$A$1:$AB$167</definedName>
    <definedName name="_xlnm._FilterDatabase" localSheetId="0" hidden="1">IMEA!$A$1:$V$271</definedName>
    <definedName name="Activities">#REF!</definedName>
    <definedName name="Components">#REF!</definedName>
    <definedName name="Detect_score">#REF!</definedName>
    <definedName name="Detect_score2">[1]Lists_and_defintions!$G$2:$G$12</definedName>
    <definedName name="Life_cycle">#REF!</definedName>
    <definedName name="Like_score">#REF!</definedName>
    <definedName name="Severity_score">#REF!</definedName>
    <definedName name="test">[2]Lists_and_defintions!$B$2:$B$6</definedName>
    <definedName name="Well_activities">#REF!</definedName>
  </definedNames>
  <calcPr calcId="152511"/>
  <pivotCaches>
    <pivotCache cacheId="0" r:id="rId8"/>
    <pivotCache cacheId="1" r:id="rId9"/>
  </pivotCaches>
</workbook>
</file>

<file path=xl/calcChain.xml><?xml version="1.0" encoding="utf-8"?>
<calcChain xmlns="http://schemas.openxmlformats.org/spreadsheetml/2006/main">
  <c r="E12" i="8" l="1"/>
  <c r="E6" i="8"/>
  <c r="F22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E4" i="8"/>
  <c r="V93" i="6" l="1"/>
  <c r="U93" i="6"/>
  <c r="T93" i="6"/>
  <c r="S93" i="6"/>
  <c r="F93" i="6"/>
  <c r="D93" i="6"/>
  <c r="J93" i="6" s="1"/>
  <c r="B93" i="6"/>
  <c r="V113" i="6"/>
  <c r="U113" i="6"/>
  <c r="T113" i="6"/>
  <c r="S113" i="6"/>
  <c r="F113" i="6"/>
  <c r="D113" i="6"/>
  <c r="J113" i="6" s="1"/>
  <c r="B113" i="6"/>
  <c r="V40" i="6"/>
  <c r="U40" i="6"/>
  <c r="T40" i="6"/>
  <c r="S40" i="6"/>
  <c r="F40" i="6"/>
  <c r="D40" i="6"/>
  <c r="J40" i="6" s="1"/>
  <c r="B40" i="6"/>
  <c r="V145" i="6"/>
  <c r="U145" i="6"/>
  <c r="T145" i="6"/>
  <c r="S145" i="6"/>
  <c r="F145" i="6"/>
  <c r="D145" i="6"/>
  <c r="J145" i="6" s="1"/>
  <c r="B145" i="6"/>
  <c r="V166" i="6"/>
  <c r="U166" i="6"/>
  <c r="T166" i="6"/>
  <c r="S166" i="6"/>
  <c r="F166" i="6"/>
  <c r="D166" i="6"/>
  <c r="J166" i="6" s="1"/>
  <c r="B166" i="6"/>
  <c r="V165" i="6"/>
  <c r="U165" i="6"/>
  <c r="T165" i="6"/>
  <c r="S165" i="6"/>
  <c r="F165" i="6"/>
  <c r="D165" i="6"/>
  <c r="J165" i="6" s="1"/>
  <c r="B165" i="6"/>
  <c r="V164" i="6"/>
  <c r="U164" i="6"/>
  <c r="T164" i="6"/>
  <c r="S164" i="6"/>
  <c r="F164" i="6"/>
  <c r="D164" i="6"/>
  <c r="J164" i="6" s="1"/>
  <c r="B164" i="6"/>
  <c r="V167" i="6"/>
  <c r="U167" i="6"/>
  <c r="T167" i="6"/>
  <c r="S167" i="6"/>
  <c r="F167" i="6"/>
  <c r="D167" i="6"/>
  <c r="J167" i="6" s="1"/>
  <c r="B167" i="6"/>
  <c r="V163" i="6"/>
  <c r="U163" i="6"/>
  <c r="T163" i="6"/>
  <c r="S163" i="6"/>
  <c r="F163" i="6"/>
  <c r="D163" i="6"/>
  <c r="J163" i="6" s="1"/>
  <c r="B163" i="6"/>
  <c r="V162" i="6"/>
  <c r="U162" i="6"/>
  <c r="T162" i="6"/>
  <c r="S162" i="6"/>
  <c r="F162" i="6"/>
  <c r="D162" i="6"/>
  <c r="J162" i="6" s="1"/>
  <c r="B162" i="6"/>
  <c r="V147" i="6"/>
  <c r="U147" i="6"/>
  <c r="T147" i="6"/>
  <c r="S147" i="6"/>
  <c r="F147" i="6"/>
  <c r="D147" i="6"/>
  <c r="J147" i="6" s="1"/>
  <c r="B147" i="6"/>
  <c r="V156" i="6"/>
  <c r="U156" i="6"/>
  <c r="T156" i="6"/>
  <c r="S156" i="6"/>
  <c r="F156" i="6"/>
  <c r="D156" i="6"/>
  <c r="J156" i="6" s="1"/>
  <c r="B156" i="6"/>
  <c r="V155" i="6"/>
  <c r="U155" i="6"/>
  <c r="T155" i="6"/>
  <c r="S155" i="6"/>
  <c r="F155" i="6"/>
  <c r="D155" i="6"/>
  <c r="J155" i="6" s="1"/>
  <c r="B155" i="6"/>
  <c r="V160" i="6"/>
  <c r="U160" i="6"/>
  <c r="T160" i="6"/>
  <c r="S160" i="6"/>
  <c r="F160" i="6"/>
  <c r="D160" i="6"/>
  <c r="J160" i="6" s="1"/>
  <c r="B160" i="6"/>
  <c r="V154" i="6"/>
  <c r="U154" i="6"/>
  <c r="T154" i="6"/>
  <c r="S154" i="6"/>
  <c r="F154" i="6"/>
  <c r="D154" i="6"/>
  <c r="J154" i="6" s="1"/>
  <c r="B154" i="6"/>
  <c r="V153" i="6"/>
  <c r="U153" i="6"/>
  <c r="T153" i="6"/>
  <c r="S153" i="6"/>
  <c r="F153" i="6"/>
  <c r="D153" i="6"/>
  <c r="J153" i="6" s="1"/>
  <c r="B153" i="6"/>
  <c r="V152" i="6"/>
  <c r="U152" i="6"/>
  <c r="T152" i="6"/>
  <c r="S152" i="6"/>
  <c r="F152" i="6"/>
  <c r="D152" i="6"/>
  <c r="J152" i="6" s="1"/>
  <c r="B152" i="6"/>
  <c r="V151" i="6"/>
  <c r="U151" i="6"/>
  <c r="T151" i="6"/>
  <c r="S151" i="6"/>
  <c r="F151" i="6"/>
  <c r="D151" i="6"/>
  <c r="J151" i="6" s="1"/>
  <c r="B151" i="6"/>
  <c r="V150" i="6"/>
  <c r="U150" i="6"/>
  <c r="T150" i="6"/>
  <c r="S150" i="6"/>
  <c r="F150" i="6"/>
  <c r="D150" i="6"/>
  <c r="J150" i="6" s="1"/>
  <c r="B150" i="6"/>
  <c r="V149" i="6"/>
  <c r="U149" i="6"/>
  <c r="T149" i="6"/>
  <c r="S149" i="6"/>
  <c r="F149" i="6"/>
  <c r="D149" i="6"/>
  <c r="J149" i="6" s="1"/>
  <c r="B149" i="6"/>
  <c r="V137" i="6"/>
  <c r="U137" i="6"/>
  <c r="T137" i="6"/>
  <c r="S137" i="6"/>
  <c r="F137" i="6"/>
  <c r="D137" i="6"/>
  <c r="J137" i="6" s="1"/>
  <c r="B137" i="6"/>
  <c r="V136" i="6"/>
  <c r="U136" i="6"/>
  <c r="T136" i="6"/>
  <c r="S136" i="6"/>
  <c r="F136" i="6"/>
  <c r="D136" i="6"/>
  <c r="J136" i="6" s="1"/>
  <c r="B136" i="6"/>
  <c r="V135" i="6"/>
  <c r="U135" i="6"/>
  <c r="T135" i="6"/>
  <c r="S135" i="6"/>
  <c r="F135" i="6"/>
  <c r="D135" i="6"/>
  <c r="J135" i="6" s="1"/>
  <c r="B135" i="6"/>
  <c r="V134" i="6"/>
  <c r="U134" i="6"/>
  <c r="T134" i="6"/>
  <c r="S134" i="6"/>
  <c r="F134" i="6"/>
  <c r="D134" i="6"/>
  <c r="J134" i="6" s="1"/>
  <c r="B134" i="6"/>
  <c r="V133" i="6"/>
  <c r="U133" i="6"/>
  <c r="T133" i="6"/>
  <c r="S133" i="6"/>
  <c r="F133" i="6"/>
  <c r="D133" i="6"/>
  <c r="J133" i="6" s="1"/>
  <c r="B133" i="6"/>
  <c r="V132" i="6"/>
  <c r="U132" i="6"/>
  <c r="T132" i="6"/>
  <c r="S132" i="6"/>
  <c r="F132" i="6"/>
  <c r="D132" i="6"/>
  <c r="J132" i="6" s="1"/>
  <c r="B132" i="6"/>
  <c r="V131" i="6"/>
  <c r="U131" i="6"/>
  <c r="T131" i="6"/>
  <c r="S131" i="6"/>
  <c r="F131" i="6"/>
  <c r="D131" i="6"/>
  <c r="J131" i="6" s="1"/>
  <c r="B131" i="6"/>
  <c r="V130" i="6"/>
  <c r="U130" i="6"/>
  <c r="T130" i="6"/>
  <c r="S130" i="6"/>
  <c r="F130" i="6"/>
  <c r="D130" i="6"/>
  <c r="J130" i="6" s="1"/>
  <c r="B130" i="6"/>
  <c r="V58" i="6"/>
  <c r="U58" i="6"/>
  <c r="T58" i="6"/>
  <c r="S58" i="6"/>
  <c r="F58" i="6"/>
  <c r="D58" i="6"/>
  <c r="J58" i="6" s="1"/>
  <c r="B58" i="6"/>
  <c r="V41" i="6"/>
  <c r="U41" i="6"/>
  <c r="T41" i="6"/>
  <c r="S41" i="6"/>
  <c r="F41" i="6"/>
  <c r="D41" i="6"/>
  <c r="J41" i="6" s="1"/>
  <c r="B41" i="6"/>
  <c r="V2" i="6"/>
  <c r="U2" i="6"/>
  <c r="T2" i="6"/>
  <c r="S2" i="6"/>
  <c r="F2" i="6"/>
  <c r="D2" i="6"/>
  <c r="J2" i="6" s="1"/>
  <c r="B2" i="6"/>
  <c r="V4" i="6"/>
  <c r="U4" i="6"/>
  <c r="T4" i="6"/>
  <c r="S4" i="6"/>
  <c r="F4" i="6"/>
  <c r="D4" i="6"/>
  <c r="J4" i="6" s="1"/>
  <c r="B4" i="6"/>
  <c r="V71" i="6"/>
  <c r="U71" i="6"/>
  <c r="T71" i="6"/>
  <c r="S71" i="6"/>
  <c r="F71" i="6"/>
  <c r="D71" i="6"/>
  <c r="J71" i="6" s="1"/>
  <c r="B71" i="6"/>
  <c r="V56" i="6"/>
  <c r="U56" i="6"/>
  <c r="T56" i="6"/>
  <c r="S56" i="6"/>
  <c r="F56" i="6"/>
  <c r="D56" i="6"/>
  <c r="J56" i="6" s="1"/>
  <c r="B56" i="6"/>
  <c r="V55" i="6"/>
  <c r="U55" i="6"/>
  <c r="T55" i="6"/>
  <c r="S55" i="6"/>
  <c r="F55" i="6"/>
  <c r="D55" i="6"/>
  <c r="J55" i="6" s="1"/>
  <c r="B55" i="6"/>
  <c r="V28" i="6"/>
  <c r="U28" i="6"/>
  <c r="T28" i="6"/>
  <c r="S28" i="6"/>
  <c r="F28" i="6"/>
  <c r="D28" i="6"/>
  <c r="J28" i="6" s="1"/>
  <c r="B28" i="6"/>
  <c r="V27" i="6"/>
  <c r="U27" i="6"/>
  <c r="T27" i="6"/>
  <c r="S27" i="6"/>
  <c r="F27" i="6"/>
  <c r="D27" i="6"/>
  <c r="J27" i="6" s="1"/>
  <c r="B27" i="6"/>
  <c r="V26" i="6"/>
  <c r="U26" i="6"/>
  <c r="T26" i="6"/>
  <c r="S26" i="6"/>
  <c r="F26" i="6"/>
  <c r="D26" i="6"/>
  <c r="J26" i="6" s="1"/>
  <c r="B26" i="6"/>
  <c r="V8" i="6"/>
  <c r="U8" i="6"/>
  <c r="T8" i="6"/>
  <c r="S8" i="6"/>
  <c r="F8" i="6"/>
  <c r="D8" i="6"/>
  <c r="J8" i="6" s="1"/>
  <c r="B8" i="6"/>
  <c r="V138" i="6"/>
  <c r="U138" i="6"/>
  <c r="T138" i="6"/>
  <c r="S138" i="6"/>
  <c r="F138" i="6"/>
  <c r="D138" i="6"/>
  <c r="J138" i="6" s="1"/>
  <c r="B138" i="6"/>
  <c r="V100" i="6"/>
  <c r="U100" i="6"/>
  <c r="T100" i="6"/>
  <c r="S100" i="6"/>
  <c r="F100" i="6"/>
  <c r="D100" i="6"/>
  <c r="J100" i="6" s="1"/>
  <c r="B100" i="6"/>
  <c r="V99" i="6"/>
  <c r="U99" i="6"/>
  <c r="T99" i="6"/>
  <c r="S99" i="6"/>
  <c r="F99" i="6"/>
  <c r="D99" i="6"/>
  <c r="J99" i="6" s="1"/>
  <c r="B99" i="6"/>
  <c r="V98" i="6"/>
  <c r="U98" i="6"/>
  <c r="T98" i="6"/>
  <c r="S98" i="6"/>
  <c r="F98" i="6"/>
  <c r="D98" i="6"/>
  <c r="J98" i="6" s="1"/>
  <c r="B98" i="6"/>
  <c r="V47" i="6"/>
  <c r="U47" i="6"/>
  <c r="T47" i="6"/>
  <c r="S47" i="6"/>
  <c r="F47" i="6"/>
  <c r="D47" i="6"/>
  <c r="J47" i="6" s="1"/>
  <c r="B47" i="6"/>
  <c r="V73" i="6"/>
  <c r="U73" i="6"/>
  <c r="T73" i="6"/>
  <c r="S73" i="6"/>
  <c r="F73" i="6"/>
  <c r="D73" i="6"/>
  <c r="J73" i="6" s="1"/>
  <c r="B73" i="6"/>
  <c r="V72" i="6"/>
  <c r="U72" i="6"/>
  <c r="T72" i="6"/>
  <c r="S72" i="6"/>
  <c r="F72" i="6"/>
  <c r="D72" i="6"/>
  <c r="J72" i="6" s="1"/>
  <c r="B72" i="6"/>
  <c r="V3" i="6"/>
  <c r="U3" i="6"/>
  <c r="T3" i="6"/>
  <c r="S3" i="6"/>
  <c r="F3" i="6"/>
  <c r="D3" i="6"/>
  <c r="J3" i="6" s="1"/>
  <c r="B3" i="6"/>
  <c r="V64" i="6"/>
  <c r="U64" i="6"/>
  <c r="T64" i="6"/>
  <c r="S64" i="6"/>
  <c r="F64" i="6"/>
  <c r="D64" i="6"/>
  <c r="J64" i="6" s="1"/>
  <c r="B64" i="6"/>
  <c r="V63" i="6"/>
  <c r="U63" i="6"/>
  <c r="T63" i="6"/>
  <c r="S63" i="6"/>
  <c r="F63" i="6"/>
  <c r="D63" i="6"/>
  <c r="J63" i="6" s="1"/>
  <c r="B63" i="6"/>
  <c r="V5" i="6"/>
  <c r="U5" i="6"/>
  <c r="T5" i="6"/>
  <c r="S5" i="6"/>
  <c r="F5" i="6"/>
  <c r="D5" i="6"/>
  <c r="J5" i="6" s="1"/>
  <c r="B5" i="6"/>
  <c r="V161" i="6"/>
  <c r="U161" i="6"/>
  <c r="T161" i="6"/>
  <c r="S161" i="6"/>
  <c r="F161" i="6"/>
  <c r="D161" i="6"/>
  <c r="J161" i="6" s="1"/>
  <c r="B161" i="6"/>
  <c r="V144" i="6"/>
  <c r="U144" i="6"/>
  <c r="T144" i="6"/>
  <c r="S144" i="6"/>
  <c r="F144" i="6"/>
  <c r="D144" i="6"/>
  <c r="J144" i="6" s="1"/>
  <c r="B144" i="6"/>
  <c r="V118" i="6"/>
  <c r="U118" i="6"/>
  <c r="T118" i="6"/>
  <c r="S118" i="6"/>
  <c r="F118" i="6"/>
  <c r="D118" i="6"/>
  <c r="J118" i="6" s="1"/>
  <c r="B118" i="6"/>
  <c r="V117" i="6"/>
  <c r="U117" i="6"/>
  <c r="T117" i="6"/>
  <c r="S117" i="6"/>
  <c r="F117" i="6"/>
  <c r="D117" i="6"/>
  <c r="J117" i="6" s="1"/>
  <c r="B117" i="6"/>
  <c r="V148" i="6"/>
  <c r="U148" i="6"/>
  <c r="T148" i="6"/>
  <c r="S148" i="6"/>
  <c r="F148" i="6"/>
  <c r="D148" i="6"/>
  <c r="J148" i="6" s="1"/>
  <c r="B148" i="6"/>
  <c r="V141" i="6"/>
  <c r="U141" i="6"/>
  <c r="T141" i="6"/>
  <c r="S141" i="6"/>
  <c r="F141" i="6"/>
  <c r="D141" i="6"/>
  <c r="J141" i="6" s="1"/>
  <c r="B141" i="6"/>
  <c r="V116" i="6"/>
  <c r="U116" i="6"/>
  <c r="T116" i="6"/>
  <c r="S116" i="6"/>
  <c r="F116" i="6"/>
  <c r="D116" i="6"/>
  <c r="J116" i="6" s="1"/>
  <c r="B116" i="6"/>
  <c r="V143" i="6"/>
  <c r="U143" i="6"/>
  <c r="T143" i="6"/>
  <c r="S143" i="6"/>
  <c r="F143" i="6"/>
  <c r="D143" i="6"/>
  <c r="J143" i="6" s="1"/>
  <c r="B143" i="6"/>
  <c r="V68" i="6"/>
  <c r="U68" i="6"/>
  <c r="T68" i="6"/>
  <c r="S68" i="6"/>
  <c r="F68" i="6"/>
  <c r="D68" i="6"/>
  <c r="J68" i="6" s="1"/>
  <c r="B68" i="6"/>
  <c r="V67" i="6"/>
  <c r="U67" i="6"/>
  <c r="T67" i="6"/>
  <c r="S67" i="6"/>
  <c r="F67" i="6"/>
  <c r="D67" i="6"/>
  <c r="J67" i="6" s="1"/>
  <c r="B67" i="6"/>
  <c r="V66" i="6"/>
  <c r="U66" i="6"/>
  <c r="T66" i="6"/>
  <c r="S66" i="6"/>
  <c r="F66" i="6"/>
  <c r="D66" i="6"/>
  <c r="J66" i="6" s="1"/>
  <c r="B66" i="6"/>
  <c r="V65" i="6"/>
  <c r="U65" i="6"/>
  <c r="T65" i="6"/>
  <c r="S65" i="6"/>
  <c r="F65" i="6"/>
  <c r="D65" i="6"/>
  <c r="J65" i="6" s="1"/>
  <c r="B65" i="6"/>
  <c r="V52" i="6"/>
  <c r="U52" i="6"/>
  <c r="T52" i="6"/>
  <c r="S52" i="6"/>
  <c r="F52" i="6"/>
  <c r="D52" i="6"/>
  <c r="J52" i="6" s="1"/>
  <c r="B52" i="6"/>
  <c r="V70" i="6"/>
  <c r="U70" i="6"/>
  <c r="T70" i="6"/>
  <c r="S70" i="6"/>
  <c r="F70" i="6"/>
  <c r="D70" i="6"/>
  <c r="J70" i="6" s="1"/>
  <c r="B70" i="6"/>
  <c r="V126" i="6"/>
  <c r="U126" i="6"/>
  <c r="T126" i="6"/>
  <c r="S126" i="6"/>
  <c r="F126" i="6"/>
  <c r="D126" i="6"/>
  <c r="J126" i="6" s="1"/>
  <c r="B126" i="6"/>
  <c r="V86" i="6"/>
  <c r="U86" i="6"/>
  <c r="T86" i="6"/>
  <c r="S86" i="6"/>
  <c r="F86" i="6"/>
  <c r="D86" i="6"/>
  <c r="J86" i="6" s="1"/>
  <c r="B86" i="6"/>
  <c r="V125" i="6"/>
  <c r="U125" i="6"/>
  <c r="T125" i="6"/>
  <c r="S125" i="6"/>
  <c r="F125" i="6"/>
  <c r="D125" i="6"/>
  <c r="J125" i="6" s="1"/>
  <c r="B125" i="6"/>
  <c r="V142" i="6"/>
  <c r="U142" i="6"/>
  <c r="T142" i="6"/>
  <c r="S142" i="6"/>
  <c r="F142" i="6"/>
  <c r="D142" i="6"/>
  <c r="J142" i="6" s="1"/>
  <c r="B142" i="6"/>
  <c r="V35" i="6"/>
  <c r="U35" i="6"/>
  <c r="T35" i="6"/>
  <c r="S35" i="6"/>
  <c r="F35" i="6"/>
  <c r="D35" i="6"/>
  <c r="J35" i="6" s="1"/>
  <c r="B35" i="6"/>
  <c r="V39" i="6"/>
  <c r="U39" i="6"/>
  <c r="T39" i="6"/>
  <c r="S39" i="6"/>
  <c r="F39" i="6"/>
  <c r="D39" i="6"/>
  <c r="J39" i="6" s="1"/>
  <c r="B39" i="6"/>
  <c r="V34" i="6"/>
  <c r="U34" i="6"/>
  <c r="T34" i="6"/>
  <c r="S34" i="6"/>
  <c r="F34" i="6"/>
  <c r="D34" i="6"/>
  <c r="J34" i="6" s="1"/>
  <c r="B34" i="6"/>
  <c r="V129" i="6"/>
  <c r="U129" i="6"/>
  <c r="T129" i="6"/>
  <c r="S129" i="6"/>
  <c r="F129" i="6"/>
  <c r="D129" i="6"/>
  <c r="J129" i="6" s="1"/>
  <c r="B129" i="6"/>
  <c r="V128" i="6"/>
  <c r="U128" i="6"/>
  <c r="T128" i="6"/>
  <c r="S128" i="6"/>
  <c r="F128" i="6"/>
  <c r="D128" i="6"/>
  <c r="J128" i="6" s="1"/>
  <c r="B128" i="6"/>
  <c r="V111" i="6"/>
  <c r="U111" i="6"/>
  <c r="T111" i="6"/>
  <c r="S111" i="6"/>
  <c r="F111" i="6"/>
  <c r="D111" i="6"/>
  <c r="J111" i="6" s="1"/>
  <c r="B111" i="6"/>
  <c r="V110" i="6"/>
  <c r="U110" i="6"/>
  <c r="T110" i="6"/>
  <c r="S110" i="6"/>
  <c r="F110" i="6"/>
  <c r="D110" i="6"/>
  <c r="J110" i="6" s="1"/>
  <c r="B110" i="6"/>
  <c r="V109" i="6"/>
  <c r="U109" i="6"/>
  <c r="T109" i="6"/>
  <c r="S109" i="6"/>
  <c r="F109" i="6"/>
  <c r="D109" i="6"/>
  <c r="J109" i="6" s="1"/>
  <c r="B109" i="6"/>
  <c r="V108" i="6"/>
  <c r="U108" i="6"/>
  <c r="T108" i="6"/>
  <c r="S108" i="6"/>
  <c r="F108" i="6"/>
  <c r="D108" i="6"/>
  <c r="J108" i="6" s="1"/>
  <c r="B108" i="6"/>
  <c r="V107" i="6"/>
  <c r="U107" i="6"/>
  <c r="T107" i="6"/>
  <c r="S107" i="6"/>
  <c r="F107" i="6"/>
  <c r="D107" i="6"/>
  <c r="J107" i="6" s="1"/>
  <c r="B107" i="6"/>
  <c r="V106" i="6"/>
  <c r="U106" i="6"/>
  <c r="T106" i="6"/>
  <c r="S106" i="6"/>
  <c r="F106" i="6"/>
  <c r="D106" i="6"/>
  <c r="J106" i="6" s="1"/>
  <c r="B106" i="6"/>
  <c r="V105" i="6"/>
  <c r="U105" i="6"/>
  <c r="T105" i="6"/>
  <c r="S105" i="6"/>
  <c r="F105" i="6"/>
  <c r="D105" i="6"/>
  <c r="J105" i="6" s="1"/>
  <c r="B105" i="6"/>
  <c r="V159" i="6"/>
  <c r="U159" i="6"/>
  <c r="T159" i="6"/>
  <c r="S159" i="6"/>
  <c r="F159" i="6"/>
  <c r="D159" i="6"/>
  <c r="J159" i="6" s="1"/>
  <c r="B159" i="6"/>
  <c r="V158" i="6"/>
  <c r="U158" i="6"/>
  <c r="T158" i="6"/>
  <c r="S158" i="6"/>
  <c r="F158" i="6"/>
  <c r="D158" i="6"/>
  <c r="J158" i="6" s="1"/>
  <c r="B158" i="6"/>
  <c r="V157" i="6"/>
  <c r="U157" i="6"/>
  <c r="T157" i="6"/>
  <c r="S157" i="6"/>
  <c r="F157" i="6"/>
  <c r="D157" i="6"/>
  <c r="J157" i="6" s="1"/>
  <c r="B157" i="6"/>
  <c r="V115" i="6"/>
  <c r="U115" i="6"/>
  <c r="T115" i="6"/>
  <c r="S115" i="6"/>
  <c r="F115" i="6"/>
  <c r="D115" i="6"/>
  <c r="J115" i="6" s="1"/>
  <c r="B115" i="6"/>
  <c r="V45" i="6"/>
  <c r="U45" i="6"/>
  <c r="T45" i="6"/>
  <c r="S45" i="6"/>
  <c r="F45" i="6"/>
  <c r="D45" i="6"/>
  <c r="J45" i="6" s="1"/>
  <c r="B45" i="6"/>
  <c r="V97" i="6"/>
  <c r="U97" i="6"/>
  <c r="T97" i="6"/>
  <c r="S97" i="6"/>
  <c r="F97" i="6"/>
  <c r="D97" i="6"/>
  <c r="J97" i="6" s="1"/>
  <c r="B97" i="6"/>
  <c r="V83" i="6"/>
  <c r="U83" i="6"/>
  <c r="T83" i="6"/>
  <c r="S83" i="6"/>
  <c r="F83" i="6"/>
  <c r="D83" i="6"/>
  <c r="J83" i="6" s="1"/>
  <c r="B83" i="6"/>
  <c r="V82" i="6"/>
  <c r="U82" i="6"/>
  <c r="T82" i="6"/>
  <c r="S82" i="6"/>
  <c r="F82" i="6"/>
  <c r="D82" i="6"/>
  <c r="J82" i="6" s="1"/>
  <c r="B82" i="6"/>
  <c r="V124" i="6"/>
  <c r="U124" i="6"/>
  <c r="T124" i="6"/>
  <c r="S124" i="6"/>
  <c r="F124" i="6"/>
  <c r="D124" i="6"/>
  <c r="J124" i="6" s="1"/>
  <c r="B124" i="6"/>
  <c r="V92" i="6"/>
  <c r="U92" i="6"/>
  <c r="T92" i="6"/>
  <c r="S92" i="6"/>
  <c r="F92" i="6"/>
  <c r="D92" i="6"/>
  <c r="J92" i="6" s="1"/>
  <c r="B92" i="6"/>
  <c r="V91" i="6"/>
  <c r="U91" i="6"/>
  <c r="T91" i="6"/>
  <c r="S91" i="6"/>
  <c r="F91" i="6"/>
  <c r="D91" i="6"/>
  <c r="J91" i="6" s="1"/>
  <c r="B91" i="6"/>
  <c r="V81" i="6"/>
  <c r="U81" i="6"/>
  <c r="T81" i="6"/>
  <c r="S81" i="6"/>
  <c r="F81" i="6"/>
  <c r="D81" i="6"/>
  <c r="J81" i="6" s="1"/>
  <c r="B81" i="6"/>
  <c r="V51" i="6"/>
  <c r="U51" i="6"/>
  <c r="T51" i="6"/>
  <c r="S51" i="6"/>
  <c r="F51" i="6"/>
  <c r="D51" i="6"/>
  <c r="J51" i="6" s="1"/>
  <c r="B51" i="6"/>
  <c r="V50" i="6"/>
  <c r="U50" i="6"/>
  <c r="T50" i="6"/>
  <c r="S50" i="6"/>
  <c r="F50" i="6"/>
  <c r="D50" i="6"/>
  <c r="J50" i="6" s="1"/>
  <c r="B50" i="6"/>
  <c r="V49" i="6"/>
  <c r="U49" i="6"/>
  <c r="T49" i="6"/>
  <c r="S49" i="6"/>
  <c r="F49" i="6"/>
  <c r="D49" i="6"/>
  <c r="J49" i="6" s="1"/>
  <c r="B49" i="6"/>
  <c r="V12" i="6"/>
  <c r="U12" i="6"/>
  <c r="T12" i="6"/>
  <c r="S12" i="6"/>
  <c r="F12" i="6"/>
  <c r="D12" i="6"/>
  <c r="J12" i="6" s="1"/>
  <c r="B12" i="6"/>
  <c r="V11" i="6"/>
  <c r="U11" i="6"/>
  <c r="T11" i="6"/>
  <c r="S11" i="6"/>
  <c r="F11" i="6"/>
  <c r="D11" i="6"/>
  <c r="J11" i="6" s="1"/>
  <c r="B11" i="6"/>
  <c r="V9" i="6"/>
  <c r="U9" i="6"/>
  <c r="T9" i="6"/>
  <c r="S9" i="6"/>
  <c r="F9" i="6"/>
  <c r="D9" i="6"/>
  <c r="J9" i="6" s="1"/>
  <c r="B9" i="6"/>
  <c r="V25" i="6"/>
  <c r="U25" i="6"/>
  <c r="T25" i="6"/>
  <c r="S25" i="6"/>
  <c r="F25" i="6"/>
  <c r="D25" i="6"/>
  <c r="J25" i="6" s="1"/>
  <c r="B25" i="6"/>
  <c r="V24" i="6"/>
  <c r="U24" i="6"/>
  <c r="T24" i="6"/>
  <c r="S24" i="6"/>
  <c r="F24" i="6"/>
  <c r="D24" i="6"/>
  <c r="J24" i="6" s="1"/>
  <c r="B24" i="6"/>
  <c r="V23" i="6"/>
  <c r="U23" i="6"/>
  <c r="T23" i="6"/>
  <c r="S23" i="6"/>
  <c r="F23" i="6"/>
  <c r="D23" i="6"/>
  <c r="J23" i="6" s="1"/>
  <c r="B23" i="6"/>
  <c r="V22" i="6"/>
  <c r="U22" i="6"/>
  <c r="T22" i="6"/>
  <c r="S22" i="6"/>
  <c r="F22" i="6"/>
  <c r="D22" i="6"/>
  <c r="J22" i="6" s="1"/>
  <c r="B22" i="6"/>
  <c r="V21" i="6"/>
  <c r="U21" i="6"/>
  <c r="T21" i="6"/>
  <c r="S21" i="6"/>
  <c r="F21" i="6"/>
  <c r="D21" i="6"/>
  <c r="J21" i="6" s="1"/>
  <c r="B21" i="6"/>
  <c r="V13" i="6"/>
  <c r="U13" i="6"/>
  <c r="T13" i="6"/>
  <c r="S13" i="6"/>
  <c r="F13" i="6"/>
  <c r="D13" i="6"/>
  <c r="J13" i="6" s="1"/>
  <c r="B13" i="6"/>
  <c r="V38" i="6"/>
  <c r="U38" i="6"/>
  <c r="T38" i="6"/>
  <c r="S38" i="6"/>
  <c r="F38" i="6"/>
  <c r="D38" i="6"/>
  <c r="J38" i="6" s="1"/>
  <c r="B38" i="6"/>
  <c r="V32" i="6"/>
  <c r="U32" i="6"/>
  <c r="T32" i="6"/>
  <c r="S32" i="6"/>
  <c r="F32" i="6"/>
  <c r="D32" i="6"/>
  <c r="J32" i="6" s="1"/>
  <c r="B32" i="6"/>
  <c r="V16" i="6"/>
  <c r="U16" i="6"/>
  <c r="T16" i="6"/>
  <c r="S16" i="6"/>
  <c r="F16" i="6"/>
  <c r="D16" i="6"/>
  <c r="J16" i="6" s="1"/>
  <c r="B16" i="6"/>
  <c r="V140" i="6"/>
  <c r="U140" i="6"/>
  <c r="T140" i="6"/>
  <c r="S140" i="6"/>
  <c r="F140" i="6"/>
  <c r="D140" i="6"/>
  <c r="J140" i="6" s="1"/>
  <c r="B140" i="6"/>
  <c r="V112" i="6"/>
  <c r="U112" i="6"/>
  <c r="T112" i="6"/>
  <c r="S112" i="6"/>
  <c r="F112" i="6"/>
  <c r="D112" i="6"/>
  <c r="J112" i="6" s="1"/>
  <c r="B112" i="6"/>
  <c r="V74" i="6"/>
  <c r="U74" i="6"/>
  <c r="T74" i="6"/>
  <c r="S74" i="6"/>
  <c r="F74" i="6"/>
  <c r="D74" i="6"/>
  <c r="J74" i="6" s="1"/>
  <c r="B74" i="6"/>
  <c r="V104" i="6"/>
  <c r="U104" i="6"/>
  <c r="T104" i="6"/>
  <c r="S104" i="6"/>
  <c r="F104" i="6"/>
  <c r="D104" i="6"/>
  <c r="J104" i="6" s="1"/>
  <c r="B104" i="6"/>
  <c r="V103" i="6"/>
  <c r="U103" i="6"/>
  <c r="T103" i="6"/>
  <c r="S103" i="6"/>
  <c r="F103" i="6"/>
  <c r="D103" i="6"/>
  <c r="J103" i="6" s="1"/>
  <c r="B103" i="6"/>
  <c r="V102" i="6"/>
  <c r="U102" i="6"/>
  <c r="T102" i="6"/>
  <c r="S102" i="6"/>
  <c r="F102" i="6"/>
  <c r="D102" i="6"/>
  <c r="J102" i="6" s="1"/>
  <c r="B102" i="6"/>
  <c r="V90" i="6"/>
  <c r="U90" i="6"/>
  <c r="T90" i="6"/>
  <c r="S90" i="6"/>
  <c r="F90" i="6"/>
  <c r="D90" i="6"/>
  <c r="J90" i="6" s="1"/>
  <c r="B90" i="6"/>
  <c r="V114" i="6"/>
  <c r="U114" i="6"/>
  <c r="T114" i="6"/>
  <c r="S114" i="6"/>
  <c r="F114" i="6"/>
  <c r="D114" i="6"/>
  <c r="J114" i="6" s="1"/>
  <c r="B114" i="6"/>
  <c r="V15" i="6"/>
  <c r="U15" i="6"/>
  <c r="T15" i="6"/>
  <c r="S15" i="6"/>
  <c r="F15" i="6"/>
  <c r="D15" i="6"/>
  <c r="J15" i="6" s="1"/>
  <c r="B15" i="6"/>
  <c r="V18" i="6"/>
  <c r="U18" i="6"/>
  <c r="T18" i="6"/>
  <c r="S18" i="6"/>
  <c r="F18" i="6"/>
  <c r="D18" i="6"/>
  <c r="J18" i="6" s="1"/>
  <c r="B18" i="6"/>
  <c r="V14" i="6"/>
  <c r="U14" i="6"/>
  <c r="T14" i="6"/>
  <c r="S14" i="6"/>
  <c r="F14" i="6"/>
  <c r="D14" i="6"/>
  <c r="J14" i="6" s="1"/>
  <c r="B14" i="6"/>
  <c r="V31" i="6"/>
  <c r="U31" i="6"/>
  <c r="T31" i="6"/>
  <c r="S31" i="6"/>
  <c r="F31" i="6"/>
  <c r="D31" i="6"/>
  <c r="J31" i="6" s="1"/>
  <c r="B31" i="6"/>
  <c r="V30" i="6"/>
  <c r="U30" i="6"/>
  <c r="T30" i="6"/>
  <c r="S30" i="6"/>
  <c r="F30" i="6"/>
  <c r="D30" i="6"/>
  <c r="J30" i="6" s="1"/>
  <c r="B30" i="6"/>
  <c r="V29" i="6"/>
  <c r="U29" i="6"/>
  <c r="T29" i="6"/>
  <c r="S29" i="6"/>
  <c r="F29" i="6"/>
  <c r="D29" i="6"/>
  <c r="J29" i="6" s="1"/>
  <c r="B29" i="6"/>
  <c r="V84" i="6"/>
  <c r="U84" i="6"/>
  <c r="T84" i="6"/>
  <c r="S84" i="6"/>
  <c r="F84" i="6"/>
  <c r="D84" i="6"/>
  <c r="J84" i="6" s="1"/>
  <c r="B84" i="6"/>
  <c r="V59" i="6"/>
  <c r="U59" i="6"/>
  <c r="T59" i="6"/>
  <c r="S59" i="6"/>
  <c r="F59" i="6"/>
  <c r="D59" i="6"/>
  <c r="J59" i="6" s="1"/>
  <c r="B59" i="6"/>
  <c r="V75" i="6"/>
  <c r="U75" i="6"/>
  <c r="T75" i="6"/>
  <c r="S75" i="6"/>
  <c r="F75" i="6"/>
  <c r="D75" i="6"/>
  <c r="J75" i="6" s="1"/>
  <c r="B75" i="6"/>
  <c r="V123" i="6"/>
  <c r="U123" i="6"/>
  <c r="T123" i="6"/>
  <c r="S123" i="6"/>
  <c r="F123" i="6"/>
  <c r="D123" i="6"/>
  <c r="J123" i="6" s="1"/>
  <c r="B123" i="6"/>
  <c r="V146" i="6"/>
  <c r="U146" i="6"/>
  <c r="T146" i="6"/>
  <c r="S146" i="6"/>
  <c r="F146" i="6"/>
  <c r="D146" i="6"/>
  <c r="J146" i="6" s="1"/>
  <c r="B146" i="6"/>
  <c r="V139" i="6"/>
  <c r="U139" i="6"/>
  <c r="T139" i="6"/>
  <c r="S139" i="6"/>
  <c r="F139" i="6"/>
  <c r="D139" i="6"/>
  <c r="J139" i="6" s="1"/>
  <c r="B139" i="6"/>
  <c r="V62" i="6"/>
  <c r="U62" i="6"/>
  <c r="T62" i="6"/>
  <c r="S62" i="6"/>
  <c r="F62" i="6"/>
  <c r="D62" i="6"/>
  <c r="J62" i="6" s="1"/>
  <c r="B62" i="6"/>
  <c r="V61" i="6"/>
  <c r="U61" i="6"/>
  <c r="T61" i="6"/>
  <c r="S61" i="6"/>
  <c r="F61" i="6"/>
  <c r="D61" i="6"/>
  <c r="J61" i="6" s="1"/>
  <c r="B61" i="6"/>
  <c r="V60" i="6"/>
  <c r="U60" i="6"/>
  <c r="T60" i="6"/>
  <c r="S60" i="6"/>
  <c r="F60" i="6"/>
  <c r="D60" i="6"/>
  <c r="J60" i="6" s="1"/>
  <c r="B60" i="6"/>
  <c r="V57" i="6"/>
  <c r="U57" i="6"/>
  <c r="T57" i="6"/>
  <c r="S57" i="6"/>
  <c r="F57" i="6"/>
  <c r="D57" i="6"/>
  <c r="J57" i="6" s="1"/>
  <c r="B57" i="6"/>
  <c r="V101" i="6"/>
  <c r="U101" i="6"/>
  <c r="T101" i="6"/>
  <c r="S101" i="6"/>
  <c r="F101" i="6"/>
  <c r="D101" i="6"/>
  <c r="J101" i="6" s="1"/>
  <c r="B101" i="6"/>
  <c r="V96" i="6"/>
  <c r="U96" i="6"/>
  <c r="T96" i="6"/>
  <c r="S96" i="6"/>
  <c r="F96" i="6"/>
  <c r="D96" i="6"/>
  <c r="J96" i="6" s="1"/>
  <c r="B96" i="6"/>
  <c r="V53" i="6"/>
  <c r="U53" i="6"/>
  <c r="T53" i="6"/>
  <c r="S53" i="6"/>
  <c r="F53" i="6"/>
  <c r="D53" i="6"/>
  <c r="J53" i="6" s="1"/>
  <c r="B53" i="6"/>
  <c r="V89" i="6"/>
  <c r="U89" i="6"/>
  <c r="T89" i="6"/>
  <c r="S89" i="6"/>
  <c r="F89" i="6"/>
  <c r="D89" i="6"/>
  <c r="J89" i="6" s="1"/>
  <c r="B89" i="6"/>
  <c r="V88" i="6"/>
  <c r="U88" i="6"/>
  <c r="T88" i="6"/>
  <c r="S88" i="6"/>
  <c r="F88" i="6"/>
  <c r="D88" i="6"/>
  <c r="J88" i="6" s="1"/>
  <c r="B88" i="6"/>
  <c r="V87" i="6"/>
  <c r="U87" i="6"/>
  <c r="T87" i="6"/>
  <c r="S87" i="6"/>
  <c r="F87" i="6"/>
  <c r="D87" i="6"/>
  <c r="J87" i="6" s="1"/>
  <c r="B87" i="6"/>
  <c r="V48" i="6"/>
  <c r="U48" i="6"/>
  <c r="T48" i="6"/>
  <c r="S48" i="6"/>
  <c r="F48" i="6"/>
  <c r="D48" i="6"/>
  <c r="J48" i="6" s="1"/>
  <c r="B48" i="6"/>
  <c r="V85" i="6"/>
  <c r="U85" i="6"/>
  <c r="T85" i="6"/>
  <c r="S85" i="6"/>
  <c r="F85" i="6"/>
  <c r="D85" i="6"/>
  <c r="J85" i="6" s="1"/>
  <c r="B85" i="6"/>
  <c r="V127" i="6"/>
  <c r="U127" i="6"/>
  <c r="T127" i="6"/>
  <c r="S127" i="6"/>
  <c r="F127" i="6"/>
  <c r="D127" i="6"/>
  <c r="J127" i="6" s="1"/>
  <c r="B127" i="6"/>
  <c r="V43" i="6"/>
  <c r="U43" i="6"/>
  <c r="T43" i="6"/>
  <c r="S43" i="6"/>
  <c r="F43" i="6"/>
  <c r="D43" i="6"/>
  <c r="J43" i="6" s="1"/>
  <c r="B43" i="6"/>
  <c r="V36" i="6"/>
  <c r="U36" i="6"/>
  <c r="T36" i="6"/>
  <c r="S36" i="6"/>
  <c r="F36" i="6"/>
  <c r="D36" i="6"/>
  <c r="J36" i="6" s="1"/>
  <c r="B36" i="6"/>
  <c r="V37" i="6"/>
  <c r="U37" i="6"/>
  <c r="T37" i="6"/>
  <c r="S37" i="6"/>
  <c r="F37" i="6"/>
  <c r="D37" i="6"/>
  <c r="J37" i="6" s="1"/>
  <c r="B37" i="6"/>
  <c r="V46" i="6"/>
  <c r="U46" i="6"/>
  <c r="T46" i="6"/>
  <c r="S46" i="6"/>
  <c r="F46" i="6"/>
  <c r="D46" i="6"/>
  <c r="J46" i="6" s="1"/>
  <c r="B46" i="6"/>
  <c r="V54" i="6"/>
  <c r="U54" i="6"/>
  <c r="T54" i="6"/>
  <c r="S54" i="6"/>
  <c r="F54" i="6"/>
  <c r="D54" i="6"/>
  <c r="J54" i="6" s="1"/>
  <c r="B54" i="6"/>
  <c r="V44" i="6"/>
  <c r="U44" i="6"/>
  <c r="T44" i="6"/>
  <c r="S44" i="6"/>
  <c r="F44" i="6"/>
  <c r="D44" i="6"/>
  <c r="J44" i="6" s="1"/>
  <c r="B44" i="6"/>
  <c r="V20" i="6"/>
  <c r="U20" i="6"/>
  <c r="T20" i="6"/>
  <c r="S20" i="6"/>
  <c r="F20" i="6"/>
  <c r="D20" i="6"/>
  <c r="J20" i="6" s="1"/>
  <c r="B20" i="6"/>
  <c r="V77" i="6"/>
  <c r="U77" i="6"/>
  <c r="T77" i="6"/>
  <c r="S77" i="6"/>
  <c r="F77" i="6"/>
  <c r="D77" i="6"/>
  <c r="J77" i="6" s="1"/>
  <c r="B77" i="6"/>
  <c r="V122" i="6"/>
  <c r="U122" i="6"/>
  <c r="T122" i="6"/>
  <c r="S122" i="6"/>
  <c r="F122" i="6"/>
  <c r="D122" i="6"/>
  <c r="J122" i="6" s="1"/>
  <c r="B122" i="6"/>
  <c r="V121" i="6"/>
  <c r="U121" i="6"/>
  <c r="T121" i="6"/>
  <c r="S121" i="6"/>
  <c r="F121" i="6"/>
  <c r="D121" i="6"/>
  <c r="J121" i="6" s="1"/>
  <c r="B121" i="6"/>
  <c r="V120" i="6"/>
  <c r="U120" i="6"/>
  <c r="T120" i="6"/>
  <c r="S120" i="6"/>
  <c r="F120" i="6"/>
  <c r="D120" i="6"/>
  <c r="J120" i="6" s="1"/>
  <c r="B120" i="6"/>
  <c r="V119" i="6"/>
  <c r="U119" i="6"/>
  <c r="T119" i="6"/>
  <c r="S119" i="6"/>
  <c r="F119" i="6"/>
  <c r="D119" i="6"/>
  <c r="J119" i="6" s="1"/>
  <c r="B119" i="6"/>
  <c r="V69" i="6"/>
  <c r="U69" i="6"/>
  <c r="T69" i="6"/>
  <c r="S69" i="6"/>
  <c r="F69" i="6"/>
  <c r="D69" i="6"/>
  <c r="J69" i="6" s="1"/>
  <c r="B69" i="6"/>
  <c r="V42" i="6"/>
  <c r="U42" i="6"/>
  <c r="T42" i="6"/>
  <c r="S42" i="6"/>
  <c r="F42" i="6"/>
  <c r="D42" i="6"/>
  <c r="J42" i="6" s="1"/>
  <c r="B42" i="6"/>
  <c r="V76" i="6"/>
  <c r="U76" i="6"/>
  <c r="T76" i="6"/>
  <c r="S76" i="6"/>
  <c r="F76" i="6"/>
  <c r="D76" i="6"/>
  <c r="J76" i="6" s="1"/>
  <c r="B76" i="6"/>
  <c r="V95" i="6"/>
  <c r="U95" i="6"/>
  <c r="T95" i="6"/>
  <c r="S95" i="6"/>
  <c r="F95" i="6"/>
  <c r="D95" i="6"/>
  <c r="J95" i="6" s="1"/>
  <c r="B95" i="6"/>
  <c r="V94" i="6"/>
  <c r="U94" i="6"/>
  <c r="T94" i="6"/>
  <c r="S94" i="6"/>
  <c r="F94" i="6"/>
  <c r="D94" i="6"/>
  <c r="J94" i="6" s="1"/>
  <c r="B94" i="6"/>
  <c r="V80" i="6"/>
  <c r="U80" i="6"/>
  <c r="T80" i="6"/>
  <c r="S80" i="6"/>
  <c r="F80" i="6"/>
  <c r="D80" i="6"/>
  <c r="J80" i="6" s="1"/>
  <c r="B80" i="6"/>
  <c r="V79" i="6"/>
  <c r="U79" i="6"/>
  <c r="T79" i="6"/>
  <c r="S79" i="6"/>
  <c r="F79" i="6"/>
  <c r="D79" i="6"/>
  <c r="J79" i="6" s="1"/>
  <c r="B79" i="6"/>
  <c r="V78" i="6"/>
  <c r="U78" i="6"/>
  <c r="T78" i="6"/>
  <c r="S78" i="6"/>
  <c r="F78" i="6"/>
  <c r="D78" i="6"/>
  <c r="J78" i="6" s="1"/>
  <c r="B78" i="6"/>
  <c r="V7" i="6"/>
  <c r="U7" i="6"/>
  <c r="T7" i="6"/>
  <c r="S7" i="6"/>
  <c r="F7" i="6"/>
  <c r="D7" i="6"/>
  <c r="J7" i="6" s="1"/>
  <c r="B7" i="6"/>
  <c r="V17" i="6"/>
  <c r="U17" i="6"/>
  <c r="T17" i="6"/>
  <c r="S17" i="6"/>
  <c r="F17" i="6"/>
  <c r="D17" i="6"/>
  <c r="J17" i="6" s="1"/>
  <c r="B17" i="6"/>
  <c r="V6" i="6"/>
  <c r="U6" i="6"/>
  <c r="T6" i="6"/>
  <c r="S6" i="6"/>
  <c r="F6" i="6"/>
  <c r="D6" i="6"/>
  <c r="J6" i="6" s="1"/>
  <c r="B6" i="6"/>
  <c r="V33" i="6"/>
  <c r="U33" i="6"/>
  <c r="T33" i="6"/>
  <c r="S33" i="6"/>
  <c r="F33" i="6"/>
  <c r="D33" i="6"/>
  <c r="J33" i="6" s="1"/>
  <c r="B33" i="6"/>
  <c r="V19" i="6"/>
  <c r="U19" i="6"/>
  <c r="T19" i="6"/>
  <c r="S19" i="6"/>
  <c r="F19" i="6"/>
  <c r="D19" i="6"/>
  <c r="J19" i="6" s="1"/>
  <c r="B19" i="6"/>
  <c r="V10" i="6"/>
  <c r="U10" i="6"/>
  <c r="T10" i="6"/>
  <c r="S10" i="6"/>
  <c r="F10" i="6"/>
  <c r="D10" i="6"/>
  <c r="J10" i="6" s="1"/>
  <c r="B10" i="6"/>
  <c r="X368" i="4"/>
  <c r="W368" i="4"/>
  <c r="X367" i="4"/>
  <c r="W367" i="4"/>
  <c r="X366" i="4"/>
  <c r="W366" i="4"/>
  <c r="X365" i="4"/>
  <c r="W365" i="4"/>
  <c r="X364" i="4"/>
  <c r="W364" i="4"/>
  <c r="X363" i="4"/>
  <c r="W363" i="4"/>
  <c r="X362" i="4"/>
  <c r="W362" i="4"/>
  <c r="X361" i="4"/>
  <c r="W361" i="4"/>
  <c r="X360" i="4"/>
  <c r="W360" i="4"/>
  <c r="X359" i="4"/>
  <c r="W359" i="4"/>
  <c r="X358" i="4"/>
  <c r="W358" i="4"/>
  <c r="X357" i="4"/>
  <c r="W357" i="4"/>
  <c r="X356" i="4"/>
  <c r="W356" i="4"/>
  <c r="X355" i="4"/>
  <c r="W355" i="4"/>
  <c r="X354" i="4"/>
  <c r="W354" i="4"/>
  <c r="X353" i="4"/>
  <c r="W353" i="4"/>
  <c r="X352" i="4"/>
  <c r="W352" i="4"/>
  <c r="X351" i="4"/>
  <c r="W351" i="4"/>
  <c r="X350" i="4"/>
  <c r="W350" i="4"/>
  <c r="X349" i="4"/>
  <c r="W349" i="4"/>
  <c r="X348" i="4"/>
  <c r="W348" i="4"/>
  <c r="X347" i="4"/>
  <c r="W347" i="4"/>
  <c r="X346" i="4"/>
  <c r="W346" i="4"/>
  <c r="X345" i="4"/>
  <c r="W345" i="4"/>
  <c r="X344" i="4"/>
  <c r="W344" i="4"/>
  <c r="X343" i="4"/>
  <c r="W343" i="4"/>
  <c r="X342" i="4"/>
  <c r="W342" i="4"/>
  <c r="X341" i="4"/>
  <c r="W341" i="4"/>
  <c r="X340" i="4"/>
  <c r="W340" i="4"/>
  <c r="X339" i="4"/>
  <c r="W339" i="4"/>
  <c r="X338" i="4"/>
  <c r="W338" i="4"/>
  <c r="X337" i="4"/>
  <c r="W337" i="4"/>
  <c r="X336" i="4"/>
  <c r="W336" i="4"/>
  <c r="X335" i="4"/>
  <c r="W335" i="4"/>
  <c r="X334" i="4"/>
  <c r="W334" i="4"/>
  <c r="X333" i="4"/>
  <c r="W333" i="4"/>
  <c r="X332" i="4"/>
  <c r="W332" i="4"/>
  <c r="X331" i="4"/>
  <c r="W331" i="4"/>
  <c r="X330" i="4"/>
  <c r="W330" i="4"/>
  <c r="X329" i="4"/>
  <c r="W329" i="4"/>
  <c r="X328" i="4"/>
  <c r="W328" i="4"/>
  <c r="X327" i="4"/>
  <c r="W327" i="4"/>
  <c r="X326" i="4"/>
  <c r="W326" i="4"/>
  <c r="X325" i="4"/>
  <c r="W325" i="4"/>
  <c r="X324" i="4"/>
  <c r="W324" i="4"/>
  <c r="X323" i="4"/>
  <c r="W323" i="4"/>
  <c r="X322" i="4"/>
  <c r="W322" i="4"/>
  <c r="X321" i="4"/>
  <c r="W321" i="4"/>
  <c r="X320" i="4"/>
  <c r="W320" i="4"/>
  <c r="X319" i="4"/>
  <c r="W319" i="4"/>
  <c r="X318" i="4"/>
  <c r="W318" i="4"/>
  <c r="X317" i="4"/>
  <c r="W317" i="4"/>
  <c r="X316" i="4"/>
  <c r="W316" i="4"/>
  <c r="X315" i="4"/>
  <c r="W315" i="4"/>
  <c r="X314" i="4"/>
  <c r="W314" i="4"/>
  <c r="X313" i="4"/>
  <c r="W313" i="4"/>
  <c r="X312" i="4"/>
  <c r="W312" i="4"/>
  <c r="X311" i="4"/>
  <c r="W311" i="4"/>
  <c r="X310" i="4"/>
  <c r="W310" i="4"/>
  <c r="X309" i="4"/>
  <c r="W309" i="4"/>
  <c r="X308" i="4"/>
  <c r="W308" i="4"/>
  <c r="X307" i="4"/>
  <c r="W307" i="4"/>
  <c r="X306" i="4"/>
  <c r="W306" i="4"/>
  <c r="X305" i="4"/>
  <c r="W305" i="4"/>
  <c r="X304" i="4"/>
  <c r="W304" i="4"/>
  <c r="X303" i="4"/>
  <c r="W303" i="4"/>
  <c r="X302" i="4"/>
  <c r="W302" i="4"/>
  <c r="X301" i="4"/>
  <c r="W301" i="4"/>
  <c r="X300" i="4"/>
  <c r="W300" i="4"/>
  <c r="X299" i="4"/>
  <c r="W299" i="4"/>
  <c r="X298" i="4"/>
  <c r="W298" i="4"/>
  <c r="X297" i="4"/>
  <c r="W297" i="4"/>
  <c r="X296" i="4"/>
  <c r="W296" i="4"/>
  <c r="X295" i="4"/>
  <c r="W295" i="4"/>
  <c r="X294" i="4"/>
  <c r="W294" i="4"/>
  <c r="X293" i="4"/>
  <c r="W293" i="4"/>
  <c r="X292" i="4"/>
  <c r="W292" i="4"/>
  <c r="X291" i="4"/>
  <c r="W291" i="4"/>
  <c r="X290" i="4"/>
  <c r="W290" i="4"/>
  <c r="X289" i="4"/>
  <c r="W289" i="4"/>
  <c r="X288" i="4"/>
  <c r="W288" i="4"/>
  <c r="X287" i="4"/>
  <c r="W287" i="4"/>
  <c r="X286" i="4"/>
  <c r="W286" i="4"/>
  <c r="X285" i="4"/>
  <c r="W285" i="4"/>
  <c r="X284" i="4"/>
  <c r="W284" i="4"/>
  <c r="X283" i="4"/>
  <c r="W283" i="4"/>
  <c r="X282" i="4"/>
  <c r="W282" i="4"/>
  <c r="X281" i="4"/>
  <c r="W281" i="4"/>
  <c r="X280" i="4"/>
  <c r="W280" i="4"/>
  <c r="X279" i="4"/>
  <c r="W279" i="4"/>
  <c r="X278" i="4"/>
  <c r="W278" i="4"/>
  <c r="X277" i="4"/>
  <c r="W277" i="4"/>
  <c r="X276" i="4"/>
  <c r="W276" i="4"/>
  <c r="X275" i="4"/>
  <c r="W275" i="4"/>
  <c r="X274" i="4"/>
  <c r="W274" i="4"/>
  <c r="X273" i="4"/>
  <c r="W273" i="4"/>
  <c r="X272" i="4"/>
  <c r="W272" i="4"/>
  <c r="X271" i="4"/>
  <c r="W271" i="4"/>
  <c r="X270" i="4"/>
  <c r="W270" i="4"/>
  <c r="X269" i="4"/>
  <c r="W269" i="4"/>
  <c r="X268" i="4"/>
  <c r="W268" i="4"/>
  <c r="X267" i="4"/>
  <c r="W267" i="4"/>
  <c r="X266" i="4"/>
  <c r="W266" i="4"/>
  <c r="X265" i="4"/>
  <c r="W265" i="4"/>
  <c r="X264" i="4"/>
  <c r="W264" i="4"/>
  <c r="X263" i="4"/>
  <c r="W263" i="4"/>
  <c r="X262" i="4"/>
  <c r="W262" i="4"/>
  <c r="X261" i="4"/>
  <c r="W261" i="4"/>
  <c r="X260" i="4"/>
  <c r="W260" i="4"/>
  <c r="X259" i="4"/>
  <c r="W259" i="4"/>
  <c r="X258" i="4"/>
  <c r="W258" i="4"/>
  <c r="X257" i="4"/>
  <c r="W257" i="4"/>
  <c r="X256" i="4"/>
  <c r="W256" i="4"/>
  <c r="X255" i="4"/>
  <c r="W255" i="4"/>
  <c r="X254" i="4"/>
  <c r="W254" i="4"/>
  <c r="X253" i="4"/>
  <c r="W253" i="4"/>
  <c r="X252" i="4"/>
  <c r="W252" i="4"/>
  <c r="X251" i="4"/>
  <c r="W251" i="4"/>
  <c r="X250" i="4"/>
  <c r="W250" i="4"/>
  <c r="X249" i="4"/>
  <c r="W249" i="4"/>
  <c r="X248" i="4"/>
  <c r="W248" i="4"/>
  <c r="X247" i="4"/>
  <c r="W247" i="4"/>
  <c r="X246" i="4"/>
  <c r="W246" i="4"/>
  <c r="X245" i="4"/>
  <c r="W245" i="4"/>
  <c r="X244" i="4"/>
  <c r="W244" i="4"/>
  <c r="X243" i="4"/>
  <c r="W243" i="4"/>
  <c r="X242" i="4"/>
  <c r="W242" i="4"/>
  <c r="X241" i="4"/>
  <c r="W241" i="4"/>
  <c r="X240" i="4"/>
  <c r="W240" i="4"/>
  <c r="X239" i="4"/>
  <c r="W239" i="4"/>
  <c r="X238" i="4"/>
  <c r="W238" i="4"/>
  <c r="X237" i="4"/>
  <c r="W237" i="4"/>
  <c r="X236" i="4"/>
  <c r="W236" i="4"/>
  <c r="X235" i="4"/>
  <c r="W235" i="4"/>
  <c r="X234" i="4"/>
  <c r="W234" i="4"/>
  <c r="X233" i="4"/>
  <c r="W233" i="4"/>
  <c r="X232" i="4"/>
  <c r="W232" i="4"/>
  <c r="X231" i="4"/>
  <c r="W231" i="4"/>
  <c r="X230" i="4"/>
  <c r="W230" i="4"/>
  <c r="X229" i="4"/>
  <c r="W229" i="4"/>
  <c r="X228" i="4"/>
  <c r="W228" i="4"/>
  <c r="X227" i="4"/>
  <c r="W227" i="4"/>
  <c r="X226" i="4"/>
  <c r="W226" i="4"/>
  <c r="X225" i="4"/>
  <c r="W225" i="4"/>
  <c r="X224" i="4"/>
  <c r="W224" i="4"/>
  <c r="X223" i="4"/>
  <c r="W223" i="4"/>
  <c r="X222" i="4"/>
  <c r="W222" i="4"/>
  <c r="X221" i="4"/>
  <c r="W221" i="4"/>
  <c r="X220" i="4"/>
  <c r="W220" i="4"/>
  <c r="X219" i="4"/>
  <c r="W219" i="4"/>
  <c r="X218" i="4"/>
  <c r="W218" i="4"/>
  <c r="X217" i="4"/>
  <c r="W217" i="4"/>
  <c r="X216" i="4"/>
  <c r="W216" i="4"/>
  <c r="X215" i="4"/>
  <c r="W215" i="4"/>
  <c r="X214" i="4"/>
  <c r="W214" i="4"/>
  <c r="X213" i="4"/>
  <c r="W213" i="4"/>
  <c r="X212" i="4"/>
  <c r="W212" i="4"/>
  <c r="X211" i="4"/>
  <c r="W211" i="4"/>
  <c r="X210" i="4"/>
  <c r="W210" i="4"/>
  <c r="X209" i="4"/>
  <c r="W209" i="4"/>
  <c r="X208" i="4"/>
  <c r="W208" i="4"/>
  <c r="X207" i="4"/>
  <c r="W207" i="4"/>
  <c r="X206" i="4"/>
  <c r="W206" i="4"/>
  <c r="X205" i="4"/>
  <c r="W205" i="4"/>
  <c r="X204" i="4"/>
  <c r="W204" i="4"/>
  <c r="X203" i="4"/>
  <c r="W203" i="4"/>
  <c r="X202" i="4"/>
  <c r="W202" i="4"/>
  <c r="X201" i="4"/>
  <c r="W201" i="4"/>
  <c r="X200" i="4"/>
  <c r="W200" i="4"/>
  <c r="X199" i="4"/>
  <c r="W199" i="4"/>
  <c r="X198" i="4"/>
  <c r="W198" i="4"/>
  <c r="X197" i="4"/>
  <c r="W197" i="4"/>
  <c r="X196" i="4"/>
  <c r="W196" i="4"/>
  <c r="X195" i="4"/>
  <c r="W195" i="4"/>
  <c r="X194" i="4"/>
  <c r="W194" i="4"/>
  <c r="X193" i="4"/>
  <c r="W193" i="4"/>
  <c r="X192" i="4"/>
  <c r="W192" i="4"/>
  <c r="X191" i="4"/>
  <c r="W191" i="4"/>
  <c r="X190" i="4"/>
  <c r="W190" i="4"/>
  <c r="X189" i="4"/>
  <c r="W189" i="4"/>
  <c r="X188" i="4"/>
  <c r="W188" i="4"/>
  <c r="X187" i="4"/>
  <c r="W187" i="4"/>
  <c r="X186" i="4"/>
  <c r="W186" i="4"/>
  <c r="X185" i="4"/>
  <c r="W185" i="4"/>
  <c r="X184" i="4"/>
  <c r="W184" i="4"/>
  <c r="X183" i="4"/>
  <c r="W183" i="4"/>
  <c r="X182" i="4"/>
  <c r="W182" i="4"/>
  <c r="X181" i="4"/>
  <c r="W181" i="4"/>
  <c r="X180" i="4"/>
  <c r="W180" i="4"/>
  <c r="X179" i="4"/>
  <c r="W179" i="4"/>
  <c r="X178" i="4"/>
  <c r="W178" i="4"/>
  <c r="X177" i="4"/>
  <c r="W177" i="4"/>
  <c r="X176" i="4"/>
  <c r="W176" i="4"/>
  <c r="X175" i="4"/>
  <c r="W175" i="4"/>
  <c r="X174" i="4"/>
  <c r="W174" i="4"/>
  <c r="X173" i="4"/>
  <c r="W173" i="4"/>
  <c r="X172" i="4"/>
  <c r="W172" i="4"/>
  <c r="X171" i="4"/>
  <c r="W171" i="4"/>
  <c r="X170" i="4"/>
  <c r="W170" i="4"/>
  <c r="X169" i="4"/>
  <c r="W169" i="4"/>
  <c r="X168" i="4"/>
  <c r="W168" i="4"/>
  <c r="X167" i="4"/>
  <c r="W167" i="4"/>
  <c r="X166" i="4"/>
  <c r="W166" i="4"/>
  <c r="X165" i="4"/>
  <c r="W165" i="4"/>
  <c r="X164" i="4"/>
  <c r="W164" i="4"/>
  <c r="X163" i="4"/>
  <c r="W163" i="4"/>
  <c r="X162" i="4"/>
  <c r="W162" i="4"/>
  <c r="X161" i="4"/>
  <c r="W161" i="4"/>
  <c r="X160" i="4"/>
  <c r="W160" i="4"/>
  <c r="X159" i="4"/>
  <c r="W159" i="4"/>
  <c r="X158" i="4"/>
  <c r="W158" i="4"/>
  <c r="X157" i="4"/>
  <c r="W157" i="4"/>
  <c r="X156" i="4"/>
  <c r="W156" i="4"/>
  <c r="X155" i="4"/>
  <c r="W155" i="4"/>
  <c r="X154" i="4"/>
  <c r="W154" i="4"/>
  <c r="X153" i="4"/>
  <c r="W153" i="4"/>
  <c r="X152" i="4"/>
  <c r="W152" i="4"/>
  <c r="X151" i="4"/>
  <c r="W151" i="4"/>
  <c r="X150" i="4"/>
  <c r="W150" i="4"/>
  <c r="X149" i="4"/>
  <c r="W149" i="4"/>
  <c r="X148" i="4"/>
  <c r="W148" i="4"/>
  <c r="X147" i="4"/>
  <c r="W147" i="4"/>
  <c r="X146" i="4"/>
  <c r="W146" i="4"/>
  <c r="X145" i="4"/>
  <c r="W145" i="4"/>
  <c r="X144" i="4"/>
  <c r="W144" i="4"/>
  <c r="X143" i="4"/>
  <c r="W143" i="4"/>
  <c r="X142" i="4"/>
  <c r="W142" i="4"/>
  <c r="X141" i="4"/>
  <c r="W141" i="4"/>
  <c r="X140" i="4"/>
  <c r="W140" i="4"/>
  <c r="X139" i="4"/>
  <c r="W139" i="4"/>
  <c r="X138" i="4"/>
  <c r="W138" i="4"/>
  <c r="X137" i="4"/>
  <c r="W137" i="4"/>
  <c r="X136" i="4"/>
  <c r="W136" i="4"/>
  <c r="X135" i="4"/>
  <c r="W135" i="4"/>
  <c r="X134" i="4"/>
  <c r="W134" i="4"/>
  <c r="X133" i="4"/>
  <c r="W133" i="4"/>
  <c r="X132" i="4"/>
  <c r="W132" i="4"/>
  <c r="X131" i="4"/>
  <c r="W131" i="4"/>
  <c r="X130" i="4"/>
  <c r="W130" i="4"/>
  <c r="X129" i="4"/>
  <c r="W129" i="4"/>
  <c r="X128" i="4"/>
  <c r="W128" i="4"/>
  <c r="X127" i="4"/>
  <c r="W127" i="4"/>
  <c r="X126" i="4"/>
  <c r="W126" i="4"/>
  <c r="X125" i="4"/>
  <c r="W125" i="4"/>
  <c r="X124" i="4"/>
  <c r="W124" i="4"/>
  <c r="X123" i="4"/>
  <c r="W123" i="4"/>
  <c r="X122" i="4"/>
  <c r="W122" i="4"/>
  <c r="X121" i="4"/>
  <c r="W121" i="4"/>
  <c r="X120" i="4"/>
  <c r="W120" i="4"/>
  <c r="X119" i="4"/>
  <c r="W119" i="4"/>
  <c r="X118" i="4"/>
  <c r="W118" i="4"/>
  <c r="X117" i="4"/>
  <c r="W117" i="4"/>
  <c r="X116" i="4"/>
  <c r="W116" i="4"/>
  <c r="X115" i="4"/>
  <c r="W115" i="4"/>
  <c r="X114" i="4"/>
  <c r="W114" i="4"/>
  <c r="X113" i="4"/>
  <c r="W113" i="4"/>
  <c r="X112" i="4"/>
  <c r="W112" i="4"/>
  <c r="X111" i="4"/>
  <c r="W111" i="4"/>
  <c r="X110" i="4"/>
  <c r="W110" i="4"/>
  <c r="X109" i="4"/>
  <c r="W109" i="4"/>
  <c r="X108" i="4"/>
  <c r="W108" i="4"/>
  <c r="X107" i="4"/>
  <c r="W107" i="4"/>
  <c r="X106" i="4"/>
  <c r="W106" i="4"/>
  <c r="X105" i="4"/>
  <c r="W105" i="4"/>
  <c r="X104" i="4"/>
  <c r="W104" i="4"/>
  <c r="X103" i="4"/>
  <c r="W103" i="4"/>
  <c r="X102" i="4"/>
  <c r="W102" i="4"/>
  <c r="X101" i="4"/>
  <c r="W101" i="4"/>
  <c r="X100" i="4"/>
  <c r="W100" i="4"/>
  <c r="X99" i="4"/>
  <c r="W99" i="4"/>
  <c r="X98" i="4"/>
  <c r="W98" i="4"/>
  <c r="X97" i="4"/>
  <c r="W97" i="4"/>
  <c r="X96" i="4"/>
  <c r="W96" i="4"/>
  <c r="X95" i="4"/>
  <c r="W95" i="4"/>
  <c r="X94" i="4"/>
  <c r="W94" i="4"/>
  <c r="X93" i="4"/>
  <c r="W93" i="4"/>
  <c r="X92" i="4"/>
  <c r="W92" i="4"/>
  <c r="X91" i="4"/>
  <c r="W91" i="4"/>
  <c r="X90" i="4"/>
  <c r="W90" i="4"/>
  <c r="X89" i="4"/>
  <c r="W89" i="4"/>
  <c r="X88" i="4"/>
  <c r="W88" i="4"/>
  <c r="X87" i="4"/>
  <c r="W87" i="4"/>
  <c r="X86" i="4"/>
  <c r="W86" i="4"/>
  <c r="X85" i="4"/>
  <c r="W85" i="4"/>
  <c r="X84" i="4"/>
  <c r="W84" i="4"/>
  <c r="X83" i="4"/>
  <c r="W83" i="4"/>
  <c r="X82" i="4"/>
  <c r="W82" i="4"/>
  <c r="X81" i="4"/>
  <c r="W81" i="4"/>
  <c r="X80" i="4"/>
  <c r="W80" i="4"/>
  <c r="X79" i="4"/>
  <c r="W79" i="4"/>
  <c r="X78" i="4"/>
  <c r="W78" i="4"/>
  <c r="X77" i="4"/>
  <c r="W77" i="4"/>
  <c r="X76" i="4"/>
  <c r="W76" i="4"/>
  <c r="X75" i="4"/>
  <c r="W75" i="4"/>
  <c r="X74" i="4"/>
  <c r="W74" i="4"/>
  <c r="X73" i="4"/>
  <c r="W73" i="4"/>
  <c r="X72" i="4"/>
  <c r="W72" i="4"/>
  <c r="X71" i="4"/>
  <c r="W71" i="4"/>
  <c r="X70" i="4"/>
  <c r="W70" i="4"/>
  <c r="X69" i="4"/>
  <c r="W69" i="4"/>
  <c r="X68" i="4"/>
  <c r="W68" i="4"/>
  <c r="X67" i="4"/>
  <c r="W67" i="4"/>
  <c r="X66" i="4"/>
  <c r="W66" i="4"/>
  <c r="X65" i="4"/>
  <c r="W65" i="4"/>
  <c r="X64" i="4"/>
  <c r="W64" i="4"/>
  <c r="X63" i="4"/>
  <c r="W63" i="4"/>
  <c r="X62" i="4"/>
  <c r="W62" i="4"/>
  <c r="X61" i="4"/>
  <c r="W61" i="4"/>
  <c r="X60" i="4"/>
  <c r="W60" i="4"/>
  <c r="X59" i="4"/>
  <c r="W59" i="4"/>
  <c r="X58" i="4"/>
  <c r="W58" i="4"/>
  <c r="X57" i="4"/>
  <c r="W57" i="4"/>
  <c r="X56" i="4"/>
  <c r="W56" i="4"/>
  <c r="X55" i="4"/>
  <c r="W55" i="4"/>
  <c r="X54" i="4"/>
  <c r="W54" i="4"/>
  <c r="X53" i="4"/>
  <c r="W53" i="4"/>
  <c r="X52" i="4"/>
  <c r="W52" i="4"/>
  <c r="X51" i="4"/>
  <c r="W51" i="4"/>
  <c r="X50" i="4"/>
  <c r="W50" i="4"/>
  <c r="X49" i="4"/>
  <c r="W49" i="4"/>
  <c r="X48" i="4"/>
  <c r="W48" i="4"/>
  <c r="X47" i="4"/>
  <c r="W47" i="4"/>
  <c r="X46" i="4"/>
  <c r="W46" i="4"/>
  <c r="X45" i="4"/>
  <c r="W45" i="4"/>
  <c r="X44" i="4"/>
  <c r="W44" i="4"/>
  <c r="X43" i="4"/>
  <c r="W43" i="4"/>
  <c r="X42" i="4"/>
  <c r="W42" i="4"/>
  <c r="X41" i="4"/>
  <c r="W41" i="4"/>
  <c r="X40" i="4"/>
  <c r="W40" i="4"/>
  <c r="X39" i="4"/>
  <c r="W39" i="4"/>
  <c r="X38" i="4"/>
  <c r="W38" i="4"/>
  <c r="X37" i="4"/>
  <c r="W37" i="4"/>
  <c r="X36" i="4"/>
  <c r="W36" i="4"/>
  <c r="X35" i="4"/>
  <c r="W35" i="4"/>
  <c r="X34" i="4"/>
  <c r="W34" i="4"/>
  <c r="X33" i="4"/>
  <c r="W33" i="4"/>
  <c r="X32" i="4"/>
  <c r="W32" i="4"/>
  <c r="X31" i="4"/>
  <c r="W31" i="4"/>
  <c r="X30" i="4"/>
  <c r="W30" i="4"/>
  <c r="X29" i="4"/>
  <c r="W29" i="4"/>
  <c r="X28" i="4"/>
  <c r="W28" i="4"/>
  <c r="X27" i="4"/>
  <c r="W27" i="4"/>
  <c r="X26" i="4"/>
  <c r="W26" i="4"/>
  <c r="X25" i="4"/>
  <c r="W25" i="4"/>
  <c r="X24" i="4"/>
  <c r="W24" i="4"/>
  <c r="X23" i="4"/>
  <c r="W23" i="4"/>
  <c r="X22" i="4"/>
  <c r="W22" i="4"/>
  <c r="X21" i="4"/>
  <c r="W21" i="4"/>
  <c r="X20" i="4"/>
  <c r="W20" i="4"/>
  <c r="X19" i="4"/>
  <c r="W19" i="4"/>
  <c r="X18" i="4"/>
  <c r="W18" i="4"/>
  <c r="X17" i="4"/>
  <c r="W17" i="4"/>
  <c r="X16" i="4"/>
  <c r="W16" i="4"/>
  <c r="X15" i="4"/>
  <c r="W15" i="4"/>
  <c r="X14" i="4"/>
  <c r="W14" i="4"/>
  <c r="X13" i="4"/>
  <c r="W13" i="4"/>
  <c r="X12" i="4"/>
  <c r="W12" i="4"/>
  <c r="X11" i="4"/>
  <c r="W11" i="4"/>
  <c r="X10" i="4"/>
  <c r="W10" i="4"/>
  <c r="X9" i="4"/>
  <c r="W9" i="4"/>
  <c r="X8" i="4"/>
  <c r="W8" i="4"/>
  <c r="X7" i="4"/>
  <c r="W7" i="4"/>
  <c r="X6" i="4"/>
  <c r="W6" i="4"/>
  <c r="X5" i="4"/>
  <c r="W5" i="4"/>
  <c r="X4" i="4"/>
  <c r="W4" i="4"/>
  <c r="X3" i="4"/>
  <c r="W3" i="4"/>
  <c r="X2" i="4"/>
  <c r="W2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B270" i="4"/>
  <c r="B269" i="4"/>
  <c r="B268" i="4"/>
  <c r="B267" i="4"/>
  <c r="B266" i="4"/>
  <c r="B265" i="4"/>
  <c r="B264" i="4"/>
  <c r="B263" i="4"/>
  <c r="B262" i="4"/>
  <c r="B261" i="4"/>
  <c r="B260" i="4"/>
  <c r="B259" i="4"/>
  <c r="B258" i="4"/>
  <c r="B257" i="4"/>
  <c r="B256" i="4"/>
  <c r="B255" i="4"/>
  <c r="B254" i="4"/>
  <c r="B253" i="4"/>
  <c r="B252" i="4"/>
  <c r="B251" i="4"/>
  <c r="B250" i="4"/>
  <c r="B249" i="4"/>
  <c r="B248" i="4"/>
  <c r="B247" i="4"/>
  <c r="B246" i="4"/>
  <c r="B245" i="4"/>
  <c r="B244" i="4"/>
  <c r="B243" i="4"/>
  <c r="B242" i="4"/>
  <c r="B241" i="4"/>
  <c r="B240" i="4"/>
  <c r="B239" i="4"/>
  <c r="B238" i="4"/>
  <c r="B237" i="4"/>
  <c r="B236" i="4"/>
  <c r="B235" i="4"/>
  <c r="B234" i="4"/>
  <c r="B233" i="4"/>
  <c r="B232" i="4"/>
  <c r="B231" i="4"/>
  <c r="B230" i="4"/>
  <c r="B229" i="4"/>
  <c r="B228" i="4"/>
  <c r="B227" i="4"/>
  <c r="B226" i="4"/>
  <c r="B225" i="4"/>
  <c r="B224" i="4"/>
  <c r="B223" i="4"/>
  <c r="B222" i="4"/>
  <c r="B221" i="4"/>
  <c r="B220" i="4"/>
  <c r="B219" i="4"/>
  <c r="B218" i="4"/>
  <c r="B217" i="4"/>
  <c r="B216" i="4"/>
  <c r="B215" i="4"/>
  <c r="B214" i="4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J270" i="4"/>
  <c r="J269" i="4"/>
  <c r="J268" i="4"/>
  <c r="J267" i="4"/>
  <c r="J266" i="4"/>
  <c r="J265" i="4"/>
  <c r="J264" i="4"/>
  <c r="J263" i="4"/>
  <c r="J262" i="4"/>
  <c r="J261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D2" i="4"/>
  <c r="B2" i="4"/>
  <c r="W6" i="6" l="1"/>
  <c r="W52" i="6"/>
  <c r="W65" i="6"/>
  <c r="X95" i="6"/>
  <c r="W109" i="6"/>
  <c r="W136" i="6"/>
  <c r="X137" i="6"/>
  <c r="X80" i="6"/>
  <c r="W158" i="6"/>
  <c r="W134" i="6"/>
  <c r="W86" i="6"/>
  <c r="X126" i="6"/>
  <c r="W66" i="6"/>
  <c r="W73" i="6"/>
  <c r="W100" i="6"/>
  <c r="W138" i="6"/>
  <c r="X132" i="6"/>
  <c r="W165" i="6"/>
  <c r="W10" i="6"/>
  <c r="W108" i="6"/>
  <c r="W26" i="6"/>
  <c r="X27" i="6"/>
  <c r="W58" i="6"/>
  <c r="W133" i="6"/>
  <c r="W155" i="6"/>
  <c r="W163" i="6"/>
  <c r="W167" i="6"/>
  <c r="W145" i="6"/>
  <c r="W76" i="6"/>
  <c r="W106" i="6"/>
  <c r="W107" i="6"/>
  <c r="W67" i="6"/>
  <c r="W135" i="6"/>
  <c r="X19" i="6"/>
  <c r="X7" i="6"/>
  <c r="W119" i="6"/>
  <c r="W46" i="6"/>
  <c r="W101" i="6"/>
  <c r="W62" i="6"/>
  <c r="W15" i="6"/>
  <c r="W103" i="6"/>
  <c r="W24" i="6"/>
  <c r="W12" i="6"/>
  <c r="W115" i="6"/>
  <c r="X98" i="6"/>
  <c r="W8" i="6"/>
  <c r="W156" i="6"/>
  <c r="W164" i="6"/>
  <c r="X122" i="6"/>
  <c r="X159" i="6"/>
  <c r="W44" i="6"/>
  <c r="W69" i="6"/>
  <c r="W110" i="6"/>
  <c r="W34" i="6"/>
  <c r="W39" i="6"/>
  <c r="W68" i="6"/>
  <c r="W148" i="6"/>
  <c r="W117" i="6"/>
  <c r="W63" i="6"/>
  <c r="W64" i="6"/>
  <c r="W71" i="6"/>
  <c r="W4" i="6"/>
  <c r="W152" i="6"/>
  <c r="W153" i="6"/>
  <c r="X162" i="6"/>
  <c r="W166" i="6"/>
  <c r="W93" i="6"/>
  <c r="W53" i="6"/>
  <c r="W146" i="6"/>
  <c r="W14" i="6"/>
  <c r="W90" i="6"/>
  <c r="W74" i="6"/>
  <c r="W32" i="6"/>
  <c r="W22" i="6"/>
  <c r="W9" i="6"/>
  <c r="W50" i="6"/>
  <c r="W92" i="6"/>
  <c r="W97" i="6"/>
  <c r="X56" i="6"/>
  <c r="X151" i="6"/>
  <c r="X113" i="6"/>
  <c r="W17" i="6"/>
  <c r="W36" i="6"/>
  <c r="W48" i="6"/>
  <c r="W60" i="6"/>
  <c r="W84" i="6"/>
  <c r="X33" i="6"/>
  <c r="W120" i="6"/>
  <c r="X20" i="6"/>
  <c r="W37" i="6"/>
  <c r="X127" i="6"/>
  <c r="X88" i="6"/>
  <c r="W57" i="6"/>
  <c r="W139" i="6"/>
  <c r="X75" i="6"/>
  <c r="X30" i="6"/>
  <c r="W114" i="6"/>
  <c r="W104" i="6"/>
  <c r="X140" i="6"/>
  <c r="X13" i="6"/>
  <c r="W25" i="6"/>
  <c r="W49" i="6"/>
  <c r="X81" i="6"/>
  <c r="X82" i="6"/>
  <c r="X128" i="6"/>
  <c r="W35" i="6"/>
  <c r="W142" i="6"/>
  <c r="X116" i="6"/>
  <c r="W118" i="6"/>
  <c r="W144" i="6"/>
  <c r="W3" i="6"/>
  <c r="W72" i="6"/>
  <c r="W28" i="6"/>
  <c r="W2" i="6"/>
  <c r="W41" i="6"/>
  <c r="W149" i="6"/>
  <c r="W154" i="6"/>
  <c r="W160" i="6"/>
  <c r="W18" i="6"/>
  <c r="X18" i="6"/>
  <c r="W121" i="6"/>
  <c r="X121" i="6"/>
  <c r="W20" i="6"/>
  <c r="W43" i="6"/>
  <c r="X43" i="6"/>
  <c r="W88" i="6"/>
  <c r="W89" i="6"/>
  <c r="X101" i="6"/>
  <c r="W123" i="6"/>
  <c r="X123" i="6"/>
  <c r="W30" i="6"/>
  <c r="W31" i="6"/>
  <c r="X15" i="6"/>
  <c r="W112" i="6"/>
  <c r="X112" i="6"/>
  <c r="W13" i="6"/>
  <c r="W21" i="6"/>
  <c r="X24" i="6"/>
  <c r="W51" i="6"/>
  <c r="X51" i="6"/>
  <c r="W82" i="6"/>
  <c r="W83" i="6"/>
  <c r="X115" i="6"/>
  <c r="W157" i="6"/>
  <c r="W125" i="6"/>
  <c r="W161" i="6"/>
  <c r="W27" i="6"/>
  <c r="W137" i="6"/>
  <c r="X46" i="6"/>
  <c r="W87" i="6"/>
  <c r="X87" i="6"/>
  <c r="X62" i="6"/>
  <c r="W29" i="6"/>
  <c r="X29" i="6"/>
  <c r="X103" i="6"/>
  <c r="W38" i="6"/>
  <c r="X38" i="6"/>
  <c r="X12" i="6"/>
  <c r="W124" i="6"/>
  <c r="X124" i="6"/>
  <c r="W111" i="6"/>
  <c r="W143" i="6"/>
  <c r="W47" i="6"/>
  <c r="W130" i="6"/>
  <c r="W77" i="6"/>
  <c r="X77" i="6"/>
  <c r="W96" i="6"/>
  <c r="X96" i="6"/>
  <c r="W23" i="6"/>
  <c r="X23" i="6"/>
  <c r="W45" i="6"/>
  <c r="X45" i="6"/>
  <c r="X6" i="6"/>
  <c r="W54" i="6"/>
  <c r="X54" i="6"/>
  <c r="W127" i="6"/>
  <c r="W85" i="6"/>
  <c r="W61" i="6"/>
  <c r="X61" i="6"/>
  <c r="W75" i="6"/>
  <c r="W59" i="6"/>
  <c r="W102" i="6"/>
  <c r="X102" i="6"/>
  <c r="W140" i="6"/>
  <c r="W16" i="6"/>
  <c r="W11" i="6"/>
  <c r="X11" i="6"/>
  <c r="W81" i="6"/>
  <c r="W91" i="6"/>
  <c r="X73" i="6"/>
  <c r="X58" i="6"/>
  <c r="X166" i="6"/>
  <c r="X10" i="6"/>
  <c r="X79" i="6"/>
  <c r="W80" i="6"/>
  <c r="X94" i="6"/>
  <c r="W95" i="6"/>
  <c r="W42" i="6"/>
  <c r="X69" i="6"/>
  <c r="X3" i="6"/>
  <c r="X8" i="6"/>
  <c r="X41" i="6"/>
  <c r="X136" i="6"/>
  <c r="X160" i="6"/>
  <c r="X165" i="6"/>
  <c r="X155" i="6"/>
  <c r="W7" i="6"/>
  <c r="W78" i="6"/>
  <c r="X76" i="6"/>
  <c r="W159" i="6"/>
  <c r="W105" i="6"/>
  <c r="X106" i="6"/>
  <c r="W128" i="6"/>
  <c r="W129" i="6"/>
  <c r="X34" i="6"/>
  <c r="W126" i="6"/>
  <c r="W70" i="6"/>
  <c r="X52" i="6"/>
  <c r="W116" i="6"/>
  <c r="W141" i="6"/>
  <c r="X148" i="6"/>
  <c r="W5" i="6"/>
  <c r="X63" i="6"/>
  <c r="W98" i="6"/>
  <c r="W99" i="6"/>
  <c r="X100" i="6"/>
  <c r="W55" i="6"/>
  <c r="W56" i="6"/>
  <c r="X71" i="6"/>
  <c r="W131" i="6"/>
  <c r="W132" i="6"/>
  <c r="X133" i="6"/>
  <c r="W150" i="6"/>
  <c r="W151" i="6"/>
  <c r="X152" i="6"/>
  <c r="W147" i="6"/>
  <c r="W162" i="6"/>
  <c r="X163" i="6"/>
  <c r="W40" i="6"/>
  <c r="W113" i="6"/>
  <c r="X93" i="6"/>
  <c r="W19" i="6"/>
  <c r="X78" i="6"/>
  <c r="W94" i="6"/>
  <c r="X119" i="6"/>
  <c r="W122" i="6"/>
  <c r="X37" i="6"/>
  <c r="X85" i="6"/>
  <c r="X89" i="6"/>
  <c r="X57" i="6"/>
  <c r="X139" i="6"/>
  <c r="X59" i="6"/>
  <c r="X31" i="6"/>
  <c r="X114" i="6"/>
  <c r="X104" i="6"/>
  <c r="X16" i="6"/>
  <c r="X21" i="6"/>
  <c r="X25" i="6"/>
  <c r="X49" i="6"/>
  <c r="X91" i="6"/>
  <c r="X83" i="6"/>
  <c r="X157" i="6"/>
  <c r="X110" i="6"/>
  <c r="X125" i="6"/>
  <c r="X68" i="6"/>
  <c r="X161" i="6"/>
  <c r="X120" i="6"/>
  <c r="X17" i="6"/>
  <c r="W79" i="6"/>
  <c r="X42" i="6"/>
  <c r="X44" i="6"/>
  <c r="X36" i="6"/>
  <c r="X48" i="6"/>
  <c r="X53" i="6"/>
  <c r="X60" i="6"/>
  <c r="X146" i="6"/>
  <c r="X84" i="6"/>
  <c r="X14" i="6"/>
  <c r="X90" i="6"/>
  <c r="X74" i="6"/>
  <c r="X32" i="6"/>
  <c r="X22" i="6"/>
  <c r="X9" i="6"/>
  <c r="X50" i="6"/>
  <c r="X92" i="6"/>
  <c r="X97" i="6"/>
  <c r="W33" i="6"/>
  <c r="X108" i="6"/>
  <c r="X35" i="6"/>
  <c r="X66" i="6"/>
  <c r="X118" i="6"/>
  <c r="X105" i="6"/>
  <c r="X109" i="6"/>
  <c r="X129" i="6"/>
  <c r="X142" i="6"/>
  <c r="X70" i="6"/>
  <c r="X67" i="6"/>
  <c r="X141" i="6"/>
  <c r="X144" i="6"/>
  <c r="X5" i="6"/>
  <c r="X72" i="6"/>
  <c r="X99" i="6"/>
  <c r="X26" i="6"/>
  <c r="X4" i="6"/>
  <c r="X2" i="6"/>
  <c r="X134" i="6"/>
  <c r="X135" i="6"/>
  <c r="X153" i="6"/>
  <c r="X154" i="6"/>
  <c r="X167" i="6"/>
  <c r="X164" i="6"/>
  <c r="X158" i="6"/>
  <c r="X107" i="6"/>
  <c r="X111" i="6"/>
  <c r="X39" i="6"/>
  <c r="X86" i="6"/>
  <c r="X65" i="6"/>
  <c r="X143" i="6"/>
  <c r="X117" i="6"/>
  <c r="X64" i="6"/>
  <c r="X47" i="6"/>
  <c r="X138" i="6"/>
  <c r="X28" i="6"/>
  <c r="X55" i="6"/>
  <c r="X130" i="6"/>
  <c r="X131" i="6"/>
  <c r="X149" i="6"/>
  <c r="X150" i="6"/>
  <c r="X156" i="6"/>
  <c r="X147" i="6"/>
  <c r="X145" i="6"/>
  <c r="X40" i="6"/>
  <c r="S3" i="4" l="1"/>
  <c r="T3" i="4"/>
  <c r="U3" i="4"/>
  <c r="V3" i="4"/>
  <c r="S4" i="4"/>
  <c r="T4" i="4"/>
  <c r="U4" i="4"/>
  <c r="V4" i="4"/>
  <c r="S5" i="4"/>
  <c r="T5" i="4"/>
  <c r="U5" i="4"/>
  <c r="V5" i="4"/>
  <c r="S6" i="4"/>
  <c r="T6" i="4"/>
  <c r="U6" i="4"/>
  <c r="V6" i="4"/>
  <c r="S7" i="4"/>
  <c r="T7" i="4"/>
  <c r="U7" i="4"/>
  <c r="V7" i="4"/>
  <c r="S8" i="4"/>
  <c r="T8" i="4"/>
  <c r="U8" i="4"/>
  <c r="V8" i="4"/>
  <c r="S9" i="4"/>
  <c r="T9" i="4"/>
  <c r="U9" i="4"/>
  <c r="V9" i="4"/>
  <c r="S10" i="4"/>
  <c r="T10" i="4"/>
  <c r="U10" i="4"/>
  <c r="V10" i="4"/>
  <c r="S11" i="4"/>
  <c r="T11" i="4"/>
  <c r="U11" i="4"/>
  <c r="V11" i="4"/>
  <c r="S12" i="4"/>
  <c r="T12" i="4"/>
  <c r="U12" i="4"/>
  <c r="V12" i="4"/>
  <c r="S13" i="4"/>
  <c r="T13" i="4"/>
  <c r="U13" i="4"/>
  <c r="V13" i="4"/>
  <c r="S14" i="4"/>
  <c r="T14" i="4"/>
  <c r="U14" i="4"/>
  <c r="V14" i="4"/>
  <c r="S15" i="4"/>
  <c r="T15" i="4"/>
  <c r="U15" i="4"/>
  <c r="V15" i="4"/>
  <c r="S16" i="4"/>
  <c r="T16" i="4"/>
  <c r="U16" i="4"/>
  <c r="V16" i="4"/>
  <c r="S17" i="4"/>
  <c r="T17" i="4"/>
  <c r="U17" i="4"/>
  <c r="V17" i="4"/>
  <c r="S18" i="4"/>
  <c r="T18" i="4"/>
  <c r="U18" i="4"/>
  <c r="V18" i="4"/>
  <c r="S19" i="4"/>
  <c r="T19" i="4"/>
  <c r="U19" i="4"/>
  <c r="V19" i="4"/>
  <c r="S20" i="4"/>
  <c r="T20" i="4"/>
  <c r="U20" i="4"/>
  <c r="V20" i="4"/>
  <c r="S21" i="4"/>
  <c r="T21" i="4"/>
  <c r="U21" i="4"/>
  <c r="V21" i="4"/>
  <c r="S22" i="4"/>
  <c r="T22" i="4"/>
  <c r="U22" i="4"/>
  <c r="V22" i="4"/>
  <c r="S23" i="4"/>
  <c r="T23" i="4"/>
  <c r="U23" i="4"/>
  <c r="V23" i="4"/>
  <c r="S24" i="4"/>
  <c r="T24" i="4"/>
  <c r="U24" i="4"/>
  <c r="V24" i="4"/>
  <c r="S25" i="4"/>
  <c r="T25" i="4"/>
  <c r="U25" i="4"/>
  <c r="V25" i="4"/>
  <c r="S26" i="4"/>
  <c r="T26" i="4"/>
  <c r="U26" i="4"/>
  <c r="V26" i="4"/>
  <c r="S27" i="4"/>
  <c r="T27" i="4"/>
  <c r="U27" i="4"/>
  <c r="V27" i="4"/>
  <c r="S28" i="4"/>
  <c r="T28" i="4"/>
  <c r="U28" i="4"/>
  <c r="V28" i="4"/>
  <c r="S29" i="4"/>
  <c r="T29" i="4"/>
  <c r="U29" i="4"/>
  <c r="V29" i="4"/>
  <c r="S30" i="4"/>
  <c r="T30" i="4"/>
  <c r="U30" i="4"/>
  <c r="V30" i="4"/>
  <c r="S31" i="4"/>
  <c r="T31" i="4"/>
  <c r="U31" i="4"/>
  <c r="V31" i="4"/>
  <c r="S32" i="4"/>
  <c r="T32" i="4"/>
  <c r="U32" i="4"/>
  <c r="V32" i="4"/>
  <c r="S33" i="4"/>
  <c r="T33" i="4"/>
  <c r="U33" i="4"/>
  <c r="V33" i="4"/>
  <c r="S34" i="4"/>
  <c r="T34" i="4"/>
  <c r="U34" i="4"/>
  <c r="V34" i="4"/>
  <c r="S35" i="4"/>
  <c r="T35" i="4"/>
  <c r="U35" i="4"/>
  <c r="V35" i="4"/>
  <c r="S36" i="4"/>
  <c r="T36" i="4"/>
  <c r="U36" i="4"/>
  <c r="V36" i="4"/>
  <c r="S37" i="4"/>
  <c r="T37" i="4"/>
  <c r="U37" i="4"/>
  <c r="V37" i="4"/>
  <c r="S38" i="4"/>
  <c r="T38" i="4"/>
  <c r="U38" i="4"/>
  <c r="V38" i="4"/>
  <c r="S39" i="4"/>
  <c r="T39" i="4"/>
  <c r="U39" i="4"/>
  <c r="V39" i="4"/>
  <c r="S40" i="4"/>
  <c r="T40" i="4"/>
  <c r="U40" i="4"/>
  <c r="V40" i="4"/>
  <c r="S41" i="4"/>
  <c r="T41" i="4"/>
  <c r="U41" i="4"/>
  <c r="V41" i="4"/>
  <c r="S42" i="4"/>
  <c r="T42" i="4"/>
  <c r="U42" i="4"/>
  <c r="V42" i="4"/>
  <c r="S43" i="4"/>
  <c r="T43" i="4"/>
  <c r="U43" i="4"/>
  <c r="V43" i="4"/>
  <c r="S44" i="4"/>
  <c r="T44" i="4"/>
  <c r="U44" i="4"/>
  <c r="V44" i="4"/>
  <c r="S45" i="4"/>
  <c r="T45" i="4"/>
  <c r="U45" i="4"/>
  <c r="V45" i="4"/>
  <c r="S46" i="4"/>
  <c r="T46" i="4"/>
  <c r="U46" i="4"/>
  <c r="V46" i="4"/>
  <c r="S47" i="4"/>
  <c r="T47" i="4"/>
  <c r="U47" i="4"/>
  <c r="V47" i="4"/>
  <c r="S48" i="4"/>
  <c r="T48" i="4"/>
  <c r="U48" i="4"/>
  <c r="V48" i="4"/>
  <c r="S49" i="4"/>
  <c r="T49" i="4"/>
  <c r="U49" i="4"/>
  <c r="V49" i="4"/>
  <c r="S50" i="4"/>
  <c r="T50" i="4"/>
  <c r="U50" i="4"/>
  <c r="V50" i="4"/>
  <c r="S51" i="4"/>
  <c r="T51" i="4"/>
  <c r="U51" i="4"/>
  <c r="V51" i="4"/>
  <c r="S52" i="4"/>
  <c r="T52" i="4"/>
  <c r="U52" i="4"/>
  <c r="V52" i="4"/>
  <c r="S53" i="4"/>
  <c r="T53" i="4"/>
  <c r="U53" i="4"/>
  <c r="V53" i="4"/>
  <c r="S54" i="4"/>
  <c r="T54" i="4"/>
  <c r="U54" i="4"/>
  <c r="V54" i="4"/>
  <c r="S55" i="4"/>
  <c r="T55" i="4"/>
  <c r="U55" i="4"/>
  <c r="V55" i="4"/>
  <c r="S56" i="4"/>
  <c r="T56" i="4"/>
  <c r="U56" i="4"/>
  <c r="V56" i="4"/>
  <c r="S57" i="4"/>
  <c r="T57" i="4"/>
  <c r="U57" i="4"/>
  <c r="V57" i="4"/>
  <c r="S58" i="4"/>
  <c r="T58" i="4"/>
  <c r="U58" i="4"/>
  <c r="V58" i="4"/>
  <c r="S59" i="4"/>
  <c r="T59" i="4"/>
  <c r="U59" i="4"/>
  <c r="V59" i="4"/>
  <c r="S60" i="4"/>
  <c r="T60" i="4"/>
  <c r="U60" i="4"/>
  <c r="V60" i="4"/>
  <c r="S61" i="4"/>
  <c r="T61" i="4"/>
  <c r="U61" i="4"/>
  <c r="V61" i="4"/>
  <c r="S62" i="4"/>
  <c r="T62" i="4"/>
  <c r="U62" i="4"/>
  <c r="V62" i="4"/>
  <c r="S63" i="4"/>
  <c r="T63" i="4"/>
  <c r="U63" i="4"/>
  <c r="V63" i="4"/>
  <c r="S64" i="4"/>
  <c r="T64" i="4"/>
  <c r="U64" i="4"/>
  <c r="V64" i="4"/>
  <c r="S65" i="4"/>
  <c r="T65" i="4"/>
  <c r="U65" i="4"/>
  <c r="V65" i="4"/>
  <c r="S66" i="4"/>
  <c r="T66" i="4"/>
  <c r="U66" i="4"/>
  <c r="V66" i="4"/>
  <c r="S67" i="4"/>
  <c r="T67" i="4"/>
  <c r="U67" i="4"/>
  <c r="V67" i="4"/>
  <c r="S68" i="4"/>
  <c r="T68" i="4"/>
  <c r="U68" i="4"/>
  <c r="V68" i="4"/>
  <c r="S69" i="4"/>
  <c r="T69" i="4"/>
  <c r="U69" i="4"/>
  <c r="V69" i="4"/>
  <c r="S70" i="4"/>
  <c r="T70" i="4"/>
  <c r="U70" i="4"/>
  <c r="V70" i="4"/>
  <c r="S71" i="4"/>
  <c r="T71" i="4"/>
  <c r="U71" i="4"/>
  <c r="V71" i="4"/>
  <c r="S72" i="4"/>
  <c r="T72" i="4"/>
  <c r="U72" i="4"/>
  <c r="V72" i="4"/>
  <c r="S73" i="4"/>
  <c r="T73" i="4"/>
  <c r="U73" i="4"/>
  <c r="V73" i="4"/>
  <c r="S74" i="4"/>
  <c r="T74" i="4"/>
  <c r="U74" i="4"/>
  <c r="V74" i="4"/>
  <c r="S75" i="4"/>
  <c r="T75" i="4"/>
  <c r="U75" i="4"/>
  <c r="V75" i="4"/>
  <c r="S76" i="4"/>
  <c r="T76" i="4"/>
  <c r="U76" i="4"/>
  <c r="V76" i="4"/>
  <c r="S77" i="4"/>
  <c r="T77" i="4"/>
  <c r="U77" i="4"/>
  <c r="V77" i="4"/>
  <c r="S78" i="4"/>
  <c r="T78" i="4"/>
  <c r="U78" i="4"/>
  <c r="V78" i="4"/>
  <c r="S79" i="4"/>
  <c r="T79" i="4"/>
  <c r="U79" i="4"/>
  <c r="V79" i="4"/>
  <c r="S80" i="4"/>
  <c r="T80" i="4"/>
  <c r="U80" i="4"/>
  <c r="V80" i="4"/>
  <c r="S81" i="4"/>
  <c r="T81" i="4"/>
  <c r="U81" i="4"/>
  <c r="V81" i="4"/>
  <c r="S82" i="4"/>
  <c r="T82" i="4"/>
  <c r="U82" i="4"/>
  <c r="V82" i="4"/>
  <c r="S83" i="4"/>
  <c r="T83" i="4"/>
  <c r="U83" i="4"/>
  <c r="V83" i="4"/>
  <c r="S84" i="4"/>
  <c r="T84" i="4"/>
  <c r="U84" i="4"/>
  <c r="V84" i="4"/>
  <c r="S85" i="4"/>
  <c r="T85" i="4"/>
  <c r="U85" i="4"/>
  <c r="V85" i="4"/>
  <c r="S86" i="4"/>
  <c r="T86" i="4"/>
  <c r="U86" i="4"/>
  <c r="V86" i="4"/>
  <c r="S87" i="4"/>
  <c r="T87" i="4"/>
  <c r="U87" i="4"/>
  <c r="V87" i="4"/>
  <c r="S88" i="4"/>
  <c r="T88" i="4"/>
  <c r="U88" i="4"/>
  <c r="V88" i="4"/>
  <c r="S89" i="4"/>
  <c r="T89" i="4"/>
  <c r="U89" i="4"/>
  <c r="V89" i="4"/>
  <c r="S90" i="4"/>
  <c r="T90" i="4"/>
  <c r="U90" i="4"/>
  <c r="V90" i="4"/>
  <c r="S91" i="4"/>
  <c r="T91" i="4"/>
  <c r="U91" i="4"/>
  <c r="V91" i="4"/>
  <c r="S92" i="4"/>
  <c r="T92" i="4"/>
  <c r="U92" i="4"/>
  <c r="V92" i="4"/>
  <c r="S93" i="4"/>
  <c r="T93" i="4"/>
  <c r="U93" i="4"/>
  <c r="V93" i="4"/>
  <c r="S94" i="4"/>
  <c r="T94" i="4"/>
  <c r="U94" i="4"/>
  <c r="V94" i="4"/>
  <c r="S95" i="4"/>
  <c r="T95" i="4"/>
  <c r="U95" i="4"/>
  <c r="V95" i="4"/>
  <c r="S96" i="4"/>
  <c r="T96" i="4"/>
  <c r="U96" i="4"/>
  <c r="V96" i="4"/>
  <c r="S97" i="4"/>
  <c r="T97" i="4"/>
  <c r="U97" i="4"/>
  <c r="V97" i="4"/>
  <c r="S98" i="4"/>
  <c r="T98" i="4"/>
  <c r="U98" i="4"/>
  <c r="V98" i="4"/>
  <c r="S99" i="4"/>
  <c r="T99" i="4"/>
  <c r="U99" i="4"/>
  <c r="V99" i="4"/>
  <c r="S100" i="4"/>
  <c r="T100" i="4"/>
  <c r="U100" i="4"/>
  <c r="V100" i="4"/>
  <c r="S101" i="4"/>
  <c r="T101" i="4"/>
  <c r="U101" i="4"/>
  <c r="V101" i="4"/>
  <c r="S102" i="4"/>
  <c r="T102" i="4"/>
  <c r="U102" i="4"/>
  <c r="V102" i="4"/>
  <c r="S103" i="4"/>
  <c r="T103" i="4"/>
  <c r="U103" i="4"/>
  <c r="V103" i="4"/>
  <c r="S104" i="4"/>
  <c r="T104" i="4"/>
  <c r="U104" i="4"/>
  <c r="V104" i="4"/>
  <c r="S105" i="4"/>
  <c r="T105" i="4"/>
  <c r="U105" i="4"/>
  <c r="V105" i="4"/>
  <c r="S106" i="4"/>
  <c r="T106" i="4"/>
  <c r="U106" i="4"/>
  <c r="V106" i="4"/>
  <c r="S107" i="4"/>
  <c r="T107" i="4"/>
  <c r="U107" i="4"/>
  <c r="V107" i="4"/>
  <c r="S108" i="4"/>
  <c r="T108" i="4"/>
  <c r="U108" i="4"/>
  <c r="V108" i="4"/>
  <c r="S109" i="4"/>
  <c r="T109" i="4"/>
  <c r="U109" i="4"/>
  <c r="V109" i="4"/>
  <c r="S110" i="4"/>
  <c r="T110" i="4"/>
  <c r="U110" i="4"/>
  <c r="V110" i="4"/>
  <c r="S111" i="4"/>
  <c r="T111" i="4"/>
  <c r="U111" i="4"/>
  <c r="V111" i="4"/>
  <c r="S112" i="4"/>
  <c r="T112" i="4"/>
  <c r="U112" i="4"/>
  <c r="V112" i="4"/>
  <c r="S113" i="4"/>
  <c r="T113" i="4"/>
  <c r="U113" i="4"/>
  <c r="V113" i="4"/>
  <c r="S114" i="4"/>
  <c r="T114" i="4"/>
  <c r="U114" i="4"/>
  <c r="V114" i="4"/>
  <c r="S115" i="4"/>
  <c r="T115" i="4"/>
  <c r="U115" i="4"/>
  <c r="V115" i="4"/>
  <c r="S116" i="4"/>
  <c r="T116" i="4"/>
  <c r="U116" i="4"/>
  <c r="V116" i="4"/>
  <c r="S117" i="4"/>
  <c r="T117" i="4"/>
  <c r="U117" i="4"/>
  <c r="V117" i="4"/>
  <c r="S118" i="4"/>
  <c r="T118" i="4"/>
  <c r="U118" i="4"/>
  <c r="V118" i="4"/>
  <c r="S119" i="4"/>
  <c r="T119" i="4"/>
  <c r="U119" i="4"/>
  <c r="V119" i="4"/>
  <c r="S120" i="4"/>
  <c r="T120" i="4"/>
  <c r="U120" i="4"/>
  <c r="V120" i="4"/>
  <c r="S121" i="4"/>
  <c r="T121" i="4"/>
  <c r="U121" i="4"/>
  <c r="V121" i="4"/>
  <c r="S122" i="4"/>
  <c r="T122" i="4"/>
  <c r="U122" i="4"/>
  <c r="V122" i="4"/>
  <c r="S123" i="4"/>
  <c r="T123" i="4"/>
  <c r="U123" i="4"/>
  <c r="V123" i="4"/>
  <c r="S124" i="4"/>
  <c r="T124" i="4"/>
  <c r="U124" i="4"/>
  <c r="V124" i="4"/>
  <c r="S125" i="4"/>
  <c r="T125" i="4"/>
  <c r="U125" i="4"/>
  <c r="V125" i="4"/>
  <c r="S126" i="4"/>
  <c r="T126" i="4"/>
  <c r="U126" i="4"/>
  <c r="V126" i="4"/>
  <c r="S127" i="4"/>
  <c r="T127" i="4"/>
  <c r="U127" i="4"/>
  <c r="V127" i="4"/>
  <c r="S128" i="4"/>
  <c r="T128" i="4"/>
  <c r="U128" i="4"/>
  <c r="V128" i="4"/>
  <c r="S129" i="4"/>
  <c r="T129" i="4"/>
  <c r="U129" i="4"/>
  <c r="V129" i="4"/>
  <c r="S130" i="4"/>
  <c r="T130" i="4"/>
  <c r="U130" i="4"/>
  <c r="V130" i="4"/>
  <c r="S131" i="4"/>
  <c r="T131" i="4"/>
  <c r="U131" i="4"/>
  <c r="V131" i="4"/>
  <c r="S132" i="4"/>
  <c r="T132" i="4"/>
  <c r="U132" i="4"/>
  <c r="V132" i="4"/>
  <c r="S133" i="4"/>
  <c r="T133" i="4"/>
  <c r="U133" i="4"/>
  <c r="V133" i="4"/>
  <c r="S134" i="4"/>
  <c r="T134" i="4"/>
  <c r="U134" i="4"/>
  <c r="V134" i="4"/>
  <c r="S135" i="4"/>
  <c r="T135" i="4"/>
  <c r="U135" i="4"/>
  <c r="V135" i="4"/>
  <c r="S136" i="4"/>
  <c r="T136" i="4"/>
  <c r="U136" i="4"/>
  <c r="V136" i="4"/>
  <c r="S137" i="4"/>
  <c r="T137" i="4"/>
  <c r="U137" i="4"/>
  <c r="V137" i="4"/>
  <c r="S138" i="4"/>
  <c r="T138" i="4"/>
  <c r="U138" i="4"/>
  <c r="V138" i="4"/>
  <c r="S139" i="4"/>
  <c r="T139" i="4"/>
  <c r="U139" i="4"/>
  <c r="V139" i="4"/>
  <c r="S140" i="4"/>
  <c r="T140" i="4"/>
  <c r="U140" i="4"/>
  <c r="V140" i="4"/>
  <c r="S141" i="4"/>
  <c r="T141" i="4"/>
  <c r="U141" i="4"/>
  <c r="V141" i="4"/>
  <c r="S142" i="4"/>
  <c r="T142" i="4"/>
  <c r="U142" i="4"/>
  <c r="V142" i="4"/>
  <c r="S143" i="4"/>
  <c r="T143" i="4"/>
  <c r="U143" i="4"/>
  <c r="V143" i="4"/>
  <c r="S144" i="4"/>
  <c r="T144" i="4"/>
  <c r="U144" i="4"/>
  <c r="V144" i="4"/>
  <c r="S145" i="4"/>
  <c r="T145" i="4"/>
  <c r="U145" i="4"/>
  <c r="V145" i="4"/>
  <c r="S146" i="4"/>
  <c r="T146" i="4"/>
  <c r="U146" i="4"/>
  <c r="V146" i="4"/>
  <c r="S147" i="4"/>
  <c r="T147" i="4"/>
  <c r="U147" i="4"/>
  <c r="V147" i="4"/>
  <c r="S148" i="4"/>
  <c r="T148" i="4"/>
  <c r="U148" i="4"/>
  <c r="V148" i="4"/>
  <c r="S149" i="4"/>
  <c r="T149" i="4"/>
  <c r="U149" i="4"/>
  <c r="V149" i="4"/>
  <c r="S150" i="4"/>
  <c r="T150" i="4"/>
  <c r="U150" i="4"/>
  <c r="V150" i="4"/>
  <c r="S151" i="4"/>
  <c r="T151" i="4"/>
  <c r="U151" i="4"/>
  <c r="V151" i="4"/>
  <c r="S152" i="4"/>
  <c r="T152" i="4"/>
  <c r="U152" i="4"/>
  <c r="V152" i="4"/>
  <c r="S153" i="4"/>
  <c r="T153" i="4"/>
  <c r="U153" i="4"/>
  <c r="V153" i="4"/>
  <c r="S154" i="4"/>
  <c r="T154" i="4"/>
  <c r="U154" i="4"/>
  <c r="V154" i="4"/>
  <c r="S155" i="4"/>
  <c r="T155" i="4"/>
  <c r="U155" i="4"/>
  <c r="V155" i="4"/>
  <c r="S156" i="4"/>
  <c r="T156" i="4"/>
  <c r="U156" i="4"/>
  <c r="V156" i="4"/>
  <c r="S157" i="4"/>
  <c r="T157" i="4"/>
  <c r="U157" i="4"/>
  <c r="V157" i="4"/>
  <c r="S158" i="4"/>
  <c r="T158" i="4"/>
  <c r="U158" i="4"/>
  <c r="V158" i="4"/>
  <c r="S159" i="4"/>
  <c r="T159" i="4"/>
  <c r="U159" i="4"/>
  <c r="V159" i="4"/>
  <c r="S160" i="4"/>
  <c r="T160" i="4"/>
  <c r="U160" i="4"/>
  <c r="V160" i="4"/>
  <c r="S161" i="4"/>
  <c r="T161" i="4"/>
  <c r="U161" i="4"/>
  <c r="V161" i="4"/>
  <c r="S162" i="4"/>
  <c r="T162" i="4"/>
  <c r="U162" i="4"/>
  <c r="V162" i="4"/>
  <c r="S163" i="4"/>
  <c r="T163" i="4"/>
  <c r="U163" i="4"/>
  <c r="V163" i="4"/>
  <c r="S164" i="4"/>
  <c r="T164" i="4"/>
  <c r="U164" i="4"/>
  <c r="V164" i="4"/>
  <c r="S165" i="4"/>
  <c r="T165" i="4"/>
  <c r="U165" i="4"/>
  <c r="V165" i="4"/>
  <c r="S166" i="4"/>
  <c r="T166" i="4"/>
  <c r="U166" i="4"/>
  <c r="V166" i="4"/>
  <c r="S167" i="4"/>
  <c r="T167" i="4"/>
  <c r="U167" i="4"/>
  <c r="V167" i="4"/>
  <c r="S168" i="4"/>
  <c r="T168" i="4"/>
  <c r="U168" i="4"/>
  <c r="V168" i="4"/>
  <c r="S169" i="4"/>
  <c r="T169" i="4"/>
  <c r="U169" i="4"/>
  <c r="V169" i="4"/>
  <c r="S170" i="4"/>
  <c r="T170" i="4"/>
  <c r="U170" i="4"/>
  <c r="V170" i="4"/>
  <c r="S171" i="4"/>
  <c r="T171" i="4"/>
  <c r="U171" i="4"/>
  <c r="V171" i="4"/>
  <c r="S172" i="4"/>
  <c r="T172" i="4"/>
  <c r="U172" i="4"/>
  <c r="V172" i="4"/>
  <c r="S173" i="4"/>
  <c r="T173" i="4"/>
  <c r="U173" i="4"/>
  <c r="V173" i="4"/>
  <c r="S174" i="4"/>
  <c r="T174" i="4"/>
  <c r="U174" i="4"/>
  <c r="V174" i="4"/>
  <c r="S175" i="4"/>
  <c r="T175" i="4"/>
  <c r="U175" i="4"/>
  <c r="V175" i="4"/>
  <c r="S176" i="4"/>
  <c r="T176" i="4"/>
  <c r="U176" i="4"/>
  <c r="V176" i="4"/>
  <c r="S177" i="4"/>
  <c r="T177" i="4"/>
  <c r="U177" i="4"/>
  <c r="V177" i="4"/>
  <c r="S178" i="4"/>
  <c r="T178" i="4"/>
  <c r="U178" i="4"/>
  <c r="V178" i="4"/>
  <c r="S179" i="4"/>
  <c r="T179" i="4"/>
  <c r="U179" i="4"/>
  <c r="V179" i="4"/>
  <c r="S180" i="4"/>
  <c r="T180" i="4"/>
  <c r="U180" i="4"/>
  <c r="V180" i="4"/>
  <c r="S181" i="4"/>
  <c r="T181" i="4"/>
  <c r="U181" i="4"/>
  <c r="V181" i="4"/>
  <c r="S182" i="4"/>
  <c r="T182" i="4"/>
  <c r="U182" i="4"/>
  <c r="V182" i="4"/>
  <c r="S183" i="4"/>
  <c r="T183" i="4"/>
  <c r="U183" i="4"/>
  <c r="V183" i="4"/>
  <c r="S184" i="4"/>
  <c r="T184" i="4"/>
  <c r="U184" i="4"/>
  <c r="V184" i="4"/>
  <c r="S185" i="4"/>
  <c r="T185" i="4"/>
  <c r="U185" i="4"/>
  <c r="V185" i="4"/>
  <c r="S186" i="4"/>
  <c r="T186" i="4"/>
  <c r="U186" i="4"/>
  <c r="V186" i="4"/>
  <c r="S187" i="4"/>
  <c r="T187" i="4"/>
  <c r="U187" i="4"/>
  <c r="V187" i="4"/>
  <c r="S188" i="4"/>
  <c r="T188" i="4"/>
  <c r="U188" i="4"/>
  <c r="V188" i="4"/>
  <c r="S189" i="4"/>
  <c r="T189" i="4"/>
  <c r="U189" i="4"/>
  <c r="V189" i="4"/>
  <c r="S190" i="4"/>
  <c r="T190" i="4"/>
  <c r="U190" i="4"/>
  <c r="V190" i="4"/>
  <c r="S191" i="4"/>
  <c r="T191" i="4"/>
  <c r="U191" i="4"/>
  <c r="V191" i="4"/>
  <c r="S192" i="4"/>
  <c r="T192" i="4"/>
  <c r="U192" i="4"/>
  <c r="V192" i="4"/>
  <c r="S193" i="4"/>
  <c r="T193" i="4"/>
  <c r="U193" i="4"/>
  <c r="V193" i="4"/>
  <c r="S194" i="4"/>
  <c r="T194" i="4"/>
  <c r="U194" i="4"/>
  <c r="V194" i="4"/>
  <c r="S195" i="4"/>
  <c r="T195" i="4"/>
  <c r="U195" i="4"/>
  <c r="V195" i="4"/>
  <c r="S196" i="4"/>
  <c r="T196" i="4"/>
  <c r="U196" i="4"/>
  <c r="V196" i="4"/>
  <c r="S197" i="4"/>
  <c r="T197" i="4"/>
  <c r="U197" i="4"/>
  <c r="V197" i="4"/>
  <c r="S198" i="4"/>
  <c r="T198" i="4"/>
  <c r="U198" i="4"/>
  <c r="V198" i="4"/>
  <c r="S199" i="4"/>
  <c r="T199" i="4"/>
  <c r="U199" i="4"/>
  <c r="V199" i="4"/>
  <c r="S200" i="4"/>
  <c r="T200" i="4"/>
  <c r="U200" i="4"/>
  <c r="V200" i="4"/>
  <c r="S201" i="4"/>
  <c r="T201" i="4"/>
  <c r="U201" i="4"/>
  <c r="V201" i="4"/>
  <c r="S202" i="4"/>
  <c r="T202" i="4"/>
  <c r="U202" i="4"/>
  <c r="V202" i="4"/>
  <c r="S203" i="4"/>
  <c r="T203" i="4"/>
  <c r="U203" i="4"/>
  <c r="V203" i="4"/>
  <c r="S204" i="4"/>
  <c r="T204" i="4"/>
  <c r="U204" i="4"/>
  <c r="V204" i="4"/>
  <c r="S205" i="4"/>
  <c r="T205" i="4"/>
  <c r="U205" i="4"/>
  <c r="V205" i="4"/>
  <c r="S206" i="4"/>
  <c r="T206" i="4"/>
  <c r="U206" i="4"/>
  <c r="V206" i="4"/>
  <c r="S207" i="4"/>
  <c r="T207" i="4"/>
  <c r="U207" i="4"/>
  <c r="V207" i="4"/>
  <c r="S208" i="4"/>
  <c r="T208" i="4"/>
  <c r="U208" i="4"/>
  <c r="V208" i="4"/>
  <c r="S209" i="4"/>
  <c r="T209" i="4"/>
  <c r="U209" i="4"/>
  <c r="V209" i="4"/>
  <c r="S210" i="4"/>
  <c r="T210" i="4"/>
  <c r="U210" i="4"/>
  <c r="V210" i="4"/>
  <c r="S211" i="4"/>
  <c r="T211" i="4"/>
  <c r="U211" i="4"/>
  <c r="V211" i="4"/>
  <c r="S212" i="4"/>
  <c r="T212" i="4"/>
  <c r="U212" i="4"/>
  <c r="V212" i="4"/>
  <c r="S213" i="4"/>
  <c r="T213" i="4"/>
  <c r="U213" i="4"/>
  <c r="V213" i="4"/>
  <c r="S214" i="4"/>
  <c r="T214" i="4"/>
  <c r="U214" i="4"/>
  <c r="V214" i="4"/>
  <c r="S215" i="4"/>
  <c r="T215" i="4"/>
  <c r="U215" i="4"/>
  <c r="V215" i="4"/>
  <c r="S216" i="4"/>
  <c r="T216" i="4"/>
  <c r="U216" i="4"/>
  <c r="V216" i="4"/>
  <c r="S217" i="4"/>
  <c r="T217" i="4"/>
  <c r="U217" i="4"/>
  <c r="V217" i="4"/>
  <c r="S218" i="4"/>
  <c r="T218" i="4"/>
  <c r="U218" i="4"/>
  <c r="V218" i="4"/>
  <c r="S219" i="4"/>
  <c r="T219" i="4"/>
  <c r="U219" i="4"/>
  <c r="V219" i="4"/>
  <c r="S220" i="4"/>
  <c r="T220" i="4"/>
  <c r="U220" i="4"/>
  <c r="V220" i="4"/>
  <c r="S221" i="4"/>
  <c r="T221" i="4"/>
  <c r="U221" i="4"/>
  <c r="V221" i="4"/>
  <c r="S222" i="4"/>
  <c r="T222" i="4"/>
  <c r="U222" i="4"/>
  <c r="V222" i="4"/>
  <c r="S223" i="4"/>
  <c r="T223" i="4"/>
  <c r="U223" i="4"/>
  <c r="V223" i="4"/>
  <c r="S224" i="4"/>
  <c r="T224" i="4"/>
  <c r="U224" i="4"/>
  <c r="V224" i="4"/>
  <c r="S225" i="4"/>
  <c r="T225" i="4"/>
  <c r="U225" i="4"/>
  <c r="V225" i="4"/>
  <c r="S226" i="4"/>
  <c r="T226" i="4"/>
  <c r="U226" i="4"/>
  <c r="V226" i="4"/>
  <c r="S227" i="4"/>
  <c r="T227" i="4"/>
  <c r="U227" i="4"/>
  <c r="V227" i="4"/>
  <c r="S228" i="4"/>
  <c r="T228" i="4"/>
  <c r="U228" i="4"/>
  <c r="V228" i="4"/>
  <c r="S229" i="4"/>
  <c r="T229" i="4"/>
  <c r="U229" i="4"/>
  <c r="V229" i="4"/>
  <c r="S230" i="4"/>
  <c r="T230" i="4"/>
  <c r="U230" i="4"/>
  <c r="V230" i="4"/>
  <c r="S231" i="4"/>
  <c r="T231" i="4"/>
  <c r="U231" i="4"/>
  <c r="V231" i="4"/>
  <c r="S232" i="4"/>
  <c r="T232" i="4"/>
  <c r="U232" i="4"/>
  <c r="V232" i="4"/>
  <c r="S233" i="4"/>
  <c r="T233" i="4"/>
  <c r="U233" i="4"/>
  <c r="V233" i="4"/>
  <c r="S234" i="4"/>
  <c r="T234" i="4"/>
  <c r="U234" i="4"/>
  <c r="V234" i="4"/>
  <c r="S235" i="4"/>
  <c r="T235" i="4"/>
  <c r="U235" i="4"/>
  <c r="V235" i="4"/>
  <c r="S236" i="4"/>
  <c r="T236" i="4"/>
  <c r="U236" i="4"/>
  <c r="V236" i="4"/>
  <c r="S237" i="4"/>
  <c r="T237" i="4"/>
  <c r="U237" i="4"/>
  <c r="V237" i="4"/>
  <c r="S238" i="4"/>
  <c r="T238" i="4"/>
  <c r="U238" i="4"/>
  <c r="V238" i="4"/>
  <c r="S239" i="4"/>
  <c r="T239" i="4"/>
  <c r="U239" i="4"/>
  <c r="V239" i="4"/>
  <c r="S240" i="4"/>
  <c r="T240" i="4"/>
  <c r="U240" i="4"/>
  <c r="V240" i="4"/>
  <c r="S241" i="4"/>
  <c r="T241" i="4"/>
  <c r="U241" i="4"/>
  <c r="V241" i="4"/>
  <c r="S242" i="4"/>
  <c r="T242" i="4"/>
  <c r="U242" i="4"/>
  <c r="V242" i="4"/>
  <c r="S243" i="4"/>
  <c r="T243" i="4"/>
  <c r="U243" i="4"/>
  <c r="V243" i="4"/>
  <c r="S244" i="4"/>
  <c r="T244" i="4"/>
  <c r="U244" i="4"/>
  <c r="V244" i="4"/>
  <c r="S245" i="4"/>
  <c r="T245" i="4"/>
  <c r="U245" i="4"/>
  <c r="V245" i="4"/>
  <c r="S246" i="4"/>
  <c r="T246" i="4"/>
  <c r="U246" i="4"/>
  <c r="V246" i="4"/>
  <c r="S247" i="4"/>
  <c r="T247" i="4"/>
  <c r="U247" i="4"/>
  <c r="V247" i="4"/>
  <c r="S248" i="4"/>
  <c r="T248" i="4"/>
  <c r="U248" i="4"/>
  <c r="V248" i="4"/>
  <c r="S249" i="4"/>
  <c r="T249" i="4"/>
  <c r="U249" i="4"/>
  <c r="V249" i="4"/>
  <c r="S250" i="4"/>
  <c r="T250" i="4"/>
  <c r="U250" i="4"/>
  <c r="V250" i="4"/>
  <c r="S251" i="4"/>
  <c r="T251" i="4"/>
  <c r="U251" i="4"/>
  <c r="V251" i="4"/>
  <c r="S252" i="4"/>
  <c r="T252" i="4"/>
  <c r="U252" i="4"/>
  <c r="V252" i="4"/>
  <c r="S253" i="4"/>
  <c r="T253" i="4"/>
  <c r="U253" i="4"/>
  <c r="V253" i="4"/>
  <c r="S254" i="4"/>
  <c r="T254" i="4"/>
  <c r="U254" i="4"/>
  <c r="V254" i="4"/>
  <c r="S255" i="4"/>
  <c r="T255" i="4"/>
  <c r="U255" i="4"/>
  <c r="V255" i="4"/>
  <c r="S256" i="4"/>
  <c r="T256" i="4"/>
  <c r="U256" i="4"/>
  <c r="V256" i="4"/>
  <c r="S257" i="4"/>
  <c r="T257" i="4"/>
  <c r="U257" i="4"/>
  <c r="V257" i="4"/>
  <c r="S258" i="4"/>
  <c r="T258" i="4"/>
  <c r="U258" i="4"/>
  <c r="V258" i="4"/>
  <c r="S259" i="4"/>
  <c r="T259" i="4"/>
  <c r="U259" i="4"/>
  <c r="V259" i="4"/>
  <c r="S260" i="4"/>
  <c r="T260" i="4"/>
  <c r="U260" i="4"/>
  <c r="V260" i="4"/>
  <c r="S261" i="4"/>
  <c r="T261" i="4"/>
  <c r="U261" i="4"/>
  <c r="V261" i="4"/>
  <c r="S262" i="4"/>
  <c r="T262" i="4"/>
  <c r="U262" i="4"/>
  <c r="V262" i="4"/>
  <c r="S263" i="4"/>
  <c r="T263" i="4"/>
  <c r="U263" i="4"/>
  <c r="V263" i="4"/>
  <c r="S264" i="4"/>
  <c r="T264" i="4"/>
  <c r="U264" i="4"/>
  <c r="V264" i="4"/>
  <c r="S265" i="4"/>
  <c r="T265" i="4"/>
  <c r="U265" i="4"/>
  <c r="V265" i="4"/>
  <c r="S266" i="4"/>
  <c r="T266" i="4"/>
  <c r="U266" i="4"/>
  <c r="V266" i="4"/>
  <c r="S267" i="4"/>
  <c r="T267" i="4"/>
  <c r="U267" i="4"/>
  <c r="V267" i="4"/>
  <c r="S268" i="4"/>
  <c r="T268" i="4"/>
  <c r="U268" i="4"/>
  <c r="V268" i="4"/>
  <c r="S269" i="4"/>
  <c r="T269" i="4"/>
  <c r="U269" i="4"/>
  <c r="V269" i="4"/>
  <c r="S270" i="4"/>
  <c r="T270" i="4"/>
  <c r="U270" i="4"/>
  <c r="V270" i="4"/>
  <c r="U2" i="4" l="1"/>
  <c r="V2" i="4"/>
  <c r="S2" i="4"/>
  <c r="T2" i="4"/>
</calcChain>
</file>

<file path=xl/sharedStrings.xml><?xml version="1.0" encoding="utf-8"?>
<sst xmlns="http://schemas.openxmlformats.org/spreadsheetml/2006/main" count="4099" uniqueCount="466">
  <si>
    <t>Component</t>
  </si>
  <si>
    <t>Effects</t>
  </si>
  <si>
    <t>Current_Controls</t>
  </si>
  <si>
    <t>Wells</t>
  </si>
  <si>
    <t>Pipelines</t>
  </si>
  <si>
    <t>Roads and infrastructure</t>
  </si>
  <si>
    <t>Construction</t>
  </si>
  <si>
    <t>Decomissioning</t>
  </si>
  <si>
    <t>Activities</t>
  </si>
  <si>
    <t>Drilling and logging</t>
  </si>
  <si>
    <t>Site preparation</t>
  </si>
  <si>
    <t>Cementing and casing</t>
  </si>
  <si>
    <t>Production</t>
  </si>
  <si>
    <t>Exploration and appraisal</t>
  </si>
  <si>
    <t>Life_cycle</t>
  </si>
  <si>
    <t>Ground-based geophysics</t>
  </si>
  <si>
    <t>Drilling and coring</t>
  </si>
  <si>
    <t>Surface core testing</t>
  </si>
  <si>
    <t>Drill stem testing (extraction)</t>
  </si>
  <si>
    <t>Slug testing (injection)</t>
  </si>
  <si>
    <t>Geochemistry testing</t>
  </si>
  <si>
    <t>Drill cutting disposal</t>
  </si>
  <si>
    <t>Airborne geophysics</t>
  </si>
  <si>
    <t>Subsurface geophysics</t>
  </si>
  <si>
    <t>Abandonment</t>
  </si>
  <si>
    <t>Materials delivery and storage</t>
  </si>
  <si>
    <t>Remediation</t>
  </si>
  <si>
    <t>Work-over</t>
  </si>
  <si>
    <t>Waste disposal</t>
  </si>
  <si>
    <t>Water injection</t>
  </si>
  <si>
    <t>Water sourcing (for injection)</t>
  </si>
  <si>
    <t>Dismantling</t>
  </si>
  <si>
    <t>Signage</t>
  </si>
  <si>
    <t>Work over</t>
  </si>
  <si>
    <t>TSS</t>
  </si>
  <si>
    <t>Disruption of natural surface drainage</t>
  </si>
  <si>
    <t>Soil erosion following heavy rainfall</t>
  </si>
  <si>
    <t>Aquifer depressurisation (coal seam)</t>
  </si>
  <si>
    <t>Aquifer depressurisation (fault-mediated)</t>
  </si>
  <si>
    <t>Subsidence</t>
  </si>
  <si>
    <t>Aquifer pressurisation (fault-mediated)</t>
  </si>
  <si>
    <t>Processing</t>
  </si>
  <si>
    <t>Fuel and oil storage facilities</t>
  </si>
  <si>
    <t>Gas compression stations</t>
  </si>
  <si>
    <t>Hi_Lik</t>
  </si>
  <si>
    <t>Lo_Lik</t>
  </si>
  <si>
    <t>Hi_Det</t>
  </si>
  <si>
    <t>Lo_Det</t>
  </si>
  <si>
    <t>Hi_RPN</t>
  </si>
  <si>
    <t>Salt storage</t>
  </si>
  <si>
    <t>Impacts of ground support staff</t>
  </si>
  <si>
    <t>Litter, spills</t>
  </si>
  <si>
    <t>Number of drilling control issues</t>
  </si>
  <si>
    <t>NA</t>
  </si>
  <si>
    <t>Recovered fluid disposal</t>
  </si>
  <si>
    <t>Fluid loss to aquifer</t>
  </si>
  <si>
    <t>Overflow and/or loss of containment</t>
  </si>
  <si>
    <t>Bore leakage between aquifers</t>
  </si>
  <si>
    <t>Bore leakage to surface</t>
  </si>
  <si>
    <t>Mud and drill cutting spillage</t>
  </si>
  <si>
    <t>Pump testing</t>
  </si>
  <si>
    <t>Reduction in pressure head</t>
  </si>
  <si>
    <t>Deliberate</t>
  </si>
  <si>
    <t>Incomplete/compromised cementing/casing (linking aquifers)</t>
  </si>
  <si>
    <t>Incomplete/compromised cementing/casing (gas leakage)</t>
  </si>
  <si>
    <t>Connecting aquifers</t>
  </si>
  <si>
    <t>Aquifer properties</t>
  </si>
  <si>
    <t>Changing non-target aquifer properties (physical or chemical)</t>
  </si>
  <si>
    <t>Contaminate non-target aquifer (chemical)</t>
  </si>
  <si>
    <t>Changing target aquifer properties (physical or chemical)</t>
  </si>
  <si>
    <t>Contaminate target aquifer (chemical)</t>
  </si>
  <si>
    <t>Spillage and/or inappropriate disposal</t>
  </si>
  <si>
    <t>Perforation</t>
  </si>
  <si>
    <t>Pump and well head installation</t>
  </si>
  <si>
    <t>Miss perforation target and connect aquifers through the well</t>
  </si>
  <si>
    <t>Mud spillage and poor rubbish disposal</t>
  </si>
  <si>
    <t>Inspection and well maintenance</t>
  </si>
  <si>
    <t>Aquifer depressurisation (aquitard-absent)</t>
  </si>
  <si>
    <t>Aquitard leaks</t>
  </si>
  <si>
    <t>Depressurisation</t>
  </si>
  <si>
    <t>Soil chemistry changes following irrigation</t>
  </si>
  <si>
    <t>Soil salt mobilisation following irrigation</t>
  </si>
  <si>
    <t>Increase discharge to rivers following irrigation</t>
  </si>
  <si>
    <t>Discharge to river following heavy rainfall</t>
  </si>
  <si>
    <t>Discharge to river</t>
  </si>
  <si>
    <t>TDS</t>
  </si>
  <si>
    <t>(blank)</t>
  </si>
  <si>
    <t>TSS, SW flow</t>
  </si>
  <si>
    <t>GW quality</t>
  </si>
  <si>
    <t>Stressors</t>
  </si>
  <si>
    <t>Cement interaction with aquifer (leaching Ca(OH)2)</t>
  </si>
  <si>
    <t>Leaching from storage ponds</t>
  </si>
  <si>
    <t>Dam failure</t>
  </si>
  <si>
    <t>Extracting river water for shandying</t>
  </si>
  <si>
    <t>SW flow</t>
  </si>
  <si>
    <t>TSS, TDS</t>
  </si>
  <si>
    <t>Adds to co-produced water</t>
  </si>
  <si>
    <t>Extracting river water for injection</t>
  </si>
  <si>
    <t>Pressure concrete durability</t>
  </si>
  <si>
    <t>Pressure concrete</t>
  </si>
  <si>
    <t>Incomplete seal</t>
  </si>
  <si>
    <t>Pressure concrete completion</t>
  </si>
  <si>
    <t>Seal integrity loss</t>
  </si>
  <si>
    <t>TDS, Hydrocarbons</t>
  </si>
  <si>
    <t>Hypersaline brine ponds</t>
  </si>
  <si>
    <t>Spillage</t>
  </si>
  <si>
    <t>Dust suppression</t>
  </si>
  <si>
    <t>Accidental intersection of aquifer</t>
  </si>
  <si>
    <t>Groundwater monitoring bore construction</t>
  </si>
  <si>
    <t>Cuttings disposal</t>
  </si>
  <si>
    <t>Incomplete grouting</t>
  </si>
  <si>
    <t xml:space="preserve">Gas processing plant </t>
  </si>
  <si>
    <t>Water treatment plant (RO, fixed resin, fixed disc, electrochemical, etc)</t>
  </si>
  <si>
    <t>Treated water pond</t>
  </si>
  <si>
    <t>Power generation facility (for processing plant)</t>
  </si>
  <si>
    <t>Hydrocarbons</t>
  </si>
  <si>
    <t>Pipeline failure</t>
  </si>
  <si>
    <t>Fire</t>
  </si>
  <si>
    <t>Equipment failure</t>
  </si>
  <si>
    <t>Plant is bunded</t>
  </si>
  <si>
    <t>Containment failure</t>
  </si>
  <si>
    <t>Leaking</t>
  </si>
  <si>
    <t>Staff movement and activities</t>
  </si>
  <si>
    <t>Process production plant</t>
  </si>
  <si>
    <t>Brine storage ponds</t>
  </si>
  <si>
    <t>Treated water disposal</t>
  </si>
  <si>
    <t>Reinjection to aquifers</t>
  </si>
  <si>
    <t>Treated co-produced water disposal</t>
  </si>
  <si>
    <t>Discharge to river  (via first or third party)</t>
  </si>
  <si>
    <t>Need to know more</t>
  </si>
  <si>
    <t>Incomplete removal of concrete base</t>
  </si>
  <si>
    <t>Pipeline route survey</t>
  </si>
  <si>
    <t>Trunk gas pipelines and associated easements (processing plant to town)</t>
  </si>
  <si>
    <t>Fresh water (RO Permeate) pipelines, pumps and reticulation systems (Water leaving processing plant - to external i.e. Town)</t>
  </si>
  <si>
    <t>Treated co-produced water pipelines and pumps</t>
  </si>
  <si>
    <t>Disruption to SW/GW connectivity - due to backfill, soil compaction</t>
  </si>
  <si>
    <t>Intersection of GW via directional drilling under river</t>
  </si>
  <si>
    <t>Incidental to vegetation removal and compaction in pipeline corridor</t>
  </si>
  <si>
    <t>Pipe failure</t>
  </si>
  <si>
    <t>Pressurize gas pipe to remove water plug</t>
  </si>
  <si>
    <t>Pipe corossion and leaching</t>
  </si>
  <si>
    <t xml:space="preserve">Fuel and oil </t>
  </si>
  <si>
    <t>General waste disposal</t>
  </si>
  <si>
    <t>Power and communications</t>
  </si>
  <si>
    <t>Potable water</t>
  </si>
  <si>
    <t>Organic pollutants</t>
  </si>
  <si>
    <t>Need to know more -see rehabilitation plan</t>
  </si>
  <si>
    <t>SW quality</t>
  </si>
  <si>
    <t>Groundwater supply bore</t>
  </si>
  <si>
    <t>Groundwater extraction</t>
  </si>
  <si>
    <t>Disruption to natural surface water course (e.g. creek crossing)</t>
  </si>
  <si>
    <t>Temporary disruption to natural surface water course (e.g. sandbagging a creek to lay pipe)</t>
  </si>
  <si>
    <t>Accommodation, administration, workshop, depots, service facilities</t>
  </si>
  <si>
    <t>Temporary  Accommodation, administration, workshop, depots, service facilities</t>
  </si>
  <si>
    <t xml:space="preserve">Gas-gathering  pipeline networks </t>
  </si>
  <si>
    <t>Groundwater monitoring bore construction or expansion</t>
  </si>
  <si>
    <t>Sewage treatment and disposal</t>
  </si>
  <si>
    <t>Water and gas extraction</t>
  </si>
  <si>
    <t>Site clean-up and rehabilitation</t>
  </si>
  <si>
    <t>Surface water and mud storage and evaporation</t>
  </si>
  <si>
    <t>Brine storage ponds, pumps and water disposal pipelines</t>
  </si>
  <si>
    <t>Operation access roads and easements (e.g. for drilling rigs and equipment)</t>
  </si>
  <si>
    <t>Construction of access roads and easements (e.g. for drilling rigs and equipment)</t>
  </si>
  <si>
    <t>Operation access roads and easements (e.g.  for drilling rigs and equipment)</t>
  </si>
  <si>
    <t>Access roads and easements (e.g. for drilling rigs and equipment)</t>
  </si>
  <si>
    <t>Hydraulic fracturing fluid injection and disposal</t>
  </si>
  <si>
    <t>Hydraulic fracturing concentrate delivery</t>
  </si>
  <si>
    <t>Hydraulic fracturing</t>
  </si>
  <si>
    <t>Hydraulic fracturing chemicals</t>
  </si>
  <si>
    <t>Gas and water-gathering pipeline networks (well to processing plant)</t>
  </si>
  <si>
    <t>Imbalance of mud pressure between well and aquifer</t>
  </si>
  <si>
    <t>Interruption of natural surface drainage</t>
  </si>
  <si>
    <t>Localised watertable reduction</t>
  </si>
  <si>
    <t>Very localised watertable reduction</t>
  </si>
  <si>
    <t>Raise watertable following irrigation</t>
  </si>
  <si>
    <t>Spillage: e.g. diesel</t>
  </si>
  <si>
    <t>Spillage: e.g. of sewage</t>
  </si>
  <si>
    <t>Spillage: on site</t>
  </si>
  <si>
    <t>Spillage: prior to dilution on site</t>
  </si>
  <si>
    <t>Impact_Mode</t>
  </si>
  <si>
    <t>Impact_Causes</t>
  </si>
  <si>
    <t>Aquifer depressurisation (non-target, non-reservoir)</t>
  </si>
  <si>
    <t>Horizontal drilling</t>
  </si>
  <si>
    <t>Construction of reinjection wells and pipes</t>
  </si>
  <si>
    <t>Reinjection of co-produced water into a target aquifer</t>
  </si>
  <si>
    <t xml:space="preserve">Decomissioning of reinjection well </t>
  </si>
  <si>
    <t>Miss perforation target and depressurise aquifers</t>
  </si>
  <si>
    <t>Hi_RS</t>
  </si>
  <si>
    <t>SW volume, SW quality, GW quantity</t>
  </si>
  <si>
    <t>GW composition, GW quality</t>
  </si>
  <si>
    <t>SW volume, SW quality</t>
  </si>
  <si>
    <t>SW quality, GW quality</t>
  </si>
  <si>
    <t xml:space="preserve">SW flow, GW recharge </t>
  </si>
  <si>
    <t>TSS, Pollutants (e.g. metals/trace elements/sulfides/phosphorous)</t>
  </si>
  <si>
    <t>Pollutants (e.g. metals/trace elements/sulfides/phosphorous)</t>
  </si>
  <si>
    <t>TSS, TDS, pH, Pollutants (e.g. metals/trace elements/sulfides/phosphorous)</t>
  </si>
  <si>
    <t>Lo_RPN</t>
  </si>
  <si>
    <t>Lo_RS</t>
  </si>
  <si>
    <t>Lo_Sev</t>
  </si>
  <si>
    <t>Hi_Sev</t>
  </si>
  <si>
    <t>Incomplete reservoir knowledge, too much pressure</t>
  </si>
  <si>
    <t>Interrupting ephemeral water courses</t>
  </si>
  <si>
    <t>TSS, Drilling mud products, TDS</t>
  </si>
  <si>
    <t>Inappropriate disposal</t>
  </si>
  <si>
    <t>Hydrocarbons, TDS, Drilling fluids, Drilling mud products</t>
  </si>
  <si>
    <t>Accidental intersection of fault</t>
  </si>
  <si>
    <t>Accidental intersection of existing bore</t>
  </si>
  <si>
    <t>GW composition, GW quality, GW pressure</t>
  </si>
  <si>
    <t>Hydrocarbons, TDS, Hydraulic fracturing chemicals</t>
  </si>
  <si>
    <t>TDS, Chemicals</t>
  </si>
  <si>
    <t>TDS, Pollutants (e.g. metals/trace elements/sulfides/phosphorous)</t>
  </si>
  <si>
    <t>Surface water contamination</t>
  </si>
  <si>
    <t>SW quality, SW flow</t>
  </si>
  <si>
    <t>Intersection of artesian aquifer</t>
  </si>
  <si>
    <t>Drilling mud products, TDS</t>
  </si>
  <si>
    <t>GW level</t>
  </si>
  <si>
    <t>Treated co-produced water storage, processing and disposal</t>
  </si>
  <si>
    <t>SW quality, SW flow, GW quality</t>
  </si>
  <si>
    <t>SW flow, SW quality, TSS, GW quality</t>
  </si>
  <si>
    <t>Untreated co-produced water storage, processing and disposal</t>
  </si>
  <si>
    <t>SW flow, SW quality, TSS, GW quality, TDS, Pollutants (e.g. metals/trace elements/sulfides/phosphorous)</t>
  </si>
  <si>
    <t>Discharge of treated water to river</t>
  </si>
  <si>
    <t>Unplanned discharge of untreated water to river</t>
  </si>
  <si>
    <t>Unplanned discharge of treated water to river</t>
  </si>
  <si>
    <t>Discharge to river: rising water table</t>
  </si>
  <si>
    <t>SW level, TDS</t>
  </si>
  <si>
    <t>Rising salts and water table</t>
  </si>
  <si>
    <t>TSS, SW flow, TDS</t>
  </si>
  <si>
    <t>Water injection / falloff test</t>
  </si>
  <si>
    <t>Aquifer depressurisation</t>
  </si>
  <si>
    <t>GW flow (reduction)</t>
  </si>
  <si>
    <t>Production of water</t>
  </si>
  <si>
    <t>GW composition, Hydrocarbons</t>
  </si>
  <si>
    <t>SW composition, Hydrocarbons</t>
  </si>
  <si>
    <t>Drilling mud products, Cement, Hydrocarbons</t>
  </si>
  <si>
    <t>Hydrocarbons, Pollutants (e.g. metals/trace elements/sulfides/phosphorous), Chemicals</t>
  </si>
  <si>
    <t>TSS, Pollutants (e.g. metals/trace elements/sulfides/phosphorous), Hydrocarbons, Chemicals</t>
  </si>
  <si>
    <t>change in GW pressure</t>
  </si>
  <si>
    <t>change in GW pressure, GW quality</t>
  </si>
  <si>
    <t>GW quality, change in GW pressure</t>
  </si>
  <si>
    <t>SW directional characteristics</t>
  </si>
  <si>
    <t>SW directional characteristics, SW volume, SW quality</t>
  </si>
  <si>
    <t>change in GW pressure, TDS, TSS</t>
  </si>
  <si>
    <t>TDS, Hydrocarbons, change in GW pressure</t>
  </si>
  <si>
    <t>Human error, accident (e.g. containment loss, digging, ignition, logging machine fault, formation variation)</t>
  </si>
  <si>
    <t>Human error, accident (e.g. containment loss, digging, ignition, logging machine fault, formation variation); Containment failure/leaching/flooding (e.g. lining material failure, loss of holding capacity, pipe failure, dam failure)</t>
  </si>
  <si>
    <t>Human error, accident (e.g. containment loss, digging, ignition, logging machine fault, formation variation); Natural disaster (e.g. bushfire, flooding, earthquake)</t>
  </si>
  <si>
    <t>Containment failure/leaching/flooding (e.g. lining material failure, loss of holding capacity, pipe failure, dam failure)</t>
  </si>
  <si>
    <t>Poor design, construction, implementation, management (e.g. Abandonment practice, bore location, lack of knowledge, historical data records, sealing practices, geological characterisation); Natural disaster (e.g. bushfire, flooding, earthquake)</t>
  </si>
  <si>
    <t>Corridor/site vegetation removal</t>
  </si>
  <si>
    <t>Inevitable, Deliberate</t>
  </si>
  <si>
    <t>Diverting site/corridor drain line</t>
  </si>
  <si>
    <t>Containment failure/leaching/flooding (e.g. lining material failure, loss of holding capacity, pipe failure, dam failure); Natural disaster (e.g. bushfire, flooding, earthquake)</t>
  </si>
  <si>
    <t>Ignition following pipe failure; Natural disaster (e.g. bushfire, flooding, earthquake)</t>
  </si>
  <si>
    <t>Poor design, construction, implementation, management (e.g. Abandonment practice, bore location, lack of knowledge, historical data records, sealing practices, geological characterisation)</t>
  </si>
  <si>
    <t>Inappropriate disposal; Containment failure/leaching/flooding (e.g. lining material failure, loss of holding capacity, pipe failure, dam failure)</t>
  </si>
  <si>
    <t>Australian standard; Good design, monitoring, management (e.g. site selection, erosion control, engineering works, formation knowledge, monitor temp and water, pipe inspection, staff training)</t>
  </si>
  <si>
    <t>Regulations (e.g. abandonment practice, irrigation management practice, logging practice, disposal practice, waste disposal, bore construction standards and post-cement logging, guidelines for slug testing planning)</t>
  </si>
  <si>
    <t>Good design, monitoring, management (e.g. site selection, erosion control, engineering works, formation knowledge, monitor temp and water, pipe inspection, staff training)</t>
  </si>
  <si>
    <t>Careful handling; Good design, monitoring, management (e.g. site selection, erosion control, engineering works, formation knowledge, monitor temp and water, pipe inspection, staff training)</t>
  </si>
  <si>
    <t>Pressure limiter; Good design, monitoring, management (e.g. site selection, erosion control, engineering works, formation knowledge, monitor temp and water, pipe inspection, staff training)</t>
  </si>
  <si>
    <t>Standard Operating Procedure; Good design, monitoring, management (e.g. site selection, erosion control, engineering works, formation knowledge, monitor temp and water, pipe inspection, staff training)</t>
  </si>
  <si>
    <t>Regulations (e.g. abandonment practice, irrigation management practice, logging practice, disposal practice, waste disposal, bore construction standards and post-cement logging, guidelines for slug testing planning); Good design/monitoring/management (e.g. staff training)</t>
  </si>
  <si>
    <t>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</t>
  </si>
  <si>
    <t>Descriptor</t>
  </si>
  <si>
    <t>Comp1</t>
  </si>
  <si>
    <t>LC</t>
  </si>
  <si>
    <t>Act</t>
  </si>
  <si>
    <t>MidpointRPN</t>
  </si>
  <si>
    <t>ErrorBarsRPN</t>
  </si>
  <si>
    <t>InScope</t>
  </si>
  <si>
    <t>ScopeDetail</t>
  </si>
  <si>
    <t>Narrative</t>
  </si>
  <si>
    <t>Site based risk management</t>
  </si>
  <si>
    <t>Grouping</t>
  </si>
  <si>
    <t>Depressurisation of coal seam and non-target aquifers from water and gas extraction</t>
  </si>
  <si>
    <t>Containment failure due to construction or design</t>
  </si>
  <si>
    <t>Discharge of co-produced water to stream</t>
  </si>
  <si>
    <t>Bore and well construction</t>
  </si>
  <si>
    <t>Disruption of surface drainage network</t>
  </si>
  <si>
    <t>Vegetation clearance and subsequent soil erosion</t>
  </si>
  <si>
    <t>etc</t>
  </si>
  <si>
    <t>Disruption of surface drainage network site based</t>
  </si>
  <si>
    <t>Spillages and disposals</t>
  </si>
  <si>
    <t>Equipment/Infrastructure failure</t>
  </si>
  <si>
    <t>Ground staff impacts</t>
  </si>
  <si>
    <t>Drill control issue</t>
  </si>
  <si>
    <t>Changes to water quality associated with depressurisation and connecting aquifers</t>
  </si>
  <si>
    <t>Leaching/leaking from storage ponds and stockpiles</t>
  </si>
  <si>
    <t>Grand Total</t>
  </si>
  <si>
    <t>Modelling</t>
  </si>
  <si>
    <t>(C) Cementing and casing: Incomplete/compromised cementing/casing (gas leakage) - GW quality/TDS, Hydrocarbons</t>
  </si>
  <si>
    <t>(C) Cementing and casing: Incomplete/compromised cementing/casing (linking aquifers) - GW quality/GW composition, Hydrocarbons</t>
  </si>
  <si>
    <t>(C) Drilling and logging: Imbalance of mud pressure between well and aquifer - GW quality/TSS, Drilling mud products, TDS</t>
  </si>
  <si>
    <t>(C) Groundwater monitoring bore construction: Incomplete/compromised cementing/casing (linking aquifers) - GW composition, GW quality/GW composition, Hydrocarbons</t>
  </si>
  <si>
    <t>(C) Horizontal drilling: Accidental intersection of aquifer - GW quality, change in GW pressure/change in GW pressure, TDS, TSS</t>
  </si>
  <si>
    <t>(C) Horizontal drilling: Accidental intersection of fault - GW quality, change in GW pressure/change in GW pressure, TDS, TSS</t>
  </si>
  <si>
    <t>(C) Hydraulic fracturing: Connecting aquifers - GW composition, GW quality, GW pressure/GW composition, Hydrocarbons</t>
  </si>
  <si>
    <t>(C) Water injection / falloff test: Fluid loss to aquifer - GW quality/TDS</t>
  </si>
  <si>
    <t>(D) Pressure concrete completion: Incomplete seal - GW quality, change in GW pressure/TDS, Hydrocarbons, change in GW pressure</t>
  </si>
  <si>
    <t>(E) Abandonment: Bore leakage between aquifers - GW composition, GW quality, GW pressure/GW composition, Hydrocarbons</t>
  </si>
  <si>
    <t>(E) Abandonment: Bore leakage to surface - SW quality/SW composition, Hydrocarbons</t>
  </si>
  <si>
    <t>(E) Drilling and coring: Imbalance of mud pressure between well and aquifer - GW quality/Drilling mud products, TDS</t>
  </si>
  <si>
    <t>(E) Pump testing: Reduction in pressure head - change in GW pressure/change in GW pressure</t>
  </si>
  <si>
    <t>(P) Groundwater monitoring bore construction or expansion: Incomplete/compromised cementing/casing (linking aquifers) - GW composition, GW quality/GW composition, Hydrocarbons</t>
  </si>
  <si>
    <t>(C) Drilling and logging: Intersection of artesian aquifer - change in GW pressure/change in GW pressure</t>
  </si>
  <si>
    <t>(C) Construction of access roads and easements (e.g. for drilling rigs and equipment): Disruption of natural surface drainage - SW directional characteristics, SW volume, SW quality/TSS, SW flow</t>
  </si>
  <si>
    <t>(C) Construction of access roads and easements (e.g. for drilling rigs and equipment): Disruption to natural surface water course (e.g. creek crossing) - SW flow/SW flow</t>
  </si>
  <si>
    <t>(C) Fresh water (RO Permeate) pipelines, pumps and reticulation systems (Water leaving processing plant - to external i.e. Town): Temporary disruption to natural surface water course (e.g. sandbagging a creek to lay pipe) - SW flow/SW flow</t>
  </si>
  <si>
    <t>(C) Gas and water-gathering pipeline networks (well to processing plant): Disruption of natural surface drainage - SW volume, SW quality, GW quantity/TSS, SW flow, TDS</t>
  </si>
  <si>
    <t>(C) Gas and water-gathering pipeline networks (well to processing plant): Temporary disruption to natural surface water course (e.g. sandbagging a creek to lay pipe) - SW flow/SW flow</t>
  </si>
  <si>
    <t>(C) Site preparation: Disruption of natural surface drainage - SW directional characteristics, SW volume, SW quality/TSS, SW flow</t>
  </si>
  <si>
    <t>(C) Treated co-produced water pipelines and pumps: Temporary disruption to natural surface water course (e.g. sandbagging a creek to lay pipe) - SW flow/SW flow</t>
  </si>
  <si>
    <t>(C) Trunk gas pipelines and associated easements (processing plant to town): Disruption of natural surface drainage - SW volume, SW quality, GW quantity/TSS, SW flow, TDS</t>
  </si>
  <si>
    <t>(C) Trunk gas pipelines and associated easements (processing plant to town): Temporary disruption to natural surface water course (e.g. sandbagging a creek to lay pipe) - SW flow/SW flow</t>
  </si>
  <si>
    <t>(E) Construction of access roads and easements (e.g. for drilling rigs and equipment): Disruption of natural surface drainage - SW directional characteristics, SW volume, SW quality/TSS, SW flow</t>
  </si>
  <si>
    <t>(E) Construction of access roads and easements (e.g. for drilling rigs and equipment): Disruption to natural surface water course (e.g. creek crossing) - SW flow/SW flow</t>
  </si>
  <si>
    <t>(E) Ground-based geophysics: Interruption of natural surface drainage - SW directional characteristics, SW volume, SW quality/TSS, SW flow</t>
  </si>
  <si>
    <t>(P) Operation access roads and easements (e.g. for drilling rigs and equipment): Disruption of natural surface drainage - SW directional characteristics, SW volume, SW quality/TSS, SW flow</t>
  </si>
  <si>
    <t>(P) Operation access roads and easements (e.g. for drilling rigs and equipment): Disruption to natural surface water course (e.g. creek crossing) - SW flow/SW flow</t>
  </si>
  <si>
    <t>(C) Hydraulic fracturing: Changing non-target aquifer properties (physical or chemical) - Aquifer properties/Aquifer properties</t>
  </si>
  <si>
    <t>(C) Hydraulic fracturing: Changing target aquifer properties (physical or chemical) - Aquifer properties/Aquifer properties</t>
  </si>
  <si>
    <t>(C) Hydraulic fracturing: Contaminate non-target aquifer (chemical) - GW quality/Hydraulic fracturing chemicals</t>
  </si>
  <si>
    <t>(C) Hydraulic fracturing: Contaminate target aquifer (chemical) - GW quality/Hydraulic fracturing chemicals</t>
  </si>
  <si>
    <t>(P) Water and gas extraction: Subsidence - SW directional characteristics/Subsidence</t>
  </si>
  <si>
    <t>(D) Pressure concrete durability: Seal integrity loss - GW quality/TDS, Hydrocarbons, change in GW pressure</t>
  </si>
  <si>
    <t>(P) Water and gas extraction: Aquifer depressurisation - GW flow (reduction)/change in GW pressure</t>
  </si>
  <si>
    <t>(P) Water and gas extraction: Aquifer depressurisation (coal seam) - change in GW pressure/change in GW pressure</t>
  </si>
  <si>
    <t>(P) Water and gas extraction: Aquifer depressurisation (non-target, non-reservoir) - change in GW pressure/change in GW pressure</t>
  </si>
  <si>
    <t>(P) Treated co-produced water storage, processing and disposal: Discharge to river - SW quality, SW flow, GW quality/SW flow, SW quality, TSS, GW quality</t>
  </si>
  <si>
    <t>(P) Treated co-produced water storage, processing and disposal: Discharge to river: rising water table - GW level/SW level, TDS</t>
  </si>
  <si>
    <t>(P) Treated co-produced water disposal: Discharge to river  (via first or third party) - SW quality, SW flow, GW quality/SW flow, SW quality, TSS, GW quality</t>
  </si>
  <si>
    <t>(P) Treated co-produced water disposal: Discharge to river following heavy rainfall - SW quality, SW flow, GW quality/SW flow, SW quality, TSS, GW quality</t>
  </si>
  <si>
    <t>(C) Perforation: Miss perforation target and depressurise aquifers - change in GW pressure, GW quality/change in GW pressure</t>
  </si>
  <si>
    <t>(P) Brine storage ponds, pumps and water disposal pipelines: Containment failure - SW quality, GW quality/TSS, TDS, pH, Pollutants (e.g. metals/trace elements/sulfides/phosphorous)</t>
  </si>
  <si>
    <t>(P) Hypersaline brine ponds: Containment failure - SW quality, GW quality/TSS, TDS, pH, Pollutants (e.g. metals/trace elements/sulfides/phosphorous)</t>
  </si>
  <si>
    <t>(P) Power generation facility (for processing plant): Fire - SW quality, GW quality/TSS, Pollutants (e.g. metals/trace elements/sulfides/phosphorous)</t>
  </si>
  <si>
    <t>(P) Treated co-produced water storage, processing and disposal: Dam failure - SW quality, GW quality/SW flow, SW quality, TSS, GW quality</t>
  </si>
  <si>
    <t>(P) Treated water pond: Containment failure - SW quality, GW quality/TSS, TDS, pH, Pollutants (e.g. metals/trace elements/sulfides/phosphorous)</t>
  </si>
  <si>
    <t>(P) Untreated co-produced water storage, processing and disposal: Dam failure - SW quality, GW quality/TDS, Pollutants (e.g. metals/trace elements/sulfides/phosphorous)</t>
  </si>
  <si>
    <t>(C) Accommodation, administration, workshop, depots, service facilities: Disruption of natural surface drainage - SW directional characteristics, SW volume, SW quality/TSS, SW flow</t>
  </si>
  <si>
    <t>(C) Brine storage ponds, pumps and water disposal pipelines: Disruption of natural surface drainage - SW volume, SW quality, GW quantity/TSS, SW flow, TDS</t>
  </si>
  <si>
    <t>(C) Fresh water (RO Permeate) pipelines, pumps and reticulation systems (Water leaving processing plant - to external i.e. Town): Disruption of natural surface drainage - SW volume, SW quality, GW quantity/TSS, SW flow, TDS</t>
  </si>
  <si>
    <t>(C) Fuel and oil storage facilities: Disruption of natural surface drainage - SW volume, SW quality, GW quantity/TSS, SW flow, TDS</t>
  </si>
  <si>
    <t>(C) Gas compression stations: Disruption of natural surface drainage - SW volume, SW quality/TSS, SW flow</t>
  </si>
  <si>
    <t>(C) Gas processing plant : Disruption of natural surface drainage - SW volume, SW quality/TSS, SW flow</t>
  </si>
  <si>
    <t>(C) Gas-gathering  pipeline networks : Disruption of natural surface drainage - SW volume, SW quality/TSS, SW flow</t>
  </si>
  <si>
    <t>(C) Hypersaline brine ponds: Disruption of natural surface drainage - SW volume, SW quality/TSS, SW flow</t>
  </si>
  <si>
    <t>(C) Power generation facility (for processing plant): Disruption of natural surface drainage - SW volume, SW quality/TSS, SW flow</t>
  </si>
  <si>
    <t>(C) Treated water pond: Disruption of natural surface drainage - SW volume, SW quality/TSS, SW flow</t>
  </si>
  <si>
    <t>(C) Water treatment plant (RO, fixed resin, fixed disc, electrochemical, etc): Disruption of natural surface drainage - SW volume, SW quality/TSS, SW flow</t>
  </si>
  <si>
    <t>(E) Site preparation: Disruption of natural surface drainage - SW directional characteristics, SW volume, SW quality/TSS, SW flow</t>
  </si>
  <si>
    <t>(E) Temporary  Accommodation, administration, workshop, depots, service facilities: Disruption of natural surface drainage - SW directional characteristics, SW volume, SW quality/TSS, SW flow</t>
  </si>
  <si>
    <t>(P) Accommodation, administration, workshop, depots, service facilities: Disruption of natural surface drainage - SW directional characteristics, SW volume, SW quality/TSS, SW flow</t>
  </si>
  <si>
    <t>(C) Drilling and logging: Localised watertable reduction - GW level/GW level</t>
  </si>
  <si>
    <t>(E) Drilling and coring: Intersection of artesian aquifer - change in GW pressure/change in GW pressure</t>
  </si>
  <si>
    <t>(E) Drilling and coring: Very localised watertable reduction - GW level/GW level</t>
  </si>
  <si>
    <t>(C) Accommodation, administration, workshop, depots, service facilities: Spillage: e.g. diesel - SW quality, GW quality/Hydrocarbons</t>
  </si>
  <si>
    <t>(C) Fuel and oil : Spillage: e.g. diesel - SW quality, GW quality/Hydrocarbons</t>
  </si>
  <si>
    <t>(C) Groundwater monitoring bore construction: Spillage - SW quality/Hydrocarbons, TDS, Drilling fluids, Drilling mud products</t>
  </si>
  <si>
    <t>(C) Hydraulic fracturing concentrate delivery: Spillage: prior to dilution on site - SW quality/Hydrocarbons, TDS, Hydraulic fracturing chemicals</t>
  </si>
  <si>
    <t>(C) Materials delivery and storage: Spillage: on site - SW quality/Drilling mud products, Cement, Hydrocarbons</t>
  </si>
  <si>
    <t>(C) Perforation: Miss perforation target and connect aquifers through the well - GW composition, GW quality/GW composition, Hydrocarbons</t>
  </si>
  <si>
    <t>(C) Power and communications: Spillage: e.g. diesel - SW quality, GW quality/Hydrocarbons</t>
  </si>
  <si>
    <t>(C) Pump and well head installation: Spillage - SW quality/Hydrocarbons, TDS, Drilling fluids, Drilling mud products</t>
  </si>
  <si>
    <t>(C) Remediation: Mud spillage and poor rubbish disposal - SW quality/TSS, Drilling mud products, TDS</t>
  </si>
  <si>
    <t>(C) Sewage treatment and disposal: Spillage: e.g. of sewage - SW quality/Organic pollutants</t>
  </si>
  <si>
    <t>(D) Fuel and oil : Spillage: e.g. diesel - SW quality, GW quality/Hydrocarbons</t>
  </si>
  <si>
    <t>(D) Materials delivery and storage: Spillage: on site - SW quality/Hydrocarbons</t>
  </si>
  <si>
    <t>(D) Process production plant: Fire - SW quality, GW quality/TSS, Pollutants (e.g. metals/trace elements/sulfides/phosphorous), Hydrocarbons, Chemicals</t>
  </si>
  <si>
    <t>(D) Process production plant: Spillage - SW quality, GW quality/Hydrocarbons, Pollutants (e.g. metals/trace elements/sulfides/phosphorous), Chemicals</t>
  </si>
  <si>
    <t>(D) Sewage treatment and disposal: Spillage: e.g. of sewage - SW quality/Organic pollutants</t>
  </si>
  <si>
    <t>(E) Fuel and oil : Spillage: e.g. diesel - SW quality, GW quality/Hydrocarbons</t>
  </si>
  <si>
    <t>(E) Materials delivery and storage: Spillage - SW quality/TSS, Drilling mud products, TDS</t>
  </si>
  <si>
    <t>(E) Power and communications: Spillage: e.g. diesel - SW quality, GW quality/Hydrocarbons</t>
  </si>
  <si>
    <t>(E) Site clean-up and rehabilitation: Mud and drill cutting spillage - SW quality/TSS, Drilling mud products, TDS</t>
  </si>
  <si>
    <t>(E) Temporary  Accommodation, administration, workshop, depots, service facilities: Spillage: e.g. diesel - SW quality, GW quality/Hydrocarbons</t>
  </si>
  <si>
    <t>(P) Accommodation, administration, workshop, depots, service facilities: Spillage: e.g. diesel - SW quality, GW quality/Hydrocarbons</t>
  </si>
  <si>
    <t>(P) Fresh water (RO Permeate) pipelines, pumps and reticulation systems (Water leaving processing plant - to external i.e. Town): Pipe failure - SW quality, SW flow/TDS, Hydrocarbons</t>
  </si>
  <si>
    <t>(P) Fuel and oil : Spillage: e.g. diesel - SW quality, GW quality/Hydrocarbons</t>
  </si>
  <si>
    <t>(P) Fuel and oil storage facilities: Fire - SW quality, GW quality/TSS, Pollutants (e.g. metals/trace elements/sulfides/phosphorous), Hydrocarbons, Chemicals</t>
  </si>
  <si>
    <t>(P) Fuel and oil storage facilities: Spillage - SW quality, GW quality/Hydrocarbons, Pollutants (e.g. metals/trace elements/sulfides/phosphorous), Chemicals</t>
  </si>
  <si>
    <t>(P) Gas and water-gathering pipeline networks (well to processing plant): Fire - SW quality, GW quality/TSS, Pollutants (e.g. metals/trace elements/sulfides/phosphorous), Hydrocarbons, Chemicals</t>
  </si>
  <si>
    <t>(P) Gas and water-gathering pipeline networks (well to processing plant): Pipe failure - SW quality, SW flow/TDS, Hydrocarbons</t>
  </si>
  <si>
    <t>(P) Gas compression stations: Fire - SW quality, GW quality/TSS, Pollutants (e.g. metals/trace elements/sulfides/phosphorous)</t>
  </si>
  <si>
    <t>(P) Gas processing plant : Fire - SW quality, GW quality/TSS, Pollutants (e.g. metals/trace elements/sulfides/phosphorous)</t>
  </si>
  <si>
    <t>(P) Gas-gathering  pipeline networks : Fire - SW quality, GW quality/TSS, Pollutants (e.g. metals/trace elements/sulfides/phosphorous)</t>
  </si>
  <si>
    <t>(P) Gas-gathering  pipeline networks : Pipeline failure - SW quality/Hydrocarbons</t>
  </si>
  <si>
    <t>(P) Materials delivery and storage: Spillage - SW quality, GW quality/TSS, Drilling mud products, TDS</t>
  </si>
  <si>
    <t>(P) Power and communications: Spillage: e.g. diesel - SW quality, GW quality/Hydrocarbons</t>
  </si>
  <si>
    <t>(P) Sewage treatment and disposal: Spillage: e.g. of sewage - SW quality/Organic pollutants</t>
  </si>
  <si>
    <t>(P) Treated co-produced water pipelines and pumps: Pipe failure - SW quality, SW flow/TDS, Hydrocarbons</t>
  </si>
  <si>
    <t>(P) Treated co-produced water storage, processing and disposal: Discharge to river following heavy rainfall - SW quality, SW flow, GW quality/SW flow, SW quality, TSS, GW quality</t>
  </si>
  <si>
    <t>(P) Trunk gas pipelines and associated easements (processing plant to town): Fire - SW quality, GW quality/TSS, Pollutants (e.g. metals/trace elements/sulfides/phosphorous)</t>
  </si>
  <si>
    <t>(P) Trunk gas pipelines and associated easements (processing plant to town): Pipe failure - SW quality/Hydrocarbons</t>
  </si>
  <si>
    <t>(P) Untreated co-produced water storage, processing and disposal: Discharge to river following heavy rainfall - SW quality, SW flow, GW quality/SW flow, SW quality, TSS, GW quality, TDS, Pollutants (e.g. metals/trace elements/sulfides/phosphorous)</t>
  </si>
  <si>
    <t>(W) Materials delivery and storage: Spillage: on site - SW quality/Hydrocarbons</t>
  </si>
  <si>
    <t>(C) Accommodation, administration, workshop, depots, service facilities: Impacts of ground support staff - SW quality/Pollutants (e.g. metals/trace elements/sulfides/phosphorous)</t>
  </si>
  <si>
    <t>(C) Brine storage ponds, pumps and water disposal pipelines: Impacts of ground support staff - SW quality/Pollutants (e.g. metals/trace elements/sulfides/phosphorous)</t>
  </si>
  <si>
    <t>(C) Construction of access roads and easements (e.g. for drilling rigs and equipment): Impacts of ground support staff - SW quality/Pollutants (e.g. metals/trace elements/sulfides/phosphorous)</t>
  </si>
  <si>
    <t>(C) Fuel and oil storage facilities: Impacts of ground support staff - SW quality/Pollutants (e.g. metals/trace elements/sulfides/phosphorous)</t>
  </si>
  <si>
    <t>(C) Gas and water-gathering pipeline networks (well to processing plant): Impacts of ground support staff - SW quality/Pollutants (e.g. metals/trace elements/sulfides/phosphorous)</t>
  </si>
  <si>
    <t>(C) Gas compression stations: Impacts of ground support staff - SW quality/Pollutants (e.g. metals/trace elements/sulfides/phosphorous)</t>
  </si>
  <si>
    <t>(C) Gas processing plant : Impacts of ground support staff - SW quality/Pollutants (e.g. metals/trace elements/sulfides/phosphorous)</t>
  </si>
  <si>
    <t>(C) Gas-gathering  pipeline networks : Impacts of ground support staff - SW quality/Pollutants (e.g. metals/trace elements/sulfides/phosphorous)</t>
  </si>
  <si>
    <t>(C) Hypersaline brine ponds: Impacts of ground support staff - SW quality/Pollutants (e.g. metals/trace elements/sulfides/phosphorous)</t>
  </si>
  <si>
    <t>(C) Power generation facility (for processing plant): Impacts of ground support staff - SW quality/Pollutants (e.g. metals/trace elements/sulfides/phosphorous)</t>
  </si>
  <si>
    <t>(C) Site preparation: Impacts of ground support staff - SW quality/Pollutants (e.g. metals/trace elements/sulfides/phosphorous)</t>
  </si>
  <si>
    <t>(C) Treated water pond: Impacts of ground support staff - SW quality/Pollutants (e.g. metals/trace elements/sulfides/phosphorous)</t>
  </si>
  <si>
    <t>(C) Trunk gas pipelines and associated easements (processing plant to town): Impacts of ground support staff - SW quality/Pollutants (e.g. metals/trace elements/sulfides/phosphorous)</t>
  </si>
  <si>
    <t>(C) Water treatment plant (RO, fixed resin, fixed disc, electrochemical, etc): Impacts of ground support staff - SW quality/Pollutants (e.g. metals/trace elements/sulfides/phosphorous)</t>
  </si>
  <si>
    <t>(D) Process production plant: Impacts of ground support staff - SW quality/Pollutants (e.g. metals/trace elements/sulfides/phosphorous)</t>
  </si>
  <si>
    <t>(E) Construction of access roads and easements (e.g. for drilling rigs and equipment): Impacts of ground support staff - SW quality/Pollutants (e.g. metals/trace elements/sulfides/phosphorous)</t>
  </si>
  <si>
    <t>(E) Ground-based geophysics: Impacts of ground support staff - SW quality/Pollutants (e.g. metals/trace elements/sulfides/phosphorous)</t>
  </si>
  <si>
    <t>(E) Site preparation: Impacts of ground support staff - SW quality/Pollutants (e.g. metals/trace elements/sulfides/phosphorous)</t>
  </si>
  <si>
    <t>(E) Surface core testing: Impacts of ground support staff - SW quality/Pollutants (e.g. metals/trace elements/sulfides/phosphorous)</t>
  </si>
  <si>
    <t>(E) Temporary  Accommodation, administration, workshop, depots, service facilities: Impacts of ground support staff - SW quality/Pollutants (e.g. metals/trace elements/sulfides/phosphorous)</t>
  </si>
  <si>
    <t>(P) Accommodation, administration, workshop, depots, service facilities: Impacts of ground support staff - SW quality/Pollutants (e.g. metals/trace elements/sulfides/phosphorous)</t>
  </si>
  <si>
    <t>(P) Operation access roads and easements (e.g. for drilling rigs and equipment): Impacts of ground support staff - SW quality/Pollutants (e.g. metals/trace elements/sulfides/phosphorous)</t>
  </si>
  <si>
    <t>(P) Staff movement and activities: Impacts of ground support staff - SW quality/Pollutants (e.g. metals/trace elements/sulfides/phosphorous)</t>
  </si>
  <si>
    <t>(W) Site preparation: Impacts of ground support staff - SW quality/Pollutants (e.g. metals/trace elements/sulfides/phosphorous)</t>
  </si>
  <si>
    <t>(C) Drill cutting disposal: Surface water contamination - SW quality/TSS, Drilling mud products, TDS</t>
  </si>
  <si>
    <t>(C) Surface water and mud storage and evaporation: Overflow and/or loss of containment - SW quality, GW quality/TSS, Drilling mud products, TDS</t>
  </si>
  <si>
    <t>(E) Drill cutting disposal: Surface water contamination - SW quality/TSS, Drilling mud products, TDS</t>
  </si>
  <si>
    <t>(E) Surface water and mud storage and evaporation: Overflow and/or loss of containment - SW quality, GW quality/TSS, Drilling mud products, TDS</t>
  </si>
  <si>
    <t>(P) Brine storage ponds, pumps and water disposal pipelines: Leaking - SW quality, GW quality/TSS, TDS, pH, Pollutants (e.g. metals/trace elements/sulfides/phosphorous)</t>
  </si>
  <si>
    <t>(P) Hypersaline brine ponds: Leaking - SW quality, GW quality/TSS, TDS, pH, Pollutants (e.g. metals/trace elements/sulfides/phosphorous)</t>
  </si>
  <si>
    <t>(P) Treated water pond: Leaking - SW quality, GW quality/TSS, TDS, pH, Pollutants (e.g. metals/trace elements/sulfides/phosphorous)</t>
  </si>
  <si>
    <t>(P) Untreated co-produced water storage, processing and disposal: Leaching from storage ponds - GW quality/TDS, Chemicals</t>
  </si>
  <si>
    <t>(W) Waste disposal: Surface water contamination - SW quality/TSS, TDS</t>
  </si>
  <si>
    <t>(C) Drill stem testing (extraction): Recovered fluid disposal - SW quality/TSS, Drilling mud products, TDS</t>
  </si>
  <si>
    <t>(C) Groundwater monitoring bore construction: Cuttings disposal - SW quality/TSS, Drilling mud products, TDS</t>
  </si>
  <si>
    <t>(C) Hydraulic fracturing fluid injection and disposal: Spillage and/or inappropriate disposal - SW quality/Hydrocarbons, TDS, Hydraulic fracturing chemicals</t>
  </si>
  <si>
    <t>(E) Drill stem testing (extraction): Recovered fluid disposal - SW quality/TSS, Drilling mud products, TDS</t>
  </si>
  <si>
    <t>(C) Accommodation, administration, workshop, depots, service facilities: Soil erosion following heavy rainfall - SW quality/TSS</t>
  </si>
  <si>
    <t>(C) Brine storage ponds, pumps and water disposal pipelines: Soil erosion following heavy rainfall - SW quality/TSS</t>
  </si>
  <si>
    <t>(C) Construction of access roads and easements (e.g. for drilling rigs and equipment): Soil erosion following heavy rainfall - SW quality/TSS</t>
  </si>
  <si>
    <t>(C) Fresh water (RO Permeate) pipelines, pumps and reticulation systems (Water leaving processing plant - to external i.e. Town): Soil erosion following heavy rainfall - SW quality/TSS</t>
  </si>
  <si>
    <t>(C) Gas and water-gathering pipeline networks (well to processing plant): Soil erosion following heavy rainfall - SW quality/TSS</t>
  </si>
  <si>
    <t>(C) Gas compression stations: Soil erosion following heavy rainfall - SW quality/TSS</t>
  </si>
  <si>
    <t>(C) Gas processing plant : Soil erosion following heavy rainfall - SW quality/TSS</t>
  </si>
  <si>
    <t>(C) Gas-gathering  pipeline networks : Soil erosion following heavy rainfall - SW quality/TSS</t>
  </si>
  <si>
    <t>(C) Groundwater monitoring bore construction: Soil erosion following heavy rainfall - SW quality/TSS</t>
  </si>
  <si>
    <t>(C) Hypersaline brine ponds: Soil erosion following heavy rainfall - SW quality/TSS</t>
  </si>
  <si>
    <t>(C) Power generation facility (for processing plant): Soil erosion following heavy rainfall - SW quality/TSS</t>
  </si>
  <si>
    <t>(C) Pump and well head installation: Soil erosion following heavy rainfall - SW quality/TSS</t>
  </si>
  <si>
    <t>(C) Site preparation: Soil erosion following heavy rainfall - SW quality/TSS</t>
  </si>
  <si>
    <t>(C) Treated co-produced water pipelines and pumps: Soil erosion following heavy rainfall - SW quality/TSS</t>
  </si>
  <si>
    <t>(C) Treated water pond: Soil erosion following heavy rainfall - SW quality/TSS</t>
  </si>
  <si>
    <t>(C) Trunk gas pipelines and associated easements (processing plant to town): Soil erosion following heavy rainfall - SW quality/TSS</t>
  </si>
  <si>
    <t>(C) Water treatment plant (RO, fixed resin, fixed disc, electrochemical, etc): Soil erosion following heavy rainfall - SW quality/TSS</t>
  </si>
  <si>
    <t>(E) Construction of access roads and easements (e.g. for drilling rigs and equipment): Soil erosion following heavy rainfall - SW quality/TSS</t>
  </si>
  <si>
    <t>(E) Ground-based geophysics: Soil erosion following heavy rainfall - SW quality/TSS</t>
  </si>
  <si>
    <t>(E) Site preparation: Soil erosion following heavy rainfall - SW quality/TSS</t>
  </si>
  <si>
    <t>(E) Temporary  Accommodation, administration, workshop, depots, service facilities: Soil erosion following heavy rainfall - SW quality/TSS</t>
  </si>
  <si>
    <t>(P) Accommodation, administration, workshop, depots, service facilities: Soil erosion following heavy rainfall - SW quality/TSS</t>
  </si>
  <si>
    <t>(P) Operation access roads and easements (e.g. for drilling rigs and equipment): Soil erosion following heavy rainfall - SW quality/TSS</t>
  </si>
  <si>
    <t>Unregulated or forced release of water due to dam / containment failure</t>
  </si>
  <si>
    <t>Hydraulic fracturing and potential of contamination of aquifers</t>
  </si>
  <si>
    <t>Count of Descriptor</t>
  </si>
  <si>
    <t>Total</t>
  </si>
  <si>
    <t>Modelling Total</t>
  </si>
  <si>
    <t>Narrative Total</t>
  </si>
  <si>
    <t>Site based risk management Total</t>
  </si>
  <si>
    <t>4 word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</si>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</sst>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8"/>
      <color rgb="FF00B0F0"/>
      <name val="Arial"/>
      <family val="2"/>
    </font>
    <font>
      <sz val="8"/>
      <color rgb="FF0070C0"/>
      <name val="Arial"/>
      <family val="2"/>
    </font>
    <font>
      <sz val="10"/>
      <name val="Arial"/>
      <family val="2"/>
    </font>
    <font>
      <sz val="8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/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1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/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2" xfId="0" pivotButton="1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10" xfId="0" applyFont="1" applyBorder="1"/>
    <xf numFmtId="0" fontId="7" fillId="0" borderId="9" xfId="0" applyFont="1" applyBorder="1"/>
    <xf numFmtId="0" fontId="7" fillId="0" borderId="11" xfId="0" applyFont="1" applyBorder="1"/>
    <xf numFmtId="0" fontId="7" fillId="0" borderId="12" xfId="0" applyFont="1" applyBorder="1"/>
    <xf numFmtId="0" fontId="0" fillId="0" borderId="0" xfId="0" applyNumberFormat="1"/>
    <xf numFmtId="0" fontId="8" fillId="0" borderId="0" xfId="0" applyFont="1"/>
  </cellXfs>
  <cellStyles count="2">
    <cellStyle name="Normal" xfId="0" builtinId="0"/>
    <cellStyle name="Normal 2" xfId="1"/>
  </cellStyles>
  <dxfs count="1">
    <dxf>
      <font>
        <sz val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Projects/CSG/IMEA_Regions/Namoi/IMEAscoring/Gloucester_CSG_FMEA_v1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y216/AppData/Local/Microsoft/Windows/Temporary%20Internet%20Files/Content.Outlook/IVCYT13A/CSG_FMEA_ActivityLists_GA_Upd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EA"/>
      <sheetName val="Pivot_table"/>
      <sheetName val="Well_activities"/>
      <sheetName val="Processing_activities"/>
      <sheetName val="Pipelines_activities"/>
      <sheetName val="Roads_Infra_activities"/>
      <sheetName val="Lists_and_defintion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>
            <v>4.5</v>
          </cell>
        </row>
        <row r="3">
          <cell r="G3">
            <v>4</v>
          </cell>
        </row>
        <row r="4">
          <cell r="G4">
            <v>3.5</v>
          </cell>
        </row>
        <row r="5">
          <cell r="G5">
            <v>3</v>
          </cell>
        </row>
        <row r="6">
          <cell r="G6">
            <v>2.5</v>
          </cell>
        </row>
        <row r="7">
          <cell r="G7">
            <v>2</v>
          </cell>
        </row>
        <row r="8">
          <cell r="G8">
            <v>1.5</v>
          </cell>
        </row>
        <row r="9">
          <cell r="G9">
            <v>1</v>
          </cell>
        </row>
        <row r="10">
          <cell r="G10">
            <v>0.5</v>
          </cell>
        </row>
        <row r="11">
          <cell r="G11">
            <v>0</v>
          </cell>
        </row>
        <row r="12">
          <cell r="G12">
            <v>-0.5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lls_activities"/>
      <sheetName val="Processing_activities"/>
      <sheetName val="Pipelines_activities"/>
      <sheetName val="Roads_Infra_activities"/>
      <sheetName val="Pivot_table"/>
      <sheetName val="Lists_and_defintions"/>
      <sheetName val="CSG_FMEA_example"/>
      <sheetName val="Well_activities_list_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B2" t="str">
            <v>Exploration and appraisal</v>
          </cell>
        </row>
        <row r="3">
          <cell r="B3" t="str">
            <v>Construction</v>
          </cell>
        </row>
        <row r="4">
          <cell r="B4" t="str">
            <v>Production</v>
          </cell>
        </row>
        <row r="5">
          <cell r="B5" t="str">
            <v>Decomissioning</v>
          </cell>
        </row>
        <row r="6">
          <cell r="B6" t="str">
            <v>Work over</v>
          </cell>
        </row>
      </sheetData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rr, Alexander Herr - Herry (L&amp;W, Black Mountain)" refreshedDate="42331.503286458334" createdVersion="5" refreshedVersion="5" minRefreshableVersion="3" recordCount="269">
  <cacheSource type="worksheet">
    <worksheetSource ref="A1:V270" sheet="IMEA"/>
  </cacheSource>
  <cacheFields count="22">
    <cacheField name="Component" numFmtId="0">
      <sharedItems/>
    </cacheField>
    <cacheField name="Comp1" numFmtId="0">
      <sharedItems/>
    </cacheField>
    <cacheField name="Life_cycle" numFmtId="0">
      <sharedItems/>
    </cacheField>
    <cacheField name="LC" numFmtId="0">
      <sharedItems/>
    </cacheField>
    <cacheField name="Activities" numFmtId="0">
      <sharedItems count="74">
        <s v="Pressure concrete completion"/>
        <s v="Groundwater monitoring bore construction"/>
        <s v="Groundwater monitoring bore construction or expansion"/>
        <s v="Cementing and casing"/>
        <s v="Pressure concrete durability"/>
        <s v="Pump and well head installation"/>
        <s v="Materials delivery and storage"/>
        <s v="Hydraulic fracturing concentrate delivery"/>
        <s v="Construction of access roads and easements (e.g. for drilling rigs and equipment)"/>
        <s v="Fresh water (RO Permeate) pipelines, pumps and reticulation systems (Water leaving processing plant - to external i.e. Town)"/>
        <s v="Gas and water-gathering pipeline networks (well to processing plant)"/>
        <s v="Treated co-produced water pipelines and pumps"/>
        <s v="Trunk gas pipelines and associated easements (processing plant to town)"/>
        <s v="Operation access roads and easements (e.g. for drilling rigs and equipment)"/>
        <s v="Hydraulic fracturing"/>
        <s v="Hypersaline brine ponds"/>
        <s v="Accommodation, administration, workshop, depots, service facilities"/>
        <s v="Site preparation"/>
        <s v="Temporary  Accommodation, administration, workshop, depots, service facilities"/>
        <s v="Gas processing plant "/>
        <s v="Gas compression stations"/>
        <s v="Gas-gathering  pipeline networks "/>
        <s v="Power generation facility (for processing plant)"/>
        <s v="Drilling and coring"/>
        <s v="Drilling and logging"/>
        <s v="Perforation"/>
        <s v="Abandonment"/>
        <s v="Untreated co-produced water storage, processing and disposal"/>
        <s v="Treated co-produced water storage, processing and disposal"/>
        <s v="Fuel and oil "/>
        <s v="Power and communications"/>
        <s v="Brine storage ponds, pumps and water disposal pipelines"/>
        <s v="Treated water pond"/>
        <s v="Water treatment plant (RO, fixed resin, fixed disc, electrochemical, etc)"/>
        <s v="Surface water and mud storage and evaporation"/>
        <s v="Fuel and oil storage facilities"/>
        <s v="Process production plant"/>
        <s v="Water injection / falloff test"/>
        <s v="Sewage treatment and disposal"/>
        <s v="Remediation"/>
        <s v="Site clean-up and rehabilitation"/>
        <s v="Drill cutting disposal"/>
        <s v="Waste disposal"/>
        <s v="Drill stem testing (extraction)"/>
        <s v="Hydraulic fracturing fluid injection and disposal"/>
        <s v="Pump testing"/>
        <s v="Water and gas extraction"/>
        <s v="Treated co-produced water disposal"/>
        <s v="Ground-based geophysics"/>
        <s v="Staff movement and activities"/>
        <s v="Surface core testing"/>
        <s v="Horizontal drilling"/>
        <s v="Groundwater supply bore"/>
        <s v="Slug testing (injection)"/>
        <s v="Operation access roads and easements (e.g.  for drilling rigs and equipment)"/>
        <s v="Treated water disposal"/>
        <s v="Water injection"/>
        <s v="Water sourcing (for injection)"/>
        <s v="Construction of reinjection wells and pipes"/>
        <s v="General waste disposal"/>
        <s v="Potable water"/>
        <s v="Salt storage"/>
        <s v="Access roads and easements (e.g. for drilling rigs and equipment)"/>
        <s v="Brine storage ponds"/>
        <s v="Decomissioning of reinjection well "/>
        <s v="Dismantling"/>
        <s v="Pressure concrete"/>
        <s v="Signage"/>
        <s v="Airborne geophysics"/>
        <s v="Geochemistry testing"/>
        <s v="Pipeline route survey"/>
        <s v="Subsurface geophysics"/>
        <s v="Inspection and well maintenance"/>
        <s v="Reinjection of co-produced water into a target aquifer"/>
      </sharedItems>
    </cacheField>
    <cacheField name="Act" numFmtId="0">
      <sharedItems/>
    </cacheField>
    <cacheField name="Impact_Mode" numFmtId="0">
      <sharedItems count="77">
        <s v="Incomplete seal"/>
        <s v="Incomplete/compromised cementing/casing (linking aquifers)"/>
        <s v="Incomplete/compromised cementing/casing (gas leakage)"/>
        <s v="Seal integrity loss"/>
        <s v="Spillage"/>
        <s v="Spillage: on site"/>
        <s v="Spillage: prior to dilution on site"/>
        <s v="Disruption to natural surface water course (e.g. creek crossing)"/>
        <s v="Temporary disruption to natural surface water course (e.g. sandbagging a creek to lay pipe)"/>
        <s v="Disruption of natural surface drainage"/>
        <s v="Changing target aquifer properties (physical or chemical)"/>
        <s v="Contaminate target aquifer (chemical)"/>
        <s v="Soil erosion following heavy rainfall"/>
        <s v="Imbalance of mud pressure between well and aquifer"/>
        <s v="Localised watertable reduction"/>
        <s v="Very localised watertable reduction"/>
        <s v="Changing non-target aquifer properties (physical or chemical)"/>
        <s v="Miss perforation target and connect aquifers through the well"/>
        <s v="Miss perforation target and depressurise aquifers"/>
        <s v="Contaminate non-target aquifer (chemical)"/>
        <s v="Connecting aquifers"/>
        <s v="Bore leakage between aquifers"/>
        <s v="Bore leakage to surface"/>
        <s v="Leaching from storage ponds"/>
        <s v="Dam failure"/>
        <s v="Spillage: e.g. diesel"/>
        <s v="Containment failure"/>
        <s v="Leaking"/>
        <s v="Overflow and/or loss of containment"/>
        <s v="Fluid loss to aquifer"/>
        <s v="Intersection of artesian aquifer"/>
        <s v="Spillage: e.g. of sewage"/>
        <s v="Mud spillage and poor rubbish disposal"/>
        <s v="Mud and drill cutting spillage"/>
        <s v="Surface water contamination"/>
        <s v="Recovered fluid disposal"/>
        <s v="Cuttings disposal"/>
        <s v="Spillage and/or inappropriate disposal"/>
        <s v="Reduction in pressure head"/>
        <s v="Pipe failure"/>
        <s v="Pipeline failure"/>
        <s v="Fire"/>
        <s v="Aquifer depressurisation"/>
        <s v="Discharge to river  (via first or third party)"/>
        <s v="Discharge to river"/>
        <s v="Discharge to river: rising water table"/>
        <s v="Discharge to river following heavy rainfall"/>
        <s v="Aquifer depressurisation (non-target, non-reservoir)"/>
        <s v="Aquifer depressurisation (coal seam)"/>
        <s v="Subsidence"/>
        <s v="Impacts of ground support staff"/>
        <s v="Accidental intersection of aquifer"/>
        <s v="Accidental intersection of fault"/>
        <s v="Interruption of natural surface drainage"/>
        <s v="Incomplete removal of concrete base"/>
        <s v="Cement interaction with aquifer (leaching Ca(OH)2)"/>
        <s v="Dust suppression"/>
        <s v="Disruption to SW/GW connectivity - due to backfill, soil compaction"/>
        <s v="Groundwater extraction"/>
        <s v="Accidental intersection of existing bore"/>
        <s v="Pressurize gas pipe to remove water plug"/>
        <s v="Equipment failure"/>
        <s v="Increase discharge to rivers following irrigation"/>
        <s v="Raise watertable following irrigation"/>
        <s v="Soil chemistry changes following irrigation"/>
        <s v="Soil salt mobilisation following irrigation"/>
        <s v="Reinjection to aquifers"/>
        <s v="Aquifer depressurisation (fault-mediated)"/>
        <s v="Aquifer pressurisation (fault-mediated)"/>
        <s v="Adds to co-produced water"/>
        <s v="Extracting river water for injection"/>
        <s v="Aquifer depressurisation (aquitard-absent)"/>
        <s v="Intersection of GW via directional drilling under river"/>
        <s v="Extracting river water for shandying"/>
        <s v="Pipe corossion and leaching"/>
        <s v="NA"/>
        <s v="Need to know more -see rehabilitation plan"/>
      </sharedItems>
    </cacheField>
    <cacheField name="Effects" numFmtId="0">
      <sharedItems containsBlank="1"/>
    </cacheField>
    <cacheField name="Stressors" numFmtId="0">
      <sharedItems containsBlank="1"/>
    </cacheField>
    <cacheField name="Descriptor" numFmtId="0">
      <sharedItems/>
    </cacheField>
    <cacheField name="Lo_Sev" numFmtId="0">
      <sharedItems containsString="0" containsBlank="1" containsNumber="1" containsInteger="1" minValue="3" maxValue="7"/>
    </cacheField>
    <cacheField name="Hi_Sev" numFmtId="0">
      <sharedItems containsString="0" containsBlank="1" containsNumber="1" containsInteger="1" minValue="3" maxValue="8"/>
    </cacheField>
    <cacheField name="Impact_Causes" numFmtId="0">
      <sharedItems containsBlank="1" count="27">
        <s v="Poor design, construction, implementation, management (e.g. Abandonment practice, bore location, lack of knowledge, historical data records, sealing practices, geological characterisation)"/>
        <s v="Incomplete grouting"/>
        <s v="Inevitable, Deliberate"/>
        <s v="Human error, accident (e.g. containment loss, digging, ignition, logging machine fault, formation variation)"/>
        <s v="Diverting site/corridor drain line"/>
        <s v="Corridor/site vegetation removal"/>
        <s v="Number of drilling control issues"/>
        <s v="Incomplete reservoir knowledge, too much pressure"/>
        <s v="Containment failure/leaching/flooding (e.g. lining material failure, loss of holding capacity, pipe failure, dam failure)"/>
        <s v="Poor design, construction, implementation, management (e.g. Abandonment practice, bore location, lack of knowledge, historical data records, sealing practices, geological characterisation); Natural disaster (e.g. bushfire, flooding, earthquake)"/>
        <s v="Incidental to vegetation removal and compaction in pipeline corridor"/>
        <s v="Inappropriate disposal; Containment failure/leaching/flooding (e.g. lining material failure, loss of holding capacity, pipe failure, dam failure)"/>
        <s v="Inappropriate disposal"/>
        <s v="Human error, accident (e.g. containment loss, digging, ignition, logging machine fault, formation variation); Containment failure/leaching/flooding (e.g. lining material failure, loss of holding capacity, pipe failure, dam failure)"/>
        <s v="Human error, accident (e.g. containment loss, digging, ignition, logging machine fault, formation variation); Natural disaster (e.g. bushfire, flooding, earthquake)"/>
        <s v="Containment failure/leaching/flooding (e.g. lining material failure, loss of holding capacity, pipe failure, dam failure); Natural disaster (e.g. bushfire, flooding, earthquake)"/>
        <s v="Ignition following pipe failure; Natural disaster (e.g. bushfire, flooding, earthquake)"/>
        <m/>
        <s v="Production of water"/>
        <s v="Discharge of treated water to river"/>
        <s v="Rising salts and water table"/>
        <s v="Unplanned discharge of treated water to river"/>
        <s v="Unplanned discharge of untreated water to river"/>
        <s v="Aquitard leaks"/>
        <s v="Depressurisation"/>
        <s v="Litter, spills"/>
        <s v="Interrupting ephemeral water courses"/>
      </sharedItems>
    </cacheField>
    <cacheField name="Lo_Lik" numFmtId="0">
      <sharedItems containsString="0" containsBlank="1" containsNumber="1" minValue="-3" maxValue="2"/>
    </cacheField>
    <cacheField name="Hi_Lik" numFmtId="0">
      <sharedItems containsString="0" containsBlank="1" containsNumber="1" minValue="-2.5" maxValue="2.5"/>
    </cacheField>
    <cacheField name="Current_Controls" numFmtId="0">
      <sharedItems containsBlank="1" longText="1"/>
    </cacheField>
    <cacheField name="Lo_Det" numFmtId="0">
      <sharedItems containsString="0" containsBlank="1" containsNumber="1" minValue="-0.5" maxValue="4.5"/>
    </cacheField>
    <cacheField name="Hi_Det" numFmtId="0">
      <sharedItems containsString="0" containsBlank="1" containsNumber="1" minValue="-0.5" maxValue="4.5"/>
    </cacheField>
    <cacheField name="Lo_RPN" numFmtId="0">
      <sharedItems containsSemiMixedTypes="0" containsString="0" containsNumber="1" minValue="-0.5" maxValue="9"/>
    </cacheField>
    <cacheField name="Hi_RPN" numFmtId="0">
      <sharedItems containsSemiMixedTypes="0" containsString="0" containsNumber="1" minValue="0" maxValue="11.5"/>
    </cacheField>
    <cacheField name="Lo_RS" numFmtId="0">
      <sharedItems containsSemiMixedTypes="0" containsString="0" containsNumber="1" minValue="0" maxValue="9"/>
    </cacheField>
    <cacheField name="Hi_RS" numFmtId="0">
      <sharedItems containsSemiMixedTypes="0" containsString="0" containsNumber="1" minValue="0" maxValue="10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Herr, Alexander Herr - Herry (L&amp;W, Black Mountain)" refreshedDate="42331.503412152779" createdVersion="5" refreshedVersion="5" minRefreshableVersion="3" recordCount="166">
  <cacheSource type="worksheet">
    <worksheetSource ref="A1:AB167" sheet="4R"/>
  </cacheSource>
  <cacheFields count="28">
    <cacheField name="Component" numFmtId="0">
      <sharedItems/>
    </cacheField>
    <cacheField name="Comp1" numFmtId="0">
      <sharedItems/>
    </cacheField>
    <cacheField name="Life_cycle" numFmtId="0">
      <sharedItems/>
    </cacheField>
    <cacheField name="LC" numFmtId="0">
      <sharedItems/>
    </cacheField>
    <cacheField name="Activities" numFmtId="0">
      <sharedItems/>
    </cacheField>
    <cacheField name="Act" numFmtId="0">
      <sharedItems/>
    </cacheField>
    <cacheField name="Impact_Mode" numFmtId="0">
      <sharedItems/>
    </cacheField>
    <cacheField name="Effects" numFmtId="0">
      <sharedItems/>
    </cacheField>
    <cacheField name="Stressors" numFmtId="0">
      <sharedItems/>
    </cacheField>
    <cacheField name="Descriptor" numFmtId="0">
      <sharedItems count="166">
        <s v="(P) Water and gas extraction: Aquifer depressurisation (coal seam) - change in GW pressure/change in GW pressure"/>
        <s v="(P) Treated co-produced water storage, processing and disposal: Discharge to river: rising water table - GW level/SW level, TDS"/>
        <s v="(P) Water and gas extraction: Aquifer depressurisation (non-target, non-reservoir) - change in GW pressure/change in GW pressure"/>
        <s v="(P) Water and gas extraction: Aquifer depressurisation - GW flow (reduction)/change in GW pressure"/>
        <s v="(C) Cementing and casing: Incomplete/compromised cementing/casing (linking aquifers) - GW quality/GW composition, Hydrocarbons"/>
        <s v="(D) Pressure concrete durability: Seal integrity loss - GW quality/TDS, Hydrocarbons, change in GW pressure"/>
        <s v="(C) Gas-gathering  pipeline networks : Disruption of natural surface drainage - SW volume, SW quality/TSS, SW flow"/>
        <s v="(C) Trunk gas pipelines and associated easements (processing plant to town): Disruption of natural surface drainage - SW volume, SW quality, GW quantity/TSS, SW flow, TDS"/>
        <s v="(D) Pressure concrete completion: Incomplete seal - GW quality, change in GW pressure/TDS, Hydrocarbons, change in GW pressure"/>
        <s v="(C) Fresh water (RO Permeate) pipelines, pumps and reticulation systems (Water leaving processing plant - to external i.e. Town): Disruption of natural surface drainage - SW volume, SW quality, GW quantity/TSS, SW flow, TDS"/>
        <s v="(C) Gas and water-gathering pipeline networks (well to processing plant): Disruption of natural surface drainage - SW volume, SW quality, GW quantity/TSS, SW flow, TDS"/>
        <s v="(C) Trunk gas pipelines and associated easements (processing plant to town): Soil erosion following heavy rainfall - SW quality/TSS"/>
        <s v="(E) Abandonment: Bore leakage between aquifers - GW composition, GW quality, GW pressure/GW composition, Hydrocarbons"/>
        <s v="(P) Untreated co-produced water storage, processing and disposal: Leaching from storage ponds - GW quality/TDS, Chemicals"/>
        <s v="(P) Hypersaline brine ponds: Leaking - SW quality, GW quality/TSS, TDS, pH, Pollutants (e.g. metals/trace elements/sulfides/phosphorous)"/>
        <s v="(C) Cementing and casing: Incomplete/compromised cementing/casing (gas leakage) - GW quality/TDS, Hydrocarbons"/>
        <s v="(E) Abandonment: Bore leakage to surface - SW quality/SW composition, Hydrocarbons"/>
        <s v="(C) Groundwater monitoring bore construction: Incomplete/compromised cementing/casing (linking aquifers) - GW composition, GW quality/GW composition, Hydrocarbons"/>
        <s v="(C) Construction of access roads and easements (e.g. for drilling rigs and equipment): Disruption of natural surface drainage - SW directional characteristics, SW volume, SW quality/TSS, SW flow"/>
        <s v="(C) Fresh water (RO Permeate) pipelines, pumps and reticulation systems (Water leaving processing plant - to external i.e. Town): Soil erosion following heavy rainfall - SW quality/TSS"/>
        <s v="(C) Gas and water-gathering pipeline networks (well to processing plant): Soil erosion following heavy rainfall - SW quality/TSS"/>
        <s v="(C) Treated co-produced water pipelines and pumps: Soil erosion following heavy rainfall - SW quality/TSS"/>
        <s v="(C) Treated water pond: Disruption of natural surface drainage - SW volume, SW quality/TSS, SW flow"/>
        <s v="(C) Brine storage ponds, pumps and water disposal pipelines: Disruption of natural surface drainage - SW volume, SW quality, GW quantity/TSS, SW flow, TDS"/>
        <s v="(C) Gas processing plant : Disruption of natural surface drainage - SW volume, SW quality/TSS, SW flow"/>
        <s v="(C) Hypersaline brine ponds: Disruption of natural surface drainage - SW volume, SW quality/TSS, SW flow"/>
        <s v="(C) Water treatment plant (RO, fixed resin, fixed disc, electrochemical, etc): Disruption of natural surface drainage - SW volume, SW quality/TSS, SW flow"/>
        <s v="(C) Perforation: Miss perforation target and depressurise aquifers - change in GW pressure, GW quality/change in GW pressure"/>
        <s v="(C) Hydraulic fracturing: Contaminate non-target aquifer (chemical) - GW quality/Hydraulic fracturing chemicals"/>
        <s v="(C) Hydraulic fracturing: Connecting aquifers - GW composition, GW quality, GW pressure/GW composition, Hydrocarbons"/>
        <s v="(P) Brine storage ponds, pumps and water disposal pipelines: Leaking - SW quality, GW quality/TSS, TDS, pH, Pollutants (e.g. metals/trace elements/sulfides/phosphorous)"/>
        <s v="(P) Groundwater monitoring bore construction or expansion: Incomplete/compromised cementing/casing (linking aquifers) - GW composition, GW quality/GW composition, Hydrocarbons"/>
        <s v="(C) Drill cutting disposal: Surface water contamination - SW quality/TSS, Drilling mud products, TDS"/>
        <s v="(W) Waste disposal: Surface water contamination - SW quality/TSS, TDS"/>
        <s v="(C) Construction of access roads and easements (e.g. for drilling rigs and equipment): Soil erosion following heavy rainfall - SW quality/TSS"/>
        <s v="(C) Hydraulic fracturing: Contaminate target aquifer (chemical) - GW quality/Hydraulic fracturing chemicals"/>
        <s v="(P) Treated water pond: Leaking - SW quality, GW quality/TSS, TDS, pH, Pollutants (e.g. metals/trace elements/sulfides/phosphorous)"/>
        <s v="(E) Drill cutting disposal: Surface water contamination - SW quality/TSS, Drilling mud products, TDS"/>
        <s v="(C) Horizontal drilling: Accidental intersection of fault - GW quality, change in GW pressure/change in GW pressure, TDS, TSS"/>
        <s v="(P) Water and gas extraction: Subsidence - SW directional characteristics/Subsidence"/>
        <s v="(C) Construction of access roads and easements (e.g. for drilling rigs and equipment): Disruption to natural surface water course (e.g. creek crossing) - SW flow/SW flow"/>
        <s v="(P) Operation access roads and easements (e.g. for drilling rigs and equipment): Soil erosion following heavy rainfall - SW quality/TSS"/>
        <s v="(E) Construction of access roads and easements (e.g. for drilling rigs and equipment): Disruption of natural surface drainage - SW directional characteristics, SW volume, SW quality/TSS, SW flow"/>
        <s v="(C) Drilling and logging: Intersection of artesian aquifer - change in GW pressure/change in GW pressure"/>
        <s v="(C) Hydraulic fracturing: Changing target aquifer properties (physical or chemical) - Aquifer properties/Aquifer properties"/>
        <s v="(P) Untreated co-produced water storage, processing and disposal: Discharge to river following heavy rainfall - SW quality, SW flow, GW quality/SW flow, SW quality, TSS, GW quality, TDS, Pollutants (e.g. metals/trace elements/sulfides/phosphorous)"/>
        <s v="(C) Hypersaline brine ponds: Soil erosion following heavy rainfall - SW quality/TSS"/>
        <s v="(C) Brine storage ponds, pumps and water disposal pipelines: Soil erosion following heavy rainfall - SW quality/TSS"/>
        <s v="(C) Treated water pond: Soil erosion following heavy rainfall - SW quality/TSS"/>
        <s v="(C) Water treatment plant (RO, fixed resin, fixed disc, electrochemical, etc): Soil erosion following heavy rainfall - SW quality/TSS"/>
        <s v="(P) Trunk gas pipelines and associated easements (processing plant to town): Pipe failure - SW quality/Hydrocarbons"/>
        <s v="(E) Temporary  Accommodation, administration, workshop, depots, service facilities: Soil erosion following heavy rainfall - SW quality/TSS"/>
        <s v="(P) Operation access roads and easements (e.g. for drilling rigs and equipment): Disruption of natural surface drainage - SW directional characteristics, SW volume, SW quality/TSS, SW flow"/>
        <s v="(C) Gas compression stations: Disruption of natural surface drainage - SW volume, SW quality/TSS, SW flow"/>
        <s v="(C) Power generation facility (for processing plant): Disruption of natural surface drainage - SW volume, SW quality/TSS, SW flow"/>
        <s v="(C) Gas processing plant : Soil erosion following heavy rainfall - SW quality/TSS"/>
        <s v="(C) Site preparation: Disruption of natural surface drainage - SW directional characteristics, SW volume, SW quality/TSS, SW flow"/>
        <s v="(C) Hydraulic fracturing: Changing non-target aquifer properties (physical or chemical) - Aquifer properties/Aquifer properties"/>
        <s v="(C) Gas compression stations: Soil erosion following heavy rainfall - SW quality/TSS"/>
        <s v="(C) Gas-gathering  pipeline networks : Soil erosion following heavy rainfall - SW quality/TSS"/>
        <s v="(C) Power generation facility (for processing plant): Soil erosion following heavy rainfall - SW quality/TSS"/>
        <s v="(P) Treated co-produced water disposal: Discharge to river  (via first or third party) - SW quality, SW flow, GW quality/SW flow, SW quality, TSS, GW quality"/>
        <s v="(P) Treated co-produced water storage, processing and disposal: Discharge to river - SW quality, SW flow, GW quality/SW flow, SW quality, TSS, GW quality"/>
        <s v="(P) Gas-gathering  pipeline networks : Pipeline failure - SW quality/Hydrocarbons"/>
        <s v="(P) Fresh water (RO Permeate) pipelines, pumps and reticulation systems (Water leaving processing plant - to external i.e. Town): Pipe failure - SW quality, SW flow/TDS, Hydrocarbons"/>
        <s v="(P) Gas and water-gathering pipeline networks (well to processing plant): Pipe failure - SW quality, SW flow/TDS, Hydrocarbons"/>
        <s v="(P) Treated co-produced water pipelines and pumps: Pipe failure - SW quality, SW flow/TDS, Hydrocarbons"/>
        <s v="(E) Construction of access roads and easements (e.g. for drilling rigs and equipment): Disruption to natural surface water course (e.g. creek crossing) - SW flow/SW flow"/>
        <s v="(E) Pump testing: Reduction in pressure head - change in GW pressure/change in GW pressure"/>
        <s v="(C) Fuel and oil storage facilities: Disruption of natural surface drainage - SW volume, SW quality, GW quantity/TSS, SW flow, TDS"/>
        <s v="(P) Treated co-produced water disposal: Discharge to river following heavy rainfall - SW quality, SW flow, GW quality/SW flow, SW quality, TSS, GW quality"/>
        <s v="(P) Treated co-produced water storage, processing and disposal: Discharge to river following heavy rainfall - SW quality, SW flow, GW quality/SW flow, SW quality, TSS, GW quality"/>
        <s v="(P) Hypersaline brine ponds: Containment failure - SW quality, GW quality/TSS, TDS, pH, Pollutants (e.g. metals/trace elements/sulfides/phosphorous)"/>
        <s v="(C) Drilling and logging: Imbalance of mud pressure between well and aquifer - GW quality/TSS, Drilling mud products, TDS"/>
        <s v="(C) Hydraulic fracturing concentrate delivery: Spillage: prior to dilution on site - SW quality/Hydrocarbons, TDS, Hydraulic fracturing chemicals"/>
        <s v="(P) Operation access roads and easements (e.g. for drilling rigs and equipment): Disruption to natural surface water course (e.g. creek crossing) - SW flow/SW flow"/>
        <s v="(C) Groundwater monitoring bore construction: Spillage - SW quality/Hydrocarbons, TDS, Drilling fluids, Drilling mud products"/>
        <s v="(C) Pump and well head installation: Spillage - SW quality/Hydrocarbons, TDS, Drilling fluids, Drilling mud products"/>
        <s v="(C) Materials delivery and storage: Spillage: on site - SW quality/Drilling mud products, Cement, Hydrocarbons"/>
        <s v="(C) Surface water and mud storage and evaporation: Overflow and/or loss of containment - SW quality, GW quality/TSS, Drilling mud products, TDS"/>
        <s v="(E) Materials delivery and storage: Spillage - SW quality/TSS, Drilling mud products, TDS"/>
        <s v="(P) Materials delivery and storage: Spillage - SW quality, GW quality/TSS, Drilling mud products, TDS"/>
        <s v="(C) Perforation: Miss perforation target and connect aquifers through the well - GW composition, GW quality/GW composition, Hydrocarbons"/>
        <s v="(C) Pump and well head installation: Soil erosion following heavy rainfall - SW quality/TSS"/>
        <s v="(C) Hydraulic fracturing fluid injection and disposal: Spillage and/or inappropriate disposal - SW quality/Hydrocarbons, TDS, Hydraulic fracturing chemicals"/>
        <s v="(C) Accommodation, administration, workshop, depots, service facilities: Soil erosion following heavy rainfall - SW quality/TSS"/>
        <s v="(C) Site preparation: Soil erosion following heavy rainfall - SW quality/TSS"/>
        <s v="(E) Site preparation: Soil erosion following heavy rainfall - SW quality/TSS"/>
        <s v="(P) Untreated co-produced water storage, processing and disposal: Dam failure - SW quality, GW quality/TDS, Pollutants (e.g. metals/trace elements/sulfides/phosphorous)"/>
        <s v="(E) Surface water and mud storage and evaporation: Overflow and/or loss of containment - SW quality, GW quality/TSS, Drilling mud products, TDS"/>
        <s v="(P) Fuel and oil storage facilities: Spillage - SW quality, GW quality/Hydrocarbons, Pollutants (e.g. metals/trace elements/sulfides/phosphorous), Chemicals"/>
        <s v="(E) Ground-based geophysics: Interruption of natural surface drainage - SW directional characteristics, SW volume, SW quality/TSS, SW flow"/>
        <s v="(D) Materials delivery and storage: Spillage: on site - SW quality/Hydrocarbons"/>
        <s v="(W) Materials delivery and storage: Spillage: on site - SW quality/Hydrocarbons"/>
        <s v="(C) Groundwater monitoring bore construction: Soil erosion following heavy rainfall - SW quality/TSS"/>
        <s v="(C) Water injection / falloff test: Fluid loss to aquifer - GW quality/TDS"/>
        <s v="(C) Accommodation, administration, workshop, depots, service facilities: Disruption of natural surface drainage - SW directional characteristics, SW volume, SW quality/TSS, SW flow"/>
        <s v="(E) Site preparation: Disruption of natural surface drainage - SW directional characteristics, SW volume, SW quality/TSS, SW flow"/>
        <s v="(P) Accommodation, administration, workshop, depots, service facilities: Disruption of natural surface drainage - SW directional characteristics, SW volume, SW quality/TSS, SW flow"/>
        <s v="(P) Accommodation, administration, workshop, depots, service facilities: Soil erosion following heavy rainfall - SW quality/TSS"/>
        <s v="(E) Fuel and oil : Spillage: e.g. diesel - SW quality, GW quality/Hydrocarbons"/>
        <s v="(E) Power and communications: Spillage: e.g. diesel - SW quality, GW quality/Hydrocarbons"/>
        <s v="(E) Temporary  Accommodation, administration, workshop, depots, service facilities: Spillage: e.g. diesel - SW quality, GW quality/Hydrocarbons"/>
        <s v="(C) Accommodation, administration, workshop, depots, service facilities: Spillage: e.g. diesel - SW quality, GW quality/Hydrocarbons"/>
        <s v="(C) Fuel and oil : Spillage: e.g. diesel - SW quality, GW quality/Hydrocarbons"/>
        <s v="(C) Power and communications: Spillage: e.g. diesel - SW quality, GW quality/Hydrocarbons"/>
        <s v="(D) Fuel and oil : Spillage: e.g. diesel - SW quality, GW quality/Hydrocarbons"/>
        <s v="(P) Accommodation, administration, workshop, depots, service facilities: Spillage: e.g. diesel - SW quality, GW quality/Hydrocarbons"/>
        <s v="(P) Fuel and oil : Spillage: e.g. diesel - SW quality, GW quality/Hydrocarbons"/>
        <s v="(P) Power and communications: Spillage: e.g. diesel - SW quality, GW quality/Hydrocarbons"/>
        <s v="(P) Brine storage ponds, pumps and water disposal pipelines: Containment failure - SW quality, GW quality/TSS, TDS, pH, Pollutants (e.g. metals/trace elements/sulfides/phosphorous)"/>
        <s v="(E) Ground-based geophysics: Soil erosion following heavy rainfall - SW quality/TSS"/>
        <s v="(P) Treated co-produced water storage, processing and disposal: Dam failure - SW quality, GW quality/SW flow, SW quality, TSS, GW quality"/>
        <s v="(E) Drilling and coring: Intersection of artesian aquifer - change in GW pressure/change in GW pressure"/>
        <s v="(P) Gas and water-gathering pipeline networks (well to processing plant): Fire - SW quality, GW quality/TSS, Pollutants (e.g. metals/trace elements/sulfides/phosphorous), Hydrocarbons, Chemicals"/>
        <s v="(P) Gas processing plant : Fire - SW quality, GW quality/TSS, Pollutants (e.g. metals/trace elements/sulfides/phosphorous)"/>
        <s v="(P) Trunk gas pipelines and associated easements (processing plant to town): Fire - SW quality, GW quality/TSS, Pollutants (e.g. metals/trace elements/sulfides/phosphorous)"/>
        <s v="(C) Fresh water (RO Permeate) pipelines, pumps and reticulation systems (Water leaving processing plant - to external i.e. Town): Temporary disruption to natural surface water course (e.g. sandbagging a creek to lay pipe) - SW flow/SW flow"/>
        <s v="(C) Gas and water-gathering pipeline networks (well to processing plant): Temporary disruption to natural surface water course (e.g. sandbagging a creek to lay pipe) - SW flow/SW flow"/>
        <s v="(C) Treated co-produced water pipelines and pumps: Temporary disruption to natural surface water course (e.g. sandbagging a creek to lay pipe) - SW flow/SW flow"/>
        <s v="(C) Trunk gas pipelines and associated easements (processing plant to town): Temporary disruption to natural surface water course (e.g. sandbagging a creek to lay pipe) - SW flow/SW flow"/>
        <s v="(E) Drilling and coring: Very localised watertable reduction - GW level/GW level"/>
        <s v="(D) Process production plant: Spillage - SW quality, GW quality/Hydrocarbons, Pollutants (e.g. metals/trace elements/sulfides/phosphorous), Chemicals"/>
        <s v="(C) Groundwater monitoring bore construction: Cuttings disposal - SW quality/TSS, Drilling mud products, TDS"/>
        <s v="(C) Drill stem testing (extraction): Recovered fluid disposal - SW quality/TSS, Drilling mud products, TDS"/>
        <s v="(E) Construction of access roads and easements (e.g. for drilling rigs and equipment): Soil erosion following heavy rainfall - SW quality/TSS"/>
        <s v="(C) Remediation: Mud spillage and poor rubbish disposal - SW quality/TSS, Drilling mud products, TDS"/>
        <s v="(E) Site clean-up and rehabilitation: Mud and drill cutting spillage - SW quality/TSS, Drilling mud products, TDS"/>
        <s v="(C) Brine storage ponds, pumps and water disposal pipelines: Impacts of ground support staff - SW quality/Pollutants (e.g. metals/trace elements/sulfides/phosphorous)"/>
        <s v="(C) Gas and water-gathering pipeline networks (well to processing plant): Impacts of ground support staff - SW quality/Pollutants (e.g. metals/trace elements/sulfides/phosphorous)"/>
        <s v="(C) Gas processing plant : Impacts of ground support staff - SW quality/Pollutants (e.g. metals/trace elements/sulfides/phosphorous)"/>
        <s v="(C) Hypersaline brine ponds: Impacts of ground support staff - SW quality/Pollutants (e.g. metals/trace elements/sulfides/phosphorous)"/>
        <s v="(C) Treated water pond: Impacts of ground support staff - SW quality/Pollutants (e.g. metals/trace elements/sulfides/phosphorous)"/>
        <s v="(C) Trunk gas pipelines and associated easements (processing plant to town): Impacts of ground support staff - SW quality/Pollutants (e.g. metals/trace elements/sulfides/phosphorous)"/>
        <s v="(C) Water treatment plant (RO, fixed resin, fixed disc, electrochemical, etc): Impacts of ground support staff - SW quality/Pollutants (e.g. metals/trace elements/sulfides/phosphorous)"/>
        <s v="(D) Process production plant: Impacts of ground support staff - SW quality/Pollutants (e.g. metals/trace elements/sulfides/phosphorous)"/>
        <s v="(E) Temporary  Accommodation, administration, workshop, depots, service facilities: Disruption of natural surface drainage - SW directional characteristics, SW volume, SW quality/TSS, SW flow"/>
        <s v="(E) Drilling and coring: Imbalance of mud pressure between well and aquifer - GW quality/Drilling mud products, TDS"/>
        <s v="(P) Treated water pond: Containment failure - SW quality, GW quality/TSS, TDS, pH, Pollutants (e.g. metals/trace elements/sulfides/phosphorous)"/>
        <s v="(P) Fuel and oil storage facilities: Fire - SW quality, GW quality/TSS, Pollutants (e.g. metals/trace elements/sulfides/phosphorous), Hydrocarbons, Chemicals"/>
        <s v="(E) Drill stem testing (extraction): Recovered fluid disposal - SW quality/TSS, Drilling mud products, TDS"/>
        <s v="(D) Process production plant: Fire - SW quality, GW quality/TSS, Pollutants (e.g. metals/trace elements/sulfides/phosphorous), Hydrocarbons, Chemicals"/>
        <s v="(P) Gas compression stations: Fire - SW quality, GW quality/TSS, Pollutants (e.g. metals/trace elements/sulfides/phosphorous)"/>
        <s v="(C) Horizontal drilling: Accidental intersection of aquifer - GW quality, change in GW pressure/change in GW pressure, TDS, TSS"/>
        <s v="(C) Drilling and logging: Localised watertable reduction - GW level/GW level"/>
        <s v="(P) Staff movement and activities: Impacts of ground support staff - SW quality/Pollutants (e.g. metals/trace elements/sulfides/phosphorous)"/>
        <s v="(P) Power generation facility (for processing plant): Fire - SW quality, GW quality/TSS, Pollutants (e.g. metals/trace elements/sulfides/phosphorous)"/>
        <s v="(C) Construction of access roads and easements (e.g. for drilling rigs and equipment): Impacts of ground support staff - SW quality/Pollutants (e.g. metals/trace elements/sulfides/phosphorous)"/>
        <s v="(C) Gas compression stations: Impacts of ground support staff - SW quality/Pollutants (e.g. metals/trace elements/sulfides/phosphorous)"/>
        <s v="(C) Gas-gathering  pipeline networks : Impacts of ground support staff - SW quality/Pollutants (e.g. metals/trace elements/sulfides/phosphorous)"/>
        <s v="(C) Power generation facility (for processing plant): Impacts of ground support staff - SW quality/Pollutants (e.g. metals/trace elements/sulfides/phosphorous)"/>
        <s v="(C) Site preparation: Impacts of ground support staff - SW quality/Pollutants (e.g. metals/trace elements/sulfides/phosphorous)"/>
        <s v="(E) Construction of access roads and easements (e.g. for drilling rigs and equipment): Impacts of ground support staff - SW quality/Pollutants (e.g. metals/trace elements/sulfides/phosphorous)"/>
        <s v="(E) Site preparation: Impacts of ground support staff - SW quality/Pollutants (e.g. metals/trace elements/sulfides/phosphorous)"/>
        <s v="(W) Site preparation: Impacts of ground support staff - SW quality/Pollutants (e.g. metals/trace elements/sulfides/phosphorous)"/>
        <s v="(C) Sewage treatment and disposal: Spillage: e.g. of sewage - SW quality/Organic pollutants"/>
        <s v="(D) Sewage treatment and disposal: Spillage: e.g. of sewage - SW quality/Organic pollutants"/>
        <s v="(P) Sewage treatment and disposal: Spillage: e.g. of sewage - SW quality/Organic pollutants"/>
        <s v="(E) Ground-based geophysics: Impacts of ground support staff - SW quality/Pollutants (e.g. metals/trace elements/sulfides/phosphorous)"/>
        <s v="(P) Gas-gathering  pipeline networks : Fire - SW quality, GW quality/TSS, Pollutants (e.g. metals/trace elements/sulfides/phosphorous)"/>
        <s v="(C) Accommodation, administration, workshop, depots, service facilities: Impacts of ground support staff - SW quality/Pollutants (e.g. metals/trace elements/sulfides/phosphorous)"/>
        <s v="(C) Fuel and oil storage facilities: Impacts of ground support staff - SW quality/Pollutants (e.g. metals/trace elements/sulfides/phosphorous)"/>
        <s v="(E) Temporary  Accommodation, administration, workshop, depots, service facilities: Impacts of ground support staff - SW quality/Pollutants (e.g. metals/trace elements/sulfides/phosphorous)"/>
        <s v="(P) Accommodation, administration, workshop, depots, service facilities: Impacts of ground support staff - SW quality/Pollutants (e.g. metals/trace elements/sulfides/phosphorous)"/>
        <s v="(P) Operation access roads and easements (e.g. for drilling rigs and equipment): Impacts of ground support staff - SW quality/Pollutants (e.g. metals/trace elements/sulfides/phosphorous)"/>
        <s v="(E) Surface core testing: Impacts of ground support staff - SW quality/Pollutants (e.g. metals/trace elements/sulfides/phosphorous)"/>
      </sharedItems>
    </cacheField>
    <cacheField name="Lo_Sev" numFmtId="0">
      <sharedItems containsSemiMixedTypes="0" containsString="0" containsNumber="1" containsInteger="1" minValue="3" maxValue="7"/>
    </cacheField>
    <cacheField name="Hi_Sev" numFmtId="0">
      <sharedItems containsSemiMixedTypes="0" containsString="0" containsNumber="1" containsInteger="1" minValue="3" maxValue="8"/>
    </cacheField>
    <cacheField name="Impact_Causes" numFmtId="0">
      <sharedItems/>
    </cacheField>
    <cacheField name="Lo_Lik" numFmtId="0">
      <sharedItems containsSemiMixedTypes="0" containsString="0" containsNumber="1" minValue="-3" maxValue="2"/>
    </cacheField>
    <cacheField name="Hi_Lik" numFmtId="0">
      <sharedItems containsSemiMixedTypes="0" containsString="0" containsNumber="1" minValue="-2.5" maxValue="2.5"/>
    </cacheField>
    <cacheField name="Current_Controls" numFmtId="0">
      <sharedItems longText="1"/>
    </cacheField>
    <cacheField name="Lo_Det" numFmtId="0">
      <sharedItems containsSemiMixedTypes="0" containsString="0" containsNumber="1" minValue="-0.5" maxValue="4.5"/>
    </cacheField>
    <cacheField name="Hi_Det" numFmtId="0">
      <sharedItems containsSemiMixedTypes="0" containsString="0" containsNumber="1" minValue="-0.5" maxValue="4.5"/>
    </cacheField>
    <cacheField name="Lo_RPN" numFmtId="0">
      <sharedItems containsSemiMixedTypes="0" containsString="0" containsNumber="1" minValue="-0.5" maxValue="9"/>
    </cacheField>
    <cacheField name="Hi_RPN" numFmtId="0">
      <sharedItems containsSemiMixedTypes="0" containsString="0" containsNumber="1" minValue="1.5" maxValue="11.5"/>
    </cacheField>
    <cacheField name="Lo_RS" numFmtId="0">
      <sharedItems containsSemiMixedTypes="0" containsString="0" containsNumber="1" minValue="0" maxValue="9"/>
    </cacheField>
    <cacheField name="Hi_RS" numFmtId="0">
      <sharedItems containsSemiMixedTypes="0" containsString="0" containsNumber="1" minValue="1.5" maxValue="10.5"/>
    </cacheField>
    <cacheField name="MidpointRPN" numFmtId="0">
      <sharedItems containsSemiMixedTypes="0" containsString="0" containsNumber="1" minValue="0.5" maxValue="10"/>
    </cacheField>
    <cacheField name="ErrorBarsRPN" numFmtId="0">
      <sharedItems containsSemiMixedTypes="0" containsString="0" containsNumber="1" minValue="0.5" maxValue="4.25"/>
    </cacheField>
    <cacheField name="InScope" numFmtId="0">
      <sharedItems containsSemiMixedTypes="0" containsString="0" containsNumber="1" containsInteger="1" minValue="0" maxValue="1" count="2">
        <n v="1"/>
        <n v="0"/>
      </sharedItems>
    </cacheField>
    <cacheField name="ScopeDetail" numFmtId="0">
      <sharedItems count="4">
        <s v="Modelling"/>
        <s v="Narrative"/>
        <s v="Site based risk management"/>
        <s v="Pathway" u="1"/>
      </sharedItems>
    </cacheField>
    <cacheField name="Grouping" numFmtId="0">
      <sharedItems containsBlank="1" count="18">
        <s v="Depressurisation of coal seam and non-target aquifers from water and gas extraction"/>
        <s v="Discharge of co-produced water to stream"/>
        <s v="Bore and well construction"/>
        <s v="Disruption of surface drainage network site based"/>
        <s v="Disruption of surface drainage network"/>
        <s v="Vegetation clearance and subsequent soil erosion"/>
        <s v="Leaching/leaking from storage ponds and stockpiles"/>
        <s v="Containment failure due to construction or design"/>
        <s v="Hydraulic fracturing and potential of contamination of aquifers"/>
        <s v="Subsidence"/>
        <s v="Changes to water quality associated with depressurisation and connecting aquifers"/>
        <s v="Equipment/Infrastructure failure"/>
        <s v="Unregulated or forced release of water due to dam / containment failure"/>
        <s v="Spillages and disposals"/>
        <s v="Drill control issue"/>
        <s v="Ground staff impacts"/>
        <m u="1"/>
        <s v="Hydrolaulic fracturing and potential of contamination of aquifers" u="1"/>
      </sharedItems>
    </cacheField>
    <cacheField name="etc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9">
  <r>
    <s v="Wells"/>
    <s v="W"/>
    <s v="Decomissioning"/>
    <s v="D"/>
    <x v="0"/>
    <s v="Pre"/>
    <x v="0"/>
    <s v="GW quality, change in GW pressure"/>
    <s v="TDS, Hydrocarbons, change in GW pressure"/>
    <s v="(D) Pressure concrete completion: Incomplete seal - GW quality, change in GW pressure/TDS, Hydrocarbons, change in GW pressure"/>
    <n v="3"/>
    <n v="7"/>
    <x v="0"/>
    <n v="-2.5"/>
    <n v="-0.5"/>
    <s v="Australian standard; Good design, monitoring, management (e.g. site selection, erosion control, engineering works, formation knowledge, monitor temp and water, pipe inspection, staff training)"/>
    <n v="2.5"/>
    <n v="4.5"/>
    <n v="3"/>
    <n v="11"/>
    <n v="0.5"/>
    <n v="6.5"/>
  </r>
  <r>
    <s v="Wells"/>
    <s v="W"/>
    <s v="Construction"/>
    <s v="C"/>
    <x v="1"/>
    <s v="Gro"/>
    <x v="1"/>
    <s v="GW composition, GW quality"/>
    <s v="GW composition, Hydrocarbons"/>
    <s v="(C) Groundwater monitoring bore construction: Incomplete/compromised cementing/casing (linking aquifers) - GW composition, GW quality/GW composition, Hydrocarbons"/>
    <n v="3"/>
    <n v="5"/>
    <x v="1"/>
    <n v="-0.5"/>
    <n v="0"/>
    <s v="Regulations (e.g. abandonment practice, irrigation management practice, logging practice, disposal practice, waste disposal, bore construction standards and post-cement logging, guidelines for slug testing planning)"/>
    <n v="2"/>
    <n v="3"/>
    <n v="4.5"/>
    <n v="8"/>
    <n v="2.5"/>
    <n v="5"/>
  </r>
  <r>
    <s v="Wells"/>
    <s v="W"/>
    <s v="Production"/>
    <s v="P"/>
    <x v="2"/>
    <s v="Gro"/>
    <x v="1"/>
    <s v="GW composition, GW quality"/>
    <s v="GW composition, Hydrocarbons"/>
    <s v="(P) Groundwater monitoring bore construction or expansion: Incomplete/compromised cementing/casing (linking aquifers) - GW composition, GW quality/GW composition, Hydrocarbons"/>
    <n v="3"/>
    <n v="4"/>
    <x v="1"/>
    <n v="-0.5"/>
    <n v="0.5"/>
    <s v="Regulations (e.g. abandonment practice, irrigation management practice, logging practice, disposal practice, waste disposal, bore construction standards and post-cement logging, guidelines for slug testing planning)"/>
    <n v="2"/>
    <n v="3"/>
    <n v="4.5"/>
    <n v="7.5"/>
    <n v="2.5"/>
    <n v="4.5"/>
  </r>
  <r>
    <s v="Wells"/>
    <s v="W"/>
    <s v="Construction"/>
    <s v="C"/>
    <x v="3"/>
    <s v="Cem"/>
    <x v="1"/>
    <s v="GW quality"/>
    <s v="GW composition, Hydrocarbons"/>
    <s v="(C) Cementing and casing: Incomplete/compromised cementing/casing (linking aquifers) - GW quality/GW composition, Hydrocarbons"/>
    <n v="3"/>
    <n v="7"/>
    <x v="0"/>
    <n v="-1"/>
    <n v="0.5"/>
    <s v="Regulations (e.g. abandonment practice, irrigation management practice, logging practice, disposal practice, waste disposal, bore construction standards and post-cement logging, guidelines for slug testing planning)"/>
    <n v="2"/>
    <n v="3.5"/>
    <n v="4"/>
    <n v="11"/>
    <n v="2"/>
    <n v="7.5"/>
  </r>
  <r>
    <s v="Wells"/>
    <s v="W"/>
    <s v="Construction"/>
    <s v="C"/>
    <x v="3"/>
    <s v="Cem"/>
    <x v="2"/>
    <s v="GW quality"/>
    <s v="TDS, Hydrocarbons"/>
    <s v="(C) Cementing and casing: Incomplete/compromised cementing/casing (gas leakage) - GW quality/TDS, Hydrocarbons"/>
    <n v="3"/>
    <n v="5"/>
    <x v="0"/>
    <n v="-1"/>
    <n v="0.5"/>
    <s v="Regulations (e.g. abandonment practice, irrigation management practice, logging practice, disposal practice, waste disposal, bore construction standards and post-cement logging, guidelines for slug testing planning)"/>
    <n v="2"/>
    <n v="3.5"/>
    <n v="4"/>
    <n v="9"/>
    <n v="2"/>
    <n v="5.5"/>
  </r>
  <r>
    <s v="Wells"/>
    <s v="W"/>
    <s v="Decomissioning"/>
    <s v="D"/>
    <x v="4"/>
    <s v="Pre"/>
    <x v="3"/>
    <s v="GW quality"/>
    <s v="TDS, Hydrocarbons, change in GW pressure"/>
    <s v="(D) Pressure concrete durability: Seal integrity loss - GW quality/TDS, Hydrocarbons, change in GW pressure"/>
    <n v="3"/>
    <n v="7"/>
    <x v="2"/>
    <n v="-2.5"/>
    <n v="-1.5"/>
    <s v="Good design, monitoring, management (e.g. site selection, erosion control, engineering works, formation knowledge, monitor temp and water, pipe inspection, staff training)"/>
    <n v="4.5"/>
    <n v="4.5"/>
    <n v="5"/>
    <n v="10"/>
    <n v="0.5"/>
    <n v="5.5"/>
  </r>
  <r>
    <s v="Wells"/>
    <s v="W"/>
    <s v="Construction"/>
    <s v="C"/>
    <x v="1"/>
    <s v="Gro"/>
    <x v="4"/>
    <s v="SW quality"/>
    <s v="Hydrocarbons, TDS, Drilling fluids, Drilling mud products"/>
    <s v="(C) Groundwater monitoring bore construction: Spillage - SW quality/Hydrocarbons, TDS, Drilling fluids, Drilling mud products"/>
    <n v="3"/>
    <n v="4"/>
    <x v="3"/>
    <n v="-0.5"/>
    <n v="0.5"/>
    <s v="Careful handling;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Wells"/>
    <s v="W"/>
    <s v="Construction"/>
    <s v="C"/>
    <x v="5"/>
    <s v="Pum"/>
    <x v="4"/>
    <s v="SW quality"/>
    <s v="Hydrocarbons, TDS, Drilling fluids, Drilling mud products"/>
    <s v="(C) Pump and well head installation: Spillage - SW quality/Hydrocarbons, TDS, Drilling fluids, Drilling mud products"/>
    <n v="3"/>
    <n v="4"/>
    <x v="3"/>
    <n v="-0.5"/>
    <n v="0.5"/>
    <s v="Careful handling;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Wells"/>
    <s v="W"/>
    <s v="Construction"/>
    <s v="C"/>
    <x v="6"/>
    <s v="Mat"/>
    <x v="5"/>
    <s v="SW quality"/>
    <s v="Drilling mud products, Cement, Hydrocarbons"/>
    <s v="(C) Materials delivery and storage: Spillage: on site - SW quality/Drilling mud products, Cement, Hydrocarbons"/>
    <n v="3"/>
    <n v="4"/>
    <x v="3"/>
    <n v="-0.5"/>
    <n v="0.5"/>
    <s v="Careful handling;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Wells"/>
    <s v="W"/>
    <s v="Decomissioning"/>
    <s v="D"/>
    <x v="6"/>
    <s v="Mat"/>
    <x v="5"/>
    <s v="SW quality"/>
    <s v="Hydrocarbons"/>
    <s v="(D) Materials delivery and storage: Spillage: on site - SW quality/Hydrocarbons"/>
    <n v="3"/>
    <n v="4"/>
    <x v="3"/>
    <n v="-1"/>
    <n v="-0.5"/>
    <s v="Careful handling; 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Wells"/>
    <s v="W"/>
    <s v="Work-over"/>
    <s v="W"/>
    <x v="6"/>
    <s v="Mat"/>
    <x v="5"/>
    <s v="SW quality"/>
    <s v="Hydrocarbons"/>
    <s v="(W) Materials delivery and storage: Spillage: on site - SW quality/Hydrocarbons"/>
    <n v="3"/>
    <n v="4"/>
    <x v="3"/>
    <n v="-1"/>
    <n v="-0.5"/>
    <s v="Careful handling; 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Wells"/>
    <s v="W"/>
    <s v="Construction"/>
    <s v="C"/>
    <x v="7"/>
    <s v="Hyd"/>
    <x v="6"/>
    <s v="SW quality"/>
    <s v="Hydrocarbons, TDS, Hydraulic fracturing chemicals"/>
    <s v="(C) Hydraulic fracturing concentrate delivery: Spillage: prior to dilution on site - SW quality/Hydrocarbons, TDS, Hydraulic fracturing chemicals"/>
    <n v="3"/>
    <n v="5"/>
    <x v="3"/>
    <n v="-1"/>
    <n v="0"/>
    <s v="Careful handling; Good design, monitoring, management (e.g. site selection, erosion control, engineering works, formation knowledge, monitor temp and water, pipe inspection, staff training)"/>
    <n v="-0.5"/>
    <n v="0"/>
    <n v="1.5"/>
    <n v="5"/>
    <n v="2"/>
    <n v="5"/>
  </r>
  <r>
    <s v="Roads and infrastructure"/>
    <s v="R"/>
    <s v="Construction"/>
    <s v="C"/>
    <x v="8"/>
    <s v="Con"/>
    <x v="7"/>
    <s v="SW flow"/>
    <s v="SW flow"/>
    <s v="(C) Construction of access roads and easements (e.g. for drilling rigs and equipment): Disruption to natural surface water course (e.g. creek crossing) - SW flow/SW flow"/>
    <n v="4"/>
    <n v="7"/>
    <x v="2"/>
    <n v="-1"/>
    <n v="0"/>
    <s v="Good design, monitoring, management (e.g. site selection, erosion control, engineering works, formation knowledge, monitor temp and water, pipe inspection, staff training)"/>
    <n v="-0.5"/>
    <n v="0"/>
    <n v="2.5"/>
    <n v="7"/>
    <n v="3"/>
    <n v="7"/>
  </r>
  <r>
    <s v="Roads and infrastructure"/>
    <s v="R"/>
    <s v="Exploration and appraisal"/>
    <s v="E"/>
    <x v="8"/>
    <s v="Con"/>
    <x v="7"/>
    <s v="SW flow"/>
    <s v="SW flow"/>
    <s v="(E) Construction of access roads and easements (e.g. for drilling rigs and equipment): Disruption to natural surface water course (e.g. creek crossing) - SW flow/SW flow"/>
    <n v="3"/>
    <n v="4"/>
    <x v="2"/>
    <n v="0"/>
    <n v="1"/>
    <s v="Good design, monitoring, management (e.g. site selection, erosion control, engineering works, formation knowledge, monitor temp and water, pipe inspection, staff training)"/>
    <n v="-0.5"/>
    <n v="0"/>
    <n v="2.5"/>
    <n v="5"/>
    <n v="3"/>
    <n v="5"/>
  </r>
  <r>
    <s v="Pipelines"/>
    <s v="P"/>
    <s v="Construction"/>
    <s v="C"/>
    <x v="9"/>
    <s v="Fre"/>
    <x v="8"/>
    <s v="SW flow"/>
    <s v="SW flow"/>
    <s v="(C) Fresh water (RO Permeate) pipelines, pumps and reticulation systems (Water leaving processing plant - to external i.e. Town): Temporary disruption to natural surface water course (e.g. sandbagging a creek to lay pipe) - SW flow/SW flow"/>
    <n v="3"/>
    <n v="4"/>
    <x v="2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Pipelines"/>
    <s v="P"/>
    <s v="Construction"/>
    <s v="C"/>
    <x v="10"/>
    <s v="Gas"/>
    <x v="8"/>
    <s v="SW flow"/>
    <s v="SW flow"/>
    <s v="(C) Gas and water-gathering pipeline networks (well to processing plant): Temporary disruption to natural surface water course (e.g. sandbagging a creek to lay pipe) - SW flow/SW flow"/>
    <n v="3"/>
    <n v="4"/>
    <x v="2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Pipelines"/>
    <s v="P"/>
    <s v="Construction"/>
    <s v="C"/>
    <x v="11"/>
    <s v="Tre"/>
    <x v="8"/>
    <s v="SW flow"/>
    <s v="SW flow"/>
    <s v="(C) Treated co-produced water pipelines and pumps: Temporary disruption to natural surface water course (e.g. sandbagging a creek to lay pipe) - SW flow/SW flow"/>
    <n v="3"/>
    <n v="4"/>
    <x v="2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Pipelines"/>
    <s v="P"/>
    <s v="Construction"/>
    <s v="C"/>
    <x v="12"/>
    <s v="Tru"/>
    <x v="8"/>
    <s v="SW flow"/>
    <s v="SW flow"/>
    <s v="(C) Trunk gas pipelines and associated easements (processing plant to town): Temporary disruption to natural surface water course (e.g. sandbagging a creek to lay pipe) - SW flow/SW flow"/>
    <n v="3"/>
    <n v="4"/>
    <x v="2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Roads and infrastructure"/>
    <s v="R"/>
    <s v="Production"/>
    <s v="P"/>
    <x v="13"/>
    <s v="Ope"/>
    <x v="7"/>
    <s v="SW flow"/>
    <s v="SW flow"/>
    <s v="(P) Operation access roads and easements (e.g. for drilling rigs and equipment): Disruption to natural surface water course (e.g. creek crossing) - SW flow/SW flow"/>
    <n v="3"/>
    <n v="5"/>
    <x v="2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</r>
  <r>
    <s v="Roads and infrastructure"/>
    <s v="R"/>
    <s v="Construction"/>
    <s v="C"/>
    <x v="8"/>
    <s v="Con"/>
    <x v="9"/>
    <s v="SW directional characteristics, SW volume, SW quality"/>
    <s v="TSS, SW flow"/>
    <s v="(C) Construction of access roads and easements (e.g. for drilling rigs and equipment): Disruption of natural surface drainage - SW directional characteristics, SW volume, SW quality/TSS, SW flow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Roads and infrastructure"/>
    <s v="R"/>
    <s v="Exploration and appraisal"/>
    <s v="E"/>
    <x v="8"/>
    <s v="Con"/>
    <x v="9"/>
    <s v="SW directional characteristics, SW volume, SW quality"/>
    <s v="TSS, SW flow"/>
    <s v="(E) Construction of access roads and easements (e.g. for drilling rigs and equipment): Disruption of natural surface drainage - SW directional characteristics, SW volume, SW quality/TSS, SW flow"/>
    <n v="3"/>
    <n v="4"/>
    <x v="4"/>
    <n v="0"/>
    <n v="1"/>
    <s v="Good design, monitoring, management (e.g. site selection, erosion control, engineering works, formation knowledge, monitor temp and water, pipe inspection, staff training)"/>
    <n v="0"/>
    <n v="1.5"/>
    <n v="3"/>
    <n v="6.5"/>
    <n v="3"/>
    <n v="5"/>
  </r>
  <r>
    <s v="Roads and infrastructure"/>
    <s v="R"/>
    <s v="Production"/>
    <s v="P"/>
    <x v="13"/>
    <s v="Ope"/>
    <x v="9"/>
    <s v="SW directional characteristics, SW volume, SW quality"/>
    <s v="TSS, SW flow"/>
    <s v="(P) Operation access roads and easements (e.g. for drilling rigs and equipment): Disruption of natural surface drainage - SW directional characteristics, SW volume, SW quality/TSS, SW flow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Wells"/>
    <s v="W"/>
    <s v="Construction"/>
    <s v="C"/>
    <x v="14"/>
    <s v="Hyd"/>
    <x v="10"/>
    <s v="Aquifer properties"/>
    <s v="Aquifer properties"/>
    <s v="(C) Hydraulic fracturing: Changing target aquifer properties (physical or chemical) - Aquifer properties/Aquifer properties"/>
    <n v="3"/>
    <n v="5"/>
    <x v="2"/>
    <n v="-0.5"/>
    <n v="0.5"/>
    <s v="Deliberate"/>
    <n v="0"/>
    <n v="1"/>
    <n v="2.5"/>
    <n v="6.5"/>
    <n v="2.5"/>
    <n v="5.5"/>
  </r>
  <r>
    <s v="Wells"/>
    <s v="W"/>
    <s v="Construction"/>
    <s v="C"/>
    <x v="14"/>
    <s v="Hyd"/>
    <x v="11"/>
    <s v="GW quality"/>
    <s v="Hydraulic fracturing chemicals"/>
    <s v="(C) Hydraulic fracturing: Contaminate target aquifer (chemical) - GW quality/Hydraulic fracturing chemicals"/>
    <n v="3"/>
    <n v="5"/>
    <x v="2"/>
    <n v="1"/>
    <n v="1.5"/>
    <s v="Deliberate"/>
    <n v="0"/>
    <n v="1"/>
    <n v="4"/>
    <n v="7.5"/>
    <n v="4"/>
    <n v="6.5"/>
  </r>
  <r>
    <s v="Roads and infrastructure"/>
    <s v="R"/>
    <s v="Construction"/>
    <s v="C"/>
    <x v="8"/>
    <s v="Con"/>
    <x v="12"/>
    <s v="SW quality"/>
    <s v="TSS"/>
    <s v="(C) Construction of access roads and easements (e.g. for drilling rigs and equipment): Soil erosion following heavy rainfall - SW quality/TSS"/>
    <n v="4"/>
    <n v="5"/>
    <x v="5"/>
    <n v="-0.5"/>
    <n v="0.5"/>
    <s v="Good design, monitoring, management (e.g. site selection, erosion control, engineering works, formation knowledge, monitor temp and water, pipe inspection, staff training)"/>
    <n v="0"/>
    <n v="2.5"/>
    <n v="3.5"/>
    <n v="8"/>
    <n v="3.5"/>
    <n v="5.5"/>
  </r>
  <r>
    <s v="Roads and infrastructure"/>
    <s v="R"/>
    <s v="Production"/>
    <s v="P"/>
    <x v="13"/>
    <s v="Ope"/>
    <x v="12"/>
    <s v="SW quality"/>
    <s v="TSS"/>
    <s v="(P) Operation access roads and easements (e.g. for drilling rigs and equipment): Soil erosion following heavy rainfall - SW quality/TSS"/>
    <n v="3"/>
    <n v="4"/>
    <x v="5"/>
    <n v="-0.5"/>
    <n v="0.5"/>
    <s v="Good design, monitoring, management (e.g. site selection, erosion control, engineering works, formation knowledge, monitor temp and water, pipe inspection, staff training)"/>
    <n v="0"/>
    <n v="2.5"/>
    <n v="2.5"/>
    <n v="7"/>
    <n v="2.5"/>
    <n v="4.5"/>
  </r>
  <r>
    <s v="Roads and infrastructure"/>
    <s v="R"/>
    <s v="Exploration and appraisal"/>
    <s v="E"/>
    <x v="8"/>
    <s v="Con"/>
    <x v="12"/>
    <s v="SW quality"/>
    <s v="TSS"/>
    <s v="(E) Construction of access roads and easements (e.g. for drilling rigs and equipment): Soil erosion following heavy rainfall - SW quality/TSS"/>
    <n v="3"/>
    <n v="4"/>
    <x v="5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Wells"/>
    <s v="W"/>
    <s v="Construction"/>
    <s v="C"/>
    <x v="5"/>
    <s v="Pum"/>
    <x v="12"/>
    <s v="SW quality"/>
    <s v="TSS"/>
    <s v="(C) Pump and well head installation: Soil erosion following heavy rainfall - SW quality/TSS"/>
    <n v="3"/>
    <n v="5"/>
    <x v="5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</r>
  <r>
    <s v="Processing"/>
    <s v="P"/>
    <s v="Construction"/>
    <s v="C"/>
    <x v="15"/>
    <s v="Hyp"/>
    <x v="12"/>
    <s v="SW quality"/>
    <s v="TSS"/>
    <s v="(C) Hypersaline brine ponds: Soil erosion following heavy rainfall - SW quality/TSS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Roads and infrastructure"/>
    <s v="R"/>
    <s v="Construction"/>
    <s v="C"/>
    <x v="16"/>
    <s v="Acc"/>
    <x v="12"/>
    <s v="SW quality"/>
    <s v="TSS"/>
    <s v="(C) Accommodation, administration, workshop, depots, service facilities: Soil erosion following heavy rainfall - SW quality/TSS"/>
    <n v="3"/>
    <n v="4"/>
    <x v="5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Wells"/>
    <s v="W"/>
    <s v="Construction"/>
    <s v="C"/>
    <x v="17"/>
    <s v="Sit"/>
    <x v="12"/>
    <s v="SW quality"/>
    <s v="TSS"/>
    <s v="(C) Site preparation: Soil erosion following heavy rainfall - SW quality/TSS"/>
    <n v="3"/>
    <n v="4"/>
    <x v="5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Wells"/>
    <s v="W"/>
    <s v="Exploration and appraisal"/>
    <s v="E"/>
    <x v="17"/>
    <s v="Sit"/>
    <x v="12"/>
    <s v="SW quality"/>
    <s v="TSS"/>
    <s v="(E) Site preparation: Soil erosion following heavy rainfall - SW quality/TSS"/>
    <n v="3"/>
    <n v="4"/>
    <x v="5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Roads and infrastructure"/>
    <s v="R"/>
    <s v="Exploration and appraisal"/>
    <s v="E"/>
    <x v="18"/>
    <s v="Tem"/>
    <x v="12"/>
    <s v="SW quality"/>
    <s v="TSS"/>
    <s v="(E) Temporary  Accommodation, administration, workshop, depots, service facilities: Soil erosion following heavy rainfall - SW quality/TSS"/>
    <n v="3"/>
    <n v="4"/>
    <x v="5"/>
    <n v="-1"/>
    <n v="0"/>
    <s v="Good design, monitoring, management (e.g. site selection, erosion control, engineering works, formation knowledge, monitor temp and water, pipe inspection, staff training)"/>
    <n v="0"/>
    <n v="2.5"/>
    <n v="2"/>
    <n v="6.5"/>
    <n v="2"/>
    <n v="4"/>
  </r>
  <r>
    <s v="Wells"/>
    <s v="W"/>
    <s v="Construction"/>
    <s v="C"/>
    <x v="1"/>
    <s v="Gro"/>
    <x v="12"/>
    <s v="SW quality"/>
    <s v="TSS"/>
    <s v="(C) Groundwater monitoring bore construction: Soil erosion following heavy rainfall - SW quality/TSS"/>
    <n v="3"/>
    <n v="4"/>
    <x v="5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Roads and infrastructure"/>
    <s v="R"/>
    <s v="Production"/>
    <s v="P"/>
    <x v="16"/>
    <s v="Acc"/>
    <x v="12"/>
    <s v="SW quality"/>
    <s v="TSS"/>
    <s v="(P) Accommodation, administration, workshop, depots, service facilities: Soil erosion following heavy rainfall - SW quality/TSS"/>
    <n v="3"/>
    <n v="3"/>
    <x v="5"/>
    <n v="-1"/>
    <n v="0"/>
    <s v="Good design, monitoring, management (e.g. site selection, erosion control, engineering works, formation knowledge, monitor temp and water, pipe inspection, staff training)"/>
    <n v="0"/>
    <n v="0"/>
    <n v="2"/>
    <n v="3"/>
    <n v="2"/>
    <n v="3"/>
  </r>
  <r>
    <s v="Processing"/>
    <s v="P"/>
    <s v="Construction"/>
    <s v="C"/>
    <x v="19"/>
    <s v="Gas"/>
    <x v="12"/>
    <s v="SW quality"/>
    <s v="TSS"/>
    <s v="(C) Gas processing plant : Soil erosion following heavy rainfall - SW quality/TSS"/>
    <n v="4"/>
    <n v="6"/>
    <x v="5"/>
    <n v="-2"/>
    <n v="0"/>
    <s v="Good design, monitoring, management (e.g. site selection, erosion control, engineering works, formation knowledge, monitor temp and water, pipe inspection, staff training)"/>
    <n v="0"/>
    <n v="0"/>
    <n v="2"/>
    <n v="6"/>
    <n v="2"/>
    <n v="6"/>
  </r>
  <r>
    <s v="Processing"/>
    <s v="P"/>
    <s v="Construction"/>
    <s v="C"/>
    <x v="20"/>
    <s v="Gas"/>
    <x v="12"/>
    <s v="SW quality"/>
    <s v="TSS"/>
    <s v="(C) Gas compression stations: Soil erosion following heavy rainfall - SW quality/TSS"/>
    <n v="4"/>
    <n v="5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Processing"/>
    <s v="P"/>
    <s v="Construction"/>
    <s v="C"/>
    <x v="21"/>
    <s v="Gas"/>
    <x v="12"/>
    <s v="SW quality"/>
    <s v="TSS"/>
    <s v="(C) Gas-gathering  pipeline networks : Soil erosion following heavy rainfall - SW quality/TSS"/>
    <n v="4"/>
    <n v="5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Processing"/>
    <s v="P"/>
    <s v="Construction"/>
    <s v="C"/>
    <x v="22"/>
    <s v="Pow"/>
    <x v="12"/>
    <s v="SW quality"/>
    <s v="TSS"/>
    <s v="(C) Power generation facility (for processing plant): Soil erosion following heavy rainfall - SW quality/TSS"/>
    <n v="4"/>
    <n v="5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Wells"/>
    <s v="W"/>
    <s v="Exploration and appraisal"/>
    <s v="E"/>
    <x v="23"/>
    <s v="Dri"/>
    <x v="13"/>
    <s v="GW quality"/>
    <s v="Drilling mud products, TDS"/>
    <s v="(E) Drilling and coring: Imbalance of mud pressure between well and aquifer - GW quality/Drilling mud products, TDS"/>
    <n v="3"/>
    <n v="4"/>
    <x v="6"/>
    <n v="-2.5"/>
    <n v="-1"/>
    <s v="Good design, monitoring, management (e.g. site selection, erosion control, engineering works, formation knowledge, monitor temp and water, pipe inspection, staff training)"/>
    <n v="-0.5"/>
    <n v="0.5"/>
    <n v="0"/>
    <n v="3.5"/>
    <n v="0.5"/>
    <n v="3"/>
  </r>
  <r>
    <s v="Wells"/>
    <s v="W"/>
    <s v="Construction"/>
    <s v="C"/>
    <x v="24"/>
    <s v="Dri"/>
    <x v="14"/>
    <s v="GW level"/>
    <s v="GW level"/>
    <s v="(C) Drilling and logging: Localised watertable reduction - GW level/GW level"/>
    <n v="3"/>
    <n v="4"/>
    <x v="6"/>
    <n v="-3"/>
    <n v="-2.5"/>
    <s v="Good design, monitoring, management (e.g. site selection, erosion control, engineering works, formation knowledge, monitor temp and water, pipe inspection, staff training)"/>
    <n v="0.5"/>
    <n v="1"/>
    <n v="0.5"/>
    <n v="2.5"/>
    <n v="0"/>
    <n v="1.5"/>
  </r>
  <r>
    <s v="Wells"/>
    <s v="W"/>
    <s v="Exploration and appraisal"/>
    <s v="E"/>
    <x v="23"/>
    <s v="Dri"/>
    <x v="15"/>
    <s v="GW level"/>
    <s v="GW level"/>
    <s v="(E) Drilling and coring: Very localised watertable reduction - GW level/GW level"/>
    <n v="3"/>
    <n v="4"/>
    <x v="6"/>
    <n v="-2.5"/>
    <n v="-2.5"/>
    <s v="Good design, monitoring, management (e.g. site selection, erosion control, engineering works, formation knowledge, monitor temp and water, pipe inspection, staff training)"/>
    <n v="0.5"/>
    <n v="2"/>
    <n v="1"/>
    <n v="3.5"/>
    <n v="0.5"/>
    <n v="1.5"/>
  </r>
  <r>
    <s v="Wells"/>
    <s v="W"/>
    <s v="Construction"/>
    <s v="C"/>
    <x v="24"/>
    <s v="Dri"/>
    <x v="13"/>
    <s v="GW quality"/>
    <s v="TSS, Drilling mud products, TDS"/>
    <s v="(C) Drilling and logging: Imbalance of mud pressure between well and aquifer - GW quality/TSS, Drilling mud products, TDS"/>
    <n v="3"/>
    <n v="5"/>
    <x v="6"/>
    <n v="-1.5"/>
    <n v="0"/>
    <s v="Good design, monitoring, management (e.g. site selection, erosion control, engineering works, formation knowledge, monitor temp and water, pipe inspection, staff training)"/>
    <n v="-0.5"/>
    <n v="0.5"/>
    <n v="1"/>
    <n v="5.5"/>
    <n v="1.5"/>
    <n v="5"/>
  </r>
  <r>
    <s v="Wells"/>
    <s v="W"/>
    <s v="Construction"/>
    <s v="C"/>
    <x v="14"/>
    <s v="Hyd"/>
    <x v="16"/>
    <s v="Aquifer properties"/>
    <s v="Aquifer properties"/>
    <s v="(C) Hydraulic fracturing: Changing non-target aquifer properties (physical or chemical) - Aquifer properties/Aquifer properties"/>
    <n v="4"/>
    <n v="5"/>
    <x v="3"/>
    <n v="-2"/>
    <n v="-1"/>
    <s v="Good design, monitoring, management (e.g. site selection, erosion control, engineering works, formation knowledge, monitor temp and water, pipe inspection, staff training)"/>
    <n v="0.5"/>
    <n v="1.5"/>
    <n v="2.5"/>
    <n v="5.5"/>
    <n v="2"/>
    <n v="4"/>
  </r>
  <r>
    <s v="Wells"/>
    <s v="W"/>
    <s v="Construction"/>
    <s v="C"/>
    <x v="25"/>
    <s v="Per"/>
    <x v="17"/>
    <s v="GW composition, GW quality"/>
    <s v="GW composition, Hydrocarbons"/>
    <s v="(C) Perforation: Miss perforation target and connect aquifers through the well - GW composition, GW quality/GW composition, Hydrocarbons"/>
    <n v="4"/>
    <n v="7"/>
    <x v="3"/>
    <n v="-3"/>
    <n v="-2.5"/>
    <s v="Good design, monitoring, management (e.g. site selection, erosion control, engineering works, formation knowledge, monitor temp and water, pipe inspection, staff training)"/>
    <n v="0"/>
    <n v="0.5"/>
    <n v="1"/>
    <n v="5"/>
    <n v="1"/>
    <n v="4.5"/>
  </r>
  <r>
    <s v="Wells"/>
    <s v="W"/>
    <s v="Construction"/>
    <s v="C"/>
    <x v="25"/>
    <s v="Per"/>
    <x v="18"/>
    <s v="change in GW pressure, GW quality"/>
    <s v="change in GW pressure"/>
    <s v="(C) Perforation: Miss perforation target and depressurise aquifers - change in GW pressure, GW quality/change in GW pressure"/>
    <n v="4"/>
    <n v="7"/>
    <x v="3"/>
    <n v="-3"/>
    <n v="-2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</r>
  <r>
    <s v="Wells"/>
    <s v="W"/>
    <s v="Construction"/>
    <s v="C"/>
    <x v="14"/>
    <s v="Hyd"/>
    <x v="19"/>
    <s v="GW quality"/>
    <s v="Hydraulic fracturing chemicals"/>
    <s v="(C) Hydraulic fracturing: Contaminate non-target aquifer (chemical) - GW quality/Hydraulic fracturing chemicals"/>
    <n v="4"/>
    <n v="7"/>
    <x v="3"/>
    <n v="-3"/>
    <n v="-2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</r>
  <r>
    <s v="Wells"/>
    <s v="W"/>
    <s v="Construction"/>
    <s v="C"/>
    <x v="14"/>
    <s v="Hyd"/>
    <x v="20"/>
    <s v="GW composition, GW quality, GW pressure"/>
    <s v="GW composition, Hydrocarbons"/>
    <s v="(C) Hydraulic fracturing: Connecting aquifers - GW composition, GW quality, GW pressure/GW composition, Hydrocarbons"/>
    <n v="4"/>
    <n v="7"/>
    <x v="7"/>
    <n v="-3"/>
    <n v="-2.5"/>
    <s v="Pressure limiter; Good design, monitoring, management (e.g. site selection, erosion control, engineering works, formation knowledge, monitor temp and water, pipe inspection, staff training)"/>
    <n v="2.5"/>
    <n v="4"/>
    <n v="3.5"/>
    <n v="8.5"/>
    <n v="1"/>
    <n v="4.5"/>
  </r>
  <r>
    <s v="Wells"/>
    <s v="W"/>
    <s v="Exploration and appraisal"/>
    <s v="E"/>
    <x v="26"/>
    <s v="Aba"/>
    <x v="21"/>
    <s v="GW composition, GW quality, GW pressure"/>
    <s v="GW composition, Hydrocarbons"/>
    <s v="(E) Abandonment: Bore leakage between aquifers - GW composition, GW quality, GW pressure/GW composition, Hydrocarbons"/>
    <n v="3"/>
    <n v="6"/>
    <x v="0"/>
    <n v="-2"/>
    <n v="-0.5"/>
    <s v="Regulations (e.g. abandonment practice, irrigation management practice, logging practice, disposal practice, waste disposal, bore construction standards and post-cement logging, guidelines for slug testing planning)"/>
    <n v="2.5"/>
    <n v="4"/>
    <n v="3.5"/>
    <n v="9.5"/>
    <n v="1"/>
    <n v="5.5"/>
  </r>
  <r>
    <s v="Wells"/>
    <s v="W"/>
    <s v="Exploration and appraisal"/>
    <s v="E"/>
    <x v="26"/>
    <s v="Aba"/>
    <x v="22"/>
    <s v="SW quality"/>
    <s v="SW composition, Hydrocarbons"/>
    <s v="(E) Abandonment: Bore leakage to surface - SW quality/SW composition, Hydrocarbons"/>
    <n v="3"/>
    <n v="6"/>
    <x v="0"/>
    <n v="-2"/>
    <n v="-1"/>
    <s v="Regulations (e.g. abandonment practice, irrigation management practice, logging practice, disposal practice, waste disposal, bore construction standards and post-cement logging, guidelines for slug testing planning)"/>
    <n v="2.5"/>
    <n v="4"/>
    <n v="3.5"/>
    <n v="9"/>
    <n v="1"/>
    <n v="5"/>
  </r>
  <r>
    <s v="Wells"/>
    <s v="W"/>
    <s v="Production"/>
    <s v="P"/>
    <x v="27"/>
    <s v="Unt"/>
    <x v="23"/>
    <s v="GW quality"/>
    <s v="TDS, Chemicals"/>
    <s v="(P) Untreated co-produced water storage, processing and disposal: Leaching from storage ponds - GW quality/TDS, Chemicals"/>
    <n v="3"/>
    <n v="6"/>
    <x v="8"/>
    <n v="-1.5"/>
    <n v="0"/>
    <s v="Good design, monitoring, management (e.g. site selection, erosion control, engineering works, formation knowledge, monitor temp and water, pipe inspection, staff training)"/>
    <n v="2"/>
    <n v="3.5"/>
    <n v="3.5"/>
    <n v="9.5"/>
    <n v="1.5"/>
    <n v="6"/>
  </r>
  <r>
    <s v="Wells"/>
    <s v="W"/>
    <s v="Production"/>
    <s v="P"/>
    <x v="28"/>
    <s v="Tre"/>
    <x v="24"/>
    <s v="SW quality, GW quality"/>
    <s v="SW flow, SW quality, TSS, GW quality"/>
    <s v="(P) Treated co-produced water storage, processing and disposal: Dam failure - SW quality, GW quality/SW flow, SW quality, TSS, GW quality"/>
    <n v="4"/>
    <n v="6"/>
    <x v="8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Wells"/>
    <s v="W"/>
    <s v="Production"/>
    <s v="P"/>
    <x v="27"/>
    <s v="Unt"/>
    <x v="24"/>
    <s v="SW quality, GW quality"/>
    <s v="TDS, Pollutants (e.g. metals/trace elements/sulfides/phosphorous)"/>
    <s v="(P) Untreated co-produced water storage, processing and disposal: Dam failure - SW quality, GW quality/TDS, Pollutants (e.g. metals/trace elements/sulfides/phosphorous)"/>
    <n v="4"/>
    <n v="7"/>
    <x v="8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5"/>
    <n v="1"/>
    <n v="5"/>
  </r>
  <r>
    <s v="Roads and infrastructure"/>
    <s v="R"/>
    <s v="Exploration and appraisal"/>
    <s v="E"/>
    <x v="29"/>
    <s v="Fue"/>
    <x v="25"/>
    <s v="SW quality, GW quality"/>
    <s v="Hydrocarbons"/>
    <s v="(E) Fuel and oil : Spillage: e.g. diesel - SW quality, GW quality/Hydrocarbons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R"/>
    <s v="Exploration and appraisal"/>
    <s v="E"/>
    <x v="30"/>
    <s v="Pow"/>
    <x v="25"/>
    <s v="SW quality, GW quality"/>
    <s v="Hydrocarbons"/>
    <s v="(E) Power and communications: Spillage: e.g. diesel - SW quality, GW quality/Hydrocarbons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R"/>
    <s v="Exploration and appraisal"/>
    <s v="E"/>
    <x v="18"/>
    <s v="Tem"/>
    <x v="25"/>
    <s v="SW quality, GW quality"/>
    <s v="Hydrocarbons"/>
    <s v="(E) Temporary  Accommodation, administration, workshop, depots, service facilities: Spillage: e.g. diesel - SW quality, GW quality/Hydrocarbons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Processing"/>
    <s v="P"/>
    <s v="Production"/>
    <s v="P"/>
    <x v="15"/>
    <s v="Hyp"/>
    <x v="26"/>
    <s v="SW quality, GW quality"/>
    <s v="TSS, TDS, pH, Pollutants (e.g. metals/trace elements/sulfides/phosphorous)"/>
    <s v="(P) Hypersaline brine ponds: Containment failure - SW quality, GW quality/TSS, TDS, pH, Pollutants (e.g. metals/trace elements/sulfides/phosphorous)"/>
    <n v="3"/>
    <n v="8"/>
    <x v="9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6.5"/>
    <n v="0.5"/>
    <n v="7"/>
  </r>
  <r>
    <s v="Processing"/>
    <s v="P"/>
    <s v="Production"/>
    <s v="P"/>
    <x v="31"/>
    <s v="Bri"/>
    <x v="26"/>
    <s v="SW quality, GW quality"/>
    <s v="TSS, TDS, pH, Pollutants (e.g. metals/trace elements/sulfides/phosphorous)"/>
    <s v="(P) Brine storage ponds, pumps and water disposal pipelines: Containment failure - SW quality, GW quality/TSS, TDS, pH, Pollutants (e.g. metals/trace elements/sulfides/phosphorous)"/>
    <n v="3"/>
    <n v="6"/>
    <x v="9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4.5"/>
    <n v="0.5"/>
    <n v="5"/>
  </r>
  <r>
    <s v="Processing"/>
    <s v="P"/>
    <s v="Production"/>
    <s v="P"/>
    <x v="32"/>
    <s v="Tre"/>
    <x v="26"/>
    <s v="SW quality, GW quality"/>
    <s v="TSS, TDS, pH, Pollutants (e.g. metals/trace elements/sulfides/phosphorous)"/>
    <s v="(P) Treated water pond: Containment failure - SW quality, GW quality/TSS, TDS, pH, Pollutants (e.g. metals/trace elements/sulfides/phosphorous)"/>
    <n v="3"/>
    <n v="5"/>
    <x v="9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3.5"/>
    <n v="0.5"/>
    <n v="4"/>
  </r>
  <r>
    <s v="Processing"/>
    <s v="P"/>
    <s v="Production"/>
    <s v="P"/>
    <x v="15"/>
    <s v="Hyp"/>
    <x v="27"/>
    <s v="SW quality, GW quality"/>
    <s v="TSS, TDS, pH, Pollutants (e.g. metals/trace elements/sulfides/phosphorous)"/>
    <s v="(P) Hypersaline brine ponds: Leaking - SW quality, GW quality/TSS, TDS, pH, Pollutants (e.g. metals/trace elements/sulfides/phosphorous)"/>
    <n v="3"/>
    <n v="6"/>
    <x v="8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9.5"/>
    <n v="1"/>
    <n v="5.5"/>
  </r>
  <r>
    <s v="Processing"/>
    <s v="P"/>
    <s v="Production"/>
    <s v="P"/>
    <x v="31"/>
    <s v="Bri"/>
    <x v="27"/>
    <s v="SW quality, GW quality"/>
    <s v="TSS, TDS, pH, Pollutants (e.g. metals/trace elements/sulfides/phosphorous)"/>
    <s v="(P) Brine storage ponds, pumps and water disposal pipelines: Leaking - SW quality, GW quality/TSS, TDS, pH, Pollutants (e.g. metals/trace elements/sulfides/phosphorous)"/>
    <n v="3"/>
    <n v="5"/>
    <x v="8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</r>
  <r>
    <s v="Processing"/>
    <s v="P"/>
    <s v="Production"/>
    <s v="P"/>
    <x v="32"/>
    <s v="Tre"/>
    <x v="27"/>
    <s v="SW quality, GW quality"/>
    <s v="TSS, TDS, pH, Pollutants (e.g. metals/trace elements/sulfides/phosphorous)"/>
    <s v="(P) Treated water pond: Leaking - SW quality, GW quality/TSS, TDS, pH, Pollutants (e.g. metals/trace elements/sulfides/phosphorous)"/>
    <n v="3"/>
    <n v="4"/>
    <x v="8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7.5"/>
    <n v="1"/>
    <n v="3.5"/>
  </r>
  <r>
    <s v="Pipelines"/>
    <s v="P"/>
    <s v="Construction"/>
    <s v="C"/>
    <x v="12"/>
    <s v="Tru"/>
    <x v="12"/>
    <s v="SW quality"/>
    <s v="TSS"/>
    <s v="(C) Trunk gas pipelines and associated easements (processing plant to town): Soil erosion following heavy rainfall - SW quality/TSS"/>
    <n v="4"/>
    <n v="7"/>
    <x v="5"/>
    <n v="-1"/>
    <n v="0.5"/>
    <s v="Good design, monitoring, management (e.g. site selection, erosion control, engineering works, formation knowledge, monitor temp and water, pipe inspection, staff training)"/>
    <n v="0"/>
    <n v="2.5"/>
    <n v="3"/>
    <n v="10"/>
    <n v="3"/>
    <n v="7.5"/>
  </r>
  <r>
    <s v="Pipelines"/>
    <s v="P"/>
    <s v="Construction"/>
    <s v="C"/>
    <x v="9"/>
    <s v="Fre"/>
    <x v="12"/>
    <s v="SW quality"/>
    <s v="TSS"/>
    <s v="(C) Fresh water (RO Permeate) pipelines, pumps and reticulation systems (Water leaving processing plant - to external i.e. Town): Soil erosion following heavy rainfall - SW quality/TSS"/>
    <n v="4"/>
    <n v="6"/>
    <x v="5"/>
    <n v="-1"/>
    <n v="0.5"/>
    <s v="Good design, monitoring, management (e.g. site selection, erosion control, engineering works, formation knowledge, monitor temp and water, pipe inspection, staff training)"/>
    <n v="0"/>
    <n v="2.5"/>
    <n v="3"/>
    <n v="9"/>
    <n v="3"/>
    <n v="6.5"/>
  </r>
  <r>
    <s v="Pipelines"/>
    <s v="P"/>
    <s v="Construction"/>
    <s v="C"/>
    <x v="10"/>
    <s v="Gas"/>
    <x v="12"/>
    <s v="SW quality"/>
    <s v="TSS"/>
    <s v="(C) Gas and water-gathering pipeline networks (well to processing plant): Soil erosion following heavy rainfall - SW quality/TSS"/>
    <n v="4"/>
    <n v="6"/>
    <x v="5"/>
    <n v="-1"/>
    <n v="0.5"/>
    <s v="Good design, monitoring, management (e.g. site selection, erosion control, engineering works, formation knowledge, monitor temp and water, pipe inspection, staff training)"/>
    <n v="0"/>
    <n v="2.5"/>
    <n v="3"/>
    <n v="9"/>
    <n v="3"/>
    <n v="6.5"/>
  </r>
  <r>
    <s v="Pipelines"/>
    <s v="P"/>
    <s v="Construction"/>
    <s v="C"/>
    <x v="11"/>
    <s v="Tre"/>
    <x v="12"/>
    <s v="SW quality"/>
    <s v="TSS"/>
    <s v="(C) Treated co-produced water pipelines and pumps: Soil erosion following heavy rainfall - SW quality/TSS"/>
    <n v="4"/>
    <n v="6"/>
    <x v="5"/>
    <n v="-1"/>
    <n v="0.5"/>
    <s v="Good design, monitoring, management (e.g. site selection, erosion control, engineering works, formation knowledge, monitor temp and water, pipe inspection, staff training)"/>
    <n v="0"/>
    <n v="2.5"/>
    <n v="3"/>
    <n v="9"/>
    <n v="3"/>
    <n v="6.5"/>
  </r>
  <r>
    <s v="Processing"/>
    <s v="P"/>
    <s v="Construction"/>
    <s v="C"/>
    <x v="32"/>
    <s v="Tre"/>
    <x v="9"/>
    <s v="SW volume, SW quality"/>
    <s v="TSS, SW flow"/>
    <s v="(C) Treated water pond: Disruption of natural surface drainage - SW volume, SW quality/TSS, SW flow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P"/>
    <s v="Construction"/>
    <s v="C"/>
    <x v="31"/>
    <s v="Bri"/>
    <x v="9"/>
    <s v="SW volume, SW quality, GW quantity"/>
    <s v="TSS, SW flow, TDS"/>
    <s v="(C) Brine storage ponds, pumps and water disposal pipelines: Disruption of natural surface drainage - SW volume, SW quality, GW quantity/TSS, SW flow, TDS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ipelines"/>
    <s v="P"/>
    <s v="Construction"/>
    <s v="C"/>
    <x v="12"/>
    <s v="Tru"/>
    <x v="9"/>
    <s v="SW volume, SW quality, GW quantity"/>
    <s v="TSS, SW flow, TDS"/>
    <s v="(C) Trunk gas pipelines and associated easements (processing plant to town): Disruption of natural surface drainage - SW volume, SW quality, GW quantity/TSS, SW flow, TDS"/>
    <n v="4"/>
    <n v="7"/>
    <x v="10"/>
    <n v="-0.5"/>
    <n v="0.5"/>
    <s v="Good design, monitoring, management (e.g. site selection, erosion control, engineering works, formation knowledge, monitor temp and water, pipe inspection, staff training)"/>
    <n v="0"/>
    <n v="3.5"/>
    <n v="3.5"/>
    <n v="11"/>
    <n v="3.5"/>
    <n v="7.5"/>
  </r>
  <r>
    <s v="Pipelines"/>
    <s v="P"/>
    <s v="Construction"/>
    <s v="C"/>
    <x v="9"/>
    <s v="Fre"/>
    <x v="9"/>
    <s v="SW volume, SW quality, GW quantity"/>
    <s v="TSS, SW flow, TDS"/>
    <s v="(C) Fresh water (RO Permeate) pipelines, pumps and reticulation systems (Water leaving processing plant - to external i.e. Town): Disruption of natural surface drainage - SW volume, SW quality, GW quantity/TSS, SW flow, TDS"/>
    <n v="4"/>
    <n v="6"/>
    <x v="10"/>
    <n v="0"/>
    <n v="1"/>
    <s v="Good design, monitoring, management (e.g. site selection, erosion control, engineering works, formation knowledge, monitor temp and water, pipe inspection, staff training)"/>
    <n v="0"/>
    <n v="3"/>
    <n v="4"/>
    <n v="10"/>
    <n v="4"/>
    <n v="7"/>
  </r>
  <r>
    <s v="Pipelines"/>
    <s v="P"/>
    <s v="Construction"/>
    <s v="C"/>
    <x v="10"/>
    <s v="Gas"/>
    <x v="9"/>
    <s v="SW volume, SW quality, GW quantity"/>
    <s v="TSS, SW flow, TDS"/>
    <s v="(C) Gas and water-gathering pipeline networks (well to processing plant): Disruption of natural surface drainage - SW volume, SW quality, GW quantity/TSS, SW flow, TDS"/>
    <n v="4"/>
    <n v="6"/>
    <x v="10"/>
    <n v="0"/>
    <n v="1"/>
    <s v="Good design, monitoring, management (e.g. site selection, erosion control, engineering works, formation knowledge, monitor temp and water, pipe inspection, staff training)"/>
    <n v="0"/>
    <n v="3"/>
    <n v="4"/>
    <n v="10"/>
    <n v="4"/>
    <n v="7"/>
  </r>
  <r>
    <s v="Processing"/>
    <s v="P"/>
    <s v="Construction"/>
    <s v="C"/>
    <x v="31"/>
    <s v="Bri"/>
    <x v="12"/>
    <s v="SW quality"/>
    <s v="TSS"/>
    <s v="(C) Brine storage ponds, pumps and water disposal pipelines: Soil erosion following heavy rainfall - SW quality/TSS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Processing"/>
    <s v="P"/>
    <s v="Construction"/>
    <s v="C"/>
    <x v="32"/>
    <s v="Tre"/>
    <x v="12"/>
    <s v="SW quality"/>
    <s v="TSS"/>
    <s v="(C) Treated water pond: Soil erosion following heavy rainfall - SW quality/TSS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Processing"/>
    <s v="P"/>
    <s v="Construction"/>
    <s v="C"/>
    <x v="33"/>
    <s v="Wat"/>
    <x v="12"/>
    <s v="SW quality"/>
    <s v="TSS"/>
    <s v="(C) Water treatment plant (RO, fixed resin, fixed disc, electrochemical, etc): Soil erosion following heavy rainfall - SW quality/TSS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Wells"/>
    <s v="W"/>
    <s v="Construction"/>
    <s v="C"/>
    <x v="34"/>
    <s v="Sur"/>
    <x v="28"/>
    <s v="SW quality, GW quality"/>
    <s v="TSS, Drilling mud products, TDS"/>
    <s v="(C) Surface water and mud storage and evaporation: Overflow and/or loss of containment - SW quality, GW quality/TSS, Drilling mud products, TDS"/>
    <n v="4"/>
    <n v="5"/>
    <x v="8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Wells"/>
    <s v="W"/>
    <s v="Exploration and appraisal"/>
    <s v="E"/>
    <x v="34"/>
    <s v="Sur"/>
    <x v="28"/>
    <s v="SW quality, GW quality"/>
    <s v="TSS, Drilling mud products, TDS"/>
    <s v="(E) Surface water and mud storage and evaporation: Overflow and/or loss of containment - SW quality, GW quality/TSS, Drilling mud products, TDS"/>
    <n v="3"/>
    <n v="5"/>
    <x v="8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4.5"/>
    <n v="1.5"/>
    <n v="4.5"/>
  </r>
  <r>
    <s v="Processing"/>
    <s v="P"/>
    <s v="Production"/>
    <s v="P"/>
    <x v="35"/>
    <s v="Fue"/>
    <x v="4"/>
    <s v="SW quality, GW quality"/>
    <s v="Hydrocarbons, Pollutants (e.g. metals/trace elements/sulfides/phosphorous), Chemicals"/>
    <s v="(P) Fuel and oil storage facilities: Spillage - SW quality, GW quality/Hydrocarbons, Pollutants (e.g. metals/trace elements/sulfides/phosphorous), Chemicals"/>
    <n v="3"/>
    <n v="5"/>
    <x v="3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4.5"/>
    <n v="1.5"/>
    <n v="4.5"/>
  </r>
  <r>
    <s v="Processing"/>
    <s v="P"/>
    <s v="Decomissioning"/>
    <s v="D"/>
    <x v="36"/>
    <s v="Pro"/>
    <x v="4"/>
    <s v="SW quality, GW quality"/>
    <s v="Hydrocarbons, Pollutants (e.g. metals/trace elements/sulfides/phosphorous), Chemicals"/>
    <s v="(D) Process production plant: Spillage - SW quality, GW quality/Hydrocarbons, Pollutants (e.g. metals/trace elements/sulfides/phosphorous), Chemicals"/>
    <n v="3"/>
    <n v="4"/>
    <x v="3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Wells"/>
    <s v="W"/>
    <s v="Exploration and appraisal"/>
    <s v="E"/>
    <x v="6"/>
    <s v="Mat"/>
    <x v="4"/>
    <s v="SW quality"/>
    <s v="TSS, Drilling mud products, TDS"/>
    <s v="(E) Materials delivery and storage: Spillage - SW quality/TSS, Drilling mud products, TDS"/>
    <n v="3"/>
    <n v="4"/>
    <x v="3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Processing"/>
    <s v="P"/>
    <s v="Production"/>
    <s v="P"/>
    <x v="6"/>
    <s v="Mat"/>
    <x v="4"/>
    <s v="SW quality, GW quality"/>
    <s v="TSS, Drilling mud products, TDS"/>
    <s v="(P) Materials delivery and storage: Spillage - SW quality, GW quality/TSS, Drilling mud products, TDS"/>
    <n v="3"/>
    <n v="4"/>
    <x v="3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Wells"/>
    <s v="W"/>
    <s v="Construction"/>
    <s v="C"/>
    <x v="37"/>
    <s v="Wat"/>
    <x v="29"/>
    <s v="GW quality"/>
    <s v="TDS"/>
    <s v="(C) Water injection / falloff test: Fluid loss to aquifer - GW quality/TDS"/>
    <n v="3"/>
    <n v="4"/>
    <x v="2"/>
    <n v="-1"/>
    <n v="-0.5"/>
    <s v="Standard Operating Procedure; 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Wells"/>
    <s v="W"/>
    <s v="Construction"/>
    <s v="C"/>
    <x v="24"/>
    <s v="Dri"/>
    <x v="30"/>
    <s v="change in GW pressure"/>
    <s v="change in GW pressure"/>
    <s v="(C) Drilling and logging: Intersection of artesian aquifer - change in GW pressure/change in GW pressure"/>
    <n v="4"/>
    <n v="5"/>
    <x v="0"/>
    <n v="-1"/>
    <n v="0.5"/>
    <s v="Standard Operating Procedure; Good design, monitoring, management (e.g. site selection, erosion control, engineering works, formation knowledge, monitor temp and water, pipe inspection, staff training)"/>
    <n v="0"/>
    <n v="1"/>
    <n v="3"/>
    <n v="6.5"/>
    <n v="3"/>
    <n v="5.5"/>
  </r>
  <r>
    <s v="Wells"/>
    <s v="W"/>
    <s v="Exploration and appraisal"/>
    <s v="E"/>
    <x v="23"/>
    <s v="Dri"/>
    <x v="30"/>
    <s v="change in GW pressure"/>
    <s v="change in GW pressure"/>
    <s v="(E) Drilling and coring: Intersection of artesian aquifer - change in GW pressure/change in GW pressure"/>
    <n v="3"/>
    <n v="4"/>
    <x v="0"/>
    <n v="-2.5"/>
    <n v="-1"/>
    <s v="Standard Operating Procedure; Good design, monitoring, management (e.g. site selection, erosion control, engineering works, formation knowledge, monitor temp and water, pipe inspection, staff training)"/>
    <n v="0"/>
    <n v="1"/>
    <n v="0.5"/>
    <n v="4"/>
    <n v="0.5"/>
    <n v="3"/>
  </r>
  <r>
    <s v="Roads and infrastructure"/>
    <s v="R"/>
    <s v="Construction"/>
    <s v="C"/>
    <x v="38"/>
    <s v="Sew"/>
    <x v="31"/>
    <s v="SW quality"/>
    <s v="Organic pollutants"/>
    <s v="(C) Sewage treatment and disposal: Spillage: e.g. of sewage - SW quality/Organic pollutants"/>
    <n v="3"/>
    <n v="3"/>
    <x v="3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R"/>
    <s v="Decomissioning"/>
    <s v="D"/>
    <x v="38"/>
    <s v="Sew"/>
    <x v="31"/>
    <s v="SW quality"/>
    <s v="Organic pollutants"/>
    <s v="(D) Sewage treatment and disposal: Spillage: e.g. of sewage - SW quality/Organic pollutants"/>
    <n v="3"/>
    <n v="3"/>
    <x v="3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R"/>
    <s v="Production"/>
    <s v="P"/>
    <x v="38"/>
    <s v="Sew"/>
    <x v="31"/>
    <s v="SW quality"/>
    <s v="Organic pollutants"/>
    <s v="(P) Sewage treatment and disposal: Spillage: e.g. of sewage - SW quality/Organic pollutants"/>
    <n v="3"/>
    <n v="3"/>
    <x v="3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R"/>
    <s v="Construction"/>
    <s v="C"/>
    <x v="16"/>
    <s v="Acc"/>
    <x v="25"/>
    <s v="SW quality, GW quality"/>
    <s v="Hydrocarbons"/>
    <s v="(C) Accommodation, administration, workshop, depots, service facilities: Spillage: e.g. diesel - SW quality, GW quality/Hydrocarbons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R"/>
    <s v="Construction"/>
    <s v="C"/>
    <x v="29"/>
    <s v="Fue"/>
    <x v="25"/>
    <s v="SW quality, GW quality"/>
    <s v="Hydrocarbons"/>
    <s v="(C) Fuel and oil : Spillage: e.g. diesel - SW quality, GW quality/Hydrocarbons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R"/>
    <s v="Construction"/>
    <s v="C"/>
    <x v="30"/>
    <s v="Pow"/>
    <x v="25"/>
    <s v="SW quality, GW quality"/>
    <s v="Hydrocarbons"/>
    <s v="(C) Power and communications: Spillage: e.g. diesel - SW quality, GW quality/Hydrocarbons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R"/>
    <s v="Decomissioning"/>
    <s v="D"/>
    <x v="29"/>
    <s v="Fue"/>
    <x v="25"/>
    <s v="SW quality, GW quality"/>
    <s v="Hydrocarbons"/>
    <s v="(D) Fuel and oil : Spillage: e.g. diesel - SW quality, GW quality/Hydrocarbons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R"/>
    <s v="Production"/>
    <s v="P"/>
    <x v="16"/>
    <s v="Acc"/>
    <x v="25"/>
    <s v="SW quality, GW quality"/>
    <s v="Hydrocarbons"/>
    <s v="(P) Accommodation, administration, workshop, depots, service facilities: Spillage: e.g. diesel - SW quality, GW quality/Hydrocarbons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R"/>
    <s v="Production"/>
    <s v="P"/>
    <x v="29"/>
    <s v="Fue"/>
    <x v="25"/>
    <s v="SW quality, GW quality"/>
    <s v="Hydrocarbons"/>
    <s v="(P) Fuel and oil : Spillage: e.g. diesel - SW quality, GW quality/Hydrocarbons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R"/>
    <s v="Production"/>
    <s v="P"/>
    <x v="30"/>
    <s v="Pow"/>
    <x v="25"/>
    <s v="SW quality, GW quality"/>
    <s v="Hydrocarbons"/>
    <s v="(P) Power and communications: Spillage: e.g. diesel - SW quality, GW quality/Hydrocarbons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Wells"/>
    <s v="W"/>
    <s v="Construction"/>
    <s v="C"/>
    <x v="39"/>
    <s v="Rem"/>
    <x v="32"/>
    <s v="SW quality"/>
    <s v="TSS, Drilling mud products, TDS"/>
    <s v="(C) Remediation: Mud spillage and poor rubbish disposal - SW quality/TSS, Drilling mud products, TDS"/>
    <n v="3"/>
    <n v="4"/>
    <x v="3"/>
    <n v="-1.5"/>
    <n v="-0.5"/>
    <s v="Regulations (e.g. abandonment practice, irrigation management practice, logging practice, disposal practice, waste disposal, bore construction standards and post-cement logging, guidelines for slug testing planning)"/>
    <n v="-0.5"/>
    <n v="-0.5"/>
    <n v="1"/>
    <n v="3"/>
    <n v="1.5"/>
    <n v="3.5"/>
  </r>
  <r>
    <s v="Wells"/>
    <s v="W"/>
    <s v="Exploration and appraisal"/>
    <s v="E"/>
    <x v="40"/>
    <s v="Sit"/>
    <x v="33"/>
    <s v="SW quality"/>
    <s v="TSS, Drilling mud products, TDS"/>
    <s v="(E) Site clean-up and rehabilitation: Mud and drill cutting spillage - SW quality/TSS, Drilling mud products, TDS"/>
    <n v="3"/>
    <n v="4"/>
    <x v="3"/>
    <n v="-1.5"/>
    <n v="-0.5"/>
    <s v="Regulations (e.g. abandonment practice, irrigation management practice, logging practice, disposal practice, waste disposal, bore construction standards and post-cement logging, guidelines for slug testing planning)"/>
    <n v="-0.5"/>
    <n v="-0.5"/>
    <n v="1"/>
    <n v="3"/>
    <n v="1.5"/>
    <n v="3.5"/>
  </r>
  <r>
    <s v="Wells"/>
    <s v="W"/>
    <s v="Construction"/>
    <s v="C"/>
    <x v="41"/>
    <s v="Dri"/>
    <x v="34"/>
    <s v="SW quality"/>
    <s v="TSS, Drilling mud products, TDS"/>
    <s v="(C) Drill cutting disposal: Surface water contamination - SW quality/TSS, Drilling mud products, TDS"/>
    <n v="3"/>
    <n v="4"/>
    <x v="8"/>
    <n v="-1.5"/>
    <n v="-0.5"/>
    <s v="Regulations (e.g. abandonment practice, irrigation management practice, logging practice, disposal practice, waste disposal, bore construction standards and post-cement logging, guidelines for slug testing planning)"/>
    <n v="3"/>
    <n v="4"/>
    <n v="4.5"/>
    <n v="7.5"/>
    <n v="1.5"/>
    <n v="3.5"/>
  </r>
  <r>
    <s v="Wells"/>
    <s v="W"/>
    <s v="Exploration and appraisal"/>
    <s v="E"/>
    <x v="41"/>
    <s v="Dri"/>
    <x v="34"/>
    <s v="SW quality"/>
    <s v="TSS, Drilling mud products, TDS"/>
    <s v="(E) Drill cutting disposal: Surface water contamination - SW quality/TSS, Drilling mud products, TDS"/>
    <n v="3"/>
    <n v="4"/>
    <x v="8"/>
    <n v="-2"/>
    <n v="-1"/>
    <s v="Regulations (e.g. abandonment practice, irrigation management practice, logging practice, disposal practice, waste disposal, bore construction standards and post-cement logging, guidelines for slug testing planning)"/>
    <n v="3"/>
    <n v="4"/>
    <n v="4"/>
    <n v="7"/>
    <n v="1"/>
    <n v="3"/>
  </r>
  <r>
    <s v="Wells"/>
    <s v="W"/>
    <s v="Work-over"/>
    <s v="W"/>
    <x v="42"/>
    <s v="Was"/>
    <x v="34"/>
    <s v="SW quality"/>
    <s v="TSS, TDS"/>
    <s v="(W) Waste disposal: Surface water contamination - SW quality/TSS, TDS"/>
    <n v="3"/>
    <n v="4"/>
    <x v="8"/>
    <n v="-1.5"/>
    <n v="-0.5"/>
    <s v="Regulations (e.g. abandonment practice, irrigation management practice, logging practice, disposal practice, waste disposal, bore construction standards and post-cement logging, guidelines for slug testing planning)"/>
    <n v="3"/>
    <n v="4"/>
    <n v="4.5"/>
    <n v="7.5"/>
    <n v="1.5"/>
    <n v="3.5"/>
  </r>
  <r>
    <s v="Wells"/>
    <s v="W"/>
    <s v="Exploration and appraisal"/>
    <s v="E"/>
    <x v="43"/>
    <s v="Dri"/>
    <x v="35"/>
    <s v="SW quality"/>
    <s v="TSS, Drilling mud products, TDS"/>
    <s v="(E) Drill stem testing (extraction): Recovered fluid disposal - SW quality/TSS, Drilling mud products, TDS"/>
    <n v="3"/>
    <n v="4"/>
    <x v="11"/>
    <n v="-2"/>
    <n v="-1"/>
    <s v="Regulations (e.g. abandonment practice, irrigation management practice, logging practice, disposal practice, waste disposal, bore construction standards and post-cement logging, guidelines for slug testing planning)"/>
    <n v="-0.5"/>
    <n v="0"/>
    <n v="0.5"/>
    <n v="3"/>
    <n v="1"/>
    <n v="3"/>
  </r>
  <r>
    <s v="Wells"/>
    <s v="W"/>
    <s v="Construction"/>
    <s v="C"/>
    <x v="1"/>
    <s v="Gro"/>
    <x v="36"/>
    <s v="SW quality"/>
    <s v="TSS, Drilling mud products, TDS"/>
    <s v="(C) Groundwater monitoring bore construction: Cuttings disposal - SW quality/TSS, Drilling mud products, TDS"/>
    <n v="3"/>
    <n v="4"/>
    <x v="12"/>
    <n v="-2"/>
    <n v="-0.5"/>
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<n v="-0.5"/>
    <n v="0"/>
    <n v="0.5"/>
    <n v="3.5"/>
    <n v="1"/>
    <n v="3.5"/>
  </r>
  <r>
    <s v="Wells"/>
    <s v="W"/>
    <s v="Construction"/>
    <s v="C"/>
    <x v="44"/>
    <s v="Hyd"/>
    <x v="37"/>
    <s v="SW quality"/>
    <s v="Hydrocarbons, TDS, Hydraulic fracturing chemicals"/>
    <s v="(C) Hydraulic fracturing fluid injection and disposal: Spillage and/or inappropriate disposal - SW quality/Hydrocarbons, TDS, Hydraulic fracturing chemicals"/>
    <n v="3"/>
    <n v="5"/>
    <x v="11"/>
    <n v="-1"/>
    <n v="-0.5"/>
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<n v="-0.5"/>
    <n v="0"/>
    <n v="1.5"/>
    <n v="4.5"/>
    <n v="2"/>
    <n v="4.5"/>
  </r>
  <r>
    <s v="Wells"/>
    <s v="W"/>
    <s v="Construction"/>
    <s v="C"/>
    <x v="43"/>
    <s v="Dri"/>
    <x v="35"/>
    <s v="SW quality"/>
    <s v="TSS, Drilling mud products, TDS"/>
    <s v="(C) Drill stem testing (extraction): Recovered fluid disposal - SW quality/TSS, Drilling mud products, TDS"/>
    <n v="3"/>
    <n v="4"/>
    <x v="11"/>
    <n v="-2"/>
    <n v="-0.5"/>
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<n v="-0.5"/>
    <n v="0"/>
    <n v="0.5"/>
    <n v="3.5"/>
    <n v="1"/>
    <n v="3.5"/>
  </r>
  <r>
    <s v="Wells"/>
    <s v="W"/>
    <s v="Exploration and appraisal"/>
    <s v="E"/>
    <x v="45"/>
    <s v="Pum"/>
    <x v="38"/>
    <s v="change in GW pressure"/>
    <s v="change in GW pressure"/>
    <s v="(E) Pump testing: Reduction in pressure head - change in GW pressure/change in GW pressure"/>
    <n v="3"/>
    <n v="4"/>
    <x v="2"/>
    <n v="-0.5"/>
    <n v="0.5"/>
    <s v="Good design, monitoring, management (e.g. site selection, erosion control, engineering works, formation knowledge, monitor temp and water, pipe inspection, staff training)"/>
    <n v="0"/>
    <n v="0.5"/>
    <n v="2.5"/>
    <n v="5"/>
    <n v="2.5"/>
    <n v="4.5"/>
  </r>
  <r>
    <s v="Pipelines"/>
    <s v="P"/>
    <s v="Production"/>
    <s v="P"/>
    <x v="12"/>
    <s v="Tru"/>
    <x v="39"/>
    <s v="SW quality"/>
    <s v="Hydrocarbons"/>
    <s v="(P) Trunk gas pipelines and associated easements (processing plant to town): Pipe failure - SW quality/Hydrocarbons"/>
    <n v="3"/>
    <n v="6"/>
    <x v="13"/>
    <n v="-2"/>
    <n v="-1"/>
    <s v="Good design, monitoring, management (e.g. site selection, erosion control, engineering works, formation knowledge, monitor temp and water, pipe inspection, staff training)"/>
    <n v="0"/>
    <n v="2.5"/>
    <n v="1"/>
    <n v="7.5"/>
    <n v="1"/>
    <n v="5"/>
  </r>
  <r>
    <s v="Processing"/>
    <s v="P"/>
    <s v="Production"/>
    <s v="P"/>
    <x v="21"/>
    <s v="Gas"/>
    <x v="40"/>
    <s v="SW quality"/>
    <s v="Hydrocarbons"/>
    <s v="(P) Gas-gathering  pipeline networks : Pipeline failure - SW quality/Hydrocarbons"/>
    <n v="3"/>
    <n v="5"/>
    <x v="13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</r>
  <r>
    <s v="Pipelines"/>
    <s v="P"/>
    <s v="Production"/>
    <s v="P"/>
    <x v="9"/>
    <s v="Fre"/>
    <x v="39"/>
    <s v="SW quality, SW flow"/>
    <s v="TDS, Hydrocarbons"/>
    <s v="(P) Fresh water (RO Permeate) pipelines, pumps and reticulation systems (Water leaving processing plant - to external i.e. Town): Pipe failure - SW quality, SW flow/TDS, Hydrocarbons"/>
    <n v="3"/>
    <n v="5"/>
    <x v="13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</r>
  <r>
    <s v="Pipelines"/>
    <s v="P"/>
    <s v="Production"/>
    <s v="P"/>
    <x v="10"/>
    <s v="Gas"/>
    <x v="39"/>
    <s v="SW quality, SW flow"/>
    <s v="TDS, Hydrocarbons"/>
    <s v="(P) Gas and water-gathering pipeline networks (well to processing plant): Pipe failure - SW quality, SW flow/TDS, Hydrocarbons"/>
    <n v="3"/>
    <n v="5"/>
    <x v="13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</r>
  <r>
    <s v="Pipelines"/>
    <s v="P"/>
    <s v="Production"/>
    <s v="P"/>
    <x v="11"/>
    <s v="Tre"/>
    <x v="39"/>
    <s v="SW quality, SW flow"/>
    <s v="TDS, Hydrocarbons"/>
    <s v="(P) Treated co-produced water pipelines and pumps: Pipe failure - SW quality, SW flow/TDS, Hydrocarbons"/>
    <n v="3"/>
    <n v="5"/>
    <x v="13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</r>
  <r>
    <s v="Processing"/>
    <s v="P"/>
    <s v="Decomissioning"/>
    <s v="D"/>
    <x v="36"/>
    <s v="Pro"/>
    <x v="41"/>
    <s v="SW quality, GW quality"/>
    <s v="TSS, Pollutants (e.g. metals/trace elements/sulfides/phosphorous), Hydrocarbons, Chemicals"/>
    <s v="(D) Process production plant: Fire - SW quality, GW quality/TSS, Pollutants (e.g. metals/trace elements/sulfides/phosphorous), Hydrocarbons, Chemicals"/>
    <n v="3"/>
    <n v="4"/>
    <x v="3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Pipelines"/>
    <s v="P"/>
    <s v="Production"/>
    <s v="P"/>
    <x v="10"/>
    <s v="Gas"/>
    <x v="41"/>
    <s v="SW quality, GW quality"/>
    <s v="TSS, Pollutants (e.g. metals/trace elements/sulfides/phosphorous), Hydrocarbons, Chemicals"/>
    <s v="(P) Gas and water-gathering pipeline networks (well to processing plant): Fire - SW quality, GW quality/TSS, Pollutants (e.g. metals/trace elements/sulfides/phosphorous), Hydrocarbons, Chemicals"/>
    <n v="4"/>
    <n v="6"/>
    <x v="14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Processing"/>
    <s v="P"/>
    <s v="Production"/>
    <s v="P"/>
    <x v="35"/>
    <s v="Fue"/>
    <x v="41"/>
    <s v="SW quality, GW quality"/>
    <s v="TSS, Pollutants (e.g. metals/trace elements/sulfides/phosphorous), Hydrocarbons, Chemicals"/>
    <s v="(P) Fuel and oil storage facilities: Fire - SW quality, GW quality/TSS, Pollutants (e.g. metals/trace elements/sulfides/phosphorous), Hydrocarbons, Chemicals"/>
    <n v="3"/>
    <n v="5"/>
    <x v="14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3.5"/>
    <n v="0.5"/>
    <n v="3.5"/>
  </r>
  <r>
    <s v="Processing"/>
    <s v="P"/>
    <s v="Production"/>
    <s v="P"/>
    <x v="22"/>
    <s v="Pow"/>
    <x v="41"/>
    <s v="SW quality, GW quality"/>
    <s v="TSS, Pollutants (e.g. metals/trace elements/sulfides/phosphorous)"/>
    <s v="(P) Power generation facility (for processing plant): Fire - SW quality, GW quality/TSS, Pollutants (e.g. metals/trace elements/sulfides/phosphorous)"/>
    <n v="3"/>
    <n v="4"/>
    <x v="15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</r>
  <r>
    <s v="Processing"/>
    <s v="P"/>
    <s v="Production"/>
    <s v="P"/>
    <x v="19"/>
    <s v="Gas"/>
    <x v="41"/>
    <s v="SW quality, GW quality"/>
    <s v="TSS, Pollutants (e.g. metals/trace elements/sulfides/phosphorous)"/>
    <s v="(P) Gas processing plant : Fire - SW quality, GW quality/TSS, Pollutants (e.g. metals/trace elements/sulfides/phosphorous)"/>
    <n v="4"/>
    <n v="6"/>
    <x v="16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Pipelines"/>
    <s v="P"/>
    <s v="Production"/>
    <s v="P"/>
    <x v="12"/>
    <s v="Tru"/>
    <x v="41"/>
    <s v="SW quality, GW quality"/>
    <s v="TSS, Pollutants (e.g. metals/trace elements/sulfides/phosphorous)"/>
    <s v="(P) Trunk gas pipelines and associated easements (processing plant to town): Fire - SW quality, GW quality/TSS, Pollutants (e.g. metals/trace elements/sulfides/phosphorous)"/>
    <n v="4"/>
    <n v="6"/>
    <x v="16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Processing"/>
    <s v="P"/>
    <s v="Production"/>
    <s v="P"/>
    <x v="20"/>
    <s v="Gas"/>
    <x v="41"/>
    <s v="SW quality, GW quality"/>
    <s v="TSS, Pollutants (e.g. metals/trace elements/sulfides/phosphorous)"/>
    <s v="(P) Gas compression stations: Fire - SW quality, GW quality/TSS, Pollutants (e.g. metals/trace elements/sulfides/phosphorous)"/>
    <n v="4"/>
    <n v="5"/>
    <x v="16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Processing"/>
    <s v="P"/>
    <s v="Production"/>
    <s v="P"/>
    <x v="21"/>
    <s v="Gas"/>
    <x v="41"/>
    <s v="SW quality, GW quality"/>
    <s v="TSS, Pollutants (e.g. metals/trace elements/sulfides/phosphorous)"/>
    <s v="(P) Gas-gathering  pipeline networks : Fire - SW quality, GW quality/TSS, Pollutants (e.g. metals/trace elements/sulfides/phosphorous)"/>
    <n v="3"/>
    <n v="4"/>
    <x v="16"/>
    <n v="-3"/>
    <n v="-2"/>
    <s v="Good design, monitoring, management (e.g. site selection, erosion control, engineering works, formation knowledge, monitor temp and water, pipe inspection, staff training)"/>
    <n v="-0.5"/>
    <n v="0"/>
    <n v="-0.5"/>
    <n v="2"/>
    <n v="0"/>
    <n v="2"/>
  </r>
  <r>
    <s v="Processing"/>
    <s v="P"/>
    <s v="Production"/>
    <s v="P"/>
    <x v="20"/>
    <s v="Gas"/>
    <x v="4"/>
    <s v="NA"/>
    <m/>
    <s v="(P) Gas compression stations: Spillage - NA/"/>
    <m/>
    <m/>
    <x v="17"/>
    <m/>
    <m/>
    <s v="Plant is bunded"/>
    <m/>
    <m/>
    <n v="0"/>
    <n v="0"/>
    <n v="0"/>
    <n v="0"/>
  </r>
  <r>
    <s v="Processing"/>
    <s v="P"/>
    <s v="Production"/>
    <s v="P"/>
    <x v="19"/>
    <s v="Gas"/>
    <x v="4"/>
    <s v="NA"/>
    <m/>
    <s v="(P) Gas processing plant : Spillage - NA/"/>
    <m/>
    <m/>
    <x v="17"/>
    <m/>
    <m/>
    <s v="Plant is bunded"/>
    <m/>
    <m/>
    <n v="0"/>
    <n v="0"/>
    <n v="0"/>
    <n v="0"/>
  </r>
  <r>
    <s v="Wells"/>
    <s v="W"/>
    <s v="Production"/>
    <s v="P"/>
    <x v="46"/>
    <s v="Wat"/>
    <x v="42"/>
    <s v="GW flow (reduction)"/>
    <s v="change in GW pressure"/>
    <s v="(P) Water and gas extraction: Aquifer depressurisation - GW flow (reduction)/change in GW pressure"/>
    <n v="4"/>
    <n v="7"/>
    <x v="18"/>
    <n v="-1"/>
    <n v="2"/>
    <s v="Regulations (e.g. abandonment practice, irrigation management practice, logging practice, disposal practice, waste disposal, bore construction standards and post-cement logging, guidelines for slug testing planning)"/>
    <n v="1"/>
    <n v="2.5"/>
    <n v="4"/>
    <n v="11.5"/>
    <n v="3"/>
    <n v="9"/>
  </r>
  <r>
    <s v="Processing"/>
    <s v="P"/>
    <s v="Production"/>
    <s v="P"/>
    <x v="47"/>
    <s v="Tre"/>
    <x v="43"/>
    <s v="SW quality, SW flow, GW quality"/>
    <s v="SW flow, SW quality, TSS, GW quality"/>
    <s v="(P) Treated co-produced water disposal: Discharge to river  (via first or third party) - SW quality, SW flow, GW quality/SW flow, SW quality, TSS, GW quality"/>
    <n v="3"/>
    <n v="4"/>
    <x v="19"/>
    <n v="0.5"/>
    <n v="1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-0.5"/>
    <n v="0"/>
    <n v="3"/>
    <n v="5"/>
    <n v="3.5"/>
    <n v="5"/>
  </r>
  <r>
    <s v="Wells"/>
    <s v="W"/>
    <s v="Production"/>
    <s v="P"/>
    <x v="28"/>
    <s v="Tre"/>
    <x v="44"/>
    <s v="SW quality, SW flow, GW quality"/>
    <s v="SW flow, SW quality, TSS, GW quality"/>
    <s v="(P) Treated co-produced water storage, processing and disposal: Discharge to river - SW quality, SW flow, GW quality/SW flow, SW quality, TSS, GW quality"/>
    <n v="3"/>
    <n v="4"/>
    <x v="19"/>
    <n v="0.5"/>
    <n v="1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-0.5"/>
    <n v="0"/>
    <n v="3"/>
    <n v="5"/>
    <n v="3.5"/>
    <n v="5"/>
  </r>
  <r>
    <s v="Wells"/>
    <s v="W"/>
    <s v="Production"/>
    <s v="P"/>
    <x v="28"/>
    <s v="Tre"/>
    <x v="45"/>
    <s v="GW level"/>
    <s v="SW level, TDS"/>
    <s v="(P) Treated co-produced water storage, processing and disposal: Discharge to river: rising water table - GW level/SW level, TDS"/>
    <n v="4"/>
    <n v="6"/>
    <x v="20"/>
    <n v="0.5"/>
    <n v="1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2.5"/>
    <n v="4"/>
    <n v="7"/>
    <n v="11"/>
    <n v="4.5"/>
    <n v="7"/>
  </r>
  <r>
    <s v="Processing"/>
    <s v="P"/>
    <s v="Production"/>
    <s v="P"/>
    <x v="47"/>
    <s v="Tre"/>
    <x v="46"/>
    <s v="SW quality, SW flow, GW quality"/>
    <s v="SW flow, SW quality, TSS, GW quality"/>
    <s v="(P) Treated co-produced water disposal: Discharge to river following heavy rainfall - SW quality, SW flow, GW quality/SW flow, SW quality, TSS, GW quality"/>
    <n v="4"/>
    <n v="5"/>
    <x v="21"/>
    <n v="-1"/>
    <n v="-0.5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-0.5"/>
    <n v="0"/>
    <n v="2.5"/>
    <n v="4.5"/>
    <n v="3"/>
    <n v="4.5"/>
  </r>
  <r>
    <s v="Wells"/>
    <s v="W"/>
    <s v="Production"/>
    <s v="P"/>
    <x v="28"/>
    <s v="Tre"/>
    <x v="46"/>
    <s v="SW quality, SW flow, GW quality"/>
    <s v="SW flow, SW quality, TSS, GW quality"/>
    <s v="(P) Treated co-produced water storage, processing and disposal: Discharge to river following heavy rainfall - SW quality, SW flow, GW quality/SW flow, SW quality, TSS, GW quality"/>
    <n v="4"/>
    <n v="5"/>
    <x v="21"/>
    <n v="-1"/>
    <n v="-0.5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-0.5"/>
    <n v="0"/>
    <n v="2.5"/>
    <n v="4.5"/>
    <n v="3"/>
    <n v="4.5"/>
  </r>
  <r>
    <s v="Wells"/>
    <s v="W"/>
    <s v="Production"/>
    <s v="P"/>
    <x v="27"/>
    <s v="Unt"/>
    <x v="46"/>
    <s v="SW quality, SW flow, GW quality"/>
    <s v="SW flow, SW quality, TSS, GW quality, TDS, Pollutants (e.g. metals/trace elements/sulfides/phosphorous)"/>
    <s v="(P) Untreated co-produced water storage, processing and disposal: Discharge to river following heavy rainfall - SW quality, SW flow, GW quality/SW flow, SW quality, TSS, GW quality, TDS, Pollutants (e.g. metals/trace elements/sulfides/phosphorous)"/>
    <n v="4"/>
    <n v="7"/>
    <x v="22"/>
    <n v="-1"/>
    <n v="-0.5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-0.5"/>
    <n v="0"/>
    <n v="2.5"/>
    <n v="6.5"/>
    <n v="3"/>
    <n v="6.5"/>
  </r>
  <r>
    <s v="Roads and infrastructure"/>
    <s v="R"/>
    <s v="Construction"/>
    <s v="C"/>
    <x v="16"/>
    <s v="Acc"/>
    <x v="9"/>
    <s v="SW directional characteristics, SW volume, SW quality"/>
    <s v="TSS, SW flow"/>
    <s v="(C) Accommodation, administration, workshop, depots, service facilities: Disruption of natural surface drainage - SW directional characteristics, SW volume, SW quality/TSS, SW flow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Wells"/>
    <s v="W"/>
    <s v="Exploration and appraisal"/>
    <s v="E"/>
    <x v="17"/>
    <s v="Sit"/>
    <x v="9"/>
    <s v="SW directional characteristics, SW volume, SW quality"/>
    <s v="TSS, SW flow"/>
    <s v="(E) Site preparation: Disruption of natural surface drainage - SW directional characteristics, SW volume, SW quality/TSS, SW flow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Roads and infrastructure"/>
    <s v="R"/>
    <s v="Production"/>
    <s v="P"/>
    <x v="16"/>
    <s v="Acc"/>
    <x v="9"/>
    <s v="SW directional characteristics, SW volume, SW quality"/>
    <s v="TSS, SW flow"/>
    <s v="(P) Accommodation, administration, workshop, depots, service facilities: Disruption of natural surface drainage - SW directional characteristics, SW volume, SW quality/TSS, SW flow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Roads and infrastructure"/>
    <s v="R"/>
    <s v="Exploration and appraisal"/>
    <s v="E"/>
    <x v="18"/>
    <s v="Tem"/>
    <x v="9"/>
    <s v="SW directional characteristics, SW volume, SW quality"/>
    <s v="TSS, SW flow"/>
    <s v="(E) Temporary  Accommodation, administration, workshop, depots, service facilities: Disruption of natural surface drainage - SW directional characteristics, SW volume, SW quality/TSS, SW flow"/>
    <n v="3"/>
    <n v="3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2.5"/>
    <n v="1.5"/>
    <n v="2.5"/>
  </r>
  <r>
    <s v="Processing"/>
    <s v="P"/>
    <s v="Construction"/>
    <s v="C"/>
    <x v="21"/>
    <s v="Gas"/>
    <x v="9"/>
    <s v="SW volume, SW quality"/>
    <s v="TSS, SW flow"/>
    <s v="(C) Gas-gathering  pipeline networks : Disruption of natural surface drainage - SW volume, SW quality/TSS, SW flow"/>
    <n v="3"/>
    <n v="7"/>
    <x v="4"/>
    <n v="0"/>
    <n v="1"/>
    <s v="Good design, monitoring, management (e.g. site selection, erosion control, engineering works, formation knowledge, monitor temp and water, pipe inspection, staff training)"/>
    <n v="0"/>
    <n v="3.5"/>
    <n v="3"/>
    <n v="11.5"/>
    <n v="3"/>
    <n v="8"/>
  </r>
  <r>
    <s v="Processing"/>
    <s v="P"/>
    <s v="Construction"/>
    <s v="C"/>
    <x v="19"/>
    <s v="Gas"/>
    <x v="9"/>
    <s v="SW volume, SW quality"/>
    <s v="TSS, SW flow"/>
    <s v="(C) Gas processing plant : Disruption of natural surface drainage - SW volume, SW quality/TSS, SW flow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P"/>
    <s v="Construction"/>
    <s v="C"/>
    <x v="15"/>
    <s v="Hyp"/>
    <x v="9"/>
    <s v="SW volume, SW quality"/>
    <s v="TSS, SW flow"/>
    <s v="(C) Hypersaline brine ponds: Disruption of natural surface drainage - SW volume, SW quality/TSS, SW flow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P"/>
    <s v="Construction"/>
    <s v="C"/>
    <x v="33"/>
    <s v="Wat"/>
    <x v="9"/>
    <s v="SW volume, SW quality"/>
    <s v="TSS, SW flow"/>
    <s v="(C) Water treatment plant (RO, fixed resin, fixed disc, electrochemical, etc): Disruption of natural surface drainage - SW volume, SW quality/TSS, SW flow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P"/>
    <s v="Construction"/>
    <s v="C"/>
    <x v="20"/>
    <s v="Gas"/>
    <x v="9"/>
    <s v="SW volume, SW quality"/>
    <s v="TSS, SW flow"/>
    <s v="(C) Gas compression stations: Disruption of natural surface drainage - SW volume, SW quality/TSS, SW flow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Processing"/>
    <s v="P"/>
    <s v="Construction"/>
    <s v="C"/>
    <x v="22"/>
    <s v="Pow"/>
    <x v="9"/>
    <s v="SW volume, SW quality"/>
    <s v="TSS, SW flow"/>
    <s v="(C) Power generation facility (for processing plant): Disruption of natural surface drainage - SW volume, SW quality/TSS, SW flow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Processing"/>
    <s v="P"/>
    <s v="Construction"/>
    <s v="C"/>
    <x v="35"/>
    <s v="Fue"/>
    <x v="9"/>
    <s v="SW volume, SW quality, GW quantity"/>
    <s v="TSS, SW flow, TDS"/>
    <s v="(C) Fuel and oil storage facilities: Disruption of natural surface drainage - SW volume, SW quality, GW quantity/TSS, SW flow, TDS"/>
    <n v="3"/>
    <n v="3"/>
    <x v="4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5.5"/>
    <n v="1.5"/>
    <n v="2.5"/>
  </r>
  <r>
    <s v="Wells"/>
    <s v="W"/>
    <s v="Production"/>
    <s v="P"/>
    <x v="46"/>
    <s v="Wat"/>
    <x v="47"/>
    <s v="change in GW pressure"/>
    <s v="change in GW pressure"/>
    <s v="(P) Water and gas extraction: Aquifer depressurisation (non-target, non-reservoir) - change in GW pressure/change in GW pressure"/>
    <n v="4"/>
    <n v="8"/>
    <x v="23"/>
    <n v="-1.5"/>
    <n v="-0.5"/>
    <s v="Good design, monitoring, management (e.g. site selection, erosion control, engineering works, formation knowledge, monitor temp and water, pipe inspection, staff training)"/>
    <n v="3"/>
    <n v="4"/>
    <n v="5.5"/>
    <n v="11.5"/>
    <n v="2.5"/>
    <n v="7.5"/>
  </r>
  <r>
    <s v="Wells"/>
    <s v="W"/>
    <s v="Production"/>
    <s v="P"/>
    <x v="46"/>
    <s v="Wat"/>
    <x v="48"/>
    <s v="change in GW pressure"/>
    <s v="change in GW pressure"/>
    <s v="(P) Water and gas extraction: Aquifer depressurisation (coal seam) - change in GW pressure/change in GW pressure"/>
    <n v="7"/>
    <n v="8"/>
    <x v="2"/>
    <n v="2"/>
    <n v="2.5"/>
    <s v="Good design, monitoring, management (e.g. site selection, erosion control, engineering works, formation knowledge, monitor temp and water, pipe inspection, staff training)"/>
    <n v="0"/>
    <n v="0.5"/>
    <n v="9"/>
    <n v="11"/>
    <n v="9"/>
    <n v="10.5"/>
  </r>
  <r>
    <s v="Wells"/>
    <s v="W"/>
    <s v="Production"/>
    <s v="P"/>
    <x v="46"/>
    <s v="Wat"/>
    <x v="49"/>
    <s v="SW directional characteristics"/>
    <s v="Subsidence"/>
    <s v="(P) Water and gas extraction: Subsidence - SW directional characteristics/Subsidence"/>
    <n v="3"/>
    <n v="5"/>
    <x v="24"/>
    <n v="-2.5"/>
    <n v="-0.5"/>
    <s v="Good design, monitoring, management (e.g. site selection, erosion control, engineering works, formation knowledge, monitor temp and water, pipe inspection, staff training)"/>
    <n v="2"/>
    <n v="3"/>
    <n v="2.5"/>
    <n v="7.5"/>
    <n v="0.5"/>
    <n v="4.5"/>
  </r>
  <r>
    <s v="Wells"/>
    <s v="W"/>
    <s v="Construction"/>
    <s v="C"/>
    <x v="17"/>
    <s v="Sit"/>
    <x v="9"/>
    <s v="SW directional characteristics, SW volume, SW quality"/>
    <s v="TSS, SW flow"/>
    <s v="(C) Site preparation: Disruption of natural surface drainage - SW directional characteristics, SW volume, SW quality/TSS, SW flow"/>
    <n v="3"/>
    <n v="5"/>
    <x v="4"/>
    <n v="-1"/>
    <n v="1"/>
    <s v="Good design, monitoring, management (e.g. site selection, erosion control, engineering works, formation knowledge, monitor temp and water, pipe inspection, staff training)"/>
    <n v="0"/>
    <n v="0"/>
    <n v="2"/>
    <n v="6"/>
    <n v="2"/>
    <n v="6"/>
  </r>
  <r>
    <s v="Processing"/>
    <s v="P"/>
    <s v="Construction"/>
    <s v="C"/>
    <x v="31"/>
    <s v="Bri"/>
    <x v="50"/>
    <s v="SW quality"/>
    <s v="Pollutants (e.g. metals/trace elements/sulfides/phosphorous)"/>
    <s v="(C) Brine storage ponds, pumps and water disposal pipelines: Impacts of ground support staff - SW quality/Pollutants (e.g. metals/trace elements/sulfides/phosphorous)"/>
    <n v="3"/>
    <n v="4"/>
    <x v="25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ipelines"/>
    <s v="P"/>
    <s v="Construction"/>
    <s v="C"/>
    <x v="10"/>
    <s v="Gas"/>
    <x v="50"/>
    <s v="SW quality"/>
    <s v="Pollutants (e.g. metals/trace elements/sulfides/phosphorous)"/>
    <s v="(C) Gas and water-gathering pipeline networks (well to processing plant): Impacts of ground support staff - SW quality/Pollutants (e.g. metals/trace elements/sulfides/phosphorous)"/>
    <n v="3"/>
    <n v="4"/>
    <x v="25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P"/>
    <s v="Construction"/>
    <s v="C"/>
    <x v="19"/>
    <s v="Gas"/>
    <x v="50"/>
    <s v="SW quality"/>
    <s v="Pollutants (e.g. metals/trace elements/sulfides/phosphorous)"/>
    <s v="(C) Gas processing plant : Impacts of ground support staff - SW quality/Pollutants (e.g. metals/trace elements/sulfides/phosphorous)"/>
    <n v="3"/>
    <n v="4"/>
    <x v="25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P"/>
    <s v="Construction"/>
    <s v="C"/>
    <x v="15"/>
    <s v="Hyp"/>
    <x v="50"/>
    <s v="SW quality"/>
    <s v="Pollutants (e.g. metals/trace elements/sulfides/phosphorous)"/>
    <s v="(C) Hypersaline brine ponds: Impacts of ground support staff - SW quality/Pollutants (e.g. metals/trace elements/sulfides/phosphorous)"/>
    <n v="3"/>
    <n v="4"/>
    <x v="25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P"/>
    <s v="Construction"/>
    <s v="C"/>
    <x v="32"/>
    <s v="Tre"/>
    <x v="50"/>
    <s v="SW quality"/>
    <s v="Pollutants (e.g. metals/trace elements/sulfides/phosphorous)"/>
    <s v="(C) Treated water pond: Impacts of ground support staff - SW quality/Pollutants (e.g. metals/trace elements/sulfides/phosphorous)"/>
    <n v="3"/>
    <n v="4"/>
    <x v="25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ipelines"/>
    <s v="P"/>
    <s v="Construction"/>
    <s v="C"/>
    <x v="12"/>
    <s v="Tru"/>
    <x v="50"/>
    <s v="SW quality"/>
    <s v="Pollutants (e.g. metals/trace elements/sulfides/phosphorous)"/>
    <s v="(C) Trunk gas pipelines and associated easements (processing plant to town): Impacts of ground support staff - SW quality/Pollutants (e.g. metals/trace elements/sulfides/phosphorous)"/>
    <n v="3"/>
    <n v="4"/>
    <x v="25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P"/>
    <s v="Construction"/>
    <s v="C"/>
    <x v="33"/>
    <s v="Wat"/>
    <x v="50"/>
    <s v="SW quality"/>
    <s v="Pollutants (e.g. metals/trace elements/sulfides/phosphorous)"/>
    <s v="(C) Water treatment plant (RO, fixed resin, fixed disc, electrochemical, etc): Impacts of ground support staff - SW quality/Pollutants (e.g. metals/trace elements/sulfides/phosphorous)"/>
    <n v="3"/>
    <n v="4"/>
    <x v="25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P"/>
    <s v="Decomissioning"/>
    <s v="D"/>
    <x v="36"/>
    <s v="Pro"/>
    <x v="50"/>
    <s v="SW quality"/>
    <s v="Pollutants (e.g. metals/trace elements/sulfides/phosphorous)"/>
    <s v="(D) Process production plant: Impacts of ground support staff - SW quality/Pollutants (e.g. metals/trace elements/sulfides/phosphorous)"/>
    <n v="3"/>
    <n v="4"/>
    <x v="25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Roads and infrastructure"/>
    <s v="R"/>
    <s v="Construction"/>
    <s v="C"/>
    <x v="8"/>
    <s v="Con"/>
    <x v="50"/>
    <s v="SW quality"/>
    <s v="Pollutants (e.g. metals/trace elements/sulfides/phosphorous)"/>
    <s v="(C) Construction of access roads and easements (e.g. for drilling rigs and equipment): Impacts of ground support staff - SW quality/Pollutants (e.g. metals/trace elements/sulfides/phosphorous)"/>
    <n v="3"/>
    <n v="4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P"/>
    <s v="Construction"/>
    <s v="C"/>
    <x v="20"/>
    <s v="Gas"/>
    <x v="50"/>
    <s v="SW quality"/>
    <s v="Pollutants (e.g. metals/trace elements/sulfides/phosphorous)"/>
    <s v="(C) Gas compression stations: Impacts of ground support staff - SW quality/Pollutants (e.g. metals/trace elements/sulfides/phosphorous)"/>
    <n v="3"/>
    <n v="4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P"/>
    <s v="Construction"/>
    <s v="C"/>
    <x v="21"/>
    <s v="Gas"/>
    <x v="50"/>
    <s v="SW quality"/>
    <s v="Pollutants (e.g. metals/trace elements/sulfides/phosphorous)"/>
    <s v="(C) Gas-gathering  pipeline networks : Impacts of ground support staff - SW quality/Pollutants (e.g. metals/trace elements/sulfides/phosphorous)"/>
    <n v="3"/>
    <n v="4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P"/>
    <s v="Construction"/>
    <s v="C"/>
    <x v="22"/>
    <s v="Pow"/>
    <x v="50"/>
    <s v="SW quality"/>
    <s v="Pollutants (e.g. metals/trace elements/sulfides/phosphorous)"/>
    <s v="(C) Power generation facility (for processing plant): Impacts of ground support staff - SW quality/Pollutants (e.g. metals/trace elements/sulfides/phosphorous)"/>
    <n v="3"/>
    <n v="4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W"/>
    <s v="Construction"/>
    <s v="C"/>
    <x v="17"/>
    <s v="Sit"/>
    <x v="50"/>
    <s v="SW quality"/>
    <s v="Pollutants (e.g. metals/trace elements/sulfides/phosphorous)"/>
    <s v="(C) Site preparation: Impacts of ground support staff - SW quality/Pollutants (e.g. metals/trace elements/sulfides/phosphorous)"/>
    <n v="3"/>
    <n v="4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Roads and infrastructure"/>
    <s v="R"/>
    <s v="Exploration and appraisal"/>
    <s v="E"/>
    <x v="8"/>
    <s v="Con"/>
    <x v="50"/>
    <s v="SW quality"/>
    <s v="Pollutants (e.g. metals/trace elements/sulfides/phosphorous)"/>
    <s v="(E) Construction of access roads and easements (e.g. for drilling rigs and equipment): Impacts of ground support staff - SW quality/Pollutants (e.g. metals/trace elements/sulfides/phosphorous)"/>
    <n v="3"/>
    <n v="4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W"/>
    <s v="Exploration and appraisal"/>
    <s v="E"/>
    <x v="48"/>
    <s v="Gro"/>
    <x v="50"/>
    <s v="SW quality"/>
    <s v="Pollutants (e.g. metals/trace elements/sulfides/phosphorous)"/>
    <s v="(E) Ground-based geophysics: Impacts of ground support staff - SW quality/Pollutants (e.g. metals/trace elements/sulfides/phosphorous)"/>
    <n v="3"/>
    <n v="4"/>
    <x v="25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</r>
  <r>
    <s v="Wells"/>
    <s v="W"/>
    <s v="Exploration and appraisal"/>
    <s v="E"/>
    <x v="17"/>
    <s v="Sit"/>
    <x v="50"/>
    <s v="SW quality"/>
    <s v="Pollutants (e.g. metals/trace elements/sulfides/phosphorous)"/>
    <s v="(E) Site preparation: Impacts of ground support staff - SW quality/Pollutants (e.g. metals/trace elements/sulfides/phosphorous)"/>
    <n v="3"/>
    <n v="4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W"/>
    <s v="Work over"/>
    <s v="W"/>
    <x v="17"/>
    <s v="Sit"/>
    <x v="50"/>
    <s v="SW quality"/>
    <s v="Pollutants (e.g. metals/trace elements/sulfides/phosphorous)"/>
    <s v="(W) Site preparation: Impacts of ground support staff - SW quality/Pollutants (e.g. metals/trace elements/sulfides/phosphorous)"/>
    <n v="3"/>
    <n v="4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P"/>
    <s v="Production"/>
    <s v="P"/>
    <x v="49"/>
    <s v="Sta"/>
    <x v="50"/>
    <s v="SW quality"/>
    <s v="Pollutants (e.g. metals/trace elements/sulfides/phosphorous)"/>
    <s v="(P) Staff movement and activities: Impacts of ground support staff - SW quality/Pollutants (e.g. metals/trace elements/sulfides/phosphorous)"/>
    <n v="3"/>
    <n v="3"/>
    <x v="25"/>
    <n v="-2"/>
    <n v="-1"/>
    <s v="Good design, monitoring, management (e.g. site selection, erosion control, engineering works, formation knowledge, monitor temp and water, pipe inspection, staff training)"/>
    <n v="0"/>
    <n v="0"/>
    <n v="1"/>
    <n v="2"/>
    <n v="1"/>
    <n v="2"/>
  </r>
  <r>
    <s v="Roads and infrastructure"/>
    <s v="R"/>
    <s v="Construction"/>
    <s v="C"/>
    <x v="16"/>
    <s v="Acc"/>
    <x v="50"/>
    <s v="SW quality"/>
    <s v="Pollutants (e.g. metals/trace elements/sulfides/phosphorous)"/>
    <s v="(C) Accommodation, administration, workshop, depots, service facilities: Impacts of ground support staff - SW quality/Pollutants (e.g. metals/trace elements/sulfides/phosphorous)"/>
    <n v="3"/>
    <n v="3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Processing"/>
    <s v="P"/>
    <s v="Construction"/>
    <s v="C"/>
    <x v="35"/>
    <s v="Fue"/>
    <x v="50"/>
    <s v="SW quality"/>
    <s v="Pollutants (e.g. metals/trace elements/sulfides/phosphorous)"/>
    <s v="(C) Fuel and oil storage facilities: Impacts of ground support staff - SW quality/Pollutants (e.g. metals/trace elements/sulfides/phosphorous)"/>
    <n v="3"/>
    <n v="3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Wells"/>
    <s v="W"/>
    <s v="Exploration and appraisal"/>
    <s v="E"/>
    <x v="50"/>
    <s v="Sur"/>
    <x v="50"/>
    <s v="SW quality"/>
    <s v="Pollutants (e.g. metals/trace elements/sulfides/phosphorous)"/>
    <s v="(E) Surface core testing: Impacts of ground support staff - SW quality/Pollutants (e.g. metals/trace elements/sulfides/phosphorous)"/>
    <n v="3"/>
    <n v="3"/>
    <x v="25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</r>
  <r>
    <s v="Roads and infrastructure"/>
    <s v="R"/>
    <s v="Exploration and appraisal"/>
    <s v="E"/>
    <x v="18"/>
    <s v="Tem"/>
    <x v="50"/>
    <s v="SW quality"/>
    <s v="Pollutants (e.g. metals/trace elements/sulfides/phosphorous)"/>
    <s v="(E) Temporary  Accommodation, administration, workshop, depots, service facilities: Impacts of ground support staff - SW quality/Pollutants (e.g. metals/trace elements/sulfides/phosphorous)"/>
    <n v="3"/>
    <n v="3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Roads and infrastructure"/>
    <s v="R"/>
    <s v="Production"/>
    <s v="P"/>
    <x v="16"/>
    <s v="Acc"/>
    <x v="50"/>
    <s v="SW quality"/>
    <s v="Pollutants (e.g. metals/trace elements/sulfides/phosphorous)"/>
    <s v="(P) Accommodation, administration, workshop, depots, service facilities: Impacts of ground support staff - SW quality/Pollutants (e.g. metals/trace elements/sulfides/phosphorous)"/>
    <n v="3"/>
    <n v="3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Roads and infrastructure"/>
    <s v="R"/>
    <s v="Production"/>
    <s v="P"/>
    <x v="13"/>
    <s v="Ope"/>
    <x v="50"/>
    <s v="SW quality"/>
    <s v="Pollutants (e.g. metals/trace elements/sulfides/phosphorous)"/>
    <s v="(P) Operation access roads and easements (e.g. for drilling rigs and equipment): Impacts of ground support staff - SW quality/Pollutants (e.g. metals/trace elements/sulfides/phosphorous)"/>
    <n v="3"/>
    <n v="3"/>
    <x v="25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Wells"/>
    <s v="W"/>
    <s v="Construction"/>
    <s v="C"/>
    <x v="51"/>
    <s v="Hor"/>
    <x v="51"/>
    <s v="GW quality, change in GW pressure"/>
    <s v="change in GW pressure, TDS, TSS"/>
    <s v="(C) Horizontal drilling: Accidental intersection of aquifer - GW quality, change in GW pressure/change in GW pressure, TDS, TSS"/>
    <n v="4"/>
    <n v="5"/>
    <x v="3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Wells"/>
    <s v="W"/>
    <s v="Construction"/>
    <s v="C"/>
    <x v="51"/>
    <s v="Hor"/>
    <x v="52"/>
    <s v="GW quality, change in GW pressure"/>
    <s v="change in GW pressure, TDS, TSS"/>
    <s v="(C) Horizontal drilling: Accidental intersection of fault - GW quality, change in GW pressure/change in GW pressure, TDS, TSS"/>
    <n v="4"/>
    <n v="5"/>
    <x v="0"/>
    <n v="-1.5"/>
    <n v="-0.5"/>
    <s v="Good design, monitoring, management (e.g. site selection, erosion control, engineering works, formation knowledge, monitor temp and water, pipe inspection, staff training)"/>
    <n v="0"/>
    <n v="3.5"/>
    <n v="2.5"/>
    <n v="8"/>
    <n v="2.5"/>
    <n v="4.5"/>
  </r>
  <r>
    <s v="Wells"/>
    <s v="W"/>
    <s v="Exploration and appraisal"/>
    <s v="E"/>
    <x v="48"/>
    <s v="Gro"/>
    <x v="12"/>
    <s v="SW quality"/>
    <s v="TSS"/>
    <s v="(E) Ground-based geophysics: Soil erosion following heavy rainfall - SW quality/TSS"/>
    <n v="3"/>
    <n v="5"/>
    <x v="5"/>
    <n v="-3"/>
    <n v="-0.5"/>
    <s v="Good design, monitoring, management (e.g. site selection, erosion control, engineering works, formation knowledge, monitor temp and water, pipe inspection, staff training)"/>
    <n v="0"/>
    <n v="0"/>
    <n v="0"/>
    <n v="4.5"/>
    <n v="0"/>
    <n v="4.5"/>
  </r>
  <r>
    <s v="Wells"/>
    <s v="W"/>
    <s v="Exploration and appraisal"/>
    <s v="E"/>
    <x v="48"/>
    <s v="Gro"/>
    <x v="53"/>
    <s v="SW directional characteristics, SW volume, SW quality"/>
    <s v="TSS, SW flow"/>
    <s v="(E) Ground-based geophysics: Interruption of natural surface drainage - SW directional characteristics, SW volume, SW quality/TSS, SW flow"/>
    <n v="3"/>
    <n v="4"/>
    <x v="26"/>
    <n v="-3"/>
    <n v="-2"/>
    <s v="Good design, monitoring, management (e.g. site selection, erosion control, engineering works, formation knowledge, monitor temp and water, pipe inspection, staff training)"/>
    <n v="0"/>
    <n v="3"/>
    <n v="0"/>
    <n v="5"/>
    <n v="0"/>
    <n v="2"/>
  </r>
  <r>
    <s v="Processing"/>
    <s v="P"/>
    <s v="Decomissioning"/>
    <s v="D"/>
    <x v="36"/>
    <s v="Pro"/>
    <x v="54"/>
    <s v="SW flow, GW recharge "/>
    <s v="NA"/>
    <s v="(D) Process production plant: Incomplete removal of concrete base - SW flow, GW recharge /NA"/>
    <m/>
    <m/>
    <x v="17"/>
    <m/>
    <m/>
    <m/>
    <m/>
    <m/>
    <n v="0"/>
    <n v="0"/>
    <n v="0"/>
    <n v="0"/>
  </r>
  <r>
    <s v="Processing"/>
    <s v="P"/>
    <s v="Construction"/>
    <s v="C"/>
    <x v="31"/>
    <s v="Bri"/>
    <x v="4"/>
    <s v="NA"/>
    <m/>
    <s v="(C) Brine storage ponds, pumps and water disposal pipelines: Spillage - NA/"/>
    <m/>
    <m/>
    <x v="17"/>
    <m/>
    <m/>
    <m/>
    <m/>
    <m/>
    <n v="0"/>
    <n v="0"/>
    <n v="0"/>
    <n v="0"/>
  </r>
  <r>
    <s v="Wells"/>
    <s v="W"/>
    <s v="Construction"/>
    <s v="C"/>
    <x v="3"/>
    <s v="Cem"/>
    <x v="55"/>
    <s v="NA"/>
    <m/>
    <s v="(C) Cementing and casing: Cement interaction with aquifer (leaching Ca(OH)2) - NA/"/>
    <m/>
    <m/>
    <x v="17"/>
    <m/>
    <m/>
    <m/>
    <m/>
    <m/>
    <n v="0"/>
    <n v="0"/>
    <n v="0"/>
    <n v="0"/>
  </r>
  <r>
    <s v="Roads and infrastructure"/>
    <s v="R"/>
    <s v="Construction"/>
    <s v="C"/>
    <x v="8"/>
    <s v="Con"/>
    <x v="56"/>
    <s v="NA"/>
    <m/>
    <s v="(C) Construction of access roads and easements (e.g. for drilling rigs and equipment): Dust suppression - NA/"/>
    <m/>
    <m/>
    <x v="17"/>
    <m/>
    <m/>
    <m/>
    <m/>
    <m/>
    <n v="0"/>
    <n v="0"/>
    <n v="0"/>
    <n v="0"/>
  </r>
  <r>
    <s v="Pipelines"/>
    <s v="P"/>
    <s v="Construction"/>
    <s v="C"/>
    <x v="9"/>
    <s v="Fre"/>
    <x v="57"/>
    <s v="NA"/>
    <m/>
    <s v="(C) Fresh water (RO Permeate) pipelines, pumps and reticulation systems (Water leaving processing plant - to external i.e. Town): Disruption to SW/GW connectivity - due to backfill, soil compaction - NA/"/>
    <m/>
    <m/>
    <x v="17"/>
    <m/>
    <m/>
    <m/>
    <m/>
    <m/>
    <n v="0"/>
    <n v="0"/>
    <n v="0"/>
    <n v="0"/>
  </r>
  <r>
    <s v="Pipelines"/>
    <s v="P"/>
    <s v="Construction"/>
    <s v="C"/>
    <x v="9"/>
    <s v="Fre"/>
    <x v="4"/>
    <s v="NA"/>
    <m/>
    <s v="(C) Fresh water (RO Permeate) pipelines, pumps and reticulation systems (Water leaving processing plant - to external i.e. Town): Spillage - NA/"/>
    <m/>
    <m/>
    <x v="17"/>
    <m/>
    <m/>
    <m/>
    <m/>
    <m/>
    <n v="0"/>
    <n v="0"/>
    <n v="0"/>
    <n v="0"/>
  </r>
  <r>
    <s v="Processing"/>
    <s v="P"/>
    <s v="Construction"/>
    <s v="C"/>
    <x v="35"/>
    <s v="Fue"/>
    <x v="4"/>
    <s v="NA"/>
    <m/>
    <s v="(C) Fuel and oil storage facilities: Spillage - NA/"/>
    <m/>
    <m/>
    <x v="17"/>
    <m/>
    <m/>
    <m/>
    <m/>
    <m/>
    <n v="0"/>
    <n v="0"/>
    <n v="0"/>
    <n v="0"/>
  </r>
  <r>
    <s v="Pipelines"/>
    <s v="P"/>
    <s v="Construction"/>
    <s v="C"/>
    <x v="10"/>
    <s v="Gas"/>
    <x v="57"/>
    <s v="NA"/>
    <m/>
    <s v="(C) Gas and water-gathering pipeline networks (well to processing plant): Disruption to SW/GW connectivity - due to backfill, soil compaction - NA/"/>
    <m/>
    <m/>
    <x v="17"/>
    <m/>
    <m/>
    <m/>
    <m/>
    <m/>
    <n v="0"/>
    <n v="0"/>
    <n v="0"/>
    <n v="0"/>
  </r>
  <r>
    <s v="Pipelines"/>
    <s v="P"/>
    <s v="Construction"/>
    <s v="C"/>
    <x v="10"/>
    <s v="Gas"/>
    <x v="4"/>
    <s v="NA"/>
    <m/>
    <s v="(C) Gas and water-gathering pipeline networks (well to processing plant): Spillage - NA/"/>
    <m/>
    <m/>
    <x v="17"/>
    <m/>
    <m/>
    <m/>
    <m/>
    <m/>
    <n v="0"/>
    <n v="0"/>
    <n v="0"/>
    <n v="0"/>
  </r>
  <r>
    <s v="Processing"/>
    <s v="P"/>
    <s v="Construction"/>
    <s v="C"/>
    <x v="20"/>
    <s v="Gas"/>
    <x v="4"/>
    <s v="NA"/>
    <m/>
    <s v="(C) Gas compression stations: Spillage - NA/"/>
    <m/>
    <m/>
    <x v="17"/>
    <m/>
    <m/>
    <m/>
    <m/>
    <m/>
    <n v="0"/>
    <n v="0"/>
    <n v="0"/>
    <n v="0"/>
  </r>
  <r>
    <s v="Processing"/>
    <s v="P"/>
    <s v="Construction"/>
    <s v="C"/>
    <x v="19"/>
    <s v="Gas"/>
    <x v="4"/>
    <s v="NA"/>
    <m/>
    <s v="(C) Gas processing plant : Spillage - NA/"/>
    <m/>
    <m/>
    <x v="17"/>
    <m/>
    <m/>
    <m/>
    <m/>
    <m/>
    <n v="0"/>
    <n v="0"/>
    <n v="0"/>
    <n v="0"/>
  </r>
  <r>
    <s v="Processing"/>
    <s v="P"/>
    <s v="Construction"/>
    <s v="C"/>
    <x v="21"/>
    <s v="Gas"/>
    <x v="4"/>
    <s v="NA"/>
    <m/>
    <s v="(C) Gas-gathering  pipeline networks : Spillage - NA/"/>
    <m/>
    <m/>
    <x v="17"/>
    <m/>
    <m/>
    <m/>
    <m/>
    <m/>
    <n v="0"/>
    <n v="0"/>
    <n v="0"/>
    <n v="0"/>
  </r>
  <r>
    <s v="Wells"/>
    <s v="W"/>
    <s v="Construction"/>
    <s v="C"/>
    <x v="1"/>
    <s v="Gro"/>
    <x v="9"/>
    <s v="NA"/>
    <m/>
    <s v="(C) Groundwater monitoring bore construction: Disruption of natural surface drainage - NA/"/>
    <m/>
    <m/>
    <x v="17"/>
    <m/>
    <m/>
    <m/>
    <m/>
    <m/>
    <n v="0"/>
    <n v="0"/>
    <n v="0"/>
    <n v="0"/>
  </r>
  <r>
    <s v="Wells"/>
    <s v="W"/>
    <s v="Construction"/>
    <s v="C"/>
    <x v="1"/>
    <s v="Gro"/>
    <x v="50"/>
    <s v="NA"/>
    <m/>
    <s v="(C) Groundwater monitoring bore construction: Impacts of ground support staff - NA/"/>
    <m/>
    <m/>
    <x v="17"/>
    <m/>
    <m/>
    <m/>
    <m/>
    <m/>
    <n v="0"/>
    <n v="0"/>
    <n v="0"/>
    <n v="0"/>
  </r>
  <r>
    <s v="Processing"/>
    <s v="P"/>
    <s v="Construction"/>
    <s v="C"/>
    <x v="52"/>
    <s v="Gro"/>
    <x v="36"/>
    <s v="NA"/>
    <m/>
    <s v="(C) Groundwater supply bore: Cuttings disposal - NA/"/>
    <m/>
    <m/>
    <x v="17"/>
    <m/>
    <m/>
    <m/>
    <m/>
    <m/>
    <n v="0"/>
    <n v="0"/>
    <n v="0"/>
    <n v="0"/>
  </r>
  <r>
    <s v="Processing"/>
    <s v="P"/>
    <s v="Construction"/>
    <s v="C"/>
    <x v="52"/>
    <s v="Gro"/>
    <x v="9"/>
    <s v="NA"/>
    <m/>
    <s v="(C) Groundwater supply bore: Disruption of natural surface drainage - NA/"/>
    <m/>
    <m/>
    <x v="17"/>
    <m/>
    <m/>
    <m/>
    <m/>
    <m/>
    <n v="0"/>
    <n v="0"/>
    <n v="0"/>
    <n v="0"/>
  </r>
  <r>
    <s v="Processing"/>
    <s v="P"/>
    <s v="Construction"/>
    <s v="C"/>
    <x v="52"/>
    <s v="Gro"/>
    <x v="58"/>
    <s v="NA"/>
    <m/>
    <s v="(C) Groundwater supply bore: Groundwater extraction - NA/"/>
    <m/>
    <m/>
    <x v="17"/>
    <m/>
    <m/>
    <m/>
    <m/>
    <m/>
    <n v="0"/>
    <n v="0"/>
    <n v="0"/>
    <n v="0"/>
  </r>
  <r>
    <s v="Processing"/>
    <s v="P"/>
    <s v="Construction"/>
    <s v="C"/>
    <x v="52"/>
    <s v="Gro"/>
    <x v="50"/>
    <s v="NA"/>
    <m/>
    <s v="(C) Groundwater supply bore: Impacts of ground support staff - NA/"/>
    <m/>
    <m/>
    <x v="17"/>
    <m/>
    <m/>
    <m/>
    <m/>
    <m/>
    <n v="0"/>
    <n v="0"/>
    <n v="0"/>
    <n v="0"/>
  </r>
  <r>
    <s v="Processing"/>
    <s v="P"/>
    <s v="Construction"/>
    <s v="C"/>
    <x v="52"/>
    <s v="Gro"/>
    <x v="1"/>
    <s v="NA"/>
    <m/>
    <s v="(C) Groundwater supply bore: Incomplete/compromised cementing/casing (linking aquifers) - NA/"/>
    <m/>
    <m/>
    <x v="17"/>
    <m/>
    <m/>
    <m/>
    <m/>
    <m/>
    <n v="0"/>
    <n v="0"/>
    <n v="0"/>
    <n v="0"/>
  </r>
  <r>
    <s v="Processing"/>
    <s v="P"/>
    <s v="Construction"/>
    <s v="C"/>
    <x v="52"/>
    <s v="Gro"/>
    <x v="12"/>
    <s v="NA"/>
    <m/>
    <s v="(C) Groundwater supply bore: Soil erosion following heavy rainfall - NA/"/>
    <m/>
    <m/>
    <x v="17"/>
    <m/>
    <m/>
    <m/>
    <m/>
    <m/>
    <n v="0"/>
    <n v="0"/>
    <n v="0"/>
    <n v="0"/>
  </r>
  <r>
    <s v="Processing"/>
    <s v="P"/>
    <s v="Construction"/>
    <s v="C"/>
    <x v="52"/>
    <s v="Gro"/>
    <x v="4"/>
    <s v="NA"/>
    <m/>
    <s v="(C) Groundwater supply bore: Spillage - NA/"/>
    <m/>
    <m/>
    <x v="17"/>
    <m/>
    <m/>
    <m/>
    <m/>
    <m/>
    <n v="0"/>
    <n v="0"/>
    <n v="0"/>
    <n v="0"/>
  </r>
  <r>
    <s v="Wells"/>
    <s v="W"/>
    <s v="Construction"/>
    <s v="C"/>
    <x v="51"/>
    <s v="Hor"/>
    <x v="59"/>
    <s v="NA"/>
    <m/>
    <s v="(C) Horizontal drilling: Accidental intersection of existing bore - NA/"/>
    <m/>
    <m/>
    <x v="17"/>
    <m/>
    <m/>
    <m/>
    <m/>
    <m/>
    <n v="0"/>
    <n v="0"/>
    <n v="0"/>
    <n v="0"/>
  </r>
  <r>
    <s v="Processing"/>
    <s v="P"/>
    <s v="Construction"/>
    <s v="C"/>
    <x v="15"/>
    <s v="Hyp"/>
    <x v="4"/>
    <s v="NA"/>
    <m/>
    <s v="(C) Hypersaline brine ponds: Spillage - NA/"/>
    <m/>
    <m/>
    <x v="17"/>
    <m/>
    <m/>
    <m/>
    <m/>
    <m/>
    <n v="0"/>
    <n v="0"/>
    <n v="0"/>
    <n v="0"/>
  </r>
  <r>
    <s v="Processing"/>
    <s v="P"/>
    <s v="Construction"/>
    <s v="C"/>
    <x v="22"/>
    <s v="Pow"/>
    <x v="4"/>
    <s v="NA"/>
    <m/>
    <s v="(C) Power generation facility (for processing plant): Spillage - NA/"/>
    <m/>
    <m/>
    <x v="17"/>
    <m/>
    <m/>
    <m/>
    <m/>
    <m/>
    <n v="0"/>
    <n v="0"/>
    <n v="0"/>
    <n v="0"/>
  </r>
  <r>
    <s v="Wells"/>
    <s v="W"/>
    <s v="Construction"/>
    <s v="C"/>
    <x v="5"/>
    <s v="Pum"/>
    <x v="9"/>
    <s v="NA"/>
    <m/>
    <s v="(C) Pump and well head installation: Disruption of natural surface drainage - NA/"/>
    <m/>
    <m/>
    <x v="17"/>
    <m/>
    <m/>
    <m/>
    <m/>
    <m/>
    <n v="0"/>
    <n v="0"/>
    <n v="0"/>
    <n v="0"/>
  </r>
  <r>
    <s v="Wells"/>
    <s v="W"/>
    <s v="Construction"/>
    <s v="C"/>
    <x v="5"/>
    <s v="Pum"/>
    <x v="50"/>
    <s v="NA"/>
    <m/>
    <s v="(C) Pump and well head installation: Impacts of ground support staff - NA/"/>
    <m/>
    <m/>
    <x v="17"/>
    <m/>
    <m/>
    <m/>
    <m/>
    <m/>
    <n v="0"/>
    <n v="0"/>
    <n v="0"/>
    <n v="0"/>
  </r>
  <r>
    <s v="Pipelines"/>
    <s v="P"/>
    <s v="Construction"/>
    <s v="C"/>
    <x v="11"/>
    <s v="Tre"/>
    <x v="9"/>
    <s v="NA"/>
    <m/>
    <s v="(C) Treated co-produced water pipelines and pumps: Disruption of natural surface drainage - NA/"/>
    <m/>
    <m/>
    <x v="17"/>
    <m/>
    <m/>
    <m/>
    <m/>
    <m/>
    <n v="0"/>
    <n v="0"/>
    <n v="0"/>
    <n v="0"/>
  </r>
  <r>
    <s v="Pipelines"/>
    <s v="P"/>
    <s v="Construction"/>
    <s v="C"/>
    <x v="11"/>
    <s v="Tre"/>
    <x v="57"/>
    <s v="NA"/>
    <m/>
    <s v="(C) Treated co-produced water pipelines and pumps: Disruption to SW/GW connectivity - due to backfill, soil compaction - NA/"/>
    <m/>
    <m/>
    <x v="17"/>
    <m/>
    <m/>
    <m/>
    <m/>
    <m/>
    <n v="0"/>
    <n v="0"/>
    <n v="0"/>
    <n v="0"/>
  </r>
  <r>
    <s v="Pipelines"/>
    <s v="P"/>
    <s v="Construction"/>
    <s v="C"/>
    <x v="11"/>
    <s v="Tre"/>
    <x v="4"/>
    <s v="NA"/>
    <m/>
    <s v="(C) Treated co-produced water pipelines and pumps: Spillage - NA/"/>
    <m/>
    <m/>
    <x v="17"/>
    <m/>
    <m/>
    <m/>
    <m/>
    <m/>
    <n v="0"/>
    <n v="0"/>
    <n v="0"/>
    <n v="0"/>
  </r>
  <r>
    <s v="Processing"/>
    <s v="P"/>
    <s v="Construction"/>
    <s v="C"/>
    <x v="32"/>
    <s v="Tre"/>
    <x v="4"/>
    <s v="NA"/>
    <m/>
    <s v="(C) Treated water pond: Spillage - NA/"/>
    <m/>
    <m/>
    <x v="17"/>
    <m/>
    <m/>
    <m/>
    <m/>
    <m/>
    <n v="0"/>
    <n v="0"/>
    <n v="0"/>
    <n v="0"/>
  </r>
  <r>
    <s v="Pipelines"/>
    <s v="P"/>
    <s v="Construction"/>
    <s v="C"/>
    <x v="12"/>
    <s v="Tru"/>
    <x v="57"/>
    <s v="NA"/>
    <m/>
    <s v="(C) Trunk gas pipelines and associated easements (processing plant to town): Disruption to SW/GW connectivity - due to backfill, soil compaction - NA/"/>
    <m/>
    <m/>
    <x v="17"/>
    <m/>
    <m/>
    <m/>
    <m/>
    <m/>
    <n v="0"/>
    <n v="0"/>
    <n v="0"/>
    <n v="0"/>
  </r>
  <r>
    <s v="Pipelines"/>
    <s v="P"/>
    <s v="Construction"/>
    <s v="C"/>
    <x v="12"/>
    <s v="Tru"/>
    <x v="4"/>
    <s v="NA"/>
    <m/>
    <s v="(C) Trunk gas pipelines and associated easements (processing plant to town): Spillage - NA/"/>
    <m/>
    <m/>
    <x v="17"/>
    <m/>
    <m/>
    <m/>
    <m/>
    <m/>
    <n v="0"/>
    <n v="0"/>
    <n v="0"/>
    <n v="0"/>
  </r>
  <r>
    <s v="Processing"/>
    <s v="P"/>
    <s v="Construction"/>
    <s v="C"/>
    <x v="33"/>
    <s v="Wat"/>
    <x v="4"/>
    <s v="NA"/>
    <m/>
    <s v="(C) Water treatment plant (RO, fixed resin, fixed disc, electrochemical, etc): Spillage - NA/"/>
    <m/>
    <m/>
    <x v="17"/>
    <m/>
    <m/>
    <m/>
    <m/>
    <m/>
    <n v="0"/>
    <n v="0"/>
    <n v="0"/>
    <n v="0"/>
  </r>
  <r>
    <s v="Wells"/>
    <s v="W"/>
    <s v="Exploration and appraisal"/>
    <s v="E"/>
    <x v="53"/>
    <s v="Slu"/>
    <x v="29"/>
    <s v="NA"/>
    <m/>
    <s v="(E) Slug testing (injection): Fluid loss to aquifer - NA/"/>
    <m/>
    <m/>
    <x v="17"/>
    <m/>
    <m/>
    <m/>
    <m/>
    <m/>
    <n v="0"/>
    <n v="0"/>
    <n v="0"/>
    <n v="0"/>
  </r>
  <r>
    <s v="Wells"/>
    <s v="W"/>
    <s v="Exploration and appraisal"/>
    <s v="E"/>
    <x v="53"/>
    <s v="Slu"/>
    <x v="35"/>
    <s v="NA"/>
    <m/>
    <s v="(E) Slug testing (injection): Recovered fluid disposal - NA/"/>
    <m/>
    <m/>
    <x v="17"/>
    <m/>
    <m/>
    <m/>
    <m/>
    <m/>
    <n v="0"/>
    <n v="0"/>
    <n v="0"/>
    <n v="0"/>
  </r>
  <r>
    <s v="Pipelines"/>
    <s v="P"/>
    <s v="Production"/>
    <s v="P"/>
    <x v="10"/>
    <s v="Gas"/>
    <x v="60"/>
    <s v="NA"/>
    <m/>
    <s v="(P) Gas and water-gathering pipeline networks (well to processing plant): Pressurize gas pipe to remove water plug - NA/"/>
    <m/>
    <m/>
    <x v="17"/>
    <m/>
    <m/>
    <m/>
    <m/>
    <m/>
    <n v="0"/>
    <n v="0"/>
    <n v="0"/>
    <n v="0"/>
  </r>
  <r>
    <s v="Processing"/>
    <s v="P"/>
    <s v="Production"/>
    <s v="P"/>
    <x v="20"/>
    <s v="Gas"/>
    <x v="61"/>
    <s v="NA"/>
    <m/>
    <s v="(P) Gas compression stations: Equipment failure - NA/"/>
    <m/>
    <m/>
    <x v="17"/>
    <m/>
    <m/>
    <m/>
    <m/>
    <m/>
    <n v="0"/>
    <n v="0"/>
    <n v="0"/>
    <n v="0"/>
  </r>
  <r>
    <s v="Processing"/>
    <s v="P"/>
    <s v="Production"/>
    <s v="P"/>
    <x v="19"/>
    <s v="Gas"/>
    <x v="61"/>
    <s v="NA"/>
    <m/>
    <s v="(P) Gas processing plant : Equipment failure - NA/"/>
    <m/>
    <m/>
    <x v="17"/>
    <m/>
    <m/>
    <m/>
    <m/>
    <m/>
    <n v="0"/>
    <n v="0"/>
    <n v="0"/>
    <n v="0"/>
  </r>
  <r>
    <s v="Wells"/>
    <s v="W"/>
    <s v="Production"/>
    <s v="P"/>
    <x v="2"/>
    <s v="Gro"/>
    <x v="36"/>
    <s v="NA"/>
    <m/>
    <s v="(P) Groundwater monitoring bore construction or expansion: Cuttings disposal - NA/"/>
    <m/>
    <m/>
    <x v="17"/>
    <m/>
    <m/>
    <m/>
    <m/>
    <m/>
    <n v="0"/>
    <n v="0"/>
    <n v="0"/>
    <n v="0"/>
  </r>
  <r>
    <s v="Wells"/>
    <s v="W"/>
    <s v="Production"/>
    <s v="P"/>
    <x v="2"/>
    <s v="Gro"/>
    <x v="9"/>
    <s v="NA"/>
    <m/>
    <s v="(P) Groundwater monitoring bore construction or expansion: Disruption of natural surface drainage - NA/"/>
    <m/>
    <m/>
    <x v="17"/>
    <m/>
    <m/>
    <m/>
    <m/>
    <m/>
    <n v="0"/>
    <n v="0"/>
    <n v="0"/>
    <n v="0"/>
  </r>
  <r>
    <s v="Wells"/>
    <s v="W"/>
    <s v="Production"/>
    <s v="P"/>
    <x v="2"/>
    <s v="Gro"/>
    <x v="50"/>
    <s v="NA"/>
    <m/>
    <s v="(P) Groundwater monitoring bore construction or expansion: Impacts of ground support staff - NA/"/>
    <m/>
    <m/>
    <x v="17"/>
    <m/>
    <m/>
    <m/>
    <m/>
    <m/>
    <n v="0"/>
    <n v="0"/>
    <n v="0"/>
    <n v="0"/>
  </r>
  <r>
    <s v="Wells"/>
    <s v="W"/>
    <s v="Production"/>
    <s v="P"/>
    <x v="2"/>
    <s v="Gro"/>
    <x v="12"/>
    <s v="NA"/>
    <m/>
    <s v="(P) Groundwater monitoring bore construction or expansion: Soil erosion following heavy rainfall - NA/"/>
    <m/>
    <m/>
    <x v="17"/>
    <m/>
    <m/>
    <m/>
    <m/>
    <m/>
    <n v="0"/>
    <n v="0"/>
    <n v="0"/>
    <n v="0"/>
  </r>
  <r>
    <s v="Wells"/>
    <s v="W"/>
    <s v="Production"/>
    <s v="P"/>
    <x v="2"/>
    <s v="Gro"/>
    <x v="4"/>
    <s v="NA"/>
    <m/>
    <s v="(P) Groundwater monitoring bore construction or expansion: Spillage - NA/"/>
    <m/>
    <m/>
    <x v="17"/>
    <m/>
    <m/>
    <m/>
    <m/>
    <m/>
    <n v="0"/>
    <n v="0"/>
    <n v="0"/>
    <n v="0"/>
  </r>
  <r>
    <s v="Processing"/>
    <s v="P"/>
    <s v="Production"/>
    <s v="P"/>
    <x v="52"/>
    <s v="Gro"/>
    <x v="58"/>
    <s v="NA"/>
    <m/>
    <s v="(P) Groundwater supply bore: Groundwater extraction - NA/"/>
    <m/>
    <m/>
    <x v="17"/>
    <m/>
    <m/>
    <m/>
    <m/>
    <m/>
    <n v="0"/>
    <n v="0"/>
    <n v="0"/>
    <n v="0"/>
  </r>
  <r>
    <s v="Roads and infrastructure"/>
    <s v="R"/>
    <s v="Production"/>
    <s v="P"/>
    <x v="54"/>
    <s v="Ope"/>
    <x v="56"/>
    <s v="NA"/>
    <m/>
    <s v="(P) Operation access roads and easements (e.g.  for drilling rigs and equipment): Dust suppression - NA/"/>
    <m/>
    <m/>
    <x v="17"/>
    <m/>
    <m/>
    <m/>
    <m/>
    <m/>
    <n v="0"/>
    <n v="0"/>
    <n v="0"/>
    <n v="0"/>
  </r>
  <r>
    <s v="Processing"/>
    <s v="P"/>
    <s v="Production"/>
    <s v="P"/>
    <x v="22"/>
    <s v="Pow"/>
    <x v="4"/>
    <s v="NA"/>
    <m/>
    <s v="(P) Power generation facility (for processing plant): Spillage - NA/"/>
    <m/>
    <m/>
    <x v="17"/>
    <m/>
    <m/>
    <m/>
    <m/>
    <m/>
    <n v="0"/>
    <n v="0"/>
    <n v="0"/>
    <n v="0"/>
  </r>
  <r>
    <s v="Processing"/>
    <s v="P"/>
    <s v="Production"/>
    <s v="P"/>
    <x v="47"/>
    <s v="Tre"/>
    <x v="62"/>
    <s v="NA"/>
    <m/>
    <s v="(P) Treated co-produced water disposal: Increase discharge to rivers following irrigation - NA/"/>
    <m/>
    <m/>
    <x v="17"/>
    <m/>
    <m/>
    <m/>
    <m/>
    <m/>
    <n v="0"/>
    <n v="0"/>
    <n v="0"/>
    <n v="0"/>
  </r>
  <r>
    <s v="Processing"/>
    <s v="P"/>
    <s v="Production"/>
    <s v="P"/>
    <x v="47"/>
    <s v="Tre"/>
    <x v="63"/>
    <s v="NA"/>
    <m/>
    <s v="(P) Treated co-produced water disposal: Raise watertable following irrigation - NA/"/>
    <m/>
    <m/>
    <x v="17"/>
    <m/>
    <m/>
    <m/>
    <m/>
    <m/>
    <n v="0"/>
    <n v="0"/>
    <n v="0"/>
    <n v="0"/>
  </r>
  <r>
    <s v="Processing"/>
    <s v="P"/>
    <s v="Production"/>
    <s v="P"/>
    <x v="47"/>
    <s v="Tre"/>
    <x v="64"/>
    <s v="NA"/>
    <m/>
    <s v="(P) Treated co-produced water disposal: Soil chemistry changes following irrigation - NA/"/>
    <m/>
    <m/>
    <x v="17"/>
    <m/>
    <m/>
    <m/>
    <m/>
    <m/>
    <n v="0"/>
    <n v="0"/>
    <n v="0"/>
    <n v="0"/>
  </r>
  <r>
    <s v="Processing"/>
    <s v="P"/>
    <s v="Production"/>
    <s v="P"/>
    <x v="47"/>
    <s v="Tre"/>
    <x v="65"/>
    <s v="NA"/>
    <m/>
    <s v="(P) Treated co-produced water disposal: Soil salt mobilisation following irrigation - NA/"/>
    <m/>
    <m/>
    <x v="17"/>
    <m/>
    <m/>
    <m/>
    <m/>
    <m/>
    <n v="0"/>
    <n v="0"/>
    <n v="0"/>
    <n v="0"/>
  </r>
  <r>
    <s v="Processing"/>
    <s v="P"/>
    <s v="Production"/>
    <s v="P"/>
    <x v="55"/>
    <s v="Tre"/>
    <x v="66"/>
    <s v="NA"/>
    <m/>
    <s v="(P) Treated water disposal: Reinjection to aquifers - NA/"/>
    <m/>
    <m/>
    <x v="17"/>
    <m/>
    <m/>
    <m/>
    <m/>
    <m/>
    <n v="0"/>
    <n v="0"/>
    <n v="0"/>
    <n v="0"/>
  </r>
  <r>
    <s v="Wells"/>
    <s v="W"/>
    <s v="Production"/>
    <s v="P"/>
    <x v="27"/>
    <s v="Unt"/>
    <x v="44"/>
    <s v="NA"/>
    <m/>
    <s v="(P) Untreated co-produced water storage, processing and disposal: Discharge to river - NA/"/>
    <m/>
    <m/>
    <x v="17"/>
    <m/>
    <m/>
    <m/>
    <m/>
    <m/>
    <n v="0"/>
    <n v="0"/>
    <n v="0"/>
    <n v="0"/>
  </r>
  <r>
    <s v="Wells"/>
    <s v="W"/>
    <s v="Production"/>
    <s v="P"/>
    <x v="46"/>
    <s v="Wat"/>
    <x v="67"/>
    <s v="NA"/>
    <m/>
    <s v="(P) Water and gas extraction: Aquifer depressurisation (fault-mediated) - NA/"/>
    <m/>
    <m/>
    <x v="17"/>
    <m/>
    <m/>
    <m/>
    <m/>
    <m/>
    <n v="0"/>
    <n v="0"/>
    <n v="0"/>
    <n v="0"/>
  </r>
  <r>
    <s v="Wells"/>
    <s v="W"/>
    <s v="Production"/>
    <s v="P"/>
    <x v="46"/>
    <s v="Wat"/>
    <x v="68"/>
    <s v="NA"/>
    <m/>
    <s v="(P) Water and gas extraction: Aquifer pressurisation (fault-mediated) - NA/"/>
    <m/>
    <m/>
    <x v="17"/>
    <m/>
    <m/>
    <m/>
    <m/>
    <m/>
    <n v="0"/>
    <n v="0"/>
    <n v="0"/>
    <n v="0"/>
  </r>
  <r>
    <s v="Wells"/>
    <s v="W"/>
    <s v="Work-over"/>
    <s v="W"/>
    <x v="56"/>
    <s v="Wat"/>
    <x v="69"/>
    <s v="NA"/>
    <m/>
    <s v="(W) Water injection: Adds to co-produced water - NA/"/>
    <m/>
    <m/>
    <x v="17"/>
    <m/>
    <m/>
    <m/>
    <m/>
    <m/>
    <n v="0"/>
    <n v="0"/>
    <n v="0"/>
    <n v="0"/>
  </r>
  <r>
    <s v="Wells"/>
    <s v="W"/>
    <s v="Work-over"/>
    <s v="W"/>
    <x v="57"/>
    <s v="Wat"/>
    <x v="70"/>
    <s v="NA"/>
    <m/>
    <s v="(W) Water sourcing (for injection): Extracting river water for injection - NA/"/>
    <m/>
    <m/>
    <x v="17"/>
    <m/>
    <m/>
    <m/>
    <m/>
    <m/>
    <n v="0"/>
    <n v="0"/>
    <n v="0"/>
    <n v="0"/>
  </r>
  <r>
    <s v="Wells"/>
    <s v="W"/>
    <s v="Production"/>
    <s v="P"/>
    <x v="46"/>
    <s v="Wat"/>
    <x v="71"/>
    <s v="NA"/>
    <m/>
    <s v="(P) Water and gas extraction: Aquifer depressurisation (aquitard-absent) - NA/"/>
    <m/>
    <m/>
    <x v="17"/>
    <m/>
    <m/>
    <m/>
    <m/>
    <m/>
    <n v="0"/>
    <n v="0"/>
    <n v="0"/>
    <n v="0"/>
  </r>
  <r>
    <s v="Pipelines"/>
    <s v="P"/>
    <s v="Construction"/>
    <s v="C"/>
    <x v="9"/>
    <s v="Fre"/>
    <x v="50"/>
    <s v="Need to know more"/>
    <m/>
    <s v="(C) Fresh water (RO Permeate) pipelines, pumps and reticulation systems (Water leaving processing plant - to external i.e. Town): Impacts of ground support staff - Need to know more/"/>
    <m/>
    <m/>
    <x v="17"/>
    <m/>
    <m/>
    <m/>
    <m/>
    <m/>
    <n v="0"/>
    <n v="0"/>
    <n v="0"/>
    <n v="0"/>
  </r>
  <r>
    <s v="Pipelines"/>
    <s v="P"/>
    <s v="Construction"/>
    <s v="C"/>
    <x v="9"/>
    <s v="Fre"/>
    <x v="72"/>
    <s v="Need to know more"/>
    <m/>
    <s v="(C) Fresh water (RO Permeate) pipelines, pumps and reticulation systems (Water leaving processing plant - to external i.e. Town): Intersection of GW via directional drilling under river - Need to know more/"/>
    <m/>
    <m/>
    <x v="17"/>
    <m/>
    <m/>
    <m/>
    <m/>
    <m/>
    <n v="0"/>
    <n v="0"/>
    <n v="0"/>
    <n v="0"/>
  </r>
  <r>
    <s v="Pipelines"/>
    <s v="P"/>
    <s v="Construction"/>
    <s v="C"/>
    <x v="10"/>
    <s v="Gas"/>
    <x v="72"/>
    <s v="Need to know more"/>
    <m/>
    <s v="(C) Gas and water-gathering pipeline networks (well to processing plant): Intersection of GW via directional drilling under river - Need to know more/"/>
    <m/>
    <m/>
    <x v="17"/>
    <m/>
    <m/>
    <m/>
    <m/>
    <m/>
    <n v="0"/>
    <n v="0"/>
    <n v="0"/>
    <n v="0"/>
  </r>
  <r>
    <s v="Pipelines"/>
    <s v="P"/>
    <s v="Construction"/>
    <s v="C"/>
    <x v="11"/>
    <s v="Tre"/>
    <x v="50"/>
    <s v="Need to know more"/>
    <m/>
    <s v="(C) Treated co-produced water pipelines and pumps: Impacts of ground support staff - Need to know more/"/>
    <m/>
    <m/>
    <x v="17"/>
    <m/>
    <m/>
    <m/>
    <m/>
    <m/>
    <n v="0"/>
    <n v="0"/>
    <n v="0"/>
    <n v="0"/>
  </r>
  <r>
    <s v="Pipelines"/>
    <s v="P"/>
    <s v="Construction"/>
    <s v="C"/>
    <x v="11"/>
    <s v="Tre"/>
    <x v="72"/>
    <s v="Need to know more"/>
    <m/>
    <s v="(C) Treated co-produced water pipelines and pumps: Intersection of GW via directional drilling under river - Need to know more/"/>
    <m/>
    <m/>
    <x v="17"/>
    <m/>
    <m/>
    <m/>
    <m/>
    <m/>
    <n v="0"/>
    <n v="0"/>
    <n v="0"/>
    <n v="0"/>
  </r>
  <r>
    <s v="Pipelines"/>
    <s v="P"/>
    <s v="Construction"/>
    <s v="C"/>
    <x v="12"/>
    <s v="Tru"/>
    <x v="72"/>
    <s v="Need to know more"/>
    <m/>
    <s v="(C) Trunk gas pipelines and associated easements (processing plant to town): Intersection of GW via directional drilling under river - Need to know more/"/>
    <m/>
    <m/>
    <x v="17"/>
    <m/>
    <m/>
    <m/>
    <m/>
    <m/>
    <n v="0"/>
    <n v="0"/>
    <n v="0"/>
    <n v="0"/>
  </r>
  <r>
    <s v="Processing"/>
    <s v="P"/>
    <s v="Production"/>
    <s v="P"/>
    <x v="47"/>
    <s v="Tre"/>
    <x v="73"/>
    <s v="Need to know more"/>
    <m/>
    <s v="(P) Treated co-produced water disposal: Extracting river water for shandying - Need to know more/"/>
    <m/>
    <m/>
    <x v="17"/>
    <m/>
    <m/>
    <m/>
    <m/>
    <m/>
    <n v="0"/>
    <n v="0"/>
    <n v="0"/>
    <n v="0"/>
  </r>
  <r>
    <s v="Processing"/>
    <s v="P"/>
    <s v="Production"/>
    <s v="P"/>
    <x v="33"/>
    <s v="Wat"/>
    <x v="61"/>
    <s v="Need to know more"/>
    <m/>
    <s v="(P) Water treatment plant (RO, fixed resin, fixed disc, electrochemical, etc): Equipment failure - Need to know more/"/>
    <m/>
    <m/>
    <x v="17"/>
    <m/>
    <m/>
    <m/>
    <m/>
    <m/>
    <n v="0"/>
    <n v="0"/>
    <n v="0"/>
    <n v="0"/>
  </r>
  <r>
    <s v="Pipelines"/>
    <s v="P"/>
    <s v="Decomissioning"/>
    <s v="D"/>
    <x v="9"/>
    <s v="Fre"/>
    <x v="74"/>
    <s v="Need to know more -see rehabilitation plan"/>
    <m/>
    <s v="(D) Fresh water (RO Permeate) pipelines, pumps and reticulation systems (Water leaving processing plant - to external i.e. Town): Pipe corossion and leaching - Need to know more -see rehabilitation plan/"/>
    <m/>
    <m/>
    <x v="17"/>
    <m/>
    <m/>
    <m/>
    <m/>
    <m/>
    <n v="0"/>
    <n v="0"/>
    <n v="0"/>
    <n v="0"/>
  </r>
  <r>
    <s v="Pipelines"/>
    <s v="P"/>
    <s v="Decomissioning"/>
    <s v="D"/>
    <x v="10"/>
    <s v="Gas"/>
    <x v="74"/>
    <s v="Need to know more -see rehabilitation plan"/>
    <m/>
    <s v="(D) Gas and water-gathering pipeline networks (well to processing plant): Pipe corossion and leaching - Need to know more -see rehabilitation plan/"/>
    <m/>
    <m/>
    <x v="17"/>
    <m/>
    <m/>
    <m/>
    <m/>
    <m/>
    <n v="0"/>
    <n v="0"/>
    <n v="0"/>
    <n v="0"/>
  </r>
  <r>
    <s v="Pipelines"/>
    <s v="P"/>
    <s v="Decomissioning"/>
    <s v="D"/>
    <x v="11"/>
    <s v="Tre"/>
    <x v="74"/>
    <s v="Need to know more -see rehabilitation plan"/>
    <m/>
    <s v="(D) Treated co-produced water pipelines and pumps: Pipe corossion and leaching - Need to know more -see rehabilitation plan/"/>
    <m/>
    <m/>
    <x v="17"/>
    <m/>
    <m/>
    <m/>
    <m/>
    <m/>
    <n v="0"/>
    <n v="0"/>
    <n v="0"/>
    <n v="0"/>
  </r>
  <r>
    <s v="Pipelines"/>
    <s v="P"/>
    <s v="Decomissioning"/>
    <s v="D"/>
    <x v="12"/>
    <s v="Tru"/>
    <x v="74"/>
    <s v="Need to know more -see rehabilitation plan"/>
    <m/>
    <s v="(D) Trunk gas pipelines and associated easements (processing plant to town): Pipe corossion and leaching - Need to know more -see rehabilitation plan/"/>
    <m/>
    <m/>
    <x v="17"/>
    <m/>
    <m/>
    <m/>
    <m/>
    <m/>
    <n v="0"/>
    <n v="0"/>
    <n v="0"/>
    <n v="0"/>
  </r>
  <r>
    <s v="Wells"/>
    <s v="W"/>
    <s v="Construction"/>
    <s v="C"/>
    <x v="58"/>
    <s v="Con"/>
    <x v="75"/>
    <m/>
    <m/>
    <s v="(C) Construction of reinjection wells and pipes: NA - /"/>
    <m/>
    <m/>
    <x v="17"/>
    <m/>
    <m/>
    <m/>
    <m/>
    <m/>
    <n v="0"/>
    <n v="0"/>
    <n v="0"/>
    <n v="0"/>
  </r>
  <r>
    <s v="Roads and infrastructure"/>
    <s v="R"/>
    <s v="Construction"/>
    <s v="C"/>
    <x v="59"/>
    <s v="Gen"/>
    <x v="75"/>
    <m/>
    <m/>
    <s v="(C) General waste disposal: NA - /"/>
    <m/>
    <m/>
    <x v="17"/>
    <m/>
    <m/>
    <m/>
    <m/>
    <m/>
    <n v="0"/>
    <n v="0"/>
    <n v="0"/>
    <n v="0"/>
  </r>
  <r>
    <s v="Roads and infrastructure"/>
    <s v="R"/>
    <s v="Construction"/>
    <s v="C"/>
    <x v="60"/>
    <s v="Pot"/>
    <x v="75"/>
    <m/>
    <m/>
    <s v="(C) Potable water: NA - /"/>
    <m/>
    <m/>
    <x v="17"/>
    <m/>
    <m/>
    <m/>
    <m/>
    <m/>
    <n v="0"/>
    <n v="0"/>
    <n v="0"/>
    <n v="0"/>
  </r>
  <r>
    <s v="Processing"/>
    <s v="P"/>
    <s v="Construction"/>
    <s v="C"/>
    <x v="61"/>
    <s v="Sal"/>
    <x v="75"/>
    <m/>
    <m/>
    <s v="(C) Salt storage: NA - /"/>
    <m/>
    <m/>
    <x v="17"/>
    <m/>
    <m/>
    <m/>
    <m/>
    <m/>
    <n v="0"/>
    <n v="0"/>
    <n v="0"/>
    <n v="0"/>
  </r>
  <r>
    <s v="Wells"/>
    <s v="W"/>
    <s v="Construction"/>
    <s v="C"/>
    <x v="57"/>
    <s v="Wat"/>
    <x v="75"/>
    <m/>
    <m/>
    <s v="(C) Water sourcing (for injection): NA - /"/>
    <m/>
    <m/>
    <x v="17"/>
    <m/>
    <m/>
    <m/>
    <m/>
    <m/>
    <n v="0"/>
    <n v="0"/>
    <n v="0"/>
    <n v="0"/>
  </r>
  <r>
    <s v="Roads and infrastructure"/>
    <s v="R"/>
    <s v="Decomissioning"/>
    <s v="D"/>
    <x v="62"/>
    <s v="Acc"/>
    <x v="76"/>
    <m/>
    <m/>
    <s v="(D) Access roads and easements (e.g. for drilling rigs and equipment): Need to know more -see rehabilitation plan - /"/>
    <m/>
    <m/>
    <x v="17"/>
    <m/>
    <m/>
    <m/>
    <m/>
    <m/>
    <n v="0"/>
    <n v="0"/>
    <n v="0"/>
    <n v="0"/>
  </r>
  <r>
    <s v="Roads and infrastructure"/>
    <s v="R"/>
    <s v="Decomissioning"/>
    <s v="D"/>
    <x v="16"/>
    <s v="Acc"/>
    <x v="75"/>
    <m/>
    <m/>
    <s v="(D) Accommodation, administration, workshop, depots, service facilities: NA - /"/>
    <m/>
    <m/>
    <x v="17"/>
    <m/>
    <m/>
    <m/>
    <m/>
    <m/>
    <n v="0"/>
    <n v="0"/>
    <n v="0"/>
    <n v="0"/>
  </r>
  <r>
    <s v="Processing"/>
    <s v="P"/>
    <s v="Decomissioning"/>
    <s v="D"/>
    <x v="63"/>
    <s v="Bri"/>
    <x v="76"/>
    <m/>
    <m/>
    <s v="(D) Brine storage ponds: Need to know more -see rehabilitation plan - /"/>
    <m/>
    <m/>
    <x v="17"/>
    <m/>
    <m/>
    <m/>
    <m/>
    <m/>
    <n v="0"/>
    <n v="0"/>
    <n v="0"/>
    <n v="0"/>
  </r>
  <r>
    <s v="Wells"/>
    <s v="W"/>
    <s v="Decomissioning"/>
    <s v="D"/>
    <x v="64"/>
    <s v="Dec"/>
    <x v="75"/>
    <m/>
    <m/>
    <s v="(D) Decomissioning of reinjection well : NA - /"/>
    <m/>
    <m/>
    <x v="17"/>
    <m/>
    <m/>
    <m/>
    <m/>
    <m/>
    <n v="0"/>
    <n v="0"/>
    <n v="0"/>
    <n v="0"/>
  </r>
  <r>
    <s v="Wells"/>
    <s v="W"/>
    <s v="Decomissioning"/>
    <s v="D"/>
    <x v="65"/>
    <s v="Dis"/>
    <x v="75"/>
    <m/>
    <m/>
    <s v="(D) Dismantling: NA - /"/>
    <m/>
    <m/>
    <x v="17"/>
    <m/>
    <m/>
    <m/>
    <m/>
    <m/>
    <n v="0"/>
    <n v="0"/>
    <n v="0"/>
    <n v="0"/>
  </r>
  <r>
    <s v="Processing"/>
    <s v="P"/>
    <s v="Decomissioning"/>
    <s v="D"/>
    <x v="15"/>
    <s v="Hyp"/>
    <x v="76"/>
    <m/>
    <m/>
    <s v="(D) Hypersaline brine ponds: Need to know more -see rehabilitation plan - /"/>
    <m/>
    <m/>
    <x v="17"/>
    <m/>
    <m/>
    <m/>
    <m/>
    <m/>
    <n v="0"/>
    <n v="0"/>
    <n v="0"/>
    <n v="0"/>
  </r>
  <r>
    <s v="Roads and infrastructure"/>
    <s v="R"/>
    <s v="Decomissioning"/>
    <s v="D"/>
    <x v="60"/>
    <s v="Pot"/>
    <x v="75"/>
    <m/>
    <m/>
    <s v="(D) Potable water: NA - /"/>
    <m/>
    <m/>
    <x v="17"/>
    <m/>
    <m/>
    <m/>
    <m/>
    <m/>
    <n v="0"/>
    <n v="0"/>
    <n v="0"/>
    <n v="0"/>
  </r>
  <r>
    <s v="Roads and infrastructure"/>
    <s v="R"/>
    <s v="Decomissioning"/>
    <s v="D"/>
    <x v="30"/>
    <s v="Pow"/>
    <x v="75"/>
    <m/>
    <m/>
    <s v="(D) Power and communications: NA - /"/>
    <m/>
    <m/>
    <x v="17"/>
    <m/>
    <m/>
    <m/>
    <m/>
    <m/>
    <n v="0"/>
    <n v="0"/>
    <n v="0"/>
    <n v="0"/>
  </r>
  <r>
    <s v="Wells"/>
    <s v="W"/>
    <s v="Decomissioning"/>
    <s v="D"/>
    <x v="66"/>
    <s v="Pre"/>
    <x v="75"/>
    <m/>
    <m/>
    <s v="(D) Pressure concrete: NA - /"/>
    <m/>
    <m/>
    <x v="17"/>
    <m/>
    <m/>
    <m/>
    <m/>
    <m/>
    <n v="0"/>
    <n v="0"/>
    <n v="0"/>
    <n v="0"/>
  </r>
  <r>
    <s v="Wells"/>
    <s v="W"/>
    <s v="Decomissioning"/>
    <s v="D"/>
    <x v="39"/>
    <s v="Rem"/>
    <x v="75"/>
    <m/>
    <m/>
    <s v="(D) Remediation: NA - /"/>
    <m/>
    <m/>
    <x v="17"/>
    <m/>
    <m/>
    <m/>
    <m/>
    <m/>
    <n v="0"/>
    <n v="0"/>
    <n v="0"/>
    <n v="0"/>
  </r>
  <r>
    <s v="Wells"/>
    <s v="W"/>
    <s v="Decomissioning"/>
    <s v="D"/>
    <x v="67"/>
    <s v="Sig"/>
    <x v="75"/>
    <m/>
    <m/>
    <s v="(D) Signage: NA - /"/>
    <m/>
    <m/>
    <x v="17"/>
    <m/>
    <m/>
    <m/>
    <m/>
    <m/>
    <n v="0"/>
    <n v="0"/>
    <n v="0"/>
    <n v="0"/>
  </r>
  <r>
    <s v="Processing"/>
    <s v="P"/>
    <s v="Decomissioning"/>
    <s v="D"/>
    <x v="32"/>
    <s v="Tre"/>
    <x v="76"/>
    <m/>
    <m/>
    <s v="(D) Treated water pond: Need to know more -see rehabilitation plan - /"/>
    <m/>
    <m/>
    <x v="17"/>
    <m/>
    <m/>
    <m/>
    <m/>
    <m/>
    <n v="0"/>
    <n v="0"/>
    <n v="0"/>
    <n v="0"/>
  </r>
  <r>
    <s v="Wells"/>
    <s v="W"/>
    <s v="Decomissioning"/>
    <s v="D"/>
    <x v="42"/>
    <s v="Was"/>
    <x v="75"/>
    <m/>
    <m/>
    <s v="(D) Waste disposal: NA - /"/>
    <m/>
    <m/>
    <x v="17"/>
    <m/>
    <m/>
    <m/>
    <m/>
    <m/>
    <n v="0"/>
    <n v="0"/>
    <n v="0"/>
    <n v="0"/>
  </r>
  <r>
    <s v="Wells"/>
    <s v="W"/>
    <s v="Exploration and appraisal"/>
    <s v="E"/>
    <x v="68"/>
    <s v="Air"/>
    <x v="75"/>
    <m/>
    <m/>
    <s v="(E) Airborne geophysics: NA - /"/>
    <m/>
    <m/>
    <x v="17"/>
    <m/>
    <m/>
    <m/>
    <m/>
    <m/>
    <n v="0"/>
    <n v="0"/>
    <n v="0"/>
    <n v="0"/>
  </r>
  <r>
    <s v="Roads and infrastructure"/>
    <s v="R"/>
    <s v="Exploration and appraisal"/>
    <s v="E"/>
    <x v="59"/>
    <s v="Gen"/>
    <x v="75"/>
    <m/>
    <m/>
    <s v="(E) General waste disposal: NA - /"/>
    <m/>
    <m/>
    <x v="17"/>
    <m/>
    <m/>
    <m/>
    <m/>
    <m/>
    <n v="0"/>
    <n v="0"/>
    <n v="0"/>
    <n v="0"/>
  </r>
  <r>
    <s v="Wells"/>
    <s v="W"/>
    <s v="Exploration and appraisal"/>
    <s v="E"/>
    <x v="69"/>
    <s v="Geo"/>
    <x v="75"/>
    <m/>
    <m/>
    <s v="(E) Geochemistry testing: NA - /"/>
    <m/>
    <m/>
    <x v="17"/>
    <m/>
    <m/>
    <m/>
    <m/>
    <m/>
    <n v="0"/>
    <n v="0"/>
    <n v="0"/>
    <n v="0"/>
  </r>
  <r>
    <s v="Pipelines"/>
    <s v="P"/>
    <s v="Exploration and appraisal"/>
    <s v="E"/>
    <x v="70"/>
    <s v="Pip"/>
    <x v="75"/>
    <m/>
    <m/>
    <s v="(E) Pipeline route survey: NA - /"/>
    <m/>
    <m/>
    <x v="17"/>
    <m/>
    <m/>
    <m/>
    <m/>
    <m/>
    <n v="0"/>
    <n v="0"/>
    <n v="0"/>
    <n v="0"/>
  </r>
  <r>
    <s v="Roads and infrastructure"/>
    <s v="R"/>
    <s v="Exploration and appraisal"/>
    <s v="E"/>
    <x v="60"/>
    <s v="Pot"/>
    <x v="75"/>
    <m/>
    <m/>
    <s v="(E) Potable water: NA - /"/>
    <m/>
    <m/>
    <x v="17"/>
    <m/>
    <m/>
    <m/>
    <m/>
    <m/>
    <n v="0"/>
    <n v="0"/>
    <n v="0"/>
    <n v="0"/>
  </r>
  <r>
    <s v="Roads and infrastructure"/>
    <s v="R"/>
    <s v="Exploration and appraisal"/>
    <s v="E"/>
    <x v="38"/>
    <s v="Sew"/>
    <x v="75"/>
    <m/>
    <m/>
    <s v="(E) Sewage treatment and disposal: NA - /"/>
    <m/>
    <m/>
    <x v="17"/>
    <m/>
    <m/>
    <m/>
    <m/>
    <m/>
    <n v="0"/>
    <n v="0"/>
    <n v="0"/>
    <n v="0"/>
  </r>
  <r>
    <s v="Wells"/>
    <s v="W"/>
    <s v="Exploration and appraisal"/>
    <s v="E"/>
    <x v="71"/>
    <s v="Sub"/>
    <x v="75"/>
    <m/>
    <m/>
    <s v="(E) Subsurface geophysics: NA - /"/>
    <m/>
    <m/>
    <x v="17"/>
    <m/>
    <m/>
    <m/>
    <m/>
    <m/>
    <n v="0"/>
    <n v="0"/>
    <n v="0"/>
    <n v="0"/>
  </r>
  <r>
    <s v="Wells"/>
    <s v="W"/>
    <s v="Exploration and appraisal"/>
    <s v="E"/>
    <x v="57"/>
    <s v="Wat"/>
    <x v="75"/>
    <m/>
    <m/>
    <s v="(E) Water sourcing (for injection): NA - /"/>
    <m/>
    <m/>
    <x v="17"/>
    <m/>
    <m/>
    <m/>
    <m/>
    <m/>
    <n v="0"/>
    <n v="0"/>
    <n v="0"/>
    <n v="0"/>
  </r>
  <r>
    <s v="Roads and infrastructure"/>
    <s v="R"/>
    <s v="Production"/>
    <s v="P"/>
    <x v="59"/>
    <s v="Gen"/>
    <x v="75"/>
    <m/>
    <m/>
    <s v="(P) General waste disposal: NA - /"/>
    <m/>
    <m/>
    <x v="17"/>
    <m/>
    <m/>
    <m/>
    <m/>
    <m/>
    <n v="0"/>
    <n v="0"/>
    <n v="0"/>
    <n v="0"/>
  </r>
  <r>
    <s v="Wells"/>
    <s v="W"/>
    <s v="Production"/>
    <s v="P"/>
    <x v="69"/>
    <s v="Geo"/>
    <x v="75"/>
    <m/>
    <m/>
    <s v="(P) Geochemistry testing: NA - /"/>
    <m/>
    <m/>
    <x v="17"/>
    <m/>
    <m/>
    <m/>
    <m/>
    <m/>
    <n v="0"/>
    <n v="0"/>
    <n v="0"/>
    <n v="0"/>
  </r>
  <r>
    <s v="Wells"/>
    <s v="W"/>
    <s v="Production"/>
    <s v="P"/>
    <x v="72"/>
    <s v="Ins"/>
    <x v="75"/>
    <m/>
    <m/>
    <s v="(P) Inspection and well maintenance: NA - /"/>
    <m/>
    <m/>
    <x v="17"/>
    <m/>
    <m/>
    <m/>
    <m/>
    <m/>
    <n v="0"/>
    <n v="0"/>
    <n v="0"/>
    <n v="0"/>
  </r>
  <r>
    <s v="Roads and infrastructure"/>
    <s v="R"/>
    <s v="Production"/>
    <s v="P"/>
    <x v="60"/>
    <s v="Pot"/>
    <x v="75"/>
    <m/>
    <m/>
    <s v="(P) Potable water: NA - /"/>
    <m/>
    <m/>
    <x v="17"/>
    <m/>
    <m/>
    <m/>
    <m/>
    <m/>
    <n v="0"/>
    <n v="0"/>
    <n v="0"/>
    <n v="0"/>
  </r>
  <r>
    <s v="Wells"/>
    <s v="W"/>
    <s v="Production"/>
    <s v="P"/>
    <x v="73"/>
    <s v="Rei"/>
    <x v="75"/>
    <m/>
    <m/>
    <s v="(P) Reinjection of co-produced water into a target aquifer: NA - /"/>
    <m/>
    <m/>
    <x v="17"/>
    <m/>
    <m/>
    <m/>
    <m/>
    <m/>
    <n v="0"/>
    <n v="0"/>
    <n v="0"/>
    <n v="0"/>
  </r>
  <r>
    <s v="Processing"/>
    <s v="P"/>
    <s v="Production"/>
    <s v="P"/>
    <x v="61"/>
    <s v="Sal"/>
    <x v="75"/>
    <m/>
    <m/>
    <s v="(P) Salt storage: NA - /"/>
    <m/>
    <m/>
    <x v="17"/>
    <m/>
    <m/>
    <m/>
    <m/>
    <m/>
    <n v="0"/>
    <n v="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66">
  <r>
    <s v="Wells"/>
    <s v="W"/>
    <s v="Production"/>
    <s v="P"/>
    <s v="Water and gas extraction"/>
    <s v="Wat"/>
    <s v="Aquifer depressurisation (coal seam)"/>
    <s v="change in GW pressure"/>
    <s v="change in GW pressure"/>
    <x v="0"/>
    <n v="7"/>
    <n v="8"/>
    <s v="Inevitable, Deliberate"/>
    <n v="2"/>
    <n v="2.5"/>
    <s v="Good design, monitoring, management (e.g. site selection, erosion control, engineering works, formation knowledge, monitor temp and water, pipe inspection, staff training)"/>
    <n v="0"/>
    <n v="0.5"/>
    <n v="9"/>
    <n v="11"/>
    <n v="9"/>
    <n v="10.5"/>
    <n v="10"/>
    <n v="1"/>
    <x v="0"/>
    <x v="0"/>
    <x v="0"/>
    <m/>
  </r>
  <r>
    <s v="Wells"/>
    <s v="W"/>
    <s v="Production"/>
    <s v="P"/>
    <s v="Treated co-produced water storage, processing and disposal"/>
    <s v="Tre"/>
    <s v="Discharge to river: rising water table"/>
    <s v="GW level"/>
    <s v="SW level, TDS"/>
    <x v="1"/>
    <n v="4"/>
    <n v="6"/>
    <s v="Rising salts and water table"/>
    <n v="0.5"/>
    <n v="1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2.5"/>
    <n v="4"/>
    <n v="7"/>
    <n v="11"/>
    <n v="4.5"/>
    <n v="7"/>
    <n v="9"/>
    <n v="2"/>
    <x v="0"/>
    <x v="0"/>
    <x v="1"/>
    <m/>
  </r>
  <r>
    <s v="Wells"/>
    <s v="W"/>
    <s v="Production"/>
    <s v="P"/>
    <s v="Water and gas extraction"/>
    <s v="Wat"/>
    <s v="Aquifer depressurisation (non-target, non-reservoir)"/>
    <s v="change in GW pressure"/>
    <s v="change in GW pressure"/>
    <x v="2"/>
    <n v="4"/>
    <n v="8"/>
    <s v="Aquitard leaks"/>
    <n v="-1.5"/>
    <n v="-0.5"/>
    <s v="Good design, monitoring, management (e.g. site selection, erosion control, engineering works, formation knowledge, monitor temp and water, pipe inspection, staff training)"/>
    <n v="3"/>
    <n v="4"/>
    <n v="5.5"/>
    <n v="11.5"/>
    <n v="2.5"/>
    <n v="7.5"/>
    <n v="8.5"/>
    <n v="3"/>
    <x v="0"/>
    <x v="0"/>
    <x v="0"/>
    <m/>
  </r>
  <r>
    <s v="Wells"/>
    <s v="W"/>
    <s v="Production"/>
    <s v="P"/>
    <s v="Water and gas extraction"/>
    <s v="Wat"/>
    <s v="Aquifer depressurisation"/>
    <s v="GW flow (reduction)"/>
    <s v="change in GW pressure"/>
    <x v="3"/>
    <n v="4"/>
    <n v="7"/>
    <s v="Production of water"/>
    <n v="-1"/>
    <n v="2"/>
    <s v="Regulations (e.g. abandonment practice, irrigation management practice, logging practice, disposal practice, waste disposal, bore construction standards and post-cement logging, guidelines for slug testing planning)"/>
    <n v="1"/>
    <n v="2.5"/>
    <n v="4"/>
    <n v="11.5"/>
    <n v="3"/>
    <n v="9"/>
    <n v="7.75"/>
    <n v="3.75"/>
    <x v="0"/>
    <x v="0"/>
    <x v="0"/>
    <m/>
  </r>
  <r>
    <s v="Wells"/>
    <s v="W"/>
    <s v="Construction"/>
    <s v="C"/>
    <s v="Cementing and casing"/>
    <s v="Cem"/>
    <s v="Incomplete/compromised cementing/casing (linking aquifers)"/>
    <s v="GW quality"/>
    <s v="GW composition, Hydrocarbons"/>
    <x v="4"/>
    <n v="3"/>
    <n v="7"/>
    <s v="Poor design, construction, implementation, management (e.g. Abandonment practice, bore location, lack of knowledge, historical data records, sealing practices, geological characterisation)"/>
    <n v="-1"/>
    <n v="0.5"/>
    <s v="Regulations (e.g. abandonment practice, irrigation management practice, logging practice, disposal practice, waste disposal, bore construction standards and post-cement logging, guidelines for slug testing planning)"/>
    <n v="2"/>
    <n v="3.5"/>
    <n v="4"/>
    <n v="11"/>
    <n v="2"/>
    <n v="7.5"/>
    <n v="7.5"/>
    <n v="3.5"/>
    <x v="0"/>
    <x v="1"/>
    <x v="2"/>
    <m/>
  </r>
  <r>
    <s v="Wells"/>
    <s v="W"/>
    <s v="Decomissioning"/>
    <s v="D"/>
    <s v="Pressure concrete durability"/>
    <s v="Pre"/>
    <s v="Seal integrity loss"/>
    <s v="GW quality"/>
    <s v="TDS, Hydrocarbons, change in GW pressure"/>
    <x v="5"/>
    <n v="3"/>
    <n v="7"/>
    <s v="Inevitable, Deliberate"/>
    <n v="-2.5"/>
    <n v="-1.5"/>
    <s v="Good design, monitoring, management (e.g. site selection, erosion control, engineering works, formation knowledge, monitor temp and water, pipe inspection, staff training)"/>
    <n v="4.5"/>
    <n v="4.5"/>
    <n v="5"/>
    <n v="10"/>
    <n v="0.5"/>
    <n v="5.5"/>
    <n v="7.5"/>
    <n v="2.5"/>
    <x v="0"/>
    <x v="1"/>
    <x v="2"/>
    <m/>
  </r>
  <r>
    <s v="Processing"/>
    <s v="P"/>
    <s v="Construction"/>
    <s v="C"/>
    <s v="Gas-gathering  pipeline networks "/>
    <s v="Gas"/>
    <s v="Disruption of natural surface drainage"/>
    <s v="SW volume, SW quality"/>
    <s v="TSS, SW flow"/>
    <x v="6"/>
    <n v="3"/>
    <n v="7"/>
    <s v="Diverting site/corridor drain line"/>
    <n v="0"/>
    <n v="1"/>
    <s v="Good design, monitoring, management (e.g. site selection, erosion control, engineering works, formation knowledge, monitor temp and water, pipe inspection, staff training)"/>
    <n v="0"/>
    <n v="3.5"/>
    <n v="3"/>
    <n v="11.5"/>
    <n v="3"/>
    <n v="8"/>
    <n v="7.25"/>
    <n v="4.25"/>
    <x v="0"/>
    <x v="2"/>
    <x v="3"/>
    <m/>
  </r>
  <r>
    <s v="Pipelines"/>
    <s v="P"/>
    <s v="Construction"/>
    <s v="C"/>
    <s v="Trunk gas pipelines and associated easements (processing plant to town)"/>
    <s v="Tru"/>
    <s v="Disruption of natural surface drainage"/>
    <s v="SW volume, SW quality, GW quantity"/>
    <s v="TSS, SW flow, TDS"/>
    <x v="7"/>
    <n v="4"/>
    <n v="7"/>
    <s v="Incidental to vegetation removal and compaction in pipeline corridor"/>
    <n v="-0.5"/>
    <n v="0.5"/>
    <s v="Good design, monitoring, management (e.g. site selection, erosion control, engineering works, formation knowledge, monitor temp and water, pipe inspection, staff training)"/>
    <n v="0"/>
    <n v="3.5"/>
    <n v="3.5"/>
    <n v="11"/>
    <n v="3.5"/>
    <n v="7.5"/>
    <n v="7.25"/>
    <n v="3.75"/>
    <x v="0"/>
    <x v="1"/>
    <x v="4"/>
    <m/>
  </r>
  <r>
    <s v="Wells"/>
    <s v="W"/>
    <s v="Decomissioning"/>
    <s v="D"/>
    <s v="Pressure concrete completion"/>
    <s v="Pre"/>
    <s v="Incomplete seal"/>
    <s v="GW quality, change in GW pressure"/>
    <s v="TDS, Hydrocarbons, change in GW pressure"/>
    <x v="8"/>
    <n v="3"/>
    <n v="7"/>
    <s v="Poor design, construction, implementation, management (e.g. Abandonment practice, bore location, lack of knowledge, historical data records, sealing practices, geological characterisation)"/>
    <n v="-2.5"/>
    <n v="-0.5"/>
    <s v="Australian standard; Good design, monitoring, management (e.g. site selection, erosion control, engineering works, formation knowledge, monitor temp and water, pipe inspection, staff training)"/>
    <n v="2.5"/>
    <n v="4.5"/>
    <n v="3"/>
    <n v="11"/>
    <n v="0.5"/>
    <n v="6.5"/>
    <n v="7"/>
    <n v="4"/>
    <x v="0"/>
    <x v="1"/>
    <x v="2"/>
    <m/>
  </r>
  <r>
    <s v="Pipelines"/>
    <s v="P"/>
    <s v="Construction"/>
    <s v="C"/>
    <s v="Fresh water (RO Permeate) pipelines, pumps and reticulation systems (Water leaving processing plant - to external i.e. Town)"/>
    <s v="Fre"/>
    <s v="Disruption of natural surface drainage"/>
    <s v="SW volume, SW quality, GW quantity"/>
    <s v="TSS, SW flow, TDS"/>
    <x v="9"/>
    <n v="4"/>
    <n v="6"/>
    <s v="Incidental to vegetation removal and compaction in pipeline corridor"/>
    <n v="0"/>
    <n v="1"/>
    <s v="Good design, monitoring, management (e.g. site selection, erosion control, engineering works, formation knowledge, monitor temp and water, pipe inspection, staff training)"/>
    <n v="0"/>
    <n v="3"/>
    <n v="4"/>
    <n v="10"/>
    <n v="4"/>
    <n v="7"/>
    <n v="7"/>
    <n v="3"/>
    <x v="0"/>
    <x v="2"/>
    <x v="3"/>
    <m/>
  </r>
  <r>
    <s v="Pipelines"/>
    <s v="P"/>
    <s v="Construction"/>
    <s v="C"/>
    <s v="Gas and water-gathering pipeline networks (well to processing plant)"/>
    <s v="Gas"/>
    <s v="Disruption of natural surface drainage"/>
    <s v="SW volume, SW quality, GW quantity"/>
    <s v="TSS, SW flow, TDS"/>
    <x v="10"/>
    <n v="4"/>
    <n v="6"/>
    <s v="Incidental to vegetation removal and compaction in pipeline corridor"/>
    <n v="0"/>
    <n v="1"/>
    <s v="Good design, monitoring, management (e.g. site selection, erosion control, engineering works, formation knowledge, monitor temp and water, pipe inspection, staff training)"/>
    <n v="0"/>
    <n v="3"/>
    <n v="4"/>
    <n v="10"/>
    <n v="4"/>
    <n v="7"/>
    <n v="7"/>
    <n v="3"/>
    <x v="0"/>
    <x v="1"/>
    <x v="4"/>
    <m/>
  </r>
  <r>
    <s v="Pipelines"/>
    <s v="P"/>
    <s v="Construction"/>
    <s v="C"/>
    <s v="Trunk gas pipelines and associated easements (processing plant to town)"/>
    <s v="Tru"/>
    <s v="Soil erosion following heavy rainfall"/>
    <s v="SW quality"/>
    <s v="TSS"/>
    <x v="11"/>
    <n v="4"/>
    <n v="7"/>
    <s v="Corridor/site vegetation removal"/>
    <n v="-1"/>
    <n v="0.5"/>
    <s v="Good design, monitoring, management (e.g. site selection, erosion control, engineering works, formation knowledge, monitor temp and water, pipe inspection, staff training)"/>
    <n v="0"/>
    <n v="2.5"/>
    <n v="3"/>
    <n v="10"/>
    <n v="3"/>
    <n v="7.5"/>
    <n v="6.5"/>
    <n v="3.5"/>
    <x v="0"/>
    <x v="2"/>
    <x v="5"/>
    <m/>
  </r>
  <r>
    <s v="Wells"/>
    <s v="W"/>
    <s v="Exploration and appraisal"/>
    <s v="E"/>
    <s v="Abandonment"/>
    <s v="Aba"/>
    <s v="Bore leakage between aquifers"/>
    <s v="GW composition, GW quality, GW pressure"/>
    <s v="GW composition, Hydrocarbons"/>
    <x v="12"/>
    <n v="3"/>
    <n v="6"/>
    <s v="Poor design, construction, implementation, management (e.g. Abandonment practice, bore location, lack of knowledge, historical data records, sealing practices, geological characterisation)"/>
    <n v="-2"/>
    <n v="-0.5"/>
    <s v="Regulations (e.g. abandonment practice, irrigation management practice, logging practice, disposal practice, waste disposal, bore construction standards and post-cement logging, guidelines for slug testing planning)"/>
    <n v="2.5"/>
    <n v="4"/>
    <n v="3.5"/>
    <n v="9.5"/>
    <n v="1"/>
    <n v="5.5"/>
    <n v="6.5"/>
    <n v="3"/>
    <x v="0"/>
    <x v="1"/>
    <x v="2"/>
    <m/>
  </r>
  <r>
    <s v="Wells"/>
    <s v="W"/>
    <s v="Production"/>
    <s v="P"/>
    <s v="Untreated co-produced water storage, processing and disposal"/>
    <s v="Unt"/>
    <s v="Leaching from storage ponds"/>
    <s v="GW quality"/>
    <s v="TDS, Chemicals"/>
    <x v="13"/>
    <n v="3"/>
    <n v="6"/>
    <s v="Containment failure/leaching/flooding (e.g. lining material failure, loss of holding capacity, pipe failure, dam failure)"/>
    <n v="-1.5"/>
    <n v="0"/>
    <s v="Good design, monitoring, management (e.g. site selection, erosion control, engineering works, formation knowledge, monitor temp and water, pipe inspection, staff training)"/>
    <n v="2"/>
    <n v="3.5"/>
    <n v="3.5"/>
    <n v="9.5"/>
    <n v="1.5"/>
    <n v="6"/>
    <n v="6.5"/>
    <n v="3"/>
    <x v="0"/>
    <x v="2"/>
    <x v="6"/>
    <m/>
  </r>
  <r>
    <s v="Processing"/>
    <s v="P"/>
    <s v="Production"/>
    <s v="P"/>
    <s v="Hypersaline brine ponds"/>
    <s v="Hyp"/>
    <s v="Leaking"/>
    <s v="SW quality, GW quality"/>
    <s v="TSS, TDS, pH, Pollutants (e.g. metals/trace elements/sulfides/phosphorous)"/>
    <x v="14"/>
    <n v="3"/>
    <n v="6"/>
    <s v="Containment failure/leaching/flooding (e.g. lining material failure, loss of holding capacity, pipe failure, dam failure)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9.5"/>
    <n v="1"/>
    <n v="5.5"/>
    <n v="6.5"/>
    <n v="3"/>
    <x v="0"/>
    <x v="2"/>
    <x v="6"/>
    <m/>
  </r>
  <r>
    <s v="Wells"/>
    <s v="W"/>
    <s v="Construction"/>
    <s v="C"/>
    <s v="Cementing and casing"/>
    <s v="Cem"/>
    <s v="Incomplete/compromised cementing/casing (gas leakage)"/>
    <s v="GW quality"/>
    <s v="TDS, Hydrocarbons"/>
    <x v="15"/>
    <n v="3"/>
    <n v="5"/>
    <s v="Poor design, construction, implementation, management (e.g. Abandonment practice, bore location, lack of knowledge, historical data records, sealing practices, geological characterisation)"/>
    <n v="-1"/>
    <n v="0.5"/>
    <s v="Regulations (e.g. abandonment practice, irrigation management practice, logging practice, disposal practice, waste disposal, bore construction standards and post-cement logging, guidelines for slug testing planning)"/>
    <n v="2"/>
    <n v="3.5"/>
    <n v="4"/>
    <n v="9"/>
    <n v="2"/>
    <n v="5.5"/>
    <n v="6.5"/>
    <n v="2.5"/>
    <x v="0"/>
    <x v="1"/>
    <x v="2"/>
    <m/>
  </r>
  <r>
    <s v="Wells"/>
    <s v="W"/>
    <s v="Exploration and appraisal"/>
    <s v="E"/>
    <s v="Abandonment"/>
    <s v="Aba"/>
    <s v="Bore leakage to surface"/>
    <s v="SW quality"/>
    <s v="SW composition, Hydrocarbons"/>
    <x v="16"/>
    <n v="3"/>
    <n v="6"/>
    <s v="Poor design, construction, implementation, management (e.g. Abandonment practice, bore location, lack of knowledge, historical data records, sealing practices, geological characterisation)"/>
    <n v="-2"/>
    <n v="-1"/>
    <s v="Regulations (e.g. abandonment practice, irrigation management practice, logging practice, disposal practice, waste disposal, bore construction standards and post-cement logging, guidelines for slug testing planning)"/>
    <n v="2.5"/>
    <n v="4"/>
    <n v="3.5"/>
    <n v="9"/>
    <n v="1"/>
    <n v="5"/>
    <n v="6.25"/>
    <n v="2.75"/>
    <x v="0"/>
    <x v="1"/>
    <x v="2"/>
    <m/>
  </r>
  <r>
    <s v="Wells"/>
    <s v="W"/>
    <s v="Construction"/>
    <s v="C"/>
    <s v="Groundwater monitoring bore construction"/>
    <s v="Gro"/>
    <s v="Incomplete/compromised cementing/casing (linking aquifers)"/>
    <s v="GW composition, GW quality"/>
    <s v="GW composition, Hydrocarbons"/>
    <x v="17"/>
    <n v="3"/>
    <n v="5"/>
    <s v="Incomplete grouting"/>
    <n v="-0.5"/>
    <n v="0"/>
    <s v="Regulations (e.g. abandonment practice, irrigation management practice, logging practice, disposal practice, waste disposal, bore construction standards and post-cement logging, guidelines for slug testing planning)"/>
    <n v="2"/>
    <n v="3"/>
    <n v="4.5"/>
    <n v="8"/>
    <n v="2.5"/>
    <n v="5"/>
    <n v="6.25"/>
    <n v="1.75"/>
    <x v="1"/>
    <x v="1"/>
    <x v="2"/>
    <m/>
  </r>
  <r>
    <s v="Roads and infrastructure"/>
    <s v="R"/>
    <s v="Construction"/>
    <s v="C"/>
    <s v="Construction of access roads and easements (e.g. for drilling rigs and equipment)"/>
    <s v="Con"/>
    <s v="Disruption of natural surface drainage"/>
    <s v="SW directional characteristics, SW volume, SW quality"/>
    <s v="TSS, SW flow"/>
    <x v="18"/>
    <n v="4"/>
    <n v="6"/>
    <s v="Diverting site/corridor drain line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  <n v="6"/>
    <n v="3"/>
    <x v="0"/>
    <x v="1"/>
    <x v="4"/>
    <m/>
  </r>
  <r>
    <s v="Pipelines"/>
    <s v="P"/>
    <s v="Construction"/>
    <s v="C"/>
    <s v="Fresh water (RO Permeate) pipelines, pumps and reticulation systems (Water leaving processing plant - to external i.e. Town)"/>
    <s v="Fre"/>
    <s v="Soil erosion following heavy rainfall"/>
    <s v="SW quality"/>
    <s v="TSS"/>
    <x v="19"/>
    <n v="4"/>
    <n v="6"/>
    <s v="Corridor/site vegetation removal"/>
    <n v="-1"/>
    <n v="0.5"/>
    <s v="Good design, monitoring, management (e.g. site selection, erosion control, engineering works, formation knowledge, monitor temp and water, pipe inspection, staff training)"/>
    <n v="0"/>
    <n v="2.5"/>
    <n v="3"/>
    <n v="9"/>
    <n v="3"/>
    <n v="6.5"/>
    <n v="6"/>
    <n v="3"/>
    <x v="0"/>
    <x v="2"/>
    <x v="5"/>
    <m/>
  </r>
  <r>
    <s v="Pipelines"/>
    <s v="P"/>
    <s v="Construction"/>
    <s v="C"/>
    <s v="Gas and water-gathering pipeline networks (well to processing plant)"/>
    <s v="Gas"/>
    <s v="Soil erosion following heavy rainfall"/>
    <s v="SW quality"/>
    <s v="TSS"/>
    <x v="20"/>
    <n v="4"/>
    <n v="6"/>
    <s v="Corridor/site vegetation removal"/>
    <n v="-1"/>
    <n v="0.5"/>
    <s v="Good design, monitoring, management (e.g. site selection, erosion control, engineering works, formation knowledge, monitor temp and water, pipe inspection, staff training)"/>
    <n v="0"/>
    <n v="2.5"/>
    <n v="3"/>
    <n v="9"/>
    <n v="3"/>
    <n v="6.5"/>
    <n v="6"/>
    <n v="3"/>
    <x v="0"/>
    <x v="2"/>
    <x v="5"/>
    <m/>
  </r>
  <r>
    <s v="Pipelines"/>
    <s v="P"/>
    <s v="Construction"/>
    <s v="C"/>
    <s v="Treated co-produced water pipelines and pumps"/>
    <s v="Tre"/>
    <s v="Soil erosion following heavy rainfall"/>
    <s v="SW quality"/>
    <s v="TSS"/>
    <x v="21"/>
    <n v="4"/>
    <n v="6"/>
    <s v="Corridor/site vegetation removal"/>
    <n v="-1"/>
    <n v="0.5"/>
    <s v="Good design, monitoring, management (e.g. site selection, erosion control, engineering works, formation knowledge, monitor temp and water, pipe inspection, staff training)"/>
    <n v="0"/>
    <n v="2.5"/>
    <n v="3"/>
    <n v="9"/>
    <n v="3"/>
    <n v="6.5"/>
    <n v="6"/>
    <n v="3"/>
    <x v="0"/>
    <x v="2"/>
    <x v="5"/>
    <m/>
  </r>
  <r>
    <s v="Processing"/>
    <s v="P"/>
    <s v="Construction"/>
    <s v="C"/>
    <s v="Treated water pond"/>
    <s v="Tre"/>
    <s v="Disruption of natural surface drainage"/>
    <s v="SW volume, SW quality"/>
    <s v="TSS, SW flow"/>
    <x v="22"/>
    <n v="4"/>
    <n v="6"/>
    <s v="Diverting site/corridor drain line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  <n v="6"/>
    <n v="3"/>
    <x v="0"/>
    <x v="2"/>
    <x v="3"/>
    <m/>
  </r>
  <r>
    <s v="Processing"/>
    <s v="P"/>
    <s v="Construction"/>
    <s v="C"/>
    <s v="Brine storage ponds, pumps and water disposal pipelines"/>
    <s v="Bri"/>
    <s v="Disruption of natural surface drainage"/>
    <s v="SW volume, SW quality, GW quantity"/>
    <s v="TSS, SW flow, TDS"/>
    <x v="23"/>
    <n v="4"/>
    <n v="6"/>
    <s v="Diverting site/corridor drain line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  <n v="6"/>
    <n v="3"/>
    <x v="0"/>
    <x v="2"/>
    <x v="3"/>
    <m/>
  </r>
  <r>
    <s v="Processing"/>
    <s v="P"/>
    <s v="Construction"/>
    <s v="C"/>
    <s v="Gas processing plant "/>
    <s v="Gas"/>
    <s v="Disruption of natural surface drainage"/>
    <s v="SW volume, SW quality"/>
    <s v="TSS, SW flow"/>
    <x v="24"/>
    <n v="4"/>
    <n v="6"/>
    <s v="Diverting site/corridor drain line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  <n v="6"/>
    <n v="3"/>
    <x v="0"/>
    <x v="2"/>
    <x v="3"/>
    <m/>
  </r>
  <r>
    <s v="Processing"/>
    <s v="P"/>
    <s v="Construction"/>
    <s v="C"/>
    <s v="Hypersaline brine ponds"/>
    <s v="Hyp"/>
    <s v="Disruption of natural surface drainage"/>
    <s v="SW volume, SW quality"/>
    <s v="TSS, SW flow"/>
    <x v="25"/>
    <n v="4"/>
    <n v="6"/>
    <s v="Diverting site/corridor drain line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  <n v="6"/>
    <n v="3"/>
    <x v="0"/>
    <x v="2"/>
    <x v="3"/>
    <m/>
  </r>
  <r>
    <s v="Processing"/>
    <s v="P"/>
    <s v="Construction"/>
    <s v="C"/>
    <s v="Water treatment plant (RO, fixed resin, fixed disc, electrochemical, etc)"/>
    <s v="Wat"/>
    <s v="Disruption of natural surface drainage"/>
    <s v="SW volume, SW quality"/>
    <s v="TSS, SW flow"/>
    <x v="26"/>
    <n v="4"/>
    <n v="6"/>
    <s v="Diverting site/corridor drain line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  <n v="6"/>
    <n v="3"/>
    <x v="0"/>
    <x v="2"/>
    <x v="3"/>
    <m/>
  </r>
  <r>
    <s v="Wells"/>
    <s v="W"/>
    <s v="Construction"/>
    <s v="C"/>
    <s v="Perforation"/>
    <s v="Per"/>
    <s v="Miss perforation target and depressurise aquifers"/>
    <s v="change in GW pressure, GW quality"/>
    <s v="change in GW pressure"/>
    <x v="27"/>
    <n v="4"/>
    <n v="7"/>
    <s v="Human error, accident (e.g. containment loss, digging, ignition, logging machine fault, formation variation)"/>
    <n v="-3"/>
    <n v="-2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  <n v="6"/>
    <n v="2.5"/>
    <x v="1"/>
    <x v="2"/>
    <x v="7"/>
    <m/>
  </r>
  <r>
    <s v="Wells"/>
    <s v="W"/>
    <s v="Construction"/>
    <s v="C"/>
    <s v="Hydraulic fracturing"/>
    <s v="Hyd"/>
    <s v="Contaminate non-target aquifer (chemical)"/>
    <s v="GW quality"/>
    <s v="Hydraulic fracturing chemicals"/>
    <x v="28"/>
    <n v="4"/>
    <n v="7"/>
    <s v="Human error, accident (e.g. containment loss, digging, ignition, logging machine fault, formation variation)"/>
    <n v="-3"/>
    <n v="-2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  <n v="6"/>
    <n v="2.5"/>
    <x v="1"/>
    <x v="1"/>
    <x v="8"/>
    <m/>
  </r>
  <r>
    <s v="Wells"/>
    <s v="W"/>
    <s v="Construction"/>
    <s v="C"/>
    <s v="Hydraulic fracturing"/>
    <s v="Hyd"/>
    <s v="Connecting aquifers"/>
    <s v="GW composition, GW quality, GW pressure"/>
    <s v="GW composition, Hydrocarbons"/>
    <x v="29"/>
    <n v="4"/>
    <n v="7"/>
    <s v="Incomplete reservoir knowledge, too much pressure"/>
    <n v="-3"/>
    <n v="-2.5"/>
    <s v="Pressure limiter; Good design, monitoring, management (e.g. site selection, erosion control, engineering works, formation knowledge, monitor temp and water, pipe inspection, staff training)"/>
    <n v="2.5"/>
    <n v="4"/>
    <n v="3.5"/>
    <n v="8.5"/>
    <n v="1"/>
    <n v="4.5"/>
    <n v="6"/>
    <n v="2.5"/>
    <x v="0"/>
    <x v="1"/>
    <x v="2"/>
    <m/>
  </r>
  <r>
    <s v="Processing"/>
    <s v="P"/>
    <s v="Production"/>
    <s v="P"/>
    <s v="Brine storage ponds, pumps and water disposal pipelines"/>
    <s v="Bri"/>
    <s v="Leaking"/>
    <s v="SW quality, GW quality"/>
    <s v="TSS, TDS, pH, Pollutants (e.g. metals/trace elements/sulfides/phosphorous)"/>
    <x v="30"/>
    <n v="3"/>
    <n v="5"/>
    <s v="Containment failure/leaching/flooding (e.g. lining material failure, loss of holding capacity, pipe failure, dam failure)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  <n v="6"/>
    <n v="2.5"/>
    <x v="1"/>
    <x v="2"/>
    <x v="6"/>
    <m/>
  </r>
  <r>
    <s v="Wells"/>
    <s v="W"/>
    <s v="Production"/>
    <s v="P"/>
    <s v="Groundwater monitoring bore construction or expansion"/>
    <s v="Gro"/>
    <s v="Incomplete/compromised cementing/casing (linking aquifers)"/>
    <s v="GW composition, GW quality"/>
    <s v="GW composition, Hydrocarbons"/>
    <x v="31"/>
    <n v="3"/>
    <n v="4"/>
    <s v="Incomplete grouting"/>
    <n v="-0.5"/>
    <n v="0.5"/>
    <s v="Regulations (e.g. abandonment practice, irrigation management practice, logging practice, disposal practice, waste disposal, bore construction standards and post-cement logging, guidelines for slug testing planning)"/>
    <n v="2"/>
    <n v="3"/>
    <n v="4.5"/>
    <n v="7.5"/>
    <n v="2.5"/>
    <n v="4.5"/>
    <n v="6"/>
    <n v="1.5"/>
    <x v="1"/>
    <x v="1"/>
    <x v="2"/>
    <m/>
  </r>
  <r>
    <s v="Wells"/>
    <s v="W"/>
    <s v="Construction"/>
    <s v="C"/>
    <s v="Drill cutting disposal"/>
    <s v="Dri"/>
    <s v="Surface water contamination"/>
    <s v="SW quality"/>
    <s v="TSS, Drilling mud products, TDS"/>
    <x v="32"/>
    <n v="3"/>
    <n v="4"/>
    <s v="Containment failure/leaching/flooding (e.g. lining material failure, loss of holding capacity, pipe failure, dam failure)"/>
    <n v="-1.5"/>
    <n v="-0.5"/>
    <s v="Regulations (e.g. abandonment practice, irrigation management practice, logging practice, disposal practice, waste disposal, bore construction standards and post-cement logging, guidelines for slug testing planning)"/>
    <n v="3"/>
    <n v="4"/>
    <n v="4.5"/>
    <n v="7.5"/>
    <n v="1.5"/>
    <n v="3.5"/>
    <n v="6"/>
    <n v="1.5"/>
    <x v="1"/>
    <x v="2"/>
    <x v="6"/>
    <m/>
  </r>
  <r>
    <s v="Wells"/>
    <s v="W"/>
    <s v="Work-over"/>
    <s v="W"/>
    <s v="Waste disposal"/>
    <s v="Was"/>
    <s v="Surface water contamination"/>
    <s v="SW quality"/>
    <s v="TSS, TDS"/>
    <x v="33"/>
    <n v="3"/>
    <n v="4"/>
    <s v="Containment failure/leaching/flooding (e.g. lining material failure, loss of holding capacity, pipe failure, dam failure)"/>
    <n v="-1.5"/>
    <n v="-0.5"/>
    <s v="Regulations (e.g. abandonment practice, irrigation management practice, logging practice, disposal practice, waste disposal, bore construction standards and post-cement logging, guidelines for slug testing planning)"/>
    <n v="3"/>
    <n v="4"/>
    <n v="4.5"/>
    <n v="7.5"/>
    <n v="1.5"/>
    <n v="3.5"/>
    <n v="6"/>
    <n v="1.5"/>
    <x v="1"/>
    <x v="2"/>
    <x v="6"/>
    <m/>
  </r>
  <r>
    <s v="Roads and infrastructure"/>
    <s v="R"/>
    <s v="Construction"/>
    <s v="C"/>
    <s v="Construction of access roads and easements (e.g. for drilling rigs and equipment)"/>
    <s v="Con"/>
    <s v="Soil erosion following heavy rainfall"/>
    <s v="SW quality"/>
    <s v="TSS"/>
    <x v="34"/>
    <n v="4"/>
    <n v="5"/>
    <s v="Corridor/site vegetation removal"/>
    <n v="-0.5"/>
    <n v="0.5"/>
    <s v="Good design, monitoring, management (e.g. site selection, erosion control, engineering works, formation knowledge, monitor temp and water, pipe inspection, staff training)"/>
    <n v="0"/>
    <n v="2.5"/>
    <n v="3.5"/>
    <n v="8"/>
    <n v="3.5"/>
    <n v="5.5"/>
    <n v="5.75"/>
    <n v="2.25"/>
    <x v="0"/>
    <x v="2"/>
    <x v="5"/>
    <m/>
  </r>
  <r>
    <s v="Wells"/>
    <s v="W"/>
    <s v="Construction"/>
    <s v="C"/>
    <s v="Hydraulic fracturing"/>
    <s v="Hyd"/>
    <s v="Contaminate target aquifer (chemical)"/>
    <s v="GW quality"/>
    <s v="Hydraulic fracturing chemicals"/>
    <x v="35"/>
    <n v="3"/>
    <n v="5"/>
    <s v="Inevitable, Deliberate"/>
    <n v="1"/>
    <n v="1.5"/>
    <s v="Deliberate"/>
    <n v="0"/>
    <n v="1"/>
    <n v="4"/>
    <n v="7.5"/>
    <n v="4"/>
    <n v="6.5"/>
    <n v="5.75"/>
    <n v="1.75"/>
    <x v="0"/>
    <x v="1"/>
    <x v="8"/>
    <m/>
  </r>
  <r>
    <s v="Processing"/>
    <s v="P"/>
    <s v="Production"/>
    <s v="P"/>
    <s v="Treated water pond"/>
    <s v="Tre"/>
    <s v="Leaking"/>
    <s v="SW quality, GW quality"/>
    <s v="TSS, TDS, pH, Pollutants (e.g. metals/trace elements/sulfides/phosphorous)"/>
    <x v="36"/>
    <n v="3"/>
    <n v="4"/>
    <s v="Containment failure/leaching/flooding (e.g. lining material failure, loss of holding capacity, pipe failure, dam failure)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7.5"/>
    <n v="1"/>
    <n v="3.5"/>
    <n v="5.5"/>
    <n v="2"/>
    <x v="1"/>
    <x v="2"/>
    <x v="6"/>
    <m/>
  </r>
  <r>
    <s v="Wells"/>
    <s v="W"/>
    <s v="Exploration and appraisal"/>
    <s v="E"/>
    <s v="Drill cutting disposal"/>
    <s v="Dri"/>
    <s v="Surface water contamination"/>
    <s v="SW quality"/>
    <s v="TSS, Drilling mud products, TDS"/>
    <x v="37"/>
    <n v="3"/>
    <n v="4"/>
    <s v="Containment failure/leaching/flooding (e.g. lining material failure, loss of holding capacity, pipe failure, dam failure)"/>
    <n v="-2"/>
    <n v="-1"/>
    <s v="Regulations (e.g. abandonment practice, irrigation management practice, logging practice, disposal practice, waste disposal, bore construction standards and post-cement logging, guidelines for slug testing planning)"/>
    <n v="3"/>
    <n v="4"/>
    <n v="4"/>
    <n v="7"/>
    <n v="1"/>
    <n v="3"/>
    <n v="5.5"/>
    <n v="1.5"/>
    <x v="1"/>
    <x v="2"/>
    <x v="6"/>
    <m/>
  </r>
  <r>
    <s v="Wells"/>
    <s v="W"/>
    <s v="Construction"/>
    <s v="C"/>
    <s v="Horizontal drilling"/>
    <s v="Hor"/>
    <s v="Accidental intersection of fault"/>
    <s v="GW quality, change in GW pressure"/>
    <s v="change in GW pressure, TDS, TSS"/>
    <x v="38"/>
    <n v="4"/>
    <n v="5"/>
    <s v="Poor design, construction, implementation, management (e.g. Abandonment practice, bore location, lack of knowledge, historical data records, sealing practices, geological characterisation)"/>
    <n v="-1.5"/>
    <n v="-0.5"/>
    <s v="Good design, monitoring, management (e.g. site selection, erosion control, engineering works, formation knowledge, monitor temp and water, pipe inspection, staff training)"/>
    <n v="0"/>
    <n v="3.5"/>
    <n v="2.5"/>
    <n v="8"/>
    <n v="2.5"/>
    <n v="4.5"/>
    <n v="5.25"/>
    <n v="2.75"/>
    <x v="1"/>
    <x v="1"/>
    <x v="2"/>
    <m/>
  </r>
  <r>
    <s v="Wells"/>
    <s v="W"/>
    <s v="Production"/>
    <s v="P"/>
    <s v="Water and gas extraction"/>
    <s v="Wat"/>
    <s v="Subsidence"/>
    <s v="SW directional characteristics"/>
    <s v="Subsidence"/>
    <x v="39"/>
    <n v="3"/>
    <n v="5"/>
    <s v="Depressurisation"/>
    <n v="-2.5"/>
    <n v="-0.5"/>
    <s v="Good design, monitoring, management (e.g. site selection, erosion control, engineering works, formation knowledge, monitor temp and water, pipe inspection, staff training)"/>
    <n v="2"/>
    <n v="3"/>
    <n v="2.5"/>
    <n v="7.5"/>
    <n v="0.5"/>
    <n v="4.5"/>
    <n v="5"/>
    <n v="2.5"/>
    <x v="0"/>
    <x v="1"/>
    <x v="9"/>
    <m/>
  </r>
  <r>
    <s v="Roads and infrastructure"/>
    <s v="R"/>
    <s v="Construction"/>
    <s v="C"/>
    <s v="Construction of access roads and easements (e.g. for drilling rigs and equipment)"/>
    <s v="Con"/>
    <s v="Disruption to natural surface water course (e.g. creek crossing)"/>
    <s v="SW flow"/>
    <s v="SW flow"/>
    <x v="40"/>
    <n v="4"/>
    <n v="7"/>
    <s v="Inevitable, Deliberate"/>
    <n v="-1"/>
    <n v="0"/>
    <s v="Good design, monitoring, management (e.g. site selection, erosion control, engineering works, formation knowledge, monitor temp and water, pipe inspection, staff training)"/>
    <n v="-0.5"/>
    <n v="0"/>
    <n v="2.5"/>
    <n v="7"/>
    <n v="3"/>
    <n v="7"/>
    <n v="4.75"/>
    <n v="2.25"/>
    <x v="0"/>
    <x v="1"/>
    <x v="4"/>
    <m/>
  </r>
  <r>
    <s v="Roads and infrastructure"/>
    <s v="R"/>
    <s v="Production"/>
    <s v="P"/>
    <s v="Operation access roads and easements (e.g. for drilling rigs and equipment)"/>
    <s v="Ope"/>
    <s v="Soil erosion following heavy rainfall"/>
    <s v="SW quality"/>
    <s v="TSS"/>
    <x v="41"/>
    <n v="3"/>
    <n v="4"/>
    <s v="Corridor/site vegetation removal"/>
    <n v="-0.5"/>
    <n v="0.5"/>
    <s v="Good design, monitoring, management (e.g. site selection, erosion control, engineering works, formation knowledge, monitor temp and water, pipe inspection, staff training)"/>
    <n v="0"/>
    <n v="2.5"/>
    <n v="2.5"/>
    <n v="7"/>
    <n v="2.5"/>
    <n v="4.5"/>
    <n v="4.75"/>
    <n v="2.25"/>
    <x v="0"/>
    <x v="2"/>
    <x v="5"/>
    <m/>
  </r>
  <r>
    <s v="Roads and infrastructure"/>
    <s v="R"/>
    <s v="Exploration and appraisal"/>
    <s v="E"/>
    <s v="Construction of access roads and easements (e.g. for drilling rigs and equipment)"/>
    <s v="Con"/>
    <s v="Disruption of natural surface drainage"/>
    <s v="SW directional characteristics, SW volume, SW quality"/>
    <s v="TSS, SW flow"/>
    <x v="42"/>
    <n v="3"/>
    <n v="4"/>
    <s v="Diverting site/corridor drain line"/>
    <n v="0"/>
    <n v="1"/>
    <s v="Good design, monitoring, management (e.g. site selection, erosion control, engineering works, formation knowledge, monitor temp and water, pipe inspection, staff training)"/>
    <n v="0"/>
    <n v="1.5"/>
    <n v="3"/>
    <n v="6.5"/>
    <n v="3"/>
    <n v="5"/>
    <n v="4.75"/>
    <n v="1.75"/>
    <x v="0"/>
    <x v="1"/>
    <x v="4"/>
    <m/>
  </r>
  <r>
    <s v="Wells"/>
    <s v="W"/>
    <s v="Construction"/>
    <s v="C"/>
    <s v="Drilling and logging"/>
    <s v="Dri"/>
    <s v="Intersection of artesian aquifer"/>
    <s v="change in GW pressure"/>
    <s v="change in GW pressure"/>
    <x v="43"/>
    <n v="4"/>
    <n v="5"/>
    <s v="Poor design, construction, implementation, management (e.g. Abandonment practice, bore location, lack of knowledge, historical data records, sealing practices, geological characterisation)"/>
    <n v="-1"/>
    <n v="0.5"/>
    <s v="Standard Operating Procedure; Good design, monitoring, management (e.g. site selection, erosion control, engineering works, formation knowledge, monitor temp and water, pipe inspection, staff training)"/>
    <n v="0"/>
    <n v="1"/>
    <n v="3"/>
    <n v="6.5"/>
    <n v="3"/>
    <n v="5.5"/>
    <n v="4.75"/>
    <n v="1.75"/>
    <x v="1"/>
    <x v="1"/>
    <x v="10"/>
    <m/>
  </r>
  <r>
    <s v="Wells"/>
    <s v="W"/>
    <s v="Construction"/>
    <s v="C"/>
    <s v="Hydraulic fracturing"/>
    <s v="Hyd"/>
    <s v="Changing target aquifer properties (physical or chemical)"/>
    <s v="Aquifer properties"/>
    <s v="Aquifer properties"/>
    <x v="44"/>
    <n v="3"/>
    <n v="5"/>
    <s v="Inevitable, Deliberate"/>
    <n v="-0.5"/>
    <n v="0.5"/>
    <s v="Deliberate"/>
    <n v="0"/>
    <n v="1"/>
    <n v="2.5"/>
    <n v="6.5"/>
    <n v="2.5"/>
    <n v="5.5"/>
    <n v="4.5"/>
    <n v="2"/>
    <x v="0"/>
    <x v="1"/>
    <x v="8"/>
    <m/>
  </r>
  <r>
    <s v="Wells"/>
    <s v="W"/>
    <s v="Production"/>
    <s v="P"/>
    <s v="Untreated co-produced water storage, processing and disposal"/>
    <s v="Unt"/>
    <s v="Discharge to river following heavy rainfall"/>
    <s v="SW quality, SW flow, GW quality"/>
    <s v="SW flow, SW quality, TSS, GW quality, TDS, Pollutants (e.g. metals/trace elements/sulfides/phosphorous)"/>
    <x v="45"/>
    <n v="4"/>
    <n v="7"/>
    <s v="Unplanned discharge of untreated water to river"/>
    <n v="-1"/>
    <n v="-0.5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-0.5"/>
    <n v="0"/>
    <n v="2.5"/>
    <n v="6.5"/>
    <n v="3"/>
    <n v="6.5"/>
    <n v="4.5"/>
    <n v="2"/>
    <x v="1"/>
    <x v="2"/>
    <x v="11"/>
    <m/>
  </r>
  <r>
    <s v="Processing"/>
    <s v="P"/>
    <s v="Construction"/>
    <s v="C"/>
    <s v="Hypersaline brine ponds"/>
    <s v="Hyp"/>
    <s v="Soil erosion following heavy rainfall"/>
    <s v="SW quality"/>
    <s v="TSS"/>
    <x v="46"/>
    <n v="4"/>
    <n v="6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  <n v="4.5"/>
    <n v="1.5"/>
    <x v="0"/>
    <x v="2"/>
    <x v="5"/>
    <m/>
  </r>
  <r>
    <s v="Processing"/>
    <s v="P"/>
    <s v="Construction"/>
    <s v="C"/>
    <s v="Brine storage ponds, pumps and water disposal pipelines"/>
    <s v="Bri"/>
    <s v="Soil erosion following heavy rainfall"/>
    <s v="SW quality"/>
    <s v="TSS"/>
    <x v="47"/>
    <n v="4"/>
    <n v="6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  <n v="4.5"/>
    <n v="1.5"/>
    <x v="0"/>
    <x v="2"/>
    <x v="5"/>
    <m/>
  </r>
  <r>
    <s v="Processing"/>
    <s v="P"/>
    <s v="Construction"/>
    <s v="C"/>
    <s v="Treated water pond"/>
    <s v="Tre"/>
    <s v="Soil erosion following heavy rainfall"/>
    <s v="SW quality"/>
    <s v="TSS"/>
    <x v="48"/>
    <n v="4"/>
    <n v="6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  <n v="4.5"/>
    <n v="1.5"/>
    <x v="0"/>
    <x v="2"/>
    <x v="5"/>
    <m/>
  </r>
  <r>
    <s v="Processing"/>
    <s v="P"/>
    <s v="Construction"/>
    <s v="C"/>
    <s v="Water treatment plant (RO, fixed resin, fixed disc, electrochemical, etc)"/>
    <s v="Wat"/>
    <s v="Soil erosion following heavy rainfall"/>
    <s v="SW quality"/>
    <s v="TSS"/>
    <x v="49"/>
    <n v="4"/>
    <n v="6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  <n v="4.5"/>
    <n v="1.5"/>
    <x v="0"/>
    <x v="2"/>
    <x v="5"/>
    <m/>
  </r>
  <r>
    <s v="Pipelines"/>
    <s v="P"/>
    <s v="Production"/>
    <s v="P"/>
    <s v="Trunk gas pipelines and associated easements (processing plant to town)"/>
    <s v="Tru"/>
    <s v="Pipe failure"/>
    <s v="SW quality"/>
    <s v="Hydrocarbons"/>
    <x v="50"/>
    <n v="3"/>
    <n v="6"/>
    <s v="Human error, accident (e.g. containment loss, digging, ignition, logging machine fault, formation variation); Containment failure/leaching/flooding (e.g. lining material failure, loss of holding capacity, pipe failure, dam failure)"/>
    <n v="-2"/>
    <n v="-1"/>
    <s v="Good design, monitoring, management (e.g. site selection, erosion control, engineering works, formation knowledge, monitor temp and water, pipe inspection, staff training)"/>
    <n v="0"/>
    <n v="2.5"/>
    <n v="1"/>
    <n v="7.5"/>
    <n v="1"/>
    <n v="5"/>
    <n v="4.25"/>
    <n v="3.25"/>
    <x v="1"/>
    <x v="2"/>
    <x v="11"/>
    <m/>
  </r>
  <r>
    <s v="Roads and infrastructure"/>
    <s v="R"/>
    <s v="Exploration and appraisal"/>
    <s v="E"/>
    <s v="Temporary  Accommodation, administration, workshop, depots, service facilities"/>
    <s v="Tem"/>
    <s v="Soil erosion following heavy rainfall"/>
    <s v="SW quality"/>
    <s v="TSS"/>
    <x v="51"/>
    <n v="3"/>
    <n v="4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2.5"/>
    <n v="2"/>
    <n v="6.5"/>
    <n v="2"/>
    <n v="4"/>
    <n v="4.25"/>
    <n v="2.25"/>
    <x v="0"/>
    <x v="2"/>
    <x v="5"/>
    <m/>
  </r>
  <r>
    <s v="Roads and infrastructure"/>
    <s v="R"/>
    <s v="Production"/>
    <s v="P"/>
    <s v="Operation access roads and easements (e.g. for drilling rigs and equipment)"/>
    <s v="Ope"/>
    <s v="Disruption of natural surface drainage"/>
    <s v="SW directional characteristics, SW volume, SW quality"/>
    <s v="TSS, SW flow"/>
    <x v="52"/>
    <n v="3"/>
    <n v="4"/>
    <s v="Diverting site/corridor drain line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  <n v="4"/>
    <n v="2.5"/>
    <x v="0"/>
    <x v="1"/>
    <x v="4"/>
    <m/>
  </r>
  <r>
    <s v="Processing"/>
    <s v="P"/>
    <s v="Construction"/>
    <s v="C"/>
    <s v="Gas compression stations"/>
    <s v="Gas"/>
    <s v="Disruption of natural surface drainage"/>
    <s v="SW volume, SW quality"/>
    <s v="TSS, SW flow"/>
    <x v="53"/>
    <n v="3"/>
    <n v="4"/>
    <s v="Diverting site/corridor drain line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  <n v="4"/>
    <n v="2.5"/>
    <x v="0"/>
    <x v="2"/>
    <x v="3"/>
    <m/>
  </r>
  <r>
    <s v="Processing"/>
    <s v="P"/>
    <s v="Construction"/>
    <s v="C"/>
    <s v="Power generation facility (for processing plant)"/>
    <s v="Pow"/>
    <s v="Disruption of natural surface drainage"/>
    <s v="SW volume, SW quality"/>
    <s v="TSS, SW flow"/>
    <x v="54"/>
    <n v="3"/>
    <n v="4"/>
    <s v="Diverting site/corridor drain line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  <n v="4"/>
    <n v="2.5"/>
    <x v="0"/>
    <x v="2"/>
    <x v="3"/>
    <m/>
  </r>
  <r>
    <s v="Processing"/>
    <s v="P"/>
    <s v="Construction"/>
    <s v="C"/>
    <s v="Gas processing plant "/>
    <s v="Gas"/>
    <s v="Soil erosion following heavy rainfall"/>
    <s v="SW quality"/>
    <s v="TSS"/>
    <x v="55"/>
    <n v="4"/>
    <n v="6"/>
    <s v="Corridor/site vegetation removal"/>
    <n v="-2"/>
    <n v="0"/>
    <s v="Good design, monitoring, management (e.g. site selection, erosion control, engineering works, formation knowledge, monitor temp and water, pipe inspection, staff training)"/>
    <n v="0"/>
    <n v="0"/>
    <n v="2"/>
    <n v="6"/>
    <n v="2"/>
    <n v="6"/>
    <n v="4"/>
    <n v="2"/>
    <x v="0"/>
    <x v="2"/>
    <x v="5"/>
    <m/>
  </r>
  <r>
    <s v="Wells"/>
    <s v="W"/>
    <s v="Construction"/>
    <s v="C"/>
    <s v="Site preparation"/>
    <s v="Sit"/>
    <s v="Disruption of natural surface drainage"/>
    <s v="SW directional characteristics, SW volume, SW quality"/>
    <s v="TSS, SW flow"/>
    <x v="56"/>
    <n v="3"/>
    <n v="5"/>
    <s v="Diverting site/corridor drain line"/>
    <n v="-1"/>
    <n v="1"/>
    <s v="Good design, monitoring, management (e.g. site selection, erosion control, engineering works, formation knowledge, monitor temp and water, pipe inspection, staff training)"/>
    <n v="0"/>
    <n v="0"/>
    <n v="2"/>
    <n v="6"/>
    <n v="2"/>
    <n v="6"/>
    <n v="4"/>
    <n v="2"/>
    <x v="0"/>
    <x v="1"/>
    <x v="4"/>
    <m/>
  </r>
  <r>
    <s v="Wells"/>
    <s v="W"/>
    <s v="Construction"/>
    <s v="C"/>
    <s v="Hydraulic fracturing"/>
    <s v="Hyd"/>
    <s v="Changing non-target aquifer properties (physical or chemical)"/>
    <s v="Aquifer properties"/>
    <s v="Aquifer properties"/>
    <x v="57"/>
    <n v="4"/>
    <n v="5"/>
    <s v="Human error, accident (e.g. containment loss, digging, ignition, logging machine fault, formation variation)"/>
    <n v="-2"/>
    <n v="-1"/>
    <s v="Good design, monitoring, management (e.g. site selection, erosion control, engineering works, formation knowledge, monitor temp and water, pipe inspection, staff training)"/>
    <n v="0.5"/>
    <n v="1.5"/>
    <n v="2.5"/>
    <n v="5.5"/>
    <n v="2"/>
    <n v="4"/>
    <n v="4"/>
    <n v="1.5"/>
    <x v="1"/>
    <x v="1"/>
    <x v="8"/>
    <m/>
  </r>
  <r>
    <s v="Processing"/>
    <s v="P"/>
    <s v="Construction"/>
    <s v="C"/>
    <s v="Gas compression stations"/>
    <s v="Gas"/>
    <s v="Soil erosion following heavy rainfall"/>
    <s v="SW quality"/>
    <s v="TSS"/>
    <x v="58"/>
    <n v="4"/>
    <n v="5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  <n v="4"/>
    <n v="1"/>
    <x v="0"/>
    <x v="2"/>
    <x v="5"/>
    <m/>
  </r>
  <r>
    <s v="Processing"/>
    <s v="P"/>
    <s v="Construction"/>
    <s v="C"/>
    <s v="Gas-gathering  pipeline networks "/>
    <s v="Gas"/>
    <s v="Soil erosion following heavy rainfall"/>
    <s v="SW quality"/>
    <s v="TSS"/>
    <x v="59"/>
    <n v="4"/>
    <n v="5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  <n v="4"/>
    <n v="1"/>
    <x v="0"/>
    <x v="2"/>
    <x v="5"/>
    <m/>
  </r>
  <r>
    <s v="Processing"/>
    <s v="P"/>
    <s v="Construction"/>
    <s v="C"/>
    <s v="Power generation facility (for processing plant)"/>
    <s v="Pow"/>
    <s v="Soil erosion following heavy rainfall"/>
    <s v="SW quality"/>
    <s v="TSS"/>
    <x v="60"/>
    <n v="4"/>
    <n v="5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  <n v="4"/>
    <n v="1"/>
    <x v="0"/>
    <x v="2"/>
    <x v="5"/>
    <m/>
  </r>
  <r>
    <s v="Processing"/>
    <s v="P"/>
    <s v="Production"/>
    <s v="P"/>
    <s v="Treated co-produced water disposal"/>
    <s v="Tre"/>
    <s v="Discharge to river  (via first or third party)"/>
    <s v="SW quality, SW flow, GW quality"/>
    <s v="SW flow, SW quality, TSS, GW quality"/>
    <x v="61"/>
    <n v="3"/>
    <n v="4"/>
    <s v="Discharge of treated water to river"/>
    <n v="0.5"/>
    <n v="1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-0.5"/>
    <n v="0"/>
    <n v="3"/>
    <n v="5"/>
    <n v="3.5"/>
    <n v="5"/>
    <n v="4"/>
    <n v="1"/>
    <x v="0"/>
    <x v="0"/>
    <x v="1"/>
    <m/>
  </r>
  <r>
    <s v="Wells"/>
    <s v="W"/>
    <s v="Production"/>
    <s v="P"/>
    <s v="Treated co-produced water storage, processing and disposal"/>
    <s v="Tre"/>
    <s v="Discharge to river"/>
    <s v="SW quality, SW flow, GW quality"/>
    <s v="SW flow, SW quality, TSS, GW quality"/>
    <x v="62"/>
    <n v="3"/>
    <n v="4"/>
    <s v="Discharge of treated water to river"/>
    <n v="0.5"/>
    <n v="1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-0.5"/>
    <n v="0"/>
    <n v="3"/>
    <n v="5"/>
    <n v="3.5"/>
    <n v="5"/>
    <n v="4"/>
    <n v="1"/>
    <x v="0"/>
    <x v="0"/>
    <x v="1"/>
    <m/>
  </r>
  <r>
    <s v="Processing"/>
    <s v="P"/>
    <s v="Production"/>
    <s v="P"/>
    <s v="Gas-gathering  pipeline networks "/>
    <s v="Gas"/>
    <s v="Pipeline failure"/>
    <s v="SW quality"/>
    <s v="Hydrocarbons"/>
    <x v="63"/>
    <n v="3"/>
    <n v="5"/>
    <s v="Human error, accident (e.g. containment loss, digging, ignition, logging machine fault, formation variation); Containment failure/leaching/flooding (e.g. lining material failure, loss of holding capacity, pipe failure, dam failure)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  <n v="3.75"/>
    <n v="2.75"/>
    <x v="1"/>
    <x v="2"/>
    <x v="11"/>
    <m/>
  </r>
  <r>
    <s v="Pipelines"/>
    <s v="P"/>
    <s v="Production"/>
    <s v="P"/>
    <s v="Fresh water (RO Permeate) pipelines, pumps and reticulation systems (Water leaving processing plant - to external i.e. Town)"/>
    <s v="Fre"/>
    <s v="Pipe failure"/>
    <s v="SW quality, SW flow"/>
    <s v="TDS, Hydrocarbons"/>
    <x v="64"/>
    <n v="3"/>
    <n v="5"/>
    <s v="Human error, accident (e.g. containment loss, digging, ignition, logging machine fault, formation variation); Containment failure/leaching/flooding (e.g. lining material failure, loss of holding capacity, pipe failure, dam failure)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  <n v="3.75"/>
    <n v="2.75"/>
    <x v="1"/>
    <x v="2"/>
    <x v="11"/>
    <m/>
  </r>
  <r>
    <s v="Pipelines"/>
    <s v="P"/>
    <s v="Production"/>
    <s v="P"/>
    <s v="Gas and water-gathering pipeline networks (well to processing plant)"/>
    <s v="Gas"/>
    <s v="Pipe failure"/>
    <s v="SW quality, SW flow"/>
    <s v="TDS, Hydrocarbons"/>
    <x v="65"/>
    <n v="3"/>
    <n v="5"/>
    <s v="Human error, accident (e.g. containment loss, digging, ignition, logging machine fault, formation variation); Containment failure/leaching/flooding (e.g. lining material failure, loss of holding capacity, pipe failure, dam failure)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  <n v="3.75"/>
    <n v="2.75"/>
    <x v="1"/>
    <x v="2"/>
    <x v="11"/>
    <m/>
  </r>
  <r>
    <s v="Pipelines"/>
    <s v="P"/>
    <s v="Production"/>
    <s v="P"/>
    <s v="Treated co-produced water pipelines and pumps"/>
    <s v="Tre"/>
    <s v="Pipe failure"/>
    <s v="SW quality, SW flow"/>
    <s v="TDS, Hydrocarbons"/>
    <x v="66"/>
    <n v="3"/>
    <n v="5"/>
    <s v="Human error, accident (e.g. containment loss, digging, ignition, logging machine fault, formation variation); Containment failure/leaching/flooding (e.g. lining material failure, loss of holding capacity, pipe failure, dam failure)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  <n v="3.75"/>
    <n v="2.75"/>
    <x v="1"/>
    <x v="2"/>
    <x v="11"/>
    <m/>
  </r>
  <r>
    <s v="Roads and infrastructure"/>
    <s v="R"/>
    <s v="Exploration and appraisal"/>
    <s v="E"/>
    <s v="Construction of access roads and easements (e.g. for drilling rigs and equipment)"/>
    <s v="Con"/>
    <s v="Disruption to natural surface water course (e.g. creek crossing)"/>
    <s v="SW flow"/>
    <s v="SW flow"/>
    <x v="67"/>
    <n v="3"/>
    <n v="4"/>
    <s v="Inevitable, Deliberate"/>
    <n v="0"/>
    <n v="1"/>
    <s v="Good design, monitoring, management (e.g. site selection, erosion control, engineering works, formation knowledge, monitor temp and water, pipe inspection, staff training)"/>
    <n v="-0.5"/>
    <n v="0"/>
    <n v="2.5"/>
    <n v="5"/>
    <n v="3"/>
    <n v="5"/>
    <n v="3.75"/>
    <n v="1.25"/>
    <x v="0"/>
    <x v="1"/>
    <x v="4"/>
    <m/>
  </r>
  <r>
    <s v="Wells"/>
    <s v="W"/>
    <s v="Exploration and appraisal"/>
    <s v="E"/>
    <s v="Pump testing"/>
    <s v="Pum"/>
    <s v="Reduction in pressure head"/>
    <s v="change in GW pressure"/>
    <s v="change in GW pressure"/>
    <x v="68"/>
    <n v="3"/>
    <n v="4"/>
    <s v="Inevitable, Deliberate"/>
    <n v="-0.5"/>
    <n v="0.5"/>
    <s v="Good design, monitoring, management (e.g. site selection, erosion control, engineering works, formation knowledge, monitor temp and water, pipe inspection, staff training)"/>
    <n v="0"/>
    <n v="0.5"/>
    <n v="2.5"/>
    <n v="5"/>
    <n v="2.5"/>
    <n v="4.5"/>
    <n v="3.75"/>
    <n v="1.25"/>
    <x v="0"/>
    <x v="1"/>
    <x v="2"/>
    <m/>
  </r>
  <r>
    <s v="Processing"/>
    <s v="P"/>
    <s v="Construction"/>
    <s v="C"/>
    <s v="Fuel and oil storage facilities"/>
    <s v="Fue"/>
    <s v="Disruption of natural surface drainage"/>
    <s v="SW volume, SW quality, GW quantity"/>
    <s v="TSS, SW flow, TDS"/>
    <x v="69"/>
    <n v="3"/>
    <n v="3"/>
    <s v="Diverting site/corridor drain line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5.5"/>
    <n v="1.5"/>
    <n v="2.5"/>
    <n v="3.5"/>
    <n v="2"/>
    <x v="0"/>
    <x v="2"/>
    <x v="3"/>
    <m/>
  </r>
  <r>
    <s v="Processing"/>
    <s v="P"/>
    <s v="Production"/>
    <s v="P"/>
    <s v="Treated co-produced water disposal"/>
    <s v="Tre"/>
    <s v="Discharge to river following heavy rainfall"/>
    <s v="SW quality, SW flow, GW quality"/>
    <s v="SW flow, SW quality, TSS, GW quality"/>
    <x v="70"/>
    <n v="4"/>
    <n v="5"/>
    <s v="Unplanned discharge of treated water to river"/>
    <n v="-1"/>
    <n v="-0.5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-0.5"/>
    <n v="0"/>
    <n v="2.5"/>
    <n v="4.5"/>
    <n v="3"/>
    <n v="4.5"/>
    <n v="3.5"/>
    <n v="1"/>
    <x v="1"/>
    <x v="1"/>
    <x v="12"/>
    <m/>
  </r>
  <r>
    <s v="Wells"/>
    <s v="W"/>
    <s v="Production"/>
    <s v="P"/>
    <s v="Treated co-produced water storage, processing and disposal"/>
    <s v="Tre"/>
    <s v="Discharge to river following heavy rainfall"/>
    <s v="SW quality, SW flow, GW quality"/>
    <s v="SW flow, SW quality, TSS, GW quality"/>
    <x v="71"/>
    <n v="4"/>
    <n v="5"/>
    <s v="Unplanned discharge of treated water to river"/>
    <n v="-1"/>
    <n v="-0.5"/>
    <s v="Regulations (e.g. abandonment practice, irrigation management practice, logging practice, disposal practice, waste disposal, bore construction standards and post-cement logging, guidelines for slug testing planning); Good design, monitoring, management (e.g. site selection, erosion control, engineering works, formation knowledge, monitor temp and water, pipe inspection, staff training)"/>
    <n v="-0.5"/>
    <n v="0"/>
    <n v="2.5"/>
    <n v="4.5"/>
    <n v="3"/>
    <n v="4.5"/>
    <n v="3.5"/>
    <n v="1"/>
    <x v="1"/>
    <x v="1"/>
    <x v="12"/>
    <m/>
  </r>
  <r>
    <s v="Processing"/>
    <s v="P"/>
    <s v="Production"/>
    <s v="P"/>
    <s v="Hypersaline brine ponds"/>
    <s v="Hyp"/>
    <s v="Containment failure"/>
    <s v="SW quality, GW quality"/>
    <s v="TSS, TDS, pH, Pollutants (e.g. metals/trace elements/sulfides/phosphorous)"/>
    <x v="72"/>
    <n v="3"/>
    <n v="8"/>
    <s v="Poor design, construction, implementation, management (e.g. Abandonment practice, bore location, lack of knowledge, historical data records, sealing practices, geological characterisation); Natural disaster (e.g. bushfire, flooding, earthquake)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6.5"/>
    <n v="0.5"/>
    <n v="7"/>
    <n v="3.25"/>
    <n v="3.25"/>
    <x v="1"/>
    <x v="2"/>
    <x v="11"/>
    <m/>
  </r>
  <r>
    <s v="Wells"/>
    <s v="W"/>
    <s v="Construction"/>
    <s v="C"/>
    <s v="Drilling and logging"/>
    <s v="Dri"/>
    <s v="Imbalance of mud pressure between well and aquifer"/>
    <s v="GW quality"/>
    <s v="TSS, Drilling mud products, TDS"/>
    <x v="73"/>
    <n v="3"/>
    <n v="5"/>
    <s v="Number of drilling control issues"/>
    <n v="-1.5"/>
    <n v="0"/>
    <s v="Good design, monitoring, management (e.g. site selection, erosion control, engineering works, formation knowledge, monitor temp and water, pipe inspection, staff training)"/>
    <n v="-0.5"/>
    <n v="0.5"/>
    <n v="1"/>
    <n v="5.5"/>
    <n v="1.5"/>
    <n v="5"/>
    <n v="3.25"/>
    <n v="2.25"/>
    <x v="0"/>
    <x v="1"/>
    <x v="2"/>
    <m/>
  </r>
  <r>
    <s v="Wells"/>
    <s v="W"/>
    <s v="Construction"/>
    <s v="C"/>
    <s v="Hydraulic fracturing concentrate delivery"/>
    <s v="Hyd"/>
    <s v="Spillage: prior to dilution on site"/>
    <s v="SW quality"/>
    <s v="Hydrocarbons, TDS, Hydraulic fracturing chemicals"/>
    <x v="74"/>
    <n v="3"/>
    <n v="5"/>
    <s v="Human error, accident (e.g. containment loss, digging, ignition, logging machine fault, formation variation)"/>
    <n v="-1"/>
    <n v="0"/>
    <s v="Careful handling; Good design, monitoring, management (e.g. site selection, erosion control, engineering works, formation knowledge, monitor temp and water, pipe inspection, staff training)"/>
    <n v="-0.5"/>
    <n v="0"/>
    <n v="1.5"/>
    <n v="5"/>
    <n v="2"/>
    <n v="5"/>
    <n v="3.25"/>
    <n v="1.75"/>
    <x v="1"/>
    <x v="2"/>
    <x v="11"/>
    <m/>
  </r>
  <r>
    <s v="Roads and infrastructure"/>
    <s v="R"/>
    <s v="Production"/>
    <s v="P"/>
    <s v="Operation access roads and easements (e.g. for drilling rigs and equipment)"/>
    <s v="Ope"/>
    <s v="Disruption to natural surface water course (e.g. creek crossing)"/>
    <s v="SW flow"/>
    <s v="SW flow"/>
    <x v="75"/>
    <n v="3"/>
    <n v="5"/>
    <s v="Inevitable, Deliberate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  <n v="3.25"/>
    <n v="1.75"/>
    <x v="0"/>
    <x v="1"/>
    <x v="4"/>
    <m/>
  </r>
  <r>
    <s v="Wells"/>
    <s v="W"/>
    <s v="Construction"/>
    <s v="C"/>
    <s v="Groundwater monitoring bore construction"/>
    <s v="Gro"/>
    <s v="Spillage"/>
    <s v="SW quality"/>
    <s v="Hydrocarbons, TDS, Drilling fluids, Drilling mud products"/>
    <x v="76"/>
    <n v="3"/>
    <n v="4"/>
    <s v="Human error, accident (e.g. containment loss, digging, ignition, logging machine fault, formation variation)"/>
    <n v="-0.5"/>
    <n v="0.5"/>
    <s v="Careful handling;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2"/>
    <x v="11"/>
    <m/>
  </r>
  <r>
    <s v="Wells"/>
    <s v="W"/>
    <s v="Construction"/>
    <s v="C"/>
    <s v="Pump and well head installation"/>
    <s v="Pum"/>
    <s v="Spillage"/>
    <s v="SW quality"/>
    <s v="Hydrocarbons, TDS, Drilling fluids, Drilling mud products"/>
    <x v="77"/>
    <n v="3"/>
    <n v="4"/>
    <s v="Human error, accident (e.g. containment loss, digging, ignition, logging machine fault, formation variation)"/>
    <n v="-0.5"/>
    <n v="0.5"/>
    <s v="Careful handling;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2"/>
    <x v="11"/>
    <m/>
  </r>
  <r>
    <s v="Wells"/>
    <s v="W"/>
    <s v="Construction"/>
    <s v="C"/>
    <s v="Materials delivery and storage"/>
    <s v="Mat"/>
    <s v="Spillage: on site"/>
    <s v="SW quality"/>
    <s v="Drilling mud products, Cement, Hydrocarbons"/>
    <x v="78"/>
    <n v="3"/>
    <n v="4"/>
    <s v="Human error, accident (e.g. containment loss, digging, ignition, logging machine fault, formation variation)"/>
    <n v="-0.5"/>
    <n v="0.5"/>
    <s v="Careful handling; 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2"/>
    <x v="11"/>
    <m/>
  </r>
  <r>
    <s v="Wells"/>
    <s v="W"/>
    <s v="Construction"/>
    <s v="C"/>
    <s v="Surface water and mud storage and evaporation"/>
    <s v="Sur"/>
    <s v="Overflow and/or loss of containment"/>
    <s v="SW quality, GW quality"/>
    <s v="TSS, Drilling mud products, TDS"/>
    <x v="79"/>
    <n v="4"/>
    <n v="5"/>
    <s v="Containment failure/leaching/flooding (e.g. lining material failure, loss of holding capacity, pipe failure, dam failure)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2"/>
    <x v="6"/>
    <m/>
  </r>
  <r>
    <s v="Wells"/>
    <s v="W"/>
    <s v="Exploration and appraisal"/>
    <s v="E"/>
    <s v="Materials delivery and storage"/>
    <s v="Mat"/>
    <s v="Spillage"/>
    <s v="SW quality"/>
    <s v="TSS, Drilling mud products, TDS"/>
    <x v="80"/>
    <n v="3"/>
    <n v="4"/>
    <s v="Human error, accident (e.g. containment loss, digging, ignition, logging machine fault, formation variation)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2"/>
    <x v="11"/>
    <m/>
  </r>
  <r>
    <s v="Processing"/>
    <s v="P"/>
    <s v="Production"/>
    <s v="P"/>
    <s v="Materials delivery and storage"/>
    <s v="Mat"/>
    <s v="Spillage"/>
    <s v="SW quality, GW quality"/>
    <s v="TSS, Drilling mud products, TDS"/>
    <x v="81"/>
    <n v="3"/>
    <n v="4"/>
    <s v="Human error, accident (e.g. containment loss, digging, ignition, logging machine fault, formation variation)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  <n v="3.25"/>
    <n v="1.25"/>
    <x v="1"/>
    <x v="2"/>
    <x v="11"/>
    <m/>
  </r>
  <r>
    <s v="Wells"/>
    <s v="W"/>
    <s v="Construction"/>
    <s v="C"/>
    <s v="Perforation"/>
    <s v="Per"/>
    <s v="Miss perforation target and connect aquifers through the well"/>
    <s v="GW composition, GW quality"/>
    <s v="GW composition, Hydrocarbons"/>
    <x v="82"/>
    <n v="4"/>
    <n v="7"/>
    <s v="Human error, accident (e.g. containment loss, digging, ignition, logging machine fault, formation variation)"/>
    <n v="-3"/>
    <n v="-2.5"/>
    <s v="Good design, monitoring, management (e.g. site selection, erosion control, engineering works, formation knowledge, monitor temp and water, pipe inspection, staff training)"/>
    <n v="0"/>
    <n v="0.5"/>
    <n v="1"/>
    <n v="5"/>
    <n v="1"/>
    <n v="4.5"/>
    <n v="3"/>
    <n v="2"/>
    <x v="1"/>
    <x v="2"/>
    <x v="11"/>
    <m/>
  </r>
  <r>
    <s v="Wells"/>
    <s v="W"/>
    <s v="Construction"/>
    <s v="C"/>
    <s v="Pump and well head installation"/>
    <s v="Pum"/>
    <s v="Soil erosion following heavy rainfall"/>
    <s v="SW quality"/>
    <s v="TSS"/>
    <x v="83"/>
    <n v="3"/>
    <n v="5"/>
    <s v="Corridor/site vegetation removal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  <n v="3"/>
    <n v="1.5"/>
    <x v="0"/>
    <x v="2"/>
    <x v="5"/>
    <m/>
  </r>
  <r>
    <s v="Wells"/>
    <s v="W"/>
    <s v="Construction"/>
    <s v="C"/>
    <s v="Hydraulic fracturing fluid injection and disposal"/>
    <s v="Hyd"/>
    <s v="Spillage and/or inappropriate disposal"/>
    <s v="SW quality"/>
    <s v="Hydrocarbons, TDS, Hydraulic fracturing chemicals"/>
    <x v="84"/>
    <n v="3"/>
    <n v="5"/>
    <s v="Inappropriate disposal; Containment failure/leaching/flooding (e.g. lining material failure, loss of holding capacity, pipe failure, dam failure)"/>
    <n v="-1"/>
    <n v="-0.5"/>
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<n v="-0.5"/>
    <n v="0"/>
    <n v="1.5"/>
    <n v="4.5"/>
    <n v="2"/>
    <n v="4.5"/>
    <n v="3"/>
    <n v="1.5"/>
    <x v="1"/>
    <x v="2"/>
    <x v="13"/>
    <m/>
  </r>
  <r>
    <s v="Roads and infrastructure"/>
    <s v="R"/>
    <s v="Construction"/>
    <s v="C"/>
    <s v="Accommodation, administration, workshop, depots, service facilities"/>
    <s v="Acc"/>
    <s v="Soil erosion following heavy rainfall"/>
    <s v="SW quality"/>
    <s v="TSS"/>
    <x v="85"/>
    <n v="3"/>
    <n v="4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  <n v="3"/>
    <n v="1"/>
    <x v="0"/>
    <x v="2"/>
    <x v="5"/>
    <m/>
  </r>
  <r>
    <s v="Wells"/>
    <s v="W"/>
    <s v="Construction"/>
    <s v="C"/>
    <s v="Site preparation"/>
    <s v="Sit"/>
    <s v="Soil erosion following heavy rainfall"/>
    <s v="SW quality"/>
    <s v="TSS"/>
    <x v="86"/>
    <n v="3"/>
    <n v="4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  <n v="3"/>
    <n v="1"/>
    <x v="0"/>
    <x v="2"/>
    <x v="5"/>
    <m/>
  </r>
  <r>
    <s v="Wells"/>
    <s v="W"/>
    <s v="Exploration and appraisal"/>
    <s v="E"/>
    <s v="Site preparation"/>
    <s v="Sit"/>
    <s v="Soil erosion following heavy rainfall"/>
    <s v="SW quality"/>
    <s v="TSS"/>
    <x v="87"/>
    <n v="3"/>
    <n v="4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  <n v="3"/>
    <n v="1"/>
    <x v="0"/>
    <x v="2"/>
    <x v="5"/>
    <m/>
  </r>
  <r>
    <s v="Wells"/>
    <s v="W"/>
    <s v="Production"/>
    <s v="P"/>
    <s v="Untreated co-produced water storage, processing and disposal"/>
    <s v="Unt"/>
    <s v="Dam failure"/>
    <s v="SW quality, GW quality"/>
    <s v="TDS, Pollutants (e.g. metals/trace elements/sulfides/phosphorous)"/>
    <x v="88"/>
    <n v="4"/>
    <n v="7"/>
    <s v="Containment failure/leaching/flooding (e.g. lining material failure, loss of holding capacity, pipe failure, dam failure)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5"/>
    <n v="1"/>
    <n v="5"/>
    <n v="2.75"/>
    <n v="2.25"/>
    <x v="1"/>
    <x v="2"/>
    <x v="7"/>
    <m/>
  </r>
  <r>
    <s v="Wells"/>
    <s v="W"/>
    <s v="Exploration and appraisal"/>
    <s v="E"/>
    <s v="Surface water and mud storage and evaporation"/>
    <s v="Sur"/>
    <s v="Overflow and/or loss of containment"/>
    <s v="SW quality, GW quality"/>
    <s v="TSS, Drilling mud products, TDS"/>
    <x v="89"/>
    <n v="3"/>
    <n v="5"/>
    <s v="Containment failure/leaching/flooding (e.g. lining material failure, loss of holding capacity, pipe failure, dam failure)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4.5"/>
    <n v="1.5"/>
    <n v="4.5"/>
    <n v="2.75"/>
    <n v="1.75"/>
    <x v="1"/>
    <x v="2"/>
    <x v="6"/>
    <m/>
  </r>
  <r>
    <s v="Processing"/>
    <s v="P"/>
    <s v="Production"/>
    <s v="P"/>
    <s v="Fuel and oil storage facilities"/>
    <s v="Fue"/>
    <s v="Spillage"/>
    <s v="SW quality, GW quality"/>
    <s v="Hydrocarbons, Pollutants (e.g. metals/trace elements/sulfides/phosphorous), Chemicals"/>
    <x v="90"/>
    <n v="3"/>
    <n v="5"/>
    <s v="Human error, accident (e.g. containment loss, digging, ignition, logging machine fault, formation variation)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4.5"/>
    <n v="1.5"/>
    <n v="4.5"/>
    <n v="2.75"/>
    <n v="1.75"/>
    <x v="1"/>
    <x v="2"/>
    <x v="11"/>
    <m/>
  </r>
  <r>
    <s v="Wells"/>
    <s v="W"/>
    <s v="Exploration and appraisal"/>
    <s v="E"/>
    <s v="Ground-based geophysics"/>
    <s v="Gro"/>
    <s v="Interruption of natural surface drainage"/>
    <s v="SW directional characteristics, SW volume, SW quality"/>
    <s v="TSS, SW flow"/>
    <x v="91"/>
    <n v="3"/>
    <n v="4"/>
    <s v="Interrupting ephemeral water courses"/>
    <n v="-3"/>
    <n v="-2"/>
    <s v="Good design, monitoring, management (e.g. site selection, erosion control, engineering works, formation knowledge, monitor temp and water, pipe inspection, staff training)"/>
    <n v="0"/>
    <n v="3"/>
    <n v="0"/>
    <n v="5"/>
    <n v="0"/>
    <n v="2"/>
    <n v="2.5"/>
    <n v="2.5"/>
    <x v="0"/>
    <x v="1"/>
    <x v="4"/>
    <m/>
  </r>
  <r>
    <s v="Wells"/>
    <s v="W"/>
    <s v="Decomissioning"/>
    <s v="D"/>
    <s v="Materials delivery and storage"/>
    <s v="Mat"/>
    <s v="Spillage: on site"/>
    <s v="SW quality"/>
    <s v="Hydrocarbons"/>
    <x v="92"/>
    <n v="3"/>
    <n v="4"/>
    <s v="Human error, accident (e.g. containment loss, digging, ignition, logging machine fault, formation variation)"/>
    <n v="-1"/>
    <n v="-0.5"/>
    <s v="Careful handling; Good design, monitoring, management (e.g. site selection, erosion control, engineering works, formation knowledge, monitor temp and water, pipe inspection, staff training)"/>
    <n v="-0.5"/>
    <n v="0"/>
    <n v="1.5"/>
    <n v="3.5"/>
    <n v="2"/>
    <n v="3.5"/>
    <n v="2.5"/>
    <n v="1"/>
    <x v="1"/>
    <x v="2"/>
    <x v="11"/>
    <m/>
  </r>
  <r>
    <s v="Wells"/>
    <s v="W"/>
    <s v="Work-over"/>
    <s v="W"/>
    <s v="Materials delivery and storage"/>
    <s v="Mat"/>
    <s v="Spillage: on site"/>
    <s v="SW quality"/>
    <s v="Hydrocarbons"/>
    <x v="93"/>
    <n v="3"/>
    <n v="4"/>
    <s v="Human error, accident (e.g. containment loss, digging, ignition, logging machine fault, formation variation)"/>
    <n v="-1"/>
    <n v="-0.5"/>
    <s v="Careful handling; Good design, monitoring, management (e.g. site selection, erosion control, engineering works, formation knowledge, monitor temp and water, pipe inspection, staff training)"/>
    <n v="-0.5"/>
    <n v="0"/>
    <n v="1.5"/>
    <n v="3.5"/>
    <n v="2"/>
    <n v="3.5"/>
    <n v="2.5"/>
    <n v="1"/>
    <x v="1"/>
    <x v="2"/>
    <x v="11"/>
    <m/>
  </r>
  <r>
    <s v="Wells"/>
    <s v="W"/>
    <s v="Construction"/>
    <s v="C"/>
    <s v="Groundwater monitoring bore construction"/>
    <s v="Gro"/>
    <s v="Soil erosion following heavy rainfall"/>
    <s v="SW quality"/>
    <s v="TSS"/>
    <x v="94"/>
    <n v="3"/>
    <n v="4"/>
    <s v="Corridor/site vegetation removal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  <n v="2.5"/>
    <n v="1"/>
    <x v="0"/>
    <x v="2"/>
    <x v="5"/>
    <m/>
  </r>
  <r>
    <s v="Wells"/>
    <s v="W"/>
    <s v="Construction"/>
    <s v="C"/>
    <s v="Water injection / falloff test"/>
    <s v="Wat"/>
    <s v="Fluid loss to aquifer"/>
    <s v="GW quality"/>
    <s v="TDS"/>
    <x v="95"/>
    <n v="3"/>
    <n v="4"/>
    <s v="Inevitable, Deliberate"/>
    <n v="-1"/>
    <n v="-0.5"/>
    <s v="Standard Operating Procedure; Good design, monitoring, management (e.g. site selection, erosion control, engineering works, formation knowledge, monitor temp and water, pipe inspection, staff training)"/>
    <n v="-0.5"/>
    <n v="0"/>
    <n v="1.5"/>
    <n v="3.5"/>
    <n v="2"/>
    <n v="3.5"/>
    <n v="2.5"/>
    <n v="1"/>
    <x v="0"/>
    <x v="1"/>
    <x v="2"/>
    <m/>
  </r>
  <r>
    <s v="Roads and infrastructure"/>
    <s v="R"/>
    <s v="Construction"/>
    <s v="C"/>
    <s v="Accommodation, administration, workshop, depots, service facilities"/>
    <s v="Acc"/>
    <s v="Disruption of natural surface drainage"/>
    <s v="SW directional characteristics, SW volume, SW quality"/>
    <s v="TSS, SW flow"/>
    <x v="96"/>
    <n v="3"/>
    <n v="4"/>
    <s v="Diverting site/corridor drain line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  <n v="2.5"/>
    <n v="1"/>
    <x v="0"/>
    <x v="2"/>
    <x v="3"/>
    <m/>
  </r>
  <r>
    <s v="Wells"/>
    <s v="W"/>
    <s v="Exploration and appraisal"/>
    <s v="E"/>
    <s v="Site preparation"/>
    <s v="Sit"/>
    <s v="Disruption of natural surface drainage"/>
    <s v="SW directional characteristics, SW volume, SW quality"/>
    <s v="TSS, SW flow"/>
    <x v="97"/>
    <n v="3"/>
    <n v="4"/>
    <s v="Diverting site/corridor drain line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  <n v="2.5"/>
    <n v="1"/>
    <x v="0"/>
    <x v="2"/>
    <x v="3"/>
    <m/>
  </r>
  <r>
    <s v="Roads and infrastructure"/>
    <s v="R"/>
    <s v="Production"/>
    <s v="P"/>
    <s v="Accommodation, administration, workshop, depots, service facilities"/>
    <s v="Acc"/>
    <s v="Disruption of natural surface drainage"/>
    <s v="SW directional characteristics, SW volume, SW quality"/>
    <s v="TSS, SW flow"/>
    <x v="98"/>
    <n v="3"/>
    <n v="4"/>
    <s v="Diverting site/corridor drain line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  <n v="2.5"/>
    <n v="1"/>
    <x v="0"/>
    <x v="2"/>
    <x v="3"/>
    <m/>
  </r>
  <r>
    <s v="Roads and infrastructure"/>
    <s v="R"/>
    <s v="Production"/>
    <s v="P"/>
    <s v="Accommodation, administration, workshop, depots, service facilities"/>
    <s v="Acc"/>
    <s v="Soil erosion following heavy rainfall"/>
    <s v="SW quality"/>
    <s v="TSS"/>
    <x v="99"/>
    <n v="3"/>
    <n v="3"/>
    <s v="Corridor/site vegetation removal"/>
    <n v="-1"/>
    <n v="0"/>
    <s v="Good design, monitoring, management (e.g. site selection, erosion control, engineering works, formation knowledge, monitor temp and water, pipe inspection, staff training)"/>
    <n v="0"/>
    <n v="0"/>
    <n v="2"/>
    <n v="3"/>
    <n v="2"/>
    <n v="3"/>
    <n v="2.5"/>
    <n v="0.5"/>
    <x v="0"/>
    <x v="2"/>
    <x v="5"/>
    <m/>
  </r>
  <r>
    <s v="Roads and infrastructure"/>
    <s v="R"/>
    <s v="Exploration and appraisal"/>
    <s v="E"/>
    <s v="Fuel and oil "/>
    <s v="Fue"/>
    <s v="Spillage: e.g. diesel"/>
    <s v="SW quality, GW quality"/>
    <s v="Hydrocarbons"/>
    <x v="100"/>
    <n v="3"/>
    <n v="3"/>
    <s v="Human error, accident (e.g. containment loss, digging, ignition, logging machine fault, formation variation)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  <n v="2.5"/>
    <n v="0.5"/>
    <x v="1"/>
    <x v="2"/>
    <x v="11"/>
    <m/>
  </r>
  <r>
    <s v="Roads and infrastructure"/>
    <s v="R"/>
    <s v="Exploration and appraisal"/>
    <s v="E"/>
    <s v="Power and communications"/>
    <s v="Pow"/>
    <s v="Spillage: e.g. diesel"/>
    <s v="SW quality, GW quality"/>
    <s v="Hydrocarbons"/>
    <x v="101"/>
    <n v="3"/>
    <n v="3"/>
    <s v="Human error, accident (e.g. containment loss, digging, ignition, logging machine fault, formation variation)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  <n v="2.5"/>
    <n v="0.5"/>
    <x v="1"/>
    <x v="2"/>
    <x v="11"/>
    <m/>
  </r>
  <r>
    <s v="Roads and infrastructure"/>
    <s v="R"/>
    <s v="Exploration and appraisal"/>
    <s v="E"/>
    <s v="Temporary  Accommodation, administration, workshop, depots, service facilities"/>
    <s v="Tem"/>
    <s v="Spillage: e.g. diesel"/>
    <s v="SW quality, GW quality"/>
    <s v="Hydrocarbons"/>
    <x v="102"/>
    <n v="3"/>
    <n v="3"/>
    <s v="Human error, accident (e.g. containment loss, digging, ignition, logging machine fault, formation variation)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  <n v="2.5"/>
    <n v="0.5"/>
    <x v="1"/>
    <x v="2"/>
    <x v="11"/>
    <m/>
  </r>
  <r>
    <s v="Roads and infrastructure"/>
    <s v="R"/>
    <s v="Construction"/>
    <s v="C"/>
    <s v="Accommodation, administration, workshop, depots, service facilities"/>
    <s v="Acc"/>
    <s v="Spillage: e.g. diesel"/>
    <s v="SW quality, GW quality"/>
    <s v="Hydrocarbons"/>
    <x v="103"/>
    <n v="3"/>
    <n v="3"/>
    <s v="Human error, accident (e.g. containment loss, digging, ignition, logging machine fault, formation variation)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  <n v="2.5"/>
    <n v="0.5"/>
    <x v="1"/>
    <x v="2"/>
    <x v="11"/>
    <m/>
  </r>
  <r>
    <s v="Roads and infrastructure"/>
    <s v="R"/>
    <s v="Construction"/>
    <s v="C"/>
    <s v="Fuel and oil "/>
    <s v="Fue"/>
    <s v="Spillage: e.g. diesel"/>
    <s v="SW quality, GW quality"/>
    <s v="Hydrocarbons"/>
    <x v="104"/>
    <n v="3"/>
    <n v="3"/>
    <s v="Human error, accident (e.g. containment loss, digging, ignition, logging machine fault, formation variation)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  <n v="2.5"/>
    <n v="0.5"/>
    <x v="1"/>
    <x v="2"/>
    <x v="11"/>
    <m/>
  </r>
  <r>
    <s v="Roads and infrastructure"/>
    <s v="R"/>
    <s v="Construction"/>
    <s v="C"/>
    <s v="Power and communications"/>
    <s v="Pow"/>
    <s v="Spillage: e.g. diesel"/>
    <s v="SW quality, GW quality"/>
    <s v="Hydrocarbons"/>
    <x v="105"/>
    <n v="3"/>
    <n v="3"/>
    <s v="Human error, accident (e.g. containment loss, digging, ignition, logging machine fault, formation variation)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  <n v="2.5"/>
    <n v="0.5"/>
    <x v="1"/>
    <x v="2"/>
    <x v="11"/>
    <m/>
  </r>
  <r>
    <s v="Roads and infrastructure"/>
    <s v="R"/>
    <s v="Decomissioning"/>
    <s v="D"/>
    <s v="Fuel and oil "/>
    <s v="Fue"/>
    <s v="Spillage: e.g. diesel"/>
    <s v="SW quality, GW quality"/>
    <s v="Hydrocarbons"/>
    <x v="106"/>
    <n v="3"/>
    <n v="3"/>
    <s v="Human error, accident (e.g. containment loss, digging, ignition, logging machine fault, formation variation)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  <n v="2.5"/>
    <n v="0.5"/>
    <x v="1"/>
    <x v="2"/>
    <x v="11"/>
    <m/>
  </r>
  <r>
    <s v="Roads and infrastructure"/>
    <s v="R"/>
    <s v="Production"/>
    <s v="P"/>
    <s v="Accommodation, administration, workshop, depots, service facilities"/>
    <s v="Acc"/>
    <s v="Spillage: e.g. diesel"/>
    <s v="SW quality, GW quality"/>
    <s v="Hydrocarbons"/>
    <x v="107"/>
    <n v="3"/>
    <n v="3"/>
    <s v="Human error, accident (e.g. containment loss, digging, ignition, logging machine fault, formation variation)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  <n v="2.5"/>
    <n v="0.5"/>
    <x v="1"/>
    <x v="2"/>
    <x v="11"/>
    <m/>
  </r>
  <r>
    <s v="Roads and infrastructure"/>
    <s v="R"/>
    <s v="Production"/>
    <s v="P"/>
    <s v="Fuel and oil "/>
    <s v="Fue"/>
    <s v="Spillage: e.g. diesel"/>
    <s v="SW quality, GW quality"/>
    <s v="Hydrocarbons"/>
    <x v="108"/>
    <n v="3"/>
    <n v="3"/>
    <s v="Human error, accident (e.g. containment loss, digging, ignition, logging machine fault, formation variation)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  <n v="2.5"/>
    <n v="0.5"/>
    <x v="1"/>
    <x v="2"/>
    <x v="11"/>
    <m/>
  </r>
  <r>
    <s v="Roads and infrastructure"/>
    <s v="R"/>
    <s v="Production"/>
    <s v="P"/>
    <s v="Power and communications"/>
    <s v="Pow"/>
    <s v="Spillage: e.g. diesel"/>
    <s v="SW quality, GW quality"/>
    <s v="Hydrocarbons"/>
    <x v="109"/>
    <n v="3"/>
    <n v="3"/>
    <s v="Human error, accident (e.g. containment loss, digging, ignition, logging machine fault, formation variation)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  <n v="2.5"/>
    <n v="0.5"/>
    <x v="1"/>
    <x v="2"/>
    <x v="11"/>
    <m/>
  </r>
  <r>
    <s v="Processing"/>
    <s v="P"/>
    <s v="Production"/>
    <s v="P"/>
    <s v="Brine storage ponds, pumps and water disposal pipelines"/>
    <s v="Bri"/>
    <s v="Containment failure"/>
    <s v="SW quality, GW quality"/>
    <s v="TSS, TDS, pH, Pollutants (e.g. metals/trace elements/sulfides/phosphorous)"/>
    <x v="110"/>
    <n v="3"/>
    <n v="6"/>
    <s v="Poor design, construction, implementation, management (e.g. Abandonment practice, bore location, lack of knowledge, historical data records, sealing practices, geological characterisation); Natural disaster (e.g. bushfire, flooding, earthquake)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4.5"/>
    <n v="0.5"/>
    <n v="5"/>
    <n v="2.25"/>
    <n v="2.25"/>
    <x v="1"/>
    <x v="2"/>
    <x v="7"/>
    <m/>
  </r>
  <r>
    <s v="Wells"/>
    <s v="W"/>
    <s v="Exploration and appraisal"/>
    <s v="E"/>
    <s v="Ground-based geophysics"/>
    <s v="Gro"/>
    <s v="Soil erosion following heavy rainfall"/>
    <s v="SW quality"/>
    <s v="TSS"/>
    <x v="111"/>
    <n v="3"/>
    <n v="5"/>
    <s v="Corridor/site vegetation removal"/>
    <n v="-3"/>
    <n v="-0.5"/>
    <s v="Good design, monitoring, management (e.g. site selection, erosion control, engineering works, formation knowledge, monitor temp and water, pipe inspection, staff training)"/>
    <n v="0"/>
    <n v="0"/>
    <n v="0"/>
    <n v="4.5"/>
    <n v="0"/>
    <n v="4.5"/>
    <n v="2.25"/>
    <n v="2.25"/>
    <x v="0"/>
    <x v="2"/>
    <x v="5"/>
    <m/>
  </r>
  <r>
    <s v="Wells"/>
    <s v="W"/>
    <s v="Production"/>
    <s v="P"/>
    <s v="Treated co-produced water storage, processing and disposal"/>
    <s v="Tre"/>
    <s v="Dam failure"/>
    <s v="SW quality, GW quality"/>
    <s v="SW flow, SW quality, TSS, GW quality"/>
    <x v="112"/>
    <n v="4"/>
    <n v="6"/>
    <s v="Containment failure/leaching/flooding (e.g. lining material failure, loss of holding capacity, pipe failure, dam failure)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  <n v="2.25"/>
    <n v="1.75"/>
    <x v="1"/>
    <x v="2"/>
    <x v="7"/>
    <m/>
  </r>
  <r>
    <s v="Wells"/>
    <s v="W"/>
    <s v="Exploration and appraisal"/>
    <s v="E"/>
    <s v="Drilling and coring"/>
    <s v="Dri"/>
    <s v="Intersection of artesian aquifer"/>
    <s v="change in GW pressure"/>
    <s v="change in GW pressure"/>
    <x v="113"/>
    <n v="3"/>
    <n v="4"/>
    <s v="Poor design, construction, implementation, management (e.g. Abandonment practice, bore location, lack of knowledge, historical data records, sealing practices, geological characterisation)"/>
    <n v="-2.5"/>
    <n v="-1"/>
    <s v="Standard Operating Procedure; Good design, monitoring, management (e.g. site selection, erosion control, engineering works, formation knowledge, monitor temp and water, pipe inspection, staff training)"/>
    <n v="0"/>
    <n v="1"/>
    <n v="0.5"/>
    <n v="4"/>
    <n v="0.5"/>
    <n v="3"/>
    <n v="2.25"/>
    <n v="1.75"/>
    <x v="1"/>
    <x v="2"/>
    <x v="14"/>
    <m/>
  </r>
  <r>
    <s v="Pipelines"/>
    <s v="P"/>
    <s v="Production"/>
    <s v="P"/>
    <s v="Gas and water-gathering pipeline networks (well to processing plant)"/>
    <s v="Gas"/>
    <s v="Fire"/>
    <s v="SW quality, GW quality"/>
    <s v="TSS, Pollutants (e.g. metals/trace elements/sulfides/phosphorous), Hydrocarbons, Chemicals"/>
    <x v="114"/>
    <n v="4"/>
    <n v="6"/>
    <s v="Human error, accident (e.g. containment loss, digging, ignition, logging machine fault, formation variation); Natural disaster (e.g. bushfire, flooding, earthquake)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  <n v="2.25"/>
    <n v="1.75"/>
    <x v="1"/>
    <x v="2"/>
    <x v="11"/>
    <m/>
  </r>
  <r>
    <s v="Processing"/>
    <s v="P"/>
    <s v="Production"/>
    <s v="P"/>
    <s v="Gas processing plant "/>
    <s v="Gas"/>
    <s v="Fire"/>
    <s v="SW quality, GW quality"/>
    <s v="TSS, Pollutants (e.g. metals/trace elements/sulfides/phosphorous)"/>
    <x v="115"/>
    <n v="4"/>
    <n v="6"/>
    <s v="Ignition following pipe failure; Natural disaster (e.g. bushfire, flooding, earthquake)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  <n v="2.25"/>
    <n v="1.75"/>
    <x v="1"/>
    <x v="2"/>
    <x v="11"/>
    <m/>
  </r>
  <r>
    <s v="Pipelines"/>
    <s v="P"/>
    <s v="Production"/>
    <s v="P"/>
    <s v="Trunk gas pipelines and associated easements (processing plant to town)"/>
    <s v="Tru"/>
    <s v="Fire"/>
    <s v="SW quality, GW quality"/>
    <s v="TSS, Pollutants (e.g. metals/trace elements/sulfides/phosphorous)"/>
    <x v="116"/>
    <n v="4"/>
    <n v="6"/>
    <s v="Ignition following pipe failure; Natural disaster (e.g. bushfire, flooding, earthquake)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  <n v="2.25"/>
    <n v="1.75"/>
    <x v="1"/>
    <x v="2"/>
    <x v="11"/>
    <m/>
  </r>
  <r>
    <s v="Pipelines"/>
    <s v="P"/>
    <s v="Construction"/>
    <s v="C"/>
    <s v="Fresh water (RO Permeate) pipelines, pumps and reticulation systems (Water leaving processing plant - to external i.e. Town)"/>
    <s v="Fre"/>
    <s v="Temporary disruption to natural surface water course (e.g. sandbagging a creek to lay pipe)"/>
    <s v="SW flow"/>
    <s v="SW flow"/>
    <x v="117"/>
    <n v="3"/>
    <n v="4"/>
    <s v="Inevitable, Deliberate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  <n v="2.25"/>
    <n v="1.25"/>
    <x v="0"/>
    <x v="1"/>
    <x v="4"/>
    <m/>
  </r>
  <r>
    <s v="Pipelines"/>
    <s v="P"/>
    <s v="Construction"/>
    <s v="C"/>
    <s v="Gas and water-gathering pipeline networks (well to processing plant)"/>
    <s v="Gas"/>
    <s v="Temporary disruption to natural surface water course (e.g. sandbagging a creek to lay pipe)"/>
    <s v="SW flow"/>
    <s v="SW flow"/>
    <x v="118"/>
    <n v="3"/>
    <n v="4"/>
    <s v="Inevitable, Deliberate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  <n v="2.25"/>
    <n v="1.25"/>
    <x v="0"/>
    <x v="1"/>
    <x v="4"/>
    <m/>
  </r>
  <r>
    <s v="Pipelines"/>
    <s v="P"/>
    <s v="Construction"/>
    <s v="C"/>
    <s v="Treated co-produced water pipelines and pumps"/>
    <s v="Tre"/>
    <s v="Temporary disruption to natural surface water course (e.g. sandbagging a creek to lay pipe)"/>
    <s v="SW flow"/>
    <s v="SW flow"/>
    <x v="119"/>
    <n v="3"/>
    <n v="4"/>
    <s v="Inevitable, Deliberate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  <n v="2.25"/>
    <n v="1.25"/>
    <x v="0"/>
    <x v="1"/>
    <x v="4"/>
    <m/>
  </r>
  <r>
    <s v="Pipelines"/>
    <s v="P"/>
    <s v="Construction"/>
    <s v="C"/>
    <s v="Trunk gas pipelines and associated easements (processing plant to town)"/>
    <s v="Tru"/>
    <s v="Temporary disruption to natural surface water course (e.g. sandbagging a creek to lay pipe)"/>
    <s v="SW flow"/>
    <s v="SW flow"/>
    <x v="120"/>
    <n v="3"/>
    <n v="4"/>
    <s v="Inevitable, Deliberate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  <n v="2.25"/>
    <n v="1.25"/>
    <x v="0"/>
    <x v="1"/>
    <x v="4"/>
    <m/>
  </r>
  <r>
    <s v="Wells"/>
    <s v="W"/>
    <s v="Exploration and appraisal"/>
    <s v="E"/>
    <s v="Drilling and coring"/>
    <s v="Dri"/>
    <s v="Very localised watertable reduction"/>
    <s v="GW level"/>
    <s v="GW level"/>
    <x v="121"/>
    <n v="3"/>
    <n v="4"/>
    <s v="Number of drilling control issues"/>
    <n v="-2.5"/>
    <n v="-2.5"/>
    <s v="Good design, monitoring, management (e.g. site selection, erosion control, engineering works, formation knowledge, monitor temp and water, pipe inspection, staff training)"/>
    <n v="0.5"/>
    <n v="2"/>
    <n v="1"/>
    <n v="3.5"/>
    <n v="0.5"/>
    <n v="1.5"/>
    <n v="2.25"/>
    <n v="1.25"/>
    <x v="0"/>
    <x v="2"/>
    <x v="14"/>
    <m/>
  </r>
  <r>
    <s v="Processing"/>
    <s v="P"/>
    <s v="Decomissioning"/>
    <s v="D"/>
    <s v="Process production plant"/>
    <s v="Pro"/>
    <s v="Spillage"/>
    <s v="SW quality, GW quality"/>
    <s v="Hydrocarbons, Pollutants (e.g. metals/trace elements/sulfides/phosphorous), Chemicals"/>
    <x v="122"/>
    <n v="3"/>
    <n v="4"/>
    <s v="Human error, accident (e.g. containment loss, digging, ignition, logging machine fault, formation variation)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  <n v="2.25"/>
    <n v="1.25"/>
    <x v="1"/>
    <x v="2"/>
    <x v="11"/>
    <m/>
  </r>
  <r>
    <s v="Wells"/>
    <s v="W"/>
    <s v="Construction"/>
    <s v="C"/>
    <s v="Groundwater monitoring bore construction"/>
    <s v="Gro"/>
    <s v="Cuttings disposal"/>
    <s v="SW quality"/>
    <s v="TSS, Drilling mud products, TDS"/>
    <x v="123"/>
    <n v="3"/>
    <n v="4"/>
    <s v="Inappropriate disposal"/>
    <n v="-2"/>
    <n v="-0.5"/>
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<n v="-0.5"/>
    <n v="0"/>
    <n v="0.5"/>
    <n v="3.5"/>
    <n v="1"/>
    <n v="3.5"/>
    <n v="2"/>
    <n v="1.5"/>
    <x v="1"/>
    <x v="2"/>
    <x v="13"/>
    <m/>
  </r>
  <r>
    <s v="Wells"/>
    <s v="W"/>
    <s v="Construction"/>
    <s v="C"/>
    <s v="Drill stem testing (extraction)"/>
    <s v="Dri"/>
    <s v="Recovered fluid disposal"/>
    <s v="SW quality"/>
    <s v="TSS, Drilling mud products, TDS"/>
    <x v="124"/>
    <n v="3"/>
    <n v="4"/>
    <s v="Inappropriate disposal; Containment failure/leaching/flooding (e.g. lining material failure, loss of holding capacity, pipe failure, dam failure)"/>
    <n v="-2"/>
    <n v="-0.5"/>
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<n v="-0.5"/>
    <n v="0"/>
    <n v="0.5"/>
    <n v="3.5"/>
    <n v="1"/>
    <n v="3.5"/>
    <n v="2"/>
    <n v="1.5"/>
    <x v="1"/>
    <x v="2"/>
    <x v="13"/>
    <m/>
  </r>
  <r>
    <s v="Roads and infrastructure"/>
    <s v="R"/>
    <s v="Exploration and appraisal"/>
    <s v="E"/>
    <s v="Construction of access roads and easements (e.g. for drilling rigs and equipment)"/>
    <s v="Con"/>
    <s v="Soil erosion following heavy rainfall"/>
    <s v="SW quality"/>
    <s v="TSS"/>
    <x v="125"/>
    <n v="3"/>
    <n v="4"/>
    <s v="Corridor/site vegetation removal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  <n v="2"/>
    <n v="1"/>
    <x v="0"/>
    <x v="2"/>
    <x v="5"/>
    <m/>
  </r>
  <r>
    <s v="Wells"/>
    <s v="W"/>
    <s v="Construction"/>
    <s v="C"/>
    <s v="Remediation"/>
    <s v="Rem"/>
    <s v="Mud spillage and poor rubbish disposal"/>
    <s v="SW quality"/>
    <s v="TSS, Drilling mud products, TDS"/>
    <x v="126"/>
    <n v="3"/>
    <n v="4"/>
    <s v="Human error, accident (e.g. containment loss, digging, ignition, logging machine fault, formation variation)"/>
    <n v="-1.5"/>
    <n v="-0.5"/>
    <s v="Regulations (e.g. abandonment practice, irrigation management practice, logging practice, disposal practice, waste disposal, bore construction standards and post-cement logging, guidelines for slug testing planning)"/>
    <n v="-0.5"/>
    <n v="-0.5"/>
    <n v="1"/>
    <n v="3"/>
    <n v="1.5"/>
    <n v="3.5"/>
    <n v="2"/>
    <n v="1"/>
    <x v="1"/>
    <x v="2"/>
    <x v="11"/>
    <m/>
  </r>
  <r>
    <s v="Wells"/>
    <s v="W"/>
    <s v="Exploration and appraisal"/>
    <s v="E"/>
    <s v="Site clean-up and rehabilitation"/>
    <s v="Sit"/>
    <s v="Mud and drill cutting spillage"/>
    <s v="SW quality"/>
    <s v="TSS, Drilling mud products, TDS"/>
    <x v="127"/>
    <n v="3"/>
    <n v="4"/>
    <s v="Human error, accident (e.g. containment loss, digging, ignition, logging machine fault, formation variation)"/>
    <n v="-1.5"/>
    <n v="-0.5"/>
    <s v="Regulations (e.g. abandonment practice, irrigation management practice, logging practice, disposal practice, waste disposal, bore construction standards and post-cement logging, guidelines for slug testing planning)"/>
    <n v="-0.5"/>
    <n v="-0.5"/>
    <n v="1"/>
    <n v="3"/>
    <n v="1.5"/>
    <n v="3.5"/>
    <n v="2"/>
    <n v="1"/>
    <x v="1"/>
    <x v="2"/>
    <x v="11"/>
    <m/>
  </r>
  <r>
    <s v="Processing"/>
    <s v="P"/>
    <s v="Construction"/>
    <s v="C"/>
    <s v="Brine storage ponds, pumps and water disposal pipelines"/>
    <s v="Bri"/>
    <s v="Impacts of ground support staff"/>
    <s v="SW quality"/>
    <s v="Pollutants (e.g. metals/trace elements/sulfides/phosphorous)"/>
    <x v="128"/>
    <n v="3"/>
    <n v="4"/>
    <s v="Litter, spills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  <n v="2"/>
    <n v="1"/>
    <x v="1"/>
    <x v="2"/>
    <x v="15"/>
    <m/>
  </r>
  <r>
    <s v="Pipelines"/>
    <s v="P"/>
    <s v="Construction"/>
    <s v="C"/>
    <s v="Gas and water-gathering pipeline networks (well to processing plant)"/>
    <s v="Gas"/>
    <s v="Impacts of ground support staff"/>
    <s v="SW quality"/>
    <s v="Pollutants (e.g. metals/trace elements/sulfides/phosphorous)"/>
    <x v="129"/>
    <n v="3"/>
    <n v="4"/>
    <s v="Litter, spills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  <n v="2"/>
    <n v="1"/>
    <x v="1"/>
    <x v="2"/>
    <x v="15"/>
    <m/>
  </r>
  <r>
    <s v="Processing"/>
    <s v="P"/>
    <s v="Construction"/>
    <s v="C"/>
    <s v="Gas processing plant "/>
    <s v="Gas"/>
    <s v="Impacts of ground support staff"/>
    <s v="SW quality"/>
    <s v="Pollutants (e.g. metals/trace elements/sulfides/phosphorous)"/>
    <x v="130"/>
    <n v="3"/>
    <n v="4"/>
    <s v="Litter, spills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  <n v="2"/>
    <n v="1"/>
    <x v="1"/>
    <x v="2"/>
    <x v="15"/>
    <m/>
  </r>
  <r>
    <s v="Processing"/>
    <s v="P"/>
    <s v="Construction"/>
    <s v="C"/>
    <s v="Hypersaline brine ponds"/>
    <s v="Hyp"/>
    <s v="Impacts of ground support staff"/>
    <s v="SW quality"/>
    <s v="Pollutants (e.g. metals/trace elements/sulfides/phosphorous)"/>
    <x v="131"/>
    <n v="3"/>
    <n v="4"/>
    <s v="Litter, spills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  <n v="2"/>
    <n v="1"/>
    <x v="1"/>
    <x v="2"/>
    <x v="15"/>
    <m/>
  </r>
  <r>
    <s v="Processing"/>
    <s v="P"/>
    <s v="Construction"/>
    <s v="C"/>
    <s v="Treated water pond"/>
    <s v="Tre"/>
    <s v="Impacts of ground support staff"/>
    <s v="SW quality"/>
    <s v="Pollutants (e.g. metals/trace elements/sulfides/phosphorous)"/>
    <x v="132"/>
    <n v="3"/>
    <n v="4"/>
    <s v="Litter, spills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  <n v="2"/>
    <n v="1"/>
    <x v="1"/>
    <x v="2"/>
    <x v="15"/>
    <m/>
  </r>
  <r>
    <s v="Pipelines"/>
    <s v="P"/>
    <s v="Construction"/>
    <s v="C"/>
    <s v="Trunk gas pipelines and associated easements (processing plant to town)"/>
    <s v="Tru"/>
    <s v="Impacts of ground support staff"/>
    <s v="SW quality"/>
    <s v="Pollutants (e.g. metals/trace elements/sulfides/phosphorous)"/>
    <x v="133"/>
    <n v="3"/>
    <n v="4"/>
    <s v="Litter, spills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  <n v="2"/>
    <n v="1"/>
    <x v="1"/>
    <x v="2"/>
    <x v="15"/>
    <m/>
  </r>
  <r>
    <s v="Processing"/>
    <s v="P"/>
    <s v="Construction"/>
    <s v="C"/>
    <s v="Water treatment plant (RO, fixed resin, fixed disc, electrochemical, etc)"/>
    <s v="Wat"/>
    <s v="Impacts of ground support staff"/>
    <s v="SW quality"/>
    <s v="Pollutants (e.g. metals/trace elements/sulfides/phosphorous)"/>
    <x v="134"/>
    <n v="3"/>
    <n v="4"/>
    <s v="Litter, spills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  <n v="2"/>
    <n v="1"/>
    <x v="1"/>
    <x v="2"/>
    <x v="15"/>
    <m/>
  </r>
  <r>
    <s v="Processing"/>
    <s v="P"/>
    <s v="Decomissioning"/>
    <s v="D"/>
    <s v="Process production plant"/>
    <s v="Pro"/>
    <s v="Impacts of ground support staff"/>
    <s v="SW quality"/>
    <s v="Pollutants (e.g. metals/trace elements/sulfides/phosphorous)"/>
    <x v="135"/>
    <n v="3"/>
    <n v="4"/>
    <s v="Litter, spills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  <n v="2"/>
    <n v="1"/>
    <x v="1"/>
    <x v="2"/>
    <x v="15"/>
    <m/>
  </r>
  <r>
    <s v="Roads and infrastructure"/>
    <s v="R"/>
    <s v="Exploration and appraisal"/>
    <s v="E"/>
    <s v="Temporary  Accommodation, administration, workshop, depots, service facilities"/>
    <s v="Tem"/>
    <s v="Disruption of natural surface drainage"/>
    <s v="SW directional characteristics, SW volume, SW quality"/>
    <s v="TSS, SW flow"/>
    <x v="136"/>
    <n v="3"/>
    <n v="3"/>
    <s v="Diverting site/corridor drain line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2.5"/>
    <n v="1.5"/>
    <n v="2.5"/>
    <n v="2"/>
    <n v="0.5"/>
    <x v="0"/>
    <x v="2"/>
    <x v="3"/>
    <m/>
  </r>
  <r>
    <s v="Wells"/>
    <s v="W"/>
    <s v="Exploration and appraisal"/>
    <s v="E"/>
    <s v="Drilling and coring"/>
    <s v="Dri"/>
    <s v="Imbalance of mud pressure between well and aquifer"/>
    <s v="GW quality"/>
    <s v="Drilling mud products, TDS"/>
    <x v="137"/>
    <n v="3"/>
    <n v="4"/>
    <s v="Number of drilling control issues"/>
    <n v="-2.5"/>
    <n v="-1"/>
    <s v="Good design, monitoring, management (e.g. site selection, erosion control, engineering works, formation knowledge, monitor temp and water, pipe inspection, staff training)"/>
    <n v="-0.5"/>
    <n v="0.5"/>
    <n v="0"/>
    <n v="3.5"/>
    <n v="0.5"/>
    <n v="3"/>
    <n v="1.75"/>
    <n v="1.75"/>
    <x v="1"/>
    <x v="1"/>
    <x v="2"/>
    <m/>
  </r>
  <r>
    <s v="Processing"/>
    <s v="P"/>
    <s v="Production"/>
    <s v="P"/>
    <s v="Treated water pond"/>
    <s v="Tre"/>
    <s v="Containment failure"/>
    <s v="SW quality, GW quality"/>
    <s v="TSS, TDS, pH, Pollutants (e.g. metals/trace elements/sulfides/phosphorous)"/>
    <x v="138"/>
    <n v="3"/>
    <n v="5"/>
    <s v="Poor design, construction, implementation, management (e.g. Abandonment practice, bore location, lack of knowledge, historical data records, sealing practices, geological characterisation); Natural disaster (e.g. bushfire, flooding, earthquake)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3.5"/>
    <n v="0.5"/>
    <n v="4"/>
    <n v="1.75"/>
    <n v="1.75"/>
    <x v="1"/>
    <x v="2"/>
    <x v="7"/>
    <m/>
  </r>
  <r>
    <s v="Processing"/>
    <s v="P"/>
    <s v="Production"/>
    <s v="P"/>
    <s v="Fuel and oil storage facilities"/>
    <s v="Fue"/>
    <s v="Fire"/>
    <s v="SW quality, GW quality"/>
    <s v="TSS, Pollutants (e.g. metals/trace elements/sulfides/phosphorous), Hydrocarbons, Chemicals"/>
    <x v="139"/>
    <n v="3"/>
    <n v="5"/>
    <s v="Human error, accident (e.g. containment loss, digging, ignition, logging machine fault, formation variation); Natural disaster (e.g. bushfire, flooding, earthquake)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3.5"/>
    <n v="0.5"/>
    <n v="3.5"/>
    <n v="1.75"/>
    <n v="1.75"/>
    <x v="1"/>
    <x v="2"/>
    <x v="11"/>
    <m/>
  </r>
  <r>
    <s v="Wells"/>
    <s v="W"/>
    <s v="Exploration and appraisal"/>
    <s v="E"/>
    <s v="Drill stem testing (extraction)"/>
    <s v="Dri"/>
    <s v="Recovered fluid disposal"/>
    <s v="SW quality"/>
    <s v="TSS, Drilling mud products, TDS"/>
    <x v="140"/>
    <n v="3"/>
    <n v="4"/>
    <s v="Inappropriate disposal; Containment failure/leaching/flooding (e.g. lining material failure, loss of holding capacity, pipe failure, dam failure)"/>
    <n v="-2"/>
    <n v="-1"/>
    <s v="Regulations (e.g. abandonment practice, irrigation management practice, logging practice, disposal practice, waste disposal, bore construction standards and post-cement logging, guidelines for slug testing planning)"/>
    <n v="-0.5"/>
    <n v="0"/>
    <n v="0.5"/>
    <n v="3"/>
    <n v="1"/>
    <n v="3"/>
    <n v="1.75"/>
    <n v="1.25"/>
    <x v="1"/>
    <x v="2"/>
    <x v="13"/>
    <m/>
  </r>
  <r>
    <s v="Processing"/>
    <s v="P"/>
    <s v="Decomissioning"/>
    <s v="D"/>
    <s v="Process production plant"/>
    <s v="Pro"/>
    <s v="Fire"/>
    <s v="SW quality, GW quality"/>
    <s v="TSS, Pollutants (e.g. metals/trace elements/sulfides/phosphorous), Hydrocarbons, Chemicals"/>
    <x v="141"/>
    <n v="3"/>
    <n v="4"/>
    <s v="Human error, accident (e.g. containment loss, digging, ignition, logging machine fault, formation variation)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  <n v="1.75"/>
    <n v="1.25"/>
    <x v="1"/>
    <x v="2"/>
    <x v="11"/>
    <m/>
  </r>
  <r>
    <s v="Processing"/>
    <s v="P"/>
    <s v="Production"/>
    <s v="P"/>
    <s v="Gas compression stations"/>
    <s v="Gas"/>
    <s v="Fire"/>
    <s v="SW quality, GW quality"/>
    <s v="TSS, Pollutants (e.g. metals/trace elements/sulfides/phosphorous)"/>
    <x v="142"/>
    <n v="4"/>
    <n v="5"/>
    <s v="Ignition following pipe failure; Natural disaster (e.g. bushfire, flooding, earthquake)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  <n v="1.75"/>
    <n v="1.25"/>
    <x v="1"/>
    <x v="2"/>
    <x v="11"/>
    <m/>
  </r>
  <r>
    <s v="Wells"/>
    <s v="W"/>
    <s v="Construction"/>
    <s v="C"/>
    <s v="Horizontal drilling"/>
    <s v="Hor"/>
    <s v="Accidental intersection of aquifer"/>
    <s v="GW quality, change in GW pressure"/>
    <s v="change in GW pressure, TDS, TSS"/>
    <x v="143"/>
    <n v="4"/>
    <n v="5"/>
    <s v="Human error, accident (e.g. containment loss, digging, ignition, logging machine fault, formation variation)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  <n v="1.75"/>
    <n v="1.25"/>
    <x v="1"/>
    <x v="1"/>
    <x v="2"/>
    <m/>
  </r>
  <r>
    <s v="Wells"/>
    <s v="W"/>
    <s v="Construction"/>
    <s v="C"/>
    <s v="Drilling and logging"/>
    <s v="Dri"/>
    <s v="Localised watertable reduction"/>
    <s v="GW level"/>
    <s v="GW level"/>
    <x v="144"/>
    <n v="3"/>
    <n v="4"/>
    <s v="Number of drilling control issues"/>
    <n v="-3"/>
    <n v="-2.5"/>
    <s v="Good design, monitoring, management (e.g. site selection, erosion control, engineering works, formation knowledge, monitor temp and water, pipe inspection, staff training)"/>
    <n v="0.5"/>
    <n v="1"/>
    <n v="0.5"/>
    <n v="2.5"/>
    <n v="0"/>
    <n v="1.5"/>
    <n v="1.5"/>
    <n v="1"/>
    <x v="1"/>
    <x v="2"/>
    <x v="14"/>
    <m/>
  </r>
  <r>
    <s v="Processing"/>
    <s v="P"/>
    <s v="Production"/>
    <s v="P"/>
    <s v="Staff movement and activities"/>
    <s v="Sta"/>
    <s v="Impacts of ground support staff"/>
    <s v="SW quality"/>
    <s v="Pollutants (e.g. metals/trace elements/sulfides/phosphorous)"/>
    <x v="145"/>
    <n v="3"/>
    <n v="3"/>
    <s v="Litter, spills"/>
    <n v="-2"/>
    <n v="-1"/>
    <s v="Good design, monitoring, management (e.g. site selection, erosion control, engineering works, formation knowledge, monitor temp and water, pipe inspection, staff training)"/>
    <n v="0"/>
    <n v="0"/>
    <n v="1"/>
    <n v="2"/>
    <n v="1"/>
    <n v="2"/>
    <n v="1.5"/>
    <n v="0.5"/>
    <x v="1"/>
    <x v="2"/>
    <x v="15"/>
    <m/>
  </r>
  <r>
    <s v="Processing"/>
    <s v="P"/>
    <s v="Production"/>
    <s v="P"/>
    <s v="Power generation facility (for processing plant)"/>
    <s v="Pow"/>
    <s v="Fire"/>
    <s v="SW quality, GW quality"/>
    <s v="TSS, Pollutants (e.g. metals/trace elements/sulfides/phosphorous)"/>
    <x v="146"/>
    <n v="3"/>
    <n v="4"/>
    <s v="Containment failure/leaching/flooding (e.g. lining material failure, loss of holding capacity, pipe failure, dam failure); Natural disaster (e.g. bushfire, flooding, earthquake)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  <n v="1.25"/>
    <n v="1.25"/>
    <x v="1"/>
    <x v="2"/>
    <x v="7"/>
    <m/>
  </r>
  <r>
    <s v="Roads and infrastructure"/>
    <s v="R"/>
    <s v="Construction"/>
    <s v="C"/>
    <s v="Construction of access roads and easements (e.g. for drilling rigs and equipment)"/>
    <s v="Con"/>
    <s v="Impacts of ground support staff"/>
    <s v="SW quality"/>
    <s v="Pollutants (e.g. metals/trace elements/sulfides/phosphorous)"/>
    <x v="147"/>
    <n v="3"/>
    <n v="4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2"/>
    <x v="15"/>
    <m/>
  </r>
  <r>
    <s v="Processing"/>
    <s v="P"/>
    <s v="Construction"/>
    <s v="C"/>
    <s v="Gas compression stations"/>
    <s v="Gas"/>
    <s v="Impacts of ground support staff"/>
    <s v="SW quality"/>
    <s v="Pollutants (e.g. metals/trace elements/sulfides/phosphorous)"/>
    <x v="148"/>
    <n v="3"/>
    <n v="4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2"/>
    <x v="15"/>
    <m/>
  </r>
  <r>
    <s v="Processing"/>
    <s v="P"/>
    <s v="Construction"/>
    <s v="C"/>
    <s v="Gas-gathering  pipeline networks "/>
    <s v="Gas"/>
    <s v="Impacts of ground support staff"/>
    <s v="SW quality"/>
    <s v="Pollutants (e.g. metals/trace elements/sulfides/phosphorous)"/>
    <x v="149"/>
    <n v="3"/>
    <n v="4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2"/>
    <x v="15"/>
    <m/>
  </r>
  <r>
    <s v="Processing"/>
    <s v="P"/>
    <s v="Construction"/>
    <s v="C"/>
    <s v="Power generation facility (for processing plant)"/>
    <s v="Pow"/>
    <s v="Impacts of ground support staff"/>
    <s v="SW quality"/>
    <s v="Pollutants (e.g. metals/trace elements/sulfides/phosphorous)"/>
    <x v="150"/>
    <n v="3"/>
    <n v="4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2"/>
    <x v="15"/>
    <m/>
  </r>
  <r>
    <s v="Wells"/>
    <s v="W"/>
    <s v="Construction"/>
    <s v="C"/>
    <s v="Site preparation"/>
    <s v="Sit"/>
    <s v="Impacts of ground support staff"/>
    <s v="SW quality"/>
    <s v="Pollutants (e.g. metals/trace elements/sulfides/phosphorous)"/>
    <x v="151"/>
    <n v="3"/>
    <n v="4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2"/>
    <x v="15"/>
    <m/>
  </r>
  <r>
    <s v="Roads and infrastructure"/>
    <s v="R"/>
    <s v="Exploration and appraisal"/>
    <s v="E"/>
    <s v="Construction of access roads and easements (e.g. for drilling rigs and equipment)"/>
    <s v="Con"/>
    <s v="Impacts of ground support staff"/>
    <s v="SW quality"/>
    <s v="Pollutants (e.g. metals/trace elements/sulfides/phosphorous)"/>
    <x v="152"/>
    <n v="3"/>
    <n v="4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2"/>
    <x v="15"/>
    <m/>
  </r>
  <r>
    <s v="Wells"/>
    <s v="W"/>
    <s v="Exploration and appraisal"/>
    <s v="E"/>
    <s v="Site preparation"/>
    <s v="Sit"/>
    <s v="Impacts of ground support staff"/>
    <s v="SW quality"/>
    <s v="Pollutants (e.g. metals/trace elements/sulfides/phosphorous)"/>
    <x v="153"/>
    <n v="3"/>
    <n v="4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2"/>
    <x v="15"/>
    <m/>
  </r>
  <r>
    <s v="Wells"/>
    <s v="W"/>
    <s v="Work over"/>
    <s v="W"/>
    <s v="Site preparation"/>
    <s v="Sit"/>
    <s v="Impacts of ground support staff"/>
    <s v="SW quality"/>
    <s v="Pollutants (e.g. metals/trace elements/sulfides/phosphorous)"/>
    <x v="154"/>
    <n v="3"/>
    <n v="4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  <n v="1.25"/>
    <n v="1.25"/>
    <x v="1"/>
    <x v="2"/>
    <x v="15"/>
    <m/>
  </r>
  <r>
    <s v="Roads and infrastructure"/>
    <s v="R"/>
    <s v="Construction"/>
    <s v="C"/>
    <s v="Sewage treatment and disposal"/>
    <s v="Sew"/>
    <s v="Spillage: e.g. of sewage"/>
    <s v="SW quality"/>
    <s v="Organic pollutants"/>
    <x v="155"/>
    <n v="3"/>
    <n v="3"/>
    <s v="Human error, accident (e.g. containment loss, digging, ignition, logging machine fault, formation variation)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  <n v="1.25"/>
    <n v="0.75"/>
    <x v="1"/>
    <x v="2"/>
    <x v="11"/>
    <m/>
  </r>
  <r>
    <s v="Roads and infrastructure"/>
    <s v="R"/>
    <s v="Decomissioning"/>
    <s v="D"/>
    <s v="Sewage treatment and disposal"/>
    <s v="Sew"/>
    <s v="Spillage: e.g. of sewage"/>
    <s v="SW quality"/>
    <s v="Organic pollutants"/>
    <x v="156"/>
    <n v="3"/>
    <n v="3"/>
    <s v="Human error, accident (e.g. containment loss, digging, ignition, logging machine fault, formation variation)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  <n v="1.25"/>
    <n v="0.75"/>
    <x v="1"/>
    <x v="2"/>
    <x v="11"/>
    <m/>
  </r>
  <r>
    <s v="Roads and infrastructure"/>
    <s v="R"/>
    <s v="Production"/>
    <s v="P"/>
    <s v="Sewage treatment and disposal"/>
    <s v="Sew"/>
    <s v="Spillage: e.g. of sewage"/>
    <s v="SW quality"/>
    <s v="Organic pollutants"/>
    <x v="157"/>
    <n v="3"/>
    <n v="3"/>
    <s v="Human error, accident (e.g. containment loss, digging, ignition, logging machine fault, formation variation)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  <n v="1.25"/>
    <n v="0.75"/>
    <x v="1"/>
    <x v="2"/>
    <x v="11"/>
    <m/>
  </r>
  <r>
    <s v="Wells"/>
    <s v="W"/>
    <s v="Exploration and appraisal"/>
    <s v="E"/>
    <s v="Ground-based geophysics"/>
    <s v="Gro"/>
    <s v="Impacts of ground support staff"/>
    <s v="SW quality"/>
    <s v="Pollutants (e.g. metals/trace elements/sulfides/phosphorous)"/>
    <x v="158"/>
    <n v="3"/>
    <n v="4"/>
    <s v="Litter, spills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  <n v="1"/>
    <n v="1.5"/>
    <x v="1"/>
    <x v="2"/>
    <x v="15"/>
    <m/>
  </r>
  <r>
    <s v="Processing"/>
    <s v="P"/>
    <s v="Production"/>
    <s v="P"/>
    <s v="Gas-gathering  pipeline networks "/>
    <s v="Gas"/>
    <s v="Fire"/>
    <s v="SW quality, GW quality"/>
    <s v="TSS, Pollutants (e.g. metals/trace elements/sulfides/phosphorous)"/>
    <x v="159"/>
    <n v="3"/>
    <n v="4"/>
    <s v="Ignition following pipe failure; Natural disaster (e.g. bushfire, flooding, earthquake)"/>
    <n v="-3"/>
    <n v="-2"/>
    <s v="Good design, monitoring, management (e.g. site selection, erosion control, engineering works, formation knowledge, monitor temp and water, pipe inspection, staff training)"/>
    <n v="-0.5"/>
    <n v="0"/>
    <n v="-0.5"/>
    <n v="2"/>
    <n v="0"/>
    <n v="2"/>
    <n v="0.75"/>
    <n v="1.25"/>
    <x v="1"/>
    <x v="2"/>
    <x v="11"/>
    <m/>
  </r>
  <r>
    <s v="Roads and infrastructure"/>
    <s v="R"/>
    <s v="Construction"/>
    <s v="C"/>
    <s v="Accommodation, administration, workshop, depots, service facilities"/>
    <s v="Acc"/>
    <s v="Impacts of ground support staff"/>
    <s v="SW quality"/>
    <s v="Pollutants (e.g. metals/trace elements/sulfides/phosphorous)"/>
    <x v="160"/>
    <n v="3"/>
    <n v="3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  <n v="0.75"/>
    <n v="0.75"/>
    <x v="1"/>
    <x v="2"/>
    <x v="15"/>
    <m/>
  </r>
  <r>
    <s v="Processing"/>
    <s v="P"/>
    <s v="Construction"/>
    <s v="C"/>
    <s v="Fuel and oil storage facilities"/>
    <s v="Fue"/>
    <s v="Impacts of ground support staff"/>
    <s v="SW quality"/>
    <s v="Pollutants (e.g. metals/trace elements/sulfides/phosphorous)"/>
    <x v="161"/>
    <n v="3"/>
    <n v="3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  <n v="0.75"/>
    <n v="0.75"/>
    <x v="1"/>
    <x v="2"/>
    <x v="15"/>
    <m/>
  </r>
  <r>
    <s v="Roads and infrastructure"/>
    <s v="R"/>
    <s v="Exploration and appraisal"/>
    <s v="E"/>
    <s v="Temporary  Accommodation, administration, workshop, depots, service facilities"/>
    <s v="Tem"/>
    <s v="Impacts of ground support staff"/>
    <s v="SW quality"/>
    <s v="Pollutants (e.g. metals/trace elements/sulfides/phosphorous)"/>
    <x v="162"/>
    <n v="3"/>
    <n v="3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  <n v="0.75"/>
    <n v="0.75"/>
    <x v="1"/>
    <x v="2"/>
    <x v="15"/>
    <m/>
  </r>
  <r>
    <s v="Roads and infrastructure"/>
    <s v="R"/>
    <s v="Production"/>
    <s v="P"/>
    <s v="Accommodation, administration, workshop, depots, service facilities"/>
    <s v="Acc"/>
    <s v="Impacts of ground support staff"/>
    <s v="SW quality"/>
    <s v="Pollutants (e.g. metals/trace elements/sulfides/phosphorous)"/>
    <x v="163"/>
    <n v="3"/>
    <n v="3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  <n v="0.75"/>
    <n v="0.75"/>
    <x v="1"/>
    <x v="2"/>
    <x v="15"/>
    <m/>
  </r>
  <r>
    <s v="Roads and infrastructure"/>
    <s v="R"/>
    <s v="Production"/>
    <s v="P"/>
    <s v="Operation access roads and easements (e.g. for drilling rigs and equipment)"/>
    <s v="Ope"/>
    <s v="Impacts of ground support staff"/>
    <s v="SW quality"/>
    <s v="Pollutants (e.g. metals/trace elements/sulfides/phosphorous)"/>
    <x v="164"/>
    <n v="3"/>
    <n v="3"/>
    <s v="Litter, spills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  <n v="0.75"/>
    <n v="0.75"/>
    <x v="1"/>
    <x v="2"/>
    <x v="15"/>
    <m/>
  </r>
  <r>
    <s v="Wells"/>
    <s v="W"/>
    <s v="Exploration and appraisal"/>
    <s v="E"/>
    <s v="Surface core testing"/>
    <s v="Sur"/>
    <s v="Impacts of ground support staff"/>
    <s v="SW quality"/>
    <s v="Pollutants (e.g. metals/trace elements/sulfides/phosphorous)"/>
    <x v="165"/>
    <n v="3"/>
    <n v="3"/>
    <s v="Litter, spills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  <n v="0.5"/>
    <n v="1"/>
    <x v="1"/>
    <x v="2"/>
    <x v="1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showDrill="0" useAutoFormatting="1" itemPrintTitles="1" createdVersion="5" indent="0" compact="0" compactData="0" gridDropZones="1" multipleFieldFilters="0">
  <location ref="A3:I171" firstHeaderRow="2" firstDataRow="2" firstDataCol="3"/>
  <pivotFields count="28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166">
        <item x="96"/>
        <item x="160"/>
        <item x="85"/>
        <item x="103"/>
        <item x="23"/>
        <item x="128"/>
        <item x="47"/>
        <item x="15"/>
        <item x="4"/>
        <item x="18"/>
        <item x="40"/>
        <item x="147"/>
        <item x="34"/>
        <item x="32"/>
        <item x="124"/>
        <item x="73"/>
        <item x="43"/>
        <item x="144"/>
        <item x="9"/>
        <item x="19"/>
        <item x="117"/>
        <item x="104"/>
        <item x="69"/>
        <item x="161"/>
        <item x="10"/>
        <item x="129"/>
        <item x="20"/>
        <item x="118"/>
        <item x="53"/>
        <item x="148"/>
        <item x="58"/>
        <item x="24"/>
        <item x="130"/>
        <item x="55"/>
        <item x="6"/>
        <item x="149"/>
        <item x="59"/>
        <item x="123"/>
        <item x="17"/>
        <item x="94"/>
        <item x="76"/>
        <item x="143"/>
        <item x="38"/>
        <item x="74"/>
        <item x="84"/>
        <item x="57"/>
        <item x="44"/>
        <item x="29"/>
        <item x="28"/>
        <item x="35"/>
        <item x="25"/>
        <item x="131"/>
        <item x="46"/>
        <item x="78"/>
        <item x="82"/>
        <item x="27"/>
        <item x="105"/>
        <item x="54"/>
        <item x="150"/>
        <item x="60"/>
        <item x="83"/>
        <item x="77"/>
        <item x="126"/>
        <item x="155"/>
        <item x="56"/>
        <item x="151"/>
        <item x="86"/>
        <item x="79"/>
        <item x="21"/>
        <item x="119"/>
        <item x="22"/>
        <item x="132"/>
        <item x="48"/>
        <item x="7"/>
        <item x="133"/>
        <item x="11"/>
        <item x="120"/>
        <item x="95"/>
        <item x="26"/>
        <item x="134"/>
        <item x="49"/>
        <item x="106"/>
        <item x="92"/>
        <item x="8"/>
        <item x="5"/>
        <item x="141"/>
        <item x="135"/>
        <item x="122"/>
        <item x="156"/>
        <item x="12"/>
        <item x="16"/>
        <item x="42"/>
        <item x="67"/>
        <item x="152"/>
        <item x="125"/>
        <item x="37"/>
        <item x="140"/>
        <item x="137"/>
        <item x="113"/>
        <item x="121"/>
        <item x="100"/>
        <item x="158"/>
        <item x="91"/>
        <item x="111"/>
        <item x="80"/>
        <item x="101"/>
        <item x="68"/>
        <item x="127"/>
        <item x="97"/>
        <item x="153"/>
        <item x="87"/>
        <item x="165"/>
        <item x="89"/>
        <item x="136"/>
        <item x="162"/>
        <item x="51"/>
        <item x="102"/>
        <item x="98"/>
        <item x="163"/>
        <item x="99"/>
        <item x="107"/>
        <item x="110"/>
        <item x="30"/>
        <item x="64"/>
        <item x="108"/>
        <item x="139"/>
        <item x="90"/>
        <item x="114"/>
        <item x="65"/>
        <item x="142"/>
        <item x="115"/>
        <item x="159"/>
        <item x="63"/>
        <item x="31"/>
        <item x="72"/>
        <item x="14"/>
        <item x="81"/>
        <item x="52"/>
        <item x="75"/>
        <item x="164"/>
        <item x="41"/>
        <item x="109"/>
        <item x="146"/>
        <item x="157"/>
        <item x="145"/>
        <item x="61"/>
        <item x="70"/>
        <item x="66"/>
        <item x="112"/>
        <item x="62"/>
        <item x="71"/>
        <item x="1"/>
        <item x="138"/>
        <item x="36"/>
        <item x="116"/>
        <item x="50"/>
        <item x="88"/>
        <item x="45"/>
        <item x="13"/>
        <item x="3"/>
        <item x="0"/>
        <item x="2"/>
        <item x="39"/>
        <item x="93"/>
        <item x="154"/>
        <item x="33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4">
        <item x="1"/>
        <item m="1" x="3"/>
        <item x="2"/>
        <item x="0"/>
      </items>
    </pivotField>
    <pivotField axis="axisRow" compact="0" outline="0" showAll="0" defaultSubtotal="0">
      <items count="18">
        <item x="2"/>
        <item x="10"/>
        <item x="7"/>
        <item x="0"/>
        <item x="1"/>
        <item x="4"/>
        <item x="3"/>
        <item x="14"/>
        <item x="11"/>
        <item x="15"/>
        <item m="1" x="17"/>
        <item x="6"/>
        <item x="13"/>
        <item x="9"/>
        <item x="5"/>
        <item m="1" x="16"/>
        <item x="8"/>
        <item x="12"/>
      </items>
    </pivotField>
    <pivotField compact="0" outline="0" showAll="0"/>
  </pivotFields>
  <rowFields count="3">
    <field x="25"/>
    <field x="26"/>
    <field x="9"/>
  </rowFields>
  <rowItems count="167">
    <i>
      <x/>
      <x/>
      <x v="7"/>
    </i>
    <i r="2">
      <x v="8"/>
    </i>
    <i r="2">
      <x v="15"/>
    </i>
    <i r="2">
      <x v="38"/>
    </i>
    <i r="2">
      <x v="41"/>
    </i>
    <i r="2">
      <x v="42"/>
    </i>
    <i r="2">
      <x v="47"/>
    </i>
    <i r="2">
      <x v="77"/>
    </i>
    <i r="2">
      <x v="83"/>
    </i>
    <i r="2">
      <x v="84"/>
    </i>
    <i r="2">
      <x v="89"/>
    </i>
    <i r="2">
      <x v="90"/>
    </i>
    <i r="2">
      <x v="97"/>
    </i>
    <i r="2">
      <x v="106"/>
    </i>
    <i r="2">
      <x v="133"/>
    </i>
    <i r="1">
      <x v="1"/>
      <x v="16"/>
    </i>
    <i r="1">
      <x v="5"/>
      <x v="9"/>
    </i>
    <i r="2">
      <x v="10"/>
    </i>
    <i r="2">
      <x v="20"/>
    </i>
    <i r="2">
      <x v="24"/>
    </i>
    <i r="2">
      <x v="27"/>
    </i>
    <i r="2">
      <x v="64"/>
    </i>
    <i r="2">
      <x v="69"/>
    </i>
    <i r="2">
      <x v="73"/>
    </i>
    <i r="2">
      <x v="76"/>
    </i>
    <i r="2">
      <x v="91"/>
    </i>
    <i r="2">
      <x v="92"/>
    </i>
    <i r="2">
      <x v="102"/>
    </i>
    <i r="2">
      <x v="137"/>
    </i>
    <i r="2">
      <x v="138"/>
    </i>
    <i r="1">
      <x v="13"/>
      <x v="162"/>
    </i>
    <i r="1">
      <x v="16"/>
      <x v="45"/>
    </i>
    <i r="2">
      <x v="46"/>
    </i>
    <i r="2">
      <x v="48"/>
    </i>
    <i r="2">
      <x v="49"/>
    </i>
    <i r="1">
      <x v="17"/>
      <x v="146"/>
    </i>
    <i r="2">
      <x v="150"/>
    </i>
    <i>
      <x v="2"/>
      <x v="2"/>
      <x v="55"/>
    </i>
    <i r="2">
      <x v="121"/>
    </i>
    <i r="2">
      <x v="142"/>
    </i>
    <i r="2">
      <x v="148"/>
    </i>
    <i r="2">
      <x v="152"/>
    </i>
    <i r="2">
      <x v="156"/>
    </i>
    <i r="1">
      <x v="6"/>
      <x/>
    </i>
    <i r="2">
      <x v="4"/>
    </i>
    <i r="2">
      <x v="18"/>
    </i>
    <i r="2">
      <x v="22"/>
    </i>
    <i r="2">
      <x v="28"/>
    </i>
    <i r="2">
      <x v="31"/>
    </i>
    <i r="2">
      <x v="34"/>
    </i>
    <i r="2">
      <x v="50"/>
    </i>
    <i r="2">
      <x v="57"/>
    </i>
    <i r="2">
      <x v="70"/>
    </i>
    <i r="2">
      <x v="78"/>
    </i>
    <i r="2">
      <x v="108"/>
    </i>
    <i r="2">
      <x v="113"/>
    </i>
    <i r="2">
      <x v="117"/>
    </i>
    <i r="1">
      <x v="7"/>
      <x v="17"/>
    </i>
    <i r="2">
      <x v="98"/>
    </i>
    <i r="2">
      <x v="99"/>
    </i>
    <i r="1">
      <x v="8"/>
      <x v="3"/>
    </i>
    <i r="2">
      <x v="21"/>
    </i>
    <i r="2">
      <x v="40"/>
    </i>
    <i r="2">
      <x v="43"/>
    </i>
    <i r="2">
      <x v="53"/>
    </i>
    <i r="2">
      <x v="54"/>
    </i>
    <i r="2">
      <x v="56"/>
    </i>
    <i r="2">
      <x v="61"/>
    </i>
    <i r="2">
      <x v="62"/>
    </i>
    <i r="2">
      <x v="63"/>
    </i>
    <i r="2">
      <x v="81"/>
    </i>
    <i r="2">
      <x v="82"/>
    </i>
    <i r="2">
      <x v="85"/>
    </i>
    <i r="2">
      <x v="87"/>
    </i>
    <i r="2">
      <x v="88"/>
    </i>
    <i r="2">
      <x v="100"/>
    </i>
    <i r="2">
      <x v="104"/>
    </i>
    <i r="2">
      <x v="105"/>
    </i>
    <i r="2">
      <x v="107"/>
    </i>
    <i r="2">
      <x v="116"/>
    </i>
    <i r="2">
      <x v="120"/>
    </i>
    <i r="2">
      <x v="123"/>
    </i>
    <i r="2">
      <x v="124"/>
    </i>
    <i r="2">
      <x v="125"/>
    </i>
    <i r="2">
      <x v="126"/>
    </i>
    <i r="2">
      <x v="127"/>
    </i>
    <i r="2">
      <x v="128"/>
    </i>
    <i r="2">
      <x v="129"/>
    </i>
    <i r="2">
      <x v="130"/>
    </i>
    <i r="2">
      <x v="131"/>
    </i>
    <i r="2">
      <x v="132"/>
    </i>
    <i r="2">
      <x v="134"/>
    </i>
    <i r="2">
      <x v="136"/>
    </i>
    <i r="2">
      <x v="141"/>
    </i>
    <i r="2">
      <x v="143"/>
    </i>
    <i r="2">
      <x v="147"/>
    </i>
    <i r="2">
      <x v="154"/>
    </i>
    <i r="2">
      <x v="155"/>
    </i>
    <i r="2">
      <x v="157"/>
    </i>
    <i r="2">
      <x v="163"/>
    </i>
    <i r="1">
      <x v="9"/>
      <x v="1"/>
    </i>
    <i r="2">
      <x v="5"/>
    </i>
    <i r="2">
      <x v="11"/>
    </i>
    <i r="2">
      <x v="23"/>
    </i>
    <i r="2">
      <x v="25"/>
    </i>
    <i r="2">
      <x v="29"/>
    </i>
    <i r="2">
      <x v="32"/>
    </i>
    <i r="2">
      <x v="35"/>
    </i>
    <i r="2">
      <x v="51"/>
    </i>
    <i r="2">
      <x v="58"/>
    </i>
    <i r="2">
      <x v="65"/>
    </i>
    <i r="2">
      <x v="71"/>
    </i>
    <i r="2">
      <x v="74"/>
    </i>
    <i r="2">
      <x v="79"/>
    </i>
    <i r="2">
      <x v="86"/>
    </i>
    <i r="2">
      <x v="93"/>
    </i>
    <i r="2">
      <x v="101"/>
    </i>
    <i r="2">
      <x v="109"/>
    </i>
    <i r="2">
      <x v="111"/>
    </i>
    <i r="2">
      <x v="114"/>
    </i>
    <i r="2">
      <x v="118"/>
    </i>
    <i r="2">
      <x v="139"/>
    </i>
    <i r="2">
      <x v="144"/>
    </i>
    <i r="2">
      <x v="164"/>
    </i>
    <i r="1">
      <x v="11"/>
      <x v="13"/>
    </i>
    <i r="2">
      <x v="67"/>
    </i>
    <i r="2">
      <x v="95"/>
    </i>
    <i r="2">
      <x v="112"/>
    </i>
    <i r="2">
      <x v="122"/>
    </i>
    <i r="2">
      <x v="135"/>
    </i>
    <i r="2">
      <x v="153"/>
    </i>
    <i r="2">
      <x v="158"/>
    </i>
    <i r="2">
      <x v="165"/>
    </i>
    <i r="1">
      <x v="12"/>
      <x v="14"/>
    </i>
    <i r="2">
      <x v="37"/>
    </i>
    <i r="2">
      <x v="44"/>
    </i>
    <i r="2">
      <x v="96"/>
    </i>
    <i r="1">
      <x v="14"/>
      <x v="2"/>
    </i>
    <i r="2">
      <x v="6"/>
    </i>
    <i r="2">
      <x v="12"/>
    </i>
    <i r="2">
      <x v="19"/>
    </i>
    <i r="2">
      <x v="26"/>
    </i>
    <i r="2">
      <x v="30"/>
    </i>
    <i r="2">
      <x v="33"/>
    </i>
    <i r="2">
      <x v="36"/>
    </i>
    <i r="2">
      <x v="39"/>
    </i>
    <i r="2">
      <x v="52"/>
    </i>
    <i r="2">
      <x v="59"/>
    </i>
    <i r="2">
      <x v="60"/>
    </i>
    <i r="2">
      <x v="66"/>
    </i>
    <i r="2">
      <x v="68"/>
    </i>
    <i r="2">
      <x v="72"/>
    </i>
    <i r="2">
      <x v="75"/>
    </i>
    <i r="2">
      <x v="80"/>
    </i>
    <i r="2">
      <x v="94"/>
    </i>
    <i r="2">
      <x v="103"/>
    </i>
    <i r="2">
      <x v="110"/>
    </i>
    <i r="2">
      <x v="115"/>
    </i>
    <i r="2">
      <x v="119"/>
    </i>
    <i r="2">
      <x v="140"/>
    </i>
    <i>
      <x v="3"/>
      <x v="3"/>
      <x v="159"/>
    </i>
    <i r="2">
      <x v="160"/>
    </i>
    <i r="2">
      <x v="161"/>
    </i>
    <i r="1">
      <x v="4"/>
      <x v="145"/>
    </i>
    <i r="2">
      <x v="149"/>
    </i>
    <i r="2">
      <x v="151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gridDropZones="1" multipleFieldFilters="0">
  <location ref="A3:C24" firstHeaderRow="2" firstDataRow="2" firstDataCol="2"/>
  <pivotFields count="28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>
      <items count="3">
        <item x="1"/>
        <item x="0"/>
        <item t="default"/>
      </items>
    </pivotField>
    <pivotField axis="axisRow" compact="0" outline="0" showAll="0">
      <items count="5">
        <item x="0"/>
        <item x="1"/>
        <item m="1" x="3"/>
        <item x="2"/>
        <item t="default"/>
      </items>
    </pivotField>
    <pivotField axis="axisRow" compact="0" outline="0" showAll="0">
      <items count="19">
        <item x="2"/>
        <item x="10"/>
        <item x="7"/>
        <item x="0"/>
        <item x="1"/>
        <item x="4"/>
        <item x="3"/>
        <item x="14"/>
        <item x="11"/>
        <item x="15"/>
        <item x="8"/>
        <item m="1" x="17"/>
        <item x="6"/>
        <item x="13"/>
        <item x="9"/>
        <item x="12"/>
        <item x="5"/>
        <item m="1" x="16"/>
        <item t="default"/>
      </items>
    </pivotField>
    <pivotField compact="0" outline="0" showAll="0"/>
  </pivotFields>
  <rowFields count="2">
    <field x="25"/>
    <field x="26"/>
  </rowFields>
  <rowItems count="20">
    <i>
      <x/>
      <x v="3"/>
    </i>
    <i r="1">
      <x v="4"/>
    </i>
    <i t="default">
      <x/>
    </i>
    <i>
      <x v="1"/>
      <x/>
    </i>
    <i r="1">
      <x v="1"/>
    </i>
    <i r="1">
      <x v="5"/>
    </i>
    <i r="1">
      <x v="10"/>
    </i>
    <i r="1">
      <x v="14"/>
    </i>
    <i r="1">
      <x v="15"/>
    </i>
    <i t="default">
      <x v="1"/>
    </i>
    <i>
      <x v="3"/>
      <x v="2"/>
    </i>
    <i r="1">
      <x v="6"/>
    </i>
    <i r="1">
      <x v="7"/>
    </i>
    <i r="1">
      <x v="8"/>
    </i>
    <i r="1">
      <x v="9"/>
    </i>
    <i r="1">
      <x v="12"/>
    </i>
    <i r="1">
      <x v="13"/>
    </i>
    <i r="1">
      <x v="16"/>
    </i>
    <i t="default">
      <x v="3"/>
    </i>
    <i t="grand">
      <x/>
    </i>
  </rowItems>
  <colItems count="1">
    <i/>
  </colItems>
  <dataFields count="1">
    <dataField name="Count of Descriptor" fld="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Data" updatedVersion="5" showMemberPropertyTips="0" rowGrandTotals="0" colGrandTotals="0" itemPrintTitles="1" createdVersion="1" indent="0" compact="0" compactData="0" gridDropZones="1">
  <location ref="A1:I234" firstHeaderRow="2" firstDataRow="2" firstDataCol="3"/>
  <pivotFields count="22"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 defaultSubtotal="0"/>
    <pivotField axis="axisRow" compact="0" outline="0" subtotalTop="0" showAll="0" includeNewItemsInFilter="1">
      <items count="75">
        <item x="26"/>
        <item x="62"/>
        <item x="16"/>
        <item x="68"/>
        <item x="63"/>
        <item x="31"/>
        <item x="3"/>
        <item x="8"/>
        <item x="58"/>
        <item x="64"/>
        <item x="65"/>
        <item x="41"/>
        <item x="43"/>
        <item x="23"/>
        <item x="24"/>
        <item x="9"/>
        <item x="29"/>
        <item x="35"/>
        <item x="10"/>
        <item x="20"/>
        <item x="19"/>
        <item x="21"/>
        <item x="59"/>
        <item x="69"/>
        <item x="48"/>
        <item x="1"/>
        <item x="2"/>
        <item x="52"/>
        <item x="51"/>
        <item x="14"/>
        <item x="7"/>
        <item x="44"/>
        <item x="15"/>
        <item x="72"/>
        <item x="6"/>
        <item x="54"/>
        <item x="13"/>
        <item x="25"/>
        <item x="70"/>
        <item x="60"/>
        <item x="30"/>
        <item x="22"/>
        <item x="66"/>
        <item x="0"/>
        <item x="4"/>
        <item x="36"/>
        <item x="5"/>
        <item x="45"/>
        <item x="73"/>
        <item x="39"/>
        <item x="61"/>
        <item x="38"/>
        <item x="67"/>
        <item x="40"/>
        <item x="17"/>
        <item x="53"/>
        <item x="49"/>
        <item x="71"/>
        <item x="50"/>
        <item x="34"/>
        <item x="18"/>
        <item x="47"/>
        <item x="11"/>
        <item x="28"/>
        <item x="55"/>
        <item x="32"/>
        <item x="12"/>
        <item x="27"/>
        <item x="42"/>
        <item x="46"/>
        <item x="56"/>
        <item x="37"/>
        <item x="57"/>
        <item x="33"/>
        <item t="default"/>
      </items>
    </pivotField>
    <pivotField compact="0" outline="0" subtotalTop="0" showAll="0" includeNewItemsInFilter="1" defaultSubtotal="0"/>
    <pivotField axis="axisRow" compact="0" outline="0" subtotalTop="0" showAll="0" includeNewItemsInFilter="1" defaultSubtotal="0">
      <items count="77">
        <item x="51"/>
        <item x="59"/>
        <item x="52"/>
        <item x="69"/>
        <item x="42"/>
        <item x="71"/>
        <item x="48"/>
        <item x="67"/>
        <item x="47"/>
        <item x="68"/>
        <item x="21"/>
        <item x="22"/>
        <item x="55"/>
        <item x="16"/>
        <item x="10"/>
        <item x="20"/>
        <item x="26"/>
        <item x="19"/>
        <item x="11"/>
        <item x="36"/>
        <item x="24"/>
        <item x="44"/>
        <item x="43"/>
        <item x="46"/>
        <item x="45"/>
        <item x="9"/>
        <item x="7"/>
        <item x="57"/>
        <item x="56"/>
        <item x="61"/>
        <item x="70"/>
        <item x="73"/>
        <item x="41"/>
        <item x="29"/>
        <item x="58"/>
        <item x="13"/>
        <item x="50"/>
        <item x="54"/>
        <item x="0"/>
        <item x="2"/>
        <item x="1"/>
        <item x="62"/>
        <item x="53"/>
        <item x="30"/>
        <item x="72"/>
        <item x="23"/>
        <item x="27"/>
        <item x="14"/>
        <item x="17"/>
        <item x="18"/>
        <item x="33"/>
        <item x="32"/>
        <item x="75"/>
        <item x="76"/>
        <item x="28"/>
        <item x="74"/>
        <item x="39"/>
        <item x="40"/>
        <item x="60"/>
        <item x="63"/>
        <item x="35"/>
        <item x="38"/>
        <item x="66"/>
        <item x="3"/>
        <item x="64"/>
        <item x="12"/>
        <item x="65"/>
        <item x="4"/>
        <item x="37"/>
        <item x="25"/>
        <item x="31"/>
        <item x="5"/>
        <item x="6"/>
        <item x="49"/>
        <item x="34"/>
        <item x="8"/>
        <item x="15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axis="axisRow" compact="0" outline="0" subtotalTop="0" showAll="0" includeNewItemsInFilter="1" defaultSubtotal="0">
      <items count="27">
        <item x="23"/>
        <item x="8"/>
        <item x="15"/>
        <item x="5"/>
        <item x="24"/>
        <item x="19"/>
        <item x="4"/>
        <item x="3"/>
        <item x="13"/>
        <item x="14"/>
        <item x="16"/>
        <item x="12"/>
        <item x="11"/>
        <item x="10"/>
        <item x="1"/>
        <item x="7"/>
        <item x="2"/>
        <item x="26"/>
        <item x="25"/>
        <item x="6"/>
        <item x="0"/>
        <item x="9"/>
        <item x="18"/>
        <item x="20"/>
        <item x="21"/>
        <item x="22"/>
        <item x="17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sortType="descending" defaultSubtotal="0"/>
    <pivotField compact="0" outline="0" subtotalTop="0" showAll="0" includeNewItemsInFilter="1" defaultSubtotal="0"/>
    <pivotField compact="0" outline="0" subtotalTop="0" showAll="0" includeNewItemsInFilter="1" defaultSubtotal="0"/>
  </pivotFields>
  <rowFields count="3">
    <field x="12"/>
    <field x="6"/>
    <field x="4"/>
  </rowFields>
  <rowItems count="232">
    <i>
      <x/>
      <x v="8"/>
      <x v="69"/>
    </i>
    <i>
      <x v="1"/>
      <x v="20"/>
      <x v="63"/>
    </i>
    <i r="2">
      <x v="67"/>
    </i>
    <i r="1">
      <x v="45"/>
      <x v="67"/>
    </i>
    <i r="1">
      <x v="46"/>
      <x v="5"/>
    </i>
    <i r="2">
      <x v="32"/>
    </i>
    <i r="2">
      <x v="65"/>
    </i>
    <i r="1">
      <x v="54"/>
      <x v="59"/>
    </i>
    <i r="1">
      <x v="74"/>
      <x v="11"/>
    </i>
    <i r="2">
      <x v="68"/>
    </i>
    <i>
      <x v="2"/>
      <x v="32"/>
      <x v="41"/>
    </i>
    <i>
      <x v="3"/>
      <x v="65"/>
      <x v="2"/>
    </i>
    <i r="2">
      <x v="5"/>
    </i>
    <i r="2">
      <x v="7"/>
    </i>
    <i r="2">
      <x v="15"/>
    </i>
    <i r="2">
      <x v="18"/>
    </i>
    <i r="2">
      <x v="19"/>
    </i>
    <i r="2">
      <x v="20"/>
    </i>
    <i r="2">
      <x v="21"/>
    </i>
    <i r="2">
      <x v="24"/>
    </i>
    <i r="2">
      <x v="25"/>
    </i>
    <i r="2">
      <x v="32"/>
    </i>
    <i r="2">
      <x v="36"/>
    </i>
    <i r="2">
      <x v="41"/>
    </i>
    <i r="2">
      <x v="46"/>
    </i>
    <i r="2">
      <x v="54"/>
    </i>
    <i r="2">
      <x v="60"/>
    </i>
    <i r="2">
      <x v="62"/>
    </i>
    <i r="2">
      <x v="65"/>
    </i>
    <i r="2">
      <x v="66"/>
    </i>
    <i r="2">
      <x v="73"/>
    </i>
    <i>
      <x v="4"/>
      <x v="73"/>
      <x v="69"/>
    </i>
    <i>
      <x v="5"/>
      <x v="21"/>
      <x v="63"/>
    </i>
    <i r="1">
      <x v="22"/>
      <x v="61"/>
    </i>
    <i>
      <x v="6"/>
      <x v="25"/>
      <x v="2"/>
    </i>
    <i r="2">
      <x v="5"/>
    </i>
    <i r="2">
      <x v="7"/>
    </i>
    <i r="2">
      <x v="17"/>
    </i>
    <i r="2">
      <x v="19"/>
    </i>
    <i r="2">
      <x v="20"/>
    </i>
    <i r="2">
      <x v="21"/>
    </i>
    <i r="2">
      <x v="32"/>
    </i>
    <i r="2">
      <x v="36"/>
    </i>
    <i r="2">
      <x v="41"/>
    </i>
    <i r="2">
      <x v="54"/>
    </i>
    <i r="2">
      <x v="60"/>
    </i>
    <i r="2">
      <x v="65"/>
    </i>
    <i r="2">
      <x v="73"/>
    </i>
    <i>
      <x v="7"/>
      <x/>
      <x v="28"/>
    </i>
    <i r="1">
      <x v="13"/>
      <x v="29"/>
    </i>
    <i r="1">
      <x v="17"/>
      <x v="29"/>
    </i>
    <i r="1">
      <x v="32"/>
      <x v="45"/>
    </i>
    <i r="1">
      <x v="48"/>
      <x v="37"/>
    </i>
    <i r="1">
      <x v="49"/>
      <x v="37"/>
    </i>
    <i r="1">
      <x v="50"/>
      <x v="53"/>
    </i>
    <i r="1">
      <x v="51"/>
      <x v="49"/>
    </i>
    <i r="1">
      <x v="67"/>
      <x v="17"/>
    </i>
    <i r="2">
      <x v="25"/>
    </i>
    <i r="2">
      <x v="34"/>
    </i>
    <i r="2">
      <x v="45"/>
    </i>
    <i r="2">
      <x v="46"/>
    </i>
    <i r="1">
      <x v="69"/>
      <x v="2"/>
    </i>
    <i r="2">
      <x v="16"/>
    </i>
    <i r="2">
      <x v="40"/>
    </i>
    <i r="2">
      <x v="60"/>
    </i>
    <i r="1">
      <x v="70"/>
      <x v="51"/>
    </i>
    <i r="1">
      <x v="71"/>
      <x v="34"/>
    </i>
    <i r="1">
      <x v="72"/>
      <x v="30"/>
    </i>
    <i>
      <x v="8"/>
      <x v="56"/>
      <x v="15"/>
    </i>
    <i r="2">
      <x v="18"/>
    </i>
    <i r="2">
      <x v="62"/>
    </i>
    <i r="2">
      <x v="66"/>
    </i>
    <i r="1">
      <x v="57"/>
      <x v="21"/>
    </i>
    <i>
      <x v="9"/>
      <x v="32"/>
      <x v="17"/>
    </i>
    <i r="2">
      <x v="18"/>
    </i>
    <i>
      <x v="10"/>
      <x v="32"/>
      <x v="19"/>
    </i>
    <i r="2">
      <x v="20"/>
    </i>
    <i r="2">
      <x v="21"/>
    </i>
    <i r="2">
      <x v="66"/>
    </i>
    <i>
      <x v="11"/>
      <x v="19"/>
      <x v="25"/>
    </i>
    <i>
      <x v="12"/>
      <x v="60"/>
      <x v="12"/>
    </i>
    <i r="1">
      <x v="68"/>
      <x v="31"/>
    </i>
    <i>
      <x v="13"/>
      <x v="25"/>
      <x v="15"/>
    </i>
    <i r="2">
      <x v="18"/>
    </i>
    <i r="2">
      <x v="66"/>
    </i>
    <i>
      <x v="14"/>
      <x v="40"/>
      <x v="25"/>
    </i>
    <i r="2">
      <x v="26"/>
    </i>
    <i>
      <x v="15"/>
      <x v="15"/>
      <x v="29"/>
    </i>
    <i>
      <x v="16"/>
      <x v="6"/>
      <x v="69"/>
    </i>
    <i r="1">
      <x v="14"/>
      <x v="29"/>
    </i>
    <i r="1">
      <x v="18"/>
      <x v="29"/>
    </i>
    <i r="1">
      <x v="26"/>
      <x v="7"/>
    </i>
    <i r="2">
      <x v="36"/>
    </i>
    <i r="1">
      <x v="33"/>
      <x v="71"/>
    </i>
    <i r="1">
      <x v="61"/>
      <x v="47"/>
    </i>
    <i r="1">
      <x v="63"/>
      <x v="44"/>
    </i>
    <i r="1">
      <x v="75"/>
      <x v="15"/>
    </i>
    <i r="2">
      <x v="18"/>
    </i>
    <i r="2">
      <x v="62"/>
    </i>
    <i r="2">
      <x v="66"/>
    </i>
    <i>
      <x v="17"/>
      <x v="42"/>
      <x v="24"/>
    </i>
    <i>
      <x v="18"/>
      <x v="36"/>
      <x v="2"/>
    </i>
    <i r="2">
      <x v="5"/>
    </i>
    <i r="2">
      <x v="7"/>
    </i>
    <i r="2">
      <x v="17"/>
    </i>
    <i r="2">
      <x v="18"/>
    </i>
    <i r="2">
      <x v="19"/>
    </i>
    <i r="2">
      <x v="20"/>
    </i>
    <i r="2">
      <x v="21"/>
    </i>
    <i r="2">
      <x v="24"/>
    </i>
    <i r="2">
      <x v="32"/>
    </i>
    <i r="2">
      <x v="36"/>
    </i>
    <i r="2">
      <x v="41"/>
    </i>
    <i r="2">
      <x v="45"/>
    </i>
    <i r="2">
      <x v="54"/>
    </i>
    <i r="2">
      <x v="56"/>
    </i>
    <i r="2">
      <x v="58"/>
    </i>
    <i r="2">
      <x v="60"/>
    </i>
    <i r="2">
      <x v="65"/>
    </i>
    <i r="2">
      <x v="66"/>
    </i>
    <i r="2">
      <x v="73"/>
    </i>
    <i>
      <x v="19"/>
      <x v="35"/>
      <x v="13"/>
    </i>
    <i r="2">
      <x v="14"/>
    </i>
    <i r="1">
      <x v="47"/>
      <x v="14"/>
    </i>
    <i r="1">
      <x v="76"/>
      <x v="13"/>
    </i>
    <i>
      <x v="20"/>
      <x v="2"/>
      <x v="28"/>
    </i>
    <i r="1">
      <x v="10"/>
      <x/>
    </i>
    <i r="1">
      <x v="11"/>
      <x/>
    </i>
    <i r="1">
      <x v="38"/>
      <x v="43"/>
    </i>
    <i r="1">
      <x v="39"/>
      <x v="6"/>
    </i>
    <i r="1">
      <x v="40"/>
      <x v="6"/>
    </i>
    <i r="1">
      <x v="43"/>
      <x v="13"/>
    </i>
    <i r="2">
      <x v="14"/>
    </i>
    <i>
      <x v="21"/>
      <x v="16"/>
      <x v="5"/>
    </i>
    <i r="2">
      <x v="32"/>
    </i>
    <i r="2">
      <x v="65"/>
    </i>
    <i>
      <x v="22"/>
      <x v="4"/>
      <x v="69"/>
    </i>
    <i>
      <x v="23"/>
      <x v="24"/>
      <x v="63"/>
    </i>
    <i>
      <x v="24"/>
      <x v="23"/>
      <x v="61"/>
    </i>
    <i r="2">
      <x v="63"/>
    </i>
    <i>
      <x v="25"/>
      <x v="23"/>
      <x v="67"/>
    </i>
    <i>
      <x v="26"/>
      <x v="1"/>
      <x v="28"/>
    </i>
    <i r="1">
      <x v="3"/>
      <x v="70"/>
    </i>
    <i r="1">
      <x v="5"/>
      <x v="69"/>
    </i>
    <i r="1">
      <x v="7"/>
      <x v="69"/>
    </i>
    <i r="1">
      <x v="9"/>
      <x v="69"/>
    </i>
    <i r="1">
      <x v="12"/>
      <x v="6"/>
    </i>
    <i r="1">
      <x v="19"/>
      <x v="26"/>
    </i>
    <i r="2">
      <x v="27"/>
    </i>
    <i r="1">
      <x v="21"/>
      <x v="67"/>
    </i>
    <i r="1">
      <x v="25"/>
      <x v="25"/>
    </i>
    <i r="2">
      <x v="26"/>
    </i>
    <i r="2">
      <x v="27"/>
    </i>
    <i r="2">
      <x v="46"/>
    </i>
    <i r="2">
      <x v="62"/>
    </i>
    <i r="1">
      <x v="27"/>
      <x v="15"/>
    </i>
    <i r="2">
      <x v="18"/>
    </i>
    <i r="2">
      <x v="62"/>
    </i>
    <i r="2">
      <x v="66"/>
    </i>
    <i r="1">
      <x v="28"/>
      <x v="7"/>
    </i>
    <i r="2">
      <x v="35"/>
    </i>
    <i r="1">
      <x v="29"/>
      <x v="19"/>
    </i>
    <i r="2">
      <x v="20"/>
    </i>
    <i r="2">
      <x v="73"/>
    </i>
    <i r="1">
      <x v="30"/>
      <x v="72"/>
    </i>
    <i r="1">
      <x v="31"/>
      <x v="61"/>
    </i>
    <i r="1">
      <x v="33"/>
      <x v="55"/>
    </i>
    <i r="1">
      <x v="34"/>
      <x v="27"/>
    </i>
    <i r="1">
      <x v="36"/>
      <x v="15"/>
    </i>
    <i r="2">
      <x v="25"/>
    </i>
    <i r="2">
      <x v="26"/>
    </i>
    <i r="2">
      <x v="27"/>
    </i>
    <i r="2">
      <x v="46"/>
    </i>
    <i r="2">
      <x v="62"/>
    </i>
    <i r="1">
      <x v="37"/>
      <x v="45"/>
    </i>
    <i r="1">
      <x v="40"/>
      <x v="27"/>
    </i>
    <i r="1">
      <x v="41"/>
      <x v="61"/>
    </i>
    <i r="1">
      <x v="44"/>
      <x v="15"/>
    </i>
    <i r="2">
      <x v="18"/>
    </i>
    <i r="2">
      <x v="62"/>
    </i>
    <i r="2">
      <x v="66"/>
    </i>
    <i r="1">
      <x v="52"/>
      <x v="2"/>
    </i>
    <i r="2">
      <x v="3"/>
    </i>
    <i r="2">
      <x v="8"/>
    </i>
    <i r="2">
      <x v="9"/>
    </i>
    <i r="2">
      <x v="10"/>
    </i>
    <i r="2">
      <x v="22"/>
    </i>
    <i r="2">
      <x v="23"/>
    </i>
    <i r="2">
      <x v="33"/>
    </i>
    <i r="2">
      <x v="38"/>
    </i>
    <i r="2">
      <x v="39"/>
    </i>
    <i r="2">
      <x v="40"/>
    </i>
    <i r="2">
      <x v="42"/>
    </i>
    <i r="2">
      <x v="48"/>
    </i>
    <i r="2">
      <x v="49"/>
    </i>
    <i r="2">
      <x v="50"/>
    </i>
    <i r="2">
      <x v="51"/>
    </i>
    <i r="2">
      <x v="52"/>
    </i>
    <i r="2">
      <x v="57"/>
    </i>
    <i r="2">
      <x v="68"/>
    </i>
    <i r="2">
      <x v="72"/>
    </i>
    <i r="1">
      <x v="53"/>
      <x v="1"/>
    </i>
    <i r="2">
      <x v="4"/>
    </i>
    <i r="2">
      <x v="32"/>
    </i>
    <i r="2">
      <x v="65"/>
    </i>
    <i r="1">
      <x v="55"/>
      <x v="15"/>
    </i>
    <i r="2">
      <x v="18"/>
    </i>
    <i r="2">
      <x v="62"/>
    </i>
    <i r="2">
      <x v="66"/>
    </i>
    <i r="1">
      <x v="58"/>
      <x v="18"/>
    </i>
    <i r="1">
      <x v="59"/>
      <x v="61"/>
    </i>
    <i r="1">
      <x v="60"/>
      <x v="55"/>
    </i>
    <i r="1">
      <x v="62"/>
      <x v="64"/>
    </i>
    <i r="1">
      <x v="64"/>
      <x v="61"/>
    </i>
    <i r="1">
      <x v="65"/>
      <x v="26"/>
    </i>
    <i r="2">
      <x v="27"/>
    </i>
    <i r="1">
      <x v="66"/>
      <x v="61"/>
    </i>
    <i r="1">
      <x v="67"/>
      <x v="5"/>
    </i>
    <i r="2">
      <x v="15"/>
    </i>
    <i r="2">
      <x v="17"/>
    </i>
    <i r="2">
      <x v="18"/>
    </i>
    <i r="2">
      <x v="19"/>
    </i>
    <i r="2">
      <x v="20"/>
    </i>
    <i r="2">
      <x v="21"/>
    </i>
    <i r="2">
      <x v="26"/>
    </i>
    <i r="2">
      <x v="27"/>
    </i>
    <i r="2">
      <x v="32"/>
    </i>
    <i r="2">
      <x v="41"/>
    </i>
    <i r="2">
      <x v="62"/>
    </i>
    <i r="2">
      <x v="65"/>
    </i>
    <i r="2">
      <x v="66"/>
    </i>
    <i r="2">
      <x v="73"/>
    </i>
  </rowItems>
  <colItems count="1">
    <i/>
  </colItems>
  <formats count="1">
    <format dxfId="0">
      <pivotArea type="all" dataOnly="0"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8"/>
  <sheetViews>
    <sheetView topLeftCell="K1" zoomScaleNormal="100" workbookViewId="0">
      <pane ySplit="1" topLeftCell="A133" activePane="bottomLeft" state="frozen"/>
      <selection pane="bottomLeft" activeCell="N168" sqref="N168"/>
    </sheetView>
  </sheetViews>
  <sheetFormatPr defaultColWidth="8.85546875" defaultRowHeight="10.9" customHeight="1" x14ac:dyDescent="0.2"/>
  <cols>
    <col min="1" max="2" width="7.28515625" style="4" customWidth="1"/>
    <col min="3" max="4" width="8.28515625" style="4" customWidth="1"/>
    <col min="5" max="6" width="17" style="4" customWidth="1"/>
    <col min="7" max="7" width="12" style="4" customWidth="1"/>
    <col min="8" max="8" width="27" style="4" customWidth="1"/>
    <col min="9" max="9" width="8" style="4" customWidth="1"/>
    <col min="10" max="10" width="40.85546875" style="4" customWidth="1"/>
    <col min="11" max="11" width="5" style="9" customWidth="1"/>
    <col min="12" max="12" width="5.5703125" style="9" customWidth="1"/>
    <col min="13" max="13" width="16" style="4" customWidth="1"/>
    <col min="14" max="14" width="6.140625" style="9" customWidth="1"/>
    <col min="15" max="15" width="4.5703125" style="9" customWidth="1"/>
    <col min="16" max="16" width="26.42578125" style="4" customWidth="1"/>
    <col min="17" max="17" width="6.7109375" style="9" customWidth="1"/>
    <col min="18" max="18" width="7" style="9" customWidth="1"/>
    <col min="19" max="19" width="9.85546875" style="9" customWidth="1"/>
    <col min="20" max="20" width="9.140625" style="9" customWidth="1"/>
    <col min="21" max="22" width="8.5703125" style="8" customWidth="1"/>
    <col min="23" max="16384" width="8.85546875" style="4"/>
  </cols>
  <sheetData>
    <row r="1" spans="1:24" ht="10.9" customHeight="1" x14ac:dyDescent="0.2">
      <c r="A1" s="11" t="s">
        <v>0</v>
      </c>
      <c r="B1" s="11" t="s">
        <v>265</v>
      </c>
      <c r="C1" s="11" t="s">
        <v>14</v>
      </c>
      <c r="D1" s="11" t="s">
        <v>266</v>
      </c>
      <c r="E1" s="11" t="s">
        <v>8</v>
      </c>
      <c r="F1" s="11" t="s">
        <v>267</v>
      </c>
      <c r="G1" s="11" t="s">
        <v>179</v>
      </c>
      <c r="H1" s="11" t="s">
        <v>1</v>
      </c>
      <c r="I1" s="11" t="s">
        <v>89</v>
      </c>
      <c r="J1" s="11" t="s">
        <v>264</v>
      </c>
      <c r="K1" s="12" t="s">
        <v>198</v>
      </c>
      <c r="L1" s="12" t="s">
        <v>199</v>
      </c>
      <c r="M1" s="11" t="s">
        <v>180</v>
      </c>
      <c r="N1" s="12" t="s">
        <v>45</v>
      </c>
      <c r="O1" s="12" t="s">
        <v>44</v>
      </c>
      <c r="P1" s="11" t="s">
        <v>2</v>
      </c>
      <c r="Q1" s="12" t="s">
        <v>47</v>
      </c>
      <c r="R1" s="12" t="s">
        <v>46</v>
      </c>
      <c r="S1" s="12" t="s">
        <v>196</v>
      </c>
      <c r="T1" s="12" t="s">
        <v>48</v>
      </c>
      <c r="U1" s="13" t="s">
        <v>197</v>
      </c>
      <c r="V1" s="13" t="s">
        <v>187</v>
      </c>
      <c r="W1" s="4" t="s">
        <v>268</v>
      </c>
      <c r="X1" s="4" t="s">
        <v>269</v>
      </c>
    </row>
    <row r="2" spans="1:24" ht="10.9" customHeight="1" x14ac:dyDescent="0.2">
      <c r="A2" s="4" t="s">
        <v>3</v>
      </c>
      <c r="B2" s="4" t="str">
        <f>LEFT(A2,1)</f>
        <v>W</v>
      </c>
      <c r="C2" s="4" t="s">
        <v>7</v>
      </c>
      <c r="D2" s="4" t="str">
        <f>LEFT(C2,1)</f>
        <v>D</v>
      </c>
      <c r="E2" s="4" t="s">
        <v>101</v>
      </c>
      <c r="F2" s="4" t="str">
        <f>LEFT(E2,3)</f>
        <v>Pre</v>
      </c>
      <c r="G2" s="4" t="s">
        <v>100</v>
      </c>
      <c r="H2" s="4" t="s">
        <v>239</v>
      </c>
      <c r="I2" s="4" t="s">
        <v>243</v>
      </c>
      <c r="J2" s="4" t="str">
        <f>"("&amp;D2&amp;") "&amp;E2&amp;": "&amp;G2&amp;" - "&amp;H2&amp;"/"&amp;I2</f>
        <v>(D) Pressure concrete completion: Incomplete seal - GW quality, change in GW pressure/TDS, Hydrocarbons, change in GW pressure</v>
      </c>
      <c r="K2" s="9">
        <v>3</v>
      </c>
      <c r="L2" s="9">
        <v>7</v>
      </c>
      <c r="M2" s="4" t="s">
        <v>254</v>
      </c>
      <c r="N2" s="9">
        <v>-2.5</v>
      </c>
      <c r="O2" s="9">
        <v>-0.5</v>
      </c>
      <c r="P2" s="4" t="s">
        <v>256</v>
      </c>
      <c r="Q2" s="9">
        <v>2.5</v>
      </c>
      <c r="R2" s="9">
        <v>4.5</v>
      </c>
      <c r="S2" s="9">
        <f>K2+N2+Q2</f>
        <v>3</v>
      </c>
      <c r="T2" s="9">
        <f>L2+O2+R2</f>
        <v>11</v>
      </c>
      <c r="U2" s="8">
        <f>$K2+$N2</f>
        <v>0.5</v>
      </c>
      <c r="V2" s="8">
        <f>$L2+$O2</f>
        <v>6.5</v>
      </c>
      <c r="W2" s="4">
        <f t="shared" ref="W2:W65" si="0">T2-(T2-S2)/2</f>
        <v>7</v>
      </c>
      <c r="X2" s="4">
        <f t="shared" ref="X2:X65" si="1">(T2-S2)/2</f>
        <v>4</v>
      </c>
    </row>
    <row r="3" spans="1:24" ht="10.9" customHeight="1" x14ac:dyDescent="0.2">
      <c r="A3" s="4" t="s">
        <v>3</v>
      </c>
      <c r="B3" s="4" t="str">
        <f t="shared" ref="B3:B66" si="2">LEFT(A3,1)</f>
        <v>W</v>
      </c>
      <c r="C3" s="4" t="s">
        <v>6</v>
      </c>
      <c r="D3" s="4" t="str">
        <f t="shared" ref="D3:D66" si="3">LEFT(C3,1)</f>
        <v>C</v>
      </c>
      <c r="E3" s="4" t="s">
        <v>108</v>
      </c>
      <c r="F3" s="4" t="str">
        <f t="shared" ref="F3:F66" si="4">LEFT(E3,3)</f>
        <v>Gro</v>
      </c>
      <c r="G3" s="4" t="s">
        <v>63</v>
      </c>
      <c r="H3" s="4" t="s">
        <v>189</v>
      </c>
      <c r="I3" s="4" t="s">
        <v>232</v>
      </c>
      <c r="J3" s="4" t="str">
        <f t="shared" ref="J3:J66" si="5">"("&amp;D3&amp;") "&amp;E3&amp;": "&amp;G3&amp;" - "&amp;H3&amp;"/"&amp;I3</f>
        <v>(C) Groundwater monitoring bore construction: Incomplete/compromised cementing/casing (linking aquifers) - GW composition, GW quality/GW composition, Hydrocarbons</v>
      </c>
      <c r="K3" s="9">
        <v>3</v>
      </c>
      <c r="L3" s="9">
        <v>5</v>
      </c>
      <c r="M3" s="4" t="s">
        <v>110</v>
      </c>
      <c r="N3" s="9">
        <v>-0.5</v>
      </c>
      <c r="O3" s="9">
        <v>0</v>
      </c>
      <c r="P3" s="4" t="s">
        <v>257</v>
      </c>
      <c r="Q3" s="9">
        <v>2</v>
      </c>
      <c r="R3" s="9">
        <v>3</v>
      </c>
      <c r="S3" s="9">
        <f t="shared" ref="S3:S66" si="6">K3+N3+Q3</f>
        <v>4.5</v>
      </c>
      <c r="T3" s="9">
        <f t="shared" ref="T3:T66" si="7">L3+O3+R3</f>
        <v>8</v>
      </c>
      <c r="U3" s="8">
        <f t="shared" ref="U3:U66" si="8">$K3+$N3</f>
        <v>2.5</v>
      </c>
      <c r="V3" s="8">
        <f t="shared" ref="V3:V66" si="9">$L3+$O3</f>
        <v>5</v>
      </c>
      <c r="W3" s="4">
        <f t="shared" si="0"/>
        <v>6.25</v>
      </c>
      <c r="X3" s="4">
        <f t="shared" si="1"/>
        <v>1.75</v>
      </c>
    </row>
    <row r="4" spans="1:24" ht="10.9" customHeight="1" x14ac:dyDescent="0.2">
      <c r="A4" s="4" t="s">
        <v>3</v>
      </c>
      <c r="B4" s="4" t="str">
        <f t="shared" si="2"/>
        <v>W</v>
      </c>
      <c r="C4" s="4" t="s">
        <v>12</v>
      </c>
      <c r="D4" s="4" t="str">
        <f t="shared" si="3"/>
        <v>P</v>
      </c>
      <c r="E4" s="4" t="s">
        <v>155</v>
      </c>
      <c r="F4" s="4" t="str">
        <f t="shared" si="4"/>
        <v>Gro</v>
      </c>
      <c r="G4" s="4" t="s">
        <v>63</v>
      </c>
      <c r="H4" s="4" t="s">
        <v>189</v>
      </c>
      <c r="I4" s="4" t="s">
        <v>232</v>
      </c>
      <c r="J4" s="4" t="str">
        <f t="shared" si="5"/>
        <v>(P) Groundwater monitoring bore construction or expansion: Incomplete/compromised cementing/casing (linking aquifers) - GW composition, GW quality/GW composition, Hydrocarbons</v>
      </c>
      <c r="K4" s="9">
        <v>3</v>
      </c>
      <c r="L4" s="9">
        <v>4</v>
      </c>
      <c r="M4" s="4" t="s">
        <v>110</v>
      </c>
      <c r="N4" s="9">
        <v>-0.5</v>
      </c>
      <c r="O4" s="9">
        <v>0.5</v>
      </c>
      <c r="P4" s="4" t="s">
        <v>257</v>
      </c>
      <c r="Q4" s="9">
        <v>2</v>
      </c>
      <c r="R4" s="9">
        <v>3</v>
      </c>
      <c r="S4" s="9">
        <f t="shared" si="6"/>
        <v>4.5</v>
      </c>
      <c r="T4" s="9">
        <f t="shared" si="7"/>
        <v>7.5</v>
      </c>
      <c r="U4" s="8">
        <f t="shared" si="8"/>
        <v>2.5</v>
      </c>
      <c r="V4" s="8">
        <f t="shared" si="9"/>
        <v>4.5</v>
      </c>
      <c r="W4" s="4">
        <f t="shared" si="0"/>
        <v>6</v>
      </c>
      <c r="X4" s="4">
        <f t="shared" si="1"/>
        <v>1.5</v>
      </c>
    </row>
    <row r="5" spans="1:24" ht="10.9" customHeight="1" x14ac:dyDescent="0.2">
      <c r="A5" s="4" t="s">
        <v>3</v>
      </c>
      <c r="B5" s="4" t="str">
        <f t="shared" si="2"/>
        <v>W</v>
      </c>
      <c r="C5" s="4" t="s">
        <v>6</v>
      </c>
      <c r="D5" s="4" t="str">
        <f t="shared" si="3"/>
        <v>C</v>
      </c>
      <c r="E5" s="4" t="s">
        <v>11</v>
      </c>
      <c r="F5" s="4" t="str">
        <f t="shared" si="4"/>
        <v>Cem</v>
      </c>
      <c r="G5" s="4" t="s">
        <v>63</v>
      </c>
      <c r="H5" s="4" t="s">
        <v>88</v>
      </c>
      <c r="I5" s="4" t="s">
        <v>232</v>
      </c>
      <c r="J5" s="4" t="str">
        <f t="shared" si="5"/>
        <v>(C) Cementing and casing: Incomplete/compromised cementing/casing (linking aquifers) - GW quality/GW composition, Hydrocarbons</v>
      </c>
      <c r="K5" s="9">
        <v>3</v>
      </c>
      <c r="L5" s="9">
        <v>7</v>
      </c>
      <c r="M5" s="4" t="s">
        <v>254</v>
      </c>
      <c r="N5" s="9">
        <v>-1</v>
      </c>
      <c r="O5" s="9">
        <v>0.5</v>
      </c>
      <c r="P5" s="4" t="s">
        <v>257</v>
      </c>
      <c r="Q5" s="9">
        <v>2</v>
      </c>
      <c r="R5" s="9">
        <v>3.5</v>
      </c>
      <c r="S5" s="9">
        <f t="shared" si="6"/>
        <v>4</v>
      </c>
      <c r="T5" s="9">
        <f t="shared" si="7"/>
        <v>11</v>
      </c>
      <c r="U5" s="8">
        <f t="shared" si="8"/>
        <v>2</v>
      </c>
      <c r="V5" s="8">
        <f t="shared" si="9"/>
        <v>7.5</v>
      </c>
      <c r="W5" s="4">
        <f t="shared" si="0"/>
        <v>7.5</v>
      </c>
      <c r="X5" s="4">
        <f t="shared" si="1"/>
        <v>3.5</v>
      </c>
    </row>
    <row r="6" spans="1:24" ht="10.9" customHeight="1" x14ac:dyDescent="0.2">
      <c r="A6" s="4" t="s">
        <v>3</v>
      </c>
      <c r="B6" s="4" t="str">
        <f t="shared" si="2"/>
        <v>W</v>
      </c>
      <c r="C6" s="4" t="s">
        <v>6</v>
      </c>
      <c r="D6" s="4" t="str">
        <f t="shared" si="3"/>
        <v>C</v>
      </c>
      <c r="E6" s="4" t="s">
        <v>11</v>
      </c>
      <c r="F6" s="4" t="str">
        <f t="shared" si="4"/>
        <v>Cem</v>
      </c>
      <c r="G6" s="4" t="s">
        <v>64</v>
      </c>
      <c r="H6" s="4" t="s">
        <v>88</v>
      </c>
      <c r="I6" s="4" t="s">
        <v>103</v>
      </c>
      <c r="J6" s="4" t="str">
        <f t="shared" si="5"/>
        <v>(C) Cementing and casing: Incomplete/compromised cementing/casing (gas leakage) - GW quality/TDS, Hydrocarbons</v>
      </c>
      <c r="K6" s="9">
        <v>3</v>
      </c>
      <c r="L6" s="9">
        <v>5</v>
      </c>
      <c r="M6" s="4" t="s">
        <v>254</v>
      </c>
      <c r="N6" s="9">
        <v>-1</v>
      </c>
      <c r="O6" s="9">
        <v>0.5</v>
      </c>
      <c r="P6" s="4" t="s">
        <v>257</v>
      </c>
      <c r="Q6" s="9">
        <v>2</v>
      </c>
      <c r="R6" s="9">
        <v>3.5</v>
      </c>
      <c r="S6" s="9">
        <f t="shared" si="6"/>
        <v>4</v>
      </c>
      <c r="T6" s="9">
        <f t="shared" si="7"/>
        <v>9</v>
      </c>
      <c r="U6" s="8">
        <f t="shared" si="8"/>
        <v>2</v>
      </c>
      <c r="V6" s="8">
        <f t="shared" si="9"/>
        <v>5.5</v>
      </c>
      <c r="W6" s="4">
        <f t="shared" si="0"/>
        <v>6.5</v>
      </c>
      <c r="X6" s="4">
        <f t="shared" si="1"/>
        <v>2.5</v>
      </c>
    </row>
    <row r="7" spans="1:24" ht="10.9" customHeight="1" x14ac:dyDescent="0.2">
      <c r="A7" s="4" t="s">
        <v>3</v>
      </c>
      <c r="B7" s="4" t="str">
        <f t="shared" si="2"/>
        <v>W</v>
      </c>
      <c r="C7" s="4" t="s">
        <v>7</v>
      </c>
      <c r="D7" s="4" t="str">
        <f t="shared" si="3"/>
        <v>D</v>
      </c>
      <c r="E7" s="4" t="s">
        <v>98</v>
      </c>
      <c r="F7" s="4" t="str">
        <f t="shared" si="4"/>
        <v>Pre</v>
      </c>
      <c r="G7" s="4" t="s">
        <v>102</v>
      </c>
      <c r="H7" s="4" t="s">
        <v>88</v>
      </c>
      <c r="I7" s="4" t="s">
        <v>243</v>
      </c>
      <c r="J7" s="4" t="str">
        <f t="shared" si="5"/>
        <v>(D) Pressure concrete durability: Seal integrity loss - GW quality/TDS, Hydrocarbons, change in GW pressure</v>
      </c>
      <c r="K7" s="9">
        <v>3</v>
      </c>
      <c r="L7" s="9">
        <v>7</v>
      </c>
      <c r="M7" s="4" t="s">
        <v>250</v>
      </c>
      <c r="N7" s="9">
        <v>-2.5</v>
      </c>
      <c r="O7" s="9">
        <v>-1.5</v>
      </c>
      <c r="P7" s="4" t="s">
        <v>258</v>
      </c>
      <c r="Q7" s="9">
        <v>4.5</v>
      </c>
      <c r="R7" s="9">
        <v>4.5</v>
      </c>
      <c r="S7" s="9">
        <f t="shared" si="6"/>
        <v>5</v>
      </c>
      <c r="T7" s="9">
        <f t="shared" si="7"/>
        <v>10</v>
      </c>
      <c r="U7" s="8">
        <f t="shared" si="8"/>
        <v>0.5</v>
      </c>
      <c r="V7" s="8">
        <f t="shared" si="9"/>
        <v>5.5</v>
      </c>
      <c r="W7" s="4">
        <f t="shared" si="0"/>
        <v>7.5</v>
      </c>
      <c r="X7" s="4">
        <f t="shared" si="1"/>
        <v>2.5</v>
      </c>
    </row>
    <row r="8" spans="1:24" ht="10.9" customHeight="1" x14ac:dyDescent="0.2">
      <c r="A8" s="4" t="s">
        <v>3</v>
      </c>
      <c r="B8" s="4" t="str">
        <f t="shared" si="2"/>
        <v>W</v>
      </c>
      <c r="C8" s="4" t="s">
        <v>6</v>
      </c>
      <c r="D8" s="4" t="str">
        <f t="shared" si="3"/>
        <v>C</v>
      </c>
      <c r="E8" s="4" t="s">
        <v>108</v>
      </c>
      <c r="F8" s="4" t="str">
        <f t="shared" si="4"/>
        <v>Gro</v>
      </c>
      <c r="G8" s="4" t="s">
        <v>105</v>
      </c>
      <c r="H8" s="4" t="s">
        <v>147</v>
      </c>
      <c r="I8" s="4" t="s">
        <v>204</v>
      </c>
      <c r="J8" s="4" t="str">
        <f t="shared" si="5"/>
        <v>(C) Groundwater monitoring bore construction: Spillage - SW quality/Hydrocarbons, TDS, Drilling fluids, Drilling mud products</v>
      </c>
      <c r="K8" s="9">
        <v>3</v>
      </c>
      <c r="L8" s="9">
        <v>4</v>
      </c>
      <c r="M8" s="4" t="s">
        <v>244</v>
      </c>
      <c r="N8" s="9">
        <v>-0.5</v>
      </c>
      <c r="O8" s="9">
        <v>0.5</v>
      </c>
      <c r="P8" s="4" t="s">
        <v>259</v>
      </c>
      <c r="Q8" s="9">
        <v>-0.5</v>
      </c>
      <c r="R8" s="9">
        <v>0</v>
      </c>
      <c r="S8" s="9">
        <f t="shared" si="6"/>
        <v>2</v>
      </c>
      <c r="T8" s="9">
        <f t="shared" si="7"/>
        <v>4.5</v>
      </c>
      <c r="U8" s="8">
        <f t="shared" si="8"/>
        <v>2.5</v>
      </c>
      <c r="V8" s="8">
        <f t="shared" si="9"/>
        <v>4.5</v>
      </c>
      <c r="W8" s="4">
        <f t="shared" si="0"/>
        <v>3.25</v>
      </c>
      <c r="X8" s="4">
        <f t="shared" si="1"/>
        <v>1.25</v>
      </c>
    </row>
    <row r="9" spans="1:24" ht="10.9" customHeight="1" x14ac:dyDescent="0.2">
      <c r="A9" s="4" t="s">
        <v>3</v>
      </c>
      <c r="B9" s="4" t="str">
        <f t="shared" si="2"/>
        <v>W</v>
      </c>
      <c r="C9" s="4" t="s">
        <v>6</v>
      </c>
      <c r="D9" s="4" t="str">
        <f t="shared" si="3"/>
        <v>C</v>
      </c>
      <c r="E9" s="4" t="s">
        <v>73</v>
      </c>
      <c r="F9" s="4" t="str">
        <f t="shared" si="4"/>
        <v>Pum</v>
      </c>
      <c r="G9" s="4" t="s">
        <v>105</v>
      </c>
      <c r="H9" s="4" t="s">
        <v>147</v>
      </c>
      <c r="I9" s="4" t="s">
        <v>204</v>
      </c>
      <c r="J9" s="4" t="str">
        <f t="shared" si="5"/>
        <v>(C) Pump and well head installation: Spillage - SW quality/Hydrocarbons, TDS, Drilling fluids, Drilling mud products</v>
      </c>
      <c r="K9" s="9">
        <v>3</v>
      </c>
      <c r="L9" s="9">
        <v>4</v>
      </c>
      <c r="M9" s="4" t="s">
        <v>244</v>
      </c>
      <c r="N9" s="9">
        <v>-0.5</v>
      </c>
      <c r="O9" s="9">
        <v>0.5</v>
      </c>
      <c r="P9" s="4" t="s">
        <v>259</v>
      </c>
      <c r="Q9" s="9">
        <v>-0.5</v>
      </c>
      <c r="R9" s="9">
        <v>0</v>
      </c>
      <c r="S9" s="9">
        <f t="shared" si="6"/>
        <v>2</v>
      </c>
      <c r="T9" s="9">
        <f t="shared" si="7"/>
        <v>4.5</v>
      </c>
      <c r="U9" s="8">
        <f t="shared" si="8"/>
        <v>2.5</v>
      </c>
      <c r="V9" s="8">
        <f t="shared" si="9"/>
        <v>4.5</v>
      </c>
      <c r="W9" s="4">
        <f t="shared" si="0"/>
        <v>3.25</v>
      </c>
      <c r="X9" s="4">
        <f t="shared" si="1"/>
        <v>1.25</v>
      </c>
    </row>
    <row r="10" spans="1:24" s="3" customFormat="1" ht="10.9" customHeight="1" x14ac:dyDescent="0.2">
      <c r="A10" s="4" t="s">
        <v>3</v>
      </c>
      <c r="B10" s="4" t="str">
        <f t="shared" si="2"/>
        <v>W</v>
      </c>
      <c r="C10" s="4" t="s">
        <v>6</v>
      </c>
      <c r="D10" s="4" t="str">
        <f t="shared" si="3"/>
        <v>C</v>
      </c>
      <c r="E10" s="4" t="s">
        <v>25</v>
      </c>
      <c r="F10" s="4" t="str">
        <f t="shared" si="4"/>
        <v>Mat</v>
      </c>
      <c r="G10" s="4" t="s">
        <v>177</v>
      </c>
      <c r="H10" s="4" t="s">
        <v>147</v>
      </c>
      <c r="I10" s="4" t="s">
        <v>234</v>
      </c>
      <c r="J10" s="4" t="str">
        <f t="shared" si="5"/>
        <v>(C) Materials delivery and storage: Spillage: on site - SW quality/Drilling mud products, Cement, Hydrocarbons</v>
      </c>
      <c r="K10" s="9">
        <v>3</v>
      </c>
      <c r="L10" s="9">
        <v>4</v>
      </c>
      <c r="M10" s="4" t="s">
        <v>244</v>
      </c>
      <c r="N10" s="9">
        <v>-0.5</v>
      </c>
      <c r="O10" s="9">
        <v>0.5</v>
      </c>
      <c r="P10" s="4" t="s">
        <v>259</v>
      </c>
      <c r="Q10" s="9">
        <v>-0.5</v>
      </c>
      <c r="R10" s="9">
        <v>0</v>
      </c>
      <c r="S10" s="9">
        <f t="shared" si="6"/>
        <v>2</v>
      </c>
      <c r="T10" s="9">
        <f t="shared" si="7"/>
        <v>4.5</v>
      </c>
      <c r="U10" s="8">
        <f t="shared" si="8"/>
        <v>2.5</v>
      </c>
      <c r="V10" s="8">
        <f t="shared" si="9"/>
        <v>4.5</v>
      </c>
      <c r="W10" s="4">
        <f t="shared" si="0"/>
        <v>3.25</v>
      </c>
      <c r="X10" s="4">
        <f t="shared" si="1"/>
        <v>1.25</v>
      </c>
    </row>
    <row r="11" spans="1:24" ht="10.9" customHeight="1" x14ac:dyDescent="0.2">
      <c r="A11" s="4" t="s">
        <v>3</v>
      </c>
      <c r="B11" s="4" t="str">
        <f t="shared" si="2"/>
        <v>W</v>
      </c>
      <c r="C11" s="4" t="s">
        <v>7</v>
      </c>
      <c r="D11" s="4" t="str">
        <f t="shared" si="3"/>
        <v>D</v>
      </c>
      <c r="E11" s="4" t="s">
        <v>25</v>
      </c>
      <c r="F11" s="4" t="str">
        <f t="shared" si="4"/>
        <v>Mat</v>
      </c>
      <c r="G11" s="4" t="s">
        <v>177</v>
      </c>
      <c r="H11" s="4" t="s">
        <v>147</v>
      </c>
      <c r="I11" s="4" t="s">
        <v>115</v>
      </c>
      <c r="J11" s="4" t="str">
        <f t="shared" si="5"/>
        <v>(D) Materials delivery and storage: Spillage: on site - SW quality/Hydrocarbons</v>
      </c>
      <c r="K11" s="9">
        <v>3</v>
      </c>
      <c r="L11" s="9">
        <v>4</v>
      </c>
      <c r="M11" s="4" t="s">
        <v>244</v>
      </c>
      <c r="N11" s="9">
        <v>-1</v>
      </c>
      <c r="O11" s="9">
        <v>-0.5</v>
      </c>
      <c r="P11" s="4" t="s">
        <v>259</v>
      </c>
      <c r="Q11" s="9">
        <v>-0.5</v>
      </c>
      <c r="R11" s="9">
        <v>0</v>
      </c>
      <c r="S11" s="9">
        <f t="shared" si="6"/>
        <v>1.5</v>
      </c>
      <c r="T11" s="9">
        <f t="shared" si="7"/>
        <v>3.5</v>
      </c>
      <c r="U11" s="8">
        <f t="shared" si="8"/>
        <v>2</v>
      </c>
      <c r="V11" s="8">
        <f t="shared" si="9"/>
        <v>3.5</v>
      </c>
      <c r="W11" s="4">
        <f t="shared" si="0"/>
        <v>2.5</v>
      </c>
      <c r="X11" s="4">
        <f t="shared" si="1"/>
        <v>1</v>
      </c>
    </row>
    <row r="12" spans="1:24" ht="10.9" customHeight="1" x14ac:dyDescent="0.2">
      <c r="A12" s="4" t="s">
        <v>3</v>
      </c>
      <c r="B12" s="4" t="str">
        <f t="shared" si="2"/>
        <v>W</v>
      </c>
      <c r="C12" s="4" t="s">
        <v>27</v>
      </c>
      <c r="D12" s="4" t="str">
        <f t="shared" si="3"/>
        <v>W</v>
      </c>
      <c r="E12" s="4" t="s">
        <v>25</v>
      </c>
      <c r="F12" s="4" t="str">
        <f t="shared" si="4"/>
        <v>Mat</v>
      </c>
      <c r="G12" s="4" t="s">
        <v>177</v>
      </c>
      <c r="H12" s="4" t="s">
        <v>147</v>
      </c>
      <c r="I12" s="4" t="s">
        <v>115</v>
      </c>
      <c r="J12" s="4" t="str">
        <f t="shared" si="5"/>
        <v>(W) Materials delivery and storage: Spillage: on site - SW quality/Hydrocarbons</v>
      </c>
      <c r="K12" s="9">
        <v>3</v>
      </c>
      <c r="L12" s="9">
        <v>4</v>
      </c>
      <c r="M12" s="4" t="s">
        <v>244</v>
      </c>
      <c r="N12" s="9">
        <v>-1</v>
      </c>
      <c r="O12" s="9">
        <v>-0.5</v>
      </c>
      <c r="P12" s="4" t="s">
        <v>259</v>
      </c>
      <c r="Q12" s="9">
        <v>-0.5</v>
      </c>
      <c r="R12" s="9">
        <v>0</v>
      </c>
      <c r="S12" s="9">
        <f t="shared" si="6"/>
        <v>1.5</v>
      </c>
      <c r="T12" s="9">
        <f t="shared" si="7"/>
        <v>3.5</v>
      </c>
      <c r="U12" s="8">
        <f t="shared" si="8"/>
        <v>2</v>
      </c>
      <c r="V12" s="8">
        <f t="shared" si="9"/>
        <v>3.5</v>
      </c>
      <c r="W12" s="4">
        <f t="shared" si="0"/>
        <v>2.5</v>
      </c>
      <c r="X12" s="4">
        <f t="shared" si="1"/>
        <v>1</v>
      </c>
    </row>
    <row r="13" spans="1:24" ht="10.9" customHeight="1" x14ac:dyDescent="0.2">
      <c r="A13" s="4" t="s">
        <v>3</v>
      </c>
      <c r="B13" s="4" t="str">
        <f t="shared" si="2"/>
        <v>W</v>
      </c>
      <c r="C13" s="4" t="s">
        <v>6</v>
      </c>
      <c r="D13" s="4" t="str">
        <f t="shared" si="3"/>
        <v>C</v>
      </c>
      <c r="E13" s="4" t="s">
        <v>166</v>
      </c>
      <c r="F13" s="4" t="str">
        <f t="shared" si="4"/>
        <v>Hyd</v>
      </c>
      <c r="G13" s="4" t="s">
        <v>178</v>
      </c>
      <c r="H13" s="4" t="s">
        <v>147</v>
      </c>
      <c r="I13" s="4" t="s">
        <v>208</v>
      </c>
      <c r="J13" s="4" t="str">
        <f t="shared" si="5"/>
        <v>(C) Hydraulic fracturing concentrate delivery: Spillage: prior to dilution on site - SW quality/Hydrocarbons, TDS, Hydraulic fracturing chemicals</v>
      </c>
      <c r="K13" s="9">
        <v>3</v>
      </c>
      <c r="L13" s="9">
        <v>5</v>
      </c>
      <c r="M13" s="4" t="s">
        <v>244</v>
      </c>
      <c r="N13" s="9">
        <v>-1</v>
      </c>
      <c r="O13" s="9">
        <v>0</v>
      </c>
      <c r="P13" s="4" t="s">
        <v>259</v>
      </c>
      <c r="Q13" s="9">
        <v>-0.5</v>
      </c>
      <c r="R13" s="9">
        <v>0</v>
      </c>
      <c r="S13" s="9">
        <f t="shared" si="6"/>
        <v>1.5</v>
      </c>
      <c r="T13" s="9">
        <f t="shared" si="7"/>
        <v>5</v>
      </c>
      <c r="U13" s="8">
        <f t="shared" si="8"/>
        <v>2</v>
      </c>
      <c r="V13" s="8">
        <f t="shared" si="9"/>
        <v>5</v>
      </c>
      <c r="W13" s="4">
        <f t="shared" si="0"/>
        <v>3.25</v>
      </c>
      <c r="X13" s="4">
        <f t="shared" si="1"/>
        <v>1.75</v>
      </c>
    </row>
    <row r="14" spans="1:24" ht="10.9" customHeight="1" x14ac:dyDescent="0.2">
      <c r="A14" s="4" t="s">
        <v>5</v>
      </c>
      <c r="B14" s="4" t="str">
        <f t="shared" si="2"/>
        <v>R</v>
      </c>
      <c r="C14" s="4" t="s">
        <v>6</v>
      </c>
      <c r="D14" s="4" t="str">
        <f t="shared" si="3"/>
        <v>C</v>
      </c>
      <c r="E14" s="4" t="s">
        <v>162</v>
      </c>
      <c r="F14" s="4" t="str">
        <f t="shared" si="4"/>
        <v>Con</v>
      </c>
      <c r="G14" s="4" t="s">
        <v>150</v>
      </c>
      <c r="H14" s="4" t="s">
        <v>94</v>
      </c>
      <c r="I14" s="4" t="s">
        <v>94</v>
      </c>
      <c r="J14" s="4" t="str">
        <f t="shared" si="5"/>
        <v>(C) Construction of access roads and easements (e.g. for drilling rigs and equipment): Disruption to natural surface water course (e.g. creek crossing) - SW flow/SW flow</v>
      </c>
      <c r="K14" s="9">
        <v>4</v>
      </c>
      <c r="L14" s="9">
        <v>7</v>
      </c>
      <c r="M14" s="4" t="s">
        <v>250</v>
      </c>
      <c r="N14" s="9">
        <v>-1</v>
      </c>
      <c r="O14" s="9">
        <v>0</v>
      </c>
      <c r="P14" s="4" t="s">
        <v>258</v>
      </c>
      <c r="Q14" s="9">
        <v>-0.5</v>
      </c>
      <c r="R14" s="9">
        <v>0</v>
      </c>
      <c r="S14" s="9">
        <f t="shared" si="6"/>
        <v>2.5</v>
      </c>
      <c r="T14" s="9">
        <f t="shared" si="7"/>
        <v>7</v>
      </c>
      <c r="U14" s="8">
        <f t="shared" si="8"/>
        <v>3</v>
      </c>
      <c r="V14" s="8">
        <f t="shared" si="9"/>
        <v>7</v>
      </c>
      <c r="W14" s="4">
        <f t="shared" si="0"/>
        <v>4.75</v>
      </c>
      <c r="X14" s="4">
        <f t="shared" si="1"/>
        <v>2.25</v>
      </c>
    </row>
    <row r="15" spans="1:24" ht="10.9" customHeight="1" x14ac:dyDescent="0.2">
      <c r="A15" s="4" t="s">
        <v>5</v>
      </c>
      <c r="B15" s="4" t="str">
        <f t="shared" si="2"/>
        <v>R</v>
      </c>
      <c r="C15" s="4" t="s">
        <v>13</v>
      </c>
      <c r="D15" s="4" t="str">
        <f t="shared" si="3"/>
        <v>E</v>
      </c>
      <c r="E15" s="4" t="s">
        <v>162</v>
      </c>
      <c r="F15" s="4" t="str">
        <f t="shared" si="4"/>
        <v>Con</v>
      </c>
      <c r="G15" s="4" t="s">
        <v>150</v>
      </c>
      <c r="H15" s="4" t="s">
        <v>94</v>
      </c>
      <c r="I15" s="4" t="s">
        <v>94</v>
      </c>
      <c r="J15" s="4" t="str">
        <f t="shared" si="5"/>
        <v>(E) Construction of access roads and easements (e.g. for drilling rigs and equipment): Disruption to natural surface water course (e.g. creek crossing) - SW flow/SW flow</v>
      </c>
      <c r="K15" s="9">
        <v>3</v>
      </c>
      <c r="L15" s="9">
        <v>4</v>
      </c>
      <c r="M15" s="4" t="s">
        <v>250</v>
      </c>
      <c r="N15" s="9">
        <v>0</v>
      </c>
      <c r="O15" s="9">
        <v>1</v>
      </c>
      <c r="P15" s="4" t="s">
        <v>258</v>
      </c>
      <c r="Q15" s="9">
        <v>-0.5</v>
      </c>
      <c r="R15" s="9">
        <v>0</v>
      </c>
      <c r="S15" s="9">
        <f t="shared" si="6"/>
        <v>2.5</v>
      </c>
      <c r="T15" s="9">
        <f t="shared" si="7"/>
        <v>5</v>
      </c>
      <c r="U15" s="8">
        <f t="shared" si="8"/>
        <v>3</v>
      </c>
      <c r="V15" s="8">
        <f t="shared" si="9"/>
        <v>5</v>
      </c>
      <c r="W15" s="4">
        <f t="shared" si="0"/>
        <v>3.75</v>
      </c>
      <c r="X15" s="4">
        <f t="shared" si="1"/>
        <v>1.25</v>
      </c>
    </row>
    <row r="16" spans="1:24" ht="10.9" customHeight="1" x14ac:dyDescent="0.2">
      <c r="A16" s="4" t="s">
        <v>4</v>
      </c>
      <c r="B16" s="4" t="str">
        <f t="shared" si="2"/>
        <v>P</v>
      </c>
      <c r="C16" s="4" t="s">
        <v>6</v>
      </c>
      <c r="D16" s="4" t="str">
        <f t="shared" si="3"/>
        <v>C</v>
      </c>
      <c r="E16" s="4" t="s">
        <v>133</v>
      </c>
      <c r="F16" s="4" t="str">
        <f t="shared" si="4"/>
        <v>Fre</v>
      </c>
      <c r="G16" s="4" t="s">
        <v>151</v>
      </c>
      <c r="H16" s="4" t="s">
        <v>94</v>
      </c>
      <c r="I16" s="4" t="s">
        <v>94</v>
      </c>
      <c r="J16" s="4" t="str">
        <f t="shared" si="5"/>
        <v>(C) Fresh water (RO Permeate) pipelines, pumps and reticulation systems (Water leaving processing plant - to external i.e. Town): Temporary disruption to natural surface water course (e.g. sandbagging a creek to lay pipe) - SW flow/SW flow</v>
      </c>
      <c r="K16" s="9">
        <v>3</v>
      </c>
      <c r="L16" s="9">
        <v>4</v>
      </c>
      <c r="M16" s="4" t="s">
        <v>250</v>
      </c>
      <c r="N16" s="9">
        <v>-1.5</v>
      </c>
      <c r="O16" s="9">
        <v>-0.5</v>
      </c>
      <c r="P16" s="4" t="s">
        <v>258</v>
      </c>
      <c r="Q16" s="9">
        <v>-0.5</v>
      </c>
      <c r="R16" s="9">
        <v>0</v>
      </c>
      <c r="S16" s="9">
        <f t="shared" si="6"/>
        <v>1</v>
      </c>
      <c r="T16" s="9">
        <f t="shared" si="7"/>
        <v>3.5</v>
      </c>
      <c r="U16" s="8">
        <f t="shared" si="8"/>
        <v>1.5</v>
      </c>
      <c r="V16" s="8">
        <f t="shared" si="9"/>
        <v>3.5</v>
      </c>
      <c r="W16" s="4">
        <f t="shared" si="0"/>
        <v>2.25</v>
      </c>
      <c r="X16" s="4">
        <f t="shared" si="1"/>
        <v>1.25</v>
      </c>
    </row>
    <row r="17" spans="1:24" ht="10.9" customHeight="1" x14ac:dyDescent="0.2">
      <c r="A17" s="4" t="s">
        <v>4</v>
      </c>
      <c r="B17" s="4" t="str">
        <f t="shared" si="2"/>
        <v>P</v>
      </c>
      <c r="C17" s="4" t="s">
        <v>6</v>
      </c>
      <c r="D17" s="4" t="str">
        <f t="shared" si="3"/>
        <v>C</v>
      </c>
      <c r="E17" s="4" t="s">
        <v>169</v>
      </c>
      <c r="F17" s="4" t="str">
        <f t="shared" si="4"/>
        <v>Gas</v>
      </c>
      <c r="G17" s="4" t="s">
        <v>151</v>
      </c>
      <c r="H17" s="4" t="s">
        <v>94</v>
      </c>
      <c r="I17" s="4" t="s">
        <v>94</v>
      </c>
      <c r="J17" s="4" t="str">
        <f t="shared" si="5"/>
        <v>(C) Gas and water-gathering pipeline networks (well to processing plant): Temporary disruption to natural surface water course (e.g. sandbagging a creek to lay pipe) - SW flow/SW flow</v>
      </c>
      <c r="K17" s="9">
        <v>3</v>
      </c>
      <c r="L17" s="9">
        <v>4</v>
      </c>
      <c r="M17" s="4" t="s">
        <v>250</v>
      </c>
      <c r="N17" s="9">
        <v>-1.5</v>
      </c>
      <c r="O17" s="9">
        <v>-0.5</v>
      </c>
      <c r="P17" s="4" t="s">
        <v>258</v>
      </c>
      <c r="Q17" s="9">
        <v>-0.5</v>
      </c>
      <c r="R17" s="9">
        <v>0</v>
      </c>
      <c r="S17" s="9">
        <f t="shared" si="6"/>
        <v>1</v>
      </c>
      <c r="T17" s="9">
        <f t="shared" si="7"/>
        <v>3.5</v>
      </c>
      <c r="U17" s="8">
        <f t="shared" si="8"/>
        <v>1.5</v>
      </c>
      <c r="V17" s="8">
        <f t="shared" si="9"/>
        <v>3.5</v>
      </c>
      <c r="W17" s="4">
        <f t="shared" si="0"/>
        <v>2.25</v>
      </c>
      <c r="X17" s="4">
        <f t="shared" si="1"/>
        <v>1.25</v>
      </c>
    </row>
    <row r="18" spans="1:24" ht="10.9" customHeight="1" x14ac:dyDescent="0.2">
      <c r="A18" s="4" t="s">
        <v>4</v>
      </c>
      <c r="B18" s="4" t="str">
        <f t="shared" si="2"/>
        <v>P</v>
      </c>
      <c r="C18" s="4" t="s">
        <v>6</v>
      </c>
      <c r="D18" s="4" t="str">
        <f t="shared" si="3"/>
        <v>C</v>
      </c>
      <c r="E18" s="4" t="s">
        <v>134</v>
      </c>
      <c r="F18" s="4" t="str">
        <f t="shared" si="4"/>
        <v>Tre</v>
      </c>
      <c r="G18" s="4" t="s">
        <v>151</v>
      </c>
      <c r="H18" s="4" t="s">
        <v>94</v>
      </c>
      <c r="I18" s="4" t="s">
        <v>94</v>
      </c>
      <c r="J18" s="4" t="str">
        <f t="shared" si="5"/>
        <v>(C) Treated co-produced water pipelines and pumps: Temporary disruption to natural surface water course (e.g. sandbagging a creek to lay pipe) - SW flow/SW flow</v>
      </c>
      <c r="K18" s="9">
        <v>3</v>
      </c>
      <c r="L18" s="9">
        <v>4</v>
      </c>
      <c r="M18" s="4" t="s">
        <v>250</v>
      </c>
      <c r="N18" s="9">
        <v>-1.5</v>
      </c>
      <c r="O18" s="9">
        <v>-0.5</v>
      </c>
      <c r="P18" s="4" t="s">
        <v>258</v>
      </c>
      <c r="Q18" s="9">
        <v>-0.5</v>
      </c>
      <c r="R18" s="9">
        <v>0</v>
      </c>
      <c r="S18" s="9">
        <f t="shared" si="6"/>
        <v>1</v>
      </c>
      <c r="T18" s="9">
        <f t="shared" si="7"/>
        <v>3.5</v>
      </c>
      <c r="U18" s="8">
        <f t="shared" si="8"/>
        <v>1.5</v>
      </c>
      <c r="V18" s="8">
        <f t="shared" si="9"/>
        <v>3.5</v>
      </c>
      <c r="W18" s="4">
        <f t="shared" si="0"/>
        <v>2.25</v>
      </c>
      <c r="X18" s="4">
        <f t="shared" si="1"/>
        <v>1.25</v>
      </c>
    </row>
    <row r="19" spans="1:24" ht="10.9" customHeight="1" x14ac:dyDescent="0.2">
      <c r="A19" s="4" t="s">
        <v>4</v>
      </c>
      <c r="B19" s="4" t="str">
        <f t="shared" si="2"/>
        <v>P</v>
      </c>
      <c r="C19" s="4" t="s">
        <v>6</v>
      </c>
      <c r="D19" s="4" t="str">
        <f t="shared" si="3"/>
        <v>C</v>
      </c>
      <c r="E19" s="4" t="s">
        <v>132</v>
      </c>
      <c r="F19" s="4" t="str">
        <f t="shared" si="4"/>
        <v>Tru</v>
      </c>
      <c r="G19" s="4" t="s">
        <v>151</v>
      </c>
      <c r="H19" s="4" t="s">
        <v>94</v>
      </c>
      <c r="I19" s="4" t="s">
        <v>94</v>
      </c>
      <c r="J19" s="4" t="str">
        <f t="shared" si="5"/>
        <v>(C) Trunk gas pipelines and associated easements (processing plant to town): Temporary disruption to natural surface water course (e.g. sandbagging a creek to lay pipe) - SW flow/SW flow</v>
      </c>
      <c r="K19" s="9">
        <v>3</v>
      </c>
      <c r="L19" s="9">
        <v>4</v>
      </c>
      <c r="M19" s="4" t="s">
        <v>250</v>
      </c>
      <c r="N19" s="9">
        <v>-1.5</v>
      </c>
      <c r="O19" s="9">
        <v>-0.5</v>
      </c>
      <c r="P19" s="4" t="s">
        <v>258</v>
      </c>
      <c r="Q19" s="9">
        <v>-0.5</v>
      </c>
      <c r="R19" s="9">
        <v>0</v>
      </c>
      <c r="S19" s="9">
        <f t="shared" si="6"/>
        <v>1</v>
      </c>
      <c r="T19" s="9">
        <f t="shared" si="7"/>
        <v>3.5</v>
      </c>
      <c r="U19" s="8">
        <f t="shared" si="8"/>
        <v>1.5</v>
      </c>
      <c r="V19" s="8">
        <f t="shared" si="9"/>
        <v>3.5</v>
      </c>
      <c r="W19" s="4">
        <f t="shared" si="0"/>
        <v>2.25</v>
      </c>
      <c r="X19" s="4">
        <f t="shared" si="1"/>
        <v>1.25</v>
      </c>
    </row>
    <row r="20" spans="1:24" ht="10.9" customHeight="1" x14ac:dyDescent="0.2">
      <c r="A20" s="4" t="s">
        <v>5</v>
      </c>
      <c r="B20" s="4" t="str">
        <f t="shared" si="2"/>
        <v>R</v>
      </c>
      <c r="C20" s="4" t="s">
        <v>12</v>
      </c>
      <c r="D20" s="4" t="str">
        <f t="shared" si="3"/>
        <v>P</v>
      </c>
      <c r="E20" s="4" t="s">
        <v>161</v>
      </c>
      <c r="F20" s="4" t="str">
        <f t="shared" si="4"/>
        <v>Ope</v>
      </c>
      <c r="G20" s="4" t="s">
        <v>150</v>
      </c>
      <c r="H20" s="4" t="s">
        <v>94</v>
      </c>
      <c r="I20" s="4" t="s">
        <v>94</v>
      </c>
      <c r="J20" s="4" t="str">
        <f t="shared" si="5"/>
        <v>(P) Operation access roads and easements (e.g. for drilling rigs and equipment): Disruption to natural surface water course (e.g. creek crossing) - SW flow/SW flow</v>
      </c>
      <c r="K20" s="9">
        <v>3</v>
      </c>
      <c r="L20" s="9">
        <v>5</v>
      </c>
      <c r="M20" s="4" t="s">
        <v>250</v>
      </c>
      <c r="N20" s="9">
        <v>-1</v>
      </c>
      <c r="O20" s="9">
        <v>0</v>
      </c>
      <c r="P20" s="4" t="s">
        <v>258</v>
      </c>
      <c r="Q20" s="9">
        <v>-0.5</v>
      </c>
      <c r="R20" s="9">
        <v>0</v>
      </c>
      <c r="S20" s="9">
        <f t="shared" si="6"/>
        <v>1.5</v>
      </c>
      <c r="T20" s="9">
        <f t="shared" si="7"/>
        <v>5</v>
      </c>
      <c r="U20" s="8">
        <f t="shared" si="8"/>
        <v>2</v>
      </c>
      <c r="V20" s="8">
        <f t="shared" si="9"/>
        <v>5</v>
      </c>
      <c r="W20" s="4">
        <f t="shared" si="0"/>
        <v>3.25</v>
      </c>
      <c r="X20" s="4">
        <f t="shared" si="1"/>
        <v>1.75</v>
      </c>
    </row>
    <row r="21" spans="1:24" ht="10.9" customHeight="1" x14ac:dyDescent="0.2">
      <c r="A21" s="4" t="s">
        <v>5</v>
      </c>
      <c r="B21" s="4" t="str">
        <f t="shared" si="2"/>
        <v>R</v>
      </c>
      <c r="C21" s="4" t="s">
        <v>6</v>
      </c>
      <c r="D21" s="4" t="str">
        <f t="shared" si="3"/>
        <v>C</v>
      </c>
      <c r="E21" s="4" t="s">
        <v>162</v>
      </c>
      <c r="F21" s="4" t="str">
        <f t="shared" si="4"/>
        <v>Con</v>
      </c>
      <c r="G21" s="4" t="s">
        <v>35</v>
      </c>
      <c r="H21" s="4" t="s">
        <v>241</v>
      </c>
      <c r="I21" s="4" t="s">
        <v>87</v>
      </c>
      <c r="J21" s="4" t="str">
        <f t="shared" si="5"/>
        <v>(C) Construction of access roads and easements (e.g. for drilling rigs and equipment): Disruption of natural surface drainage - SW directional characteristics, SW volume, SW quality/TSS, SW flow</v>
      </c>
      <c r="K21" s="9">
        <v>4</v>
      </c>
      <c r="L21" s="9">
        <v>6</v>
      </c>
      <c r="M21" s="4" t="s">
        <v>251</v>
      </c>
      <c r="N21" s="9">
        <v>-1</v>
      </c>
      <c r="O21" s="9">
        <v>0</v>
      </c>
      <c r="P21" s="4" t="s">
        <v>258</v>
      </c>
      <c r="Q21" s="9">
        <v>0</v>
      </c>
      <c r="R21" s="9">
        <v>3</v>
      </c>
      <c r="S21" s="9">
        <f t="shared" si="6"/>
        <v>3</v>
      </c>
      <c r="T21" s="9">
        <f t="shared" si="7"/>
        <v>9</v>
      </c>
      <c r="U21" s="8">
        <f t="shared" si="8"/>
        <v>3</v>
      </c>
      <c r="V21" s="8">
        <f t="shared" si="9"/>
        <v>6</v>
      </c>
      <c r="W21" s="4">
        <f t="shared" si="0"/>
        <v>6</v>
      </c>
      <c r="X21" s="4">
        <f t="shared" si="1"/>
        <v>3</v>
      </c>
    </row>
    <row r="22" spans="1:24" s="3" customFormat="1" ht="10.9" customHeight="1" x14ac:dyDescent="0.2">
      <c r="A22" s="4" t="s">
        <v>5</v>
      </c>
      <c r="B22" s="4" t="str">
        <f t="shared" si="2"/>
        <v>R</v>
      </c>
      <c r="C22" s="4" t="s">
        <v>13</v>
      </c>
      <c r="D22" s="4" t="str">
        <f t="shared" si="3"/>
        <v>E</v>
      </c>
      <c r="E22" s="4" t="s">
        <v>162</v>
      </c>
      <c r="F22" s="4" t="str">
        <f t="shared" si="4"/>
        <v>Con</v>
      </c>
      <c r="G22" s="4" t="s">
        <v>35</v>
      </c>
      <c r="H22" s="4" t="s">
        <v>241</v>
      </c>
      <c r="I22" s="4" t="s">
        <v>87</v>
      </c>
      <c r="J22" s="4" t="str">
        <f t="shared" si="5"/>
        <v>(E) Construction of access roads and easements (e.g. for drilling rigs and equipment): Disruption of natural surface drainage - SW directional characteristics, SW volume, SW quality/TSS, SW flow</v>
      </c>
      <c r="K22" s="9">
        <v>3</v>
      </c>
      <c r="L22" s="9">
        <v>4</v>
      </c>
      <c r="M22" s="4" t="s">
        <v>251</v>
      </c>
      <c r="N22" s="9">
        <v>0</v>
      </c>
      <c r="O22" s="9">
        <v>1</v>
      </c>
      <c r="P22" s="4" t="s">
        <v>258</v>
      </c>
      <c r="Q22" s="9">
        <v>0</v>
      </c>
      <c r="R22" s="9">
        <v>1.5</v>
      </c>
      <c r="S22" s="9">
        <f t="shared" si="6"/>
        <v>3</v>
      </c>
      <c r="T22" s="9">
        <f t="shared" si="7"/>
        <v>6.5</v>
      </c>
      <c r="U22" s="8">
        <f t="shared" si="8"/>
        <v>3</v>
      </c>
      <c r="V22" s="8">
        <f t="shared" si="9"/>
        <v>5</v>
      </c>
      <c r="W22" s="4">
        <f t="shared" si="0"/>
        <v>4.75</v>
      </c>
      <c r="X22" s="4">
        <f t="shared" si="1"/>
        <v>1.75</v>
      </c>
    </row>
    <row r="23" spans="1:24" ht="10.9" customHeight="1" x14ac:dyDescent="0.2">
      <c r="A23" s="4" t="s">
        <v>5</v>
      </c>
      <c r="B23" s="4" t="str">
        <f t="shared" si="2"/>
        <v>R</v>
      </c>
      <c r="C23" s="4" t="s">
        <v>12</v>
      </c>
      <c r="D23" s="4" t="str">
        <f t="shared" si="3"/>
        <v>P</v>
      </c>
      <c r="E23" s="4" t="s">
        <v>161</v>
      </c>
      <c r="F23" s="4" t="str">
        <f t="shared" si="4"/>
        <v>Ope</v>
      </c>
      <c r="G23" s="4" t="s">
        <v>35</v>
      </c>
      <c r="H23" s="4" t="s">
        <v>241</v>
      </c>
      <c r="I23" s="4" t="s">
        <v>87</v>
      </c>
      <c r="J23" s="4" t="str">
        <f t="shared" si="5"/>
        <v>(P) Operation access roads and easements (e.g. for drilling rigs and equipment): Disruption of natural surface drainage - SW directional characteristics, SW volume, SW quality/TSS, SW flow</v>
      </c>
      <c r="K23" s="9">
        <v>3</v>
      </c>
      <c r="L23" s="9">
        <v>4</v>
      </c>
      <c r="M23" s="4" t="s">
        <v>251</v>
      </c>
      <c r="N23" s="9">
        <v>-1.5</v>
      </c>
      <c r="O23" s="9">
        <v>-0.5</v>
      </c>
      <c r="P23" s="4" t="s">
        <v>258</v>
      </c>
      <c r="Q23" s="9">
        <v>0</v>
      </c>
      <c r="R23" s="9">
        <v>3</v>
      </c>
      <c r="S23" s="9">
        <f t="shared" si="6"/>
        <v>1.5</v>
      </c>
      <c r="T23" s="9">
        <f t="shared" si="7"/>
        <v>6.5</v>
      </c>
      <c r="U23" s="8">
        <f t="shared" si="8"/>
        <v>1.5</v>
      </c>
      <c r="V23" s="8">
        <f t="shared" si="9"/>
        <v>3.5</v>
      </c>
      <c r="W23" s="4">
        <f t="shared" si="0"/>
        <v>4</v>
      </c>
      <c r="X23" s="4">
        <f t="shared" si="1"/>
        <v>2.5</v>
      </c>
    </row>
    <row r="24" spans="1:24" ht="10.9" customHeight="1" x14ac:dyDescent="0.2">
      <c r="A24" s="4" t="s">
        <v>3</v>
      </c>
      <c r="B24" s="4" t="str">
        <f t="shared" si="2"/>
        <v>W</v>
      </c>
      <c r="C24" s="4" t="s">
        <v>6</v>
      </c>
      <c r="D24" s="4" t="str">
        <f t="shared" si="3"/>
        <v>C</v>
      </c>
      <c r="E24" s="4" t="s">
        <v>167</v>
      </c>
      <c r="F24" s="4" t="str">
        <f t="shared" si="4"/>
        <v>Hyd</v>
      </c>
      <c r="G24" s="4" t="s">
        <v>69</v>
      </c>
      <c r="H24" s="4" t="s">
        <v>66</v>
      </c>
      <c r="I24" s="4" t="s">
        <v>66</v>
      </c>
      <c r="J24" s="4" t="str">
        <f t="shared" si="5"/>
        <v>(C) Hydraulic fracturing: Changing target aquifer properties (physical or chemical) - Aquifer properties/Aquifer properties</v>
      </c>
      <c r="K24" s="9">
        <v>3</v>
      </c>
      <c r="L24" s="9">
        <v>5</v>
      </c>
      <c r="M24" s="4" t="s">
        <v>250</v>
      </c>
      <c r="N24" s="9">
        <v>-0.5</v>
      </c>
      <c r="O24" s="9">
        <v>0.5</v>
      </c>
      <c r="P24" s="4" t="s">
        <v>62</v>
      </c>
      <c r="Q24" s="9">
        <v>0</v>
      </c>
      <c r="R24" s="9">
        <v>1</v>
      </c>
      <c r="S24" s="9">
        <f t="shared" si="6"/>
        <v>2.5</v>
      </c>
      <c r="T24" s="9">
        <f t="shared" si="7"/>
        <v>6.5</v>
      </c>
      <c r="U24" s="8">
        <f t="shared" si="8"/>
        <v>2.5</v>
      </c>
      <c r="V24" s="8">
        <f t="shared" si="9"/>
        <v>5.5</v>
      </c>
      <c r="W24" s="4">
        <f t="shared" si="0"/>
        <v>4.5</v>
      </c>
      <c r="X24" s="4">
        <f t="shared" si="1"/>
        <v>2</v>
      </c>
    </row>
    <row r="25" spans="1:24" ht="10.9" customHeight="1" x14ac:dyDescent="0.2">
      <c r="A25" s="4" t="s">
        <v>3</v>
      </c>
      <c r="B25" s="4" t="str">
        <f t="shared" si="2"/>
        <v>W</v>
      </c>
      <c r="C25" s="4" t="s">
        <v>6</v>
      </c>
      <c r="D25" s="4" t="str">
        <f t="shared" si="3"/>
        <v>C</v>
      </c>
      <c r="E25" s="4" t="s">
        <v>167</v>
      </c>
      <c r="F25" s="4" t="str">
        <f t="shared" si="4"/>
        <v>Hyd</v>
      </c>
      <c r="G25" s="4" t="s">
        <v>70</v>
      </c>
      <c r="H25" s="4" t="s">
        <v>88</v>
      </c>
      <c r="I25" s="4" t="s">
        <v>168</v>
      </c>
      <c r="J25" s="4" t="str">
        <f t="shared" si="5"/>
        <v>(C) Hydraulic fracturing: Contaminate target aquifer (chemical) - GW quality/Hydraulic fracturing chemicals</v>
      </c>
      <c r="K25" s="9">
        <v>3</v>
      </c>
      <c r="L25" s="9">
        <v>5</v>
      </c>
      <c r="M25" s="4" t="s">
        <v>250</v>
      </c>
      <c r="N25" s="9">
        <v>1</v>
      </c>
      <c r="O25" s="9">
        <v>1.5</v>
      </c>
      <c r="P25" s="4" t="s">
        <v>62</v>
      </c>
      <c r="Q25" s="9">
        <v>0</v>
      </c>
      <c r="R25" s="9">
        <v>1</v>
      </c>
      <c r="S25" s="9">
        <f t="shared" si="6"/>
        <v>4</v>
      </c>
      <c r="T25" s="9">
        <f t="shared" si="7"/>
        <v>7.5</v>
      </c>
      <c r="U25" s="8">
        <f t="shared" si="8"/>
        <v>4</v>
      </c>
      <c r="V25" s="8">
        <f t="shared" si="9"/>
        <v>6.5</v>
      </c>
      <c r="W25" s="4">
        <f t="shared" si="0"/>
        <v>5.75</v>
      </c>
      <c r="X25" s="4">
        <f t="shared" si="1"/>
        <v>1.75</v>
      </c>
    </row>
    <row r="26" spans="1:24" s="3" customFormat="1" ht="10.9" customHeight="1" x14ac:dyDescent="0.2">
      <c r="A26" s="4" t="s">
        <v>5</v>
      </c>
      <c r="B26" s="4" t="str">
        <f t="shared" si="2"/>
        <v>R</v>
      </c>
      <c r="C26" s="4" t="s">
        <v>6</v>
      </c>
      <c r="D26" s="4" t="str">
        <f t="shared" si="3"/>
        <v>C</v>
      </c>
      <c r="E26" s="4" t="s">
        <v>162</v>
      </c>
      <c r="F26" s="4" t="str">
        <f t="shared" si="4"/>
        <v>Con</v>
      </c>
      <c r="G26" s="4" t="s">
        <v>36</v>
      </c>
      <c r="H26" s="4" t="s">
        <v>147</v>
      </c>
      <c r="I26" s="4" t="s">
        <v>34</v>
      </c>
      <c r="J26" s="4" t="str">
        <f t="shared" si="5"/>
        <v>(C) Construction of access roads and easements (e.g. for drilling rigs and equipment): Soil erosion following heavy rainfall - SW quality/TSS</v>
      </c>
      <c r="K26" s="9">
        <v>4</v>
      </c>
      <c r="L26" s="9">
        <v>5</v>
      </c>
      <c r="M26" s="4" t="s">
        <v>249</v>
      </c>
      <c r="N26" s="9">
        <v>-0.5</v>
      </c>
      <c r="O26" s="9">
        <v>0.5</v>
      </c>
      <c r="P26" s="4" t="s">
        <v>258</v>
      </c>
      <c r="Q26" s="9">
        <v>0</v>
      </c>
      <c r="R26" s="9">
        <v>2.5</v>
      </c>
      <c r="S26" s="9">
        <f t="shared" si="6"/>
        <v>3.5</v>
      </c>
      <c r="T26" s="9">
        <f t="shared" si="7"/>
        <v>8</v>
      </c>
      <c r="U26" s="8">
        <f t="shared" si="8"/>
        <v>3.5</v>
      </c>
      <c r="V26" s="8">
        <f t="shared" si="9"/>
        <v>5.5</v>
      </c>
      <c r="W26" s="4">
        <f t="shared" si="0"/>
        <v>5.75</v>
      </c>
      <c r="X26" s="4">
        <f t="shared" si="1"/>
        <v>2.25</v>
      </c>
    </row>
    <row r="27" spans="1:24" s="3" customFormat="1" ht="10.9" customHeight="1" x14ac:dyDescent="0.2">
      <c r="A27" s="4" t="s">
        <v>5</v>
      </c>
      <c r="B27" s="4" t="str">
        <f t="shared" si="2"/>
        <v>R</v>
      </c>
      <c r="C27" s="4" t="s">
        <v>12</v>
      </c>
      <c r="D27" s="4" t="str">
        <f t="shared" si="3"/>
        <v>P</v>
      </c>
      <c r="E27" s="4" t="s">
        <v>161</v>
      </c>
      <c r="F27" s="4" t="str">
        <f t="shared" si="4"/>
        <v>Ope</v>
      </c>
      <c r="G27" s="4" t="s">
        <v>36</v>
      </c>
      <c r="H27" s="4" t="s">
        <v>147</v>
      </c>
      <c r="I27" s="4" t="s">
        <v>34</v>
      </c>
      <c r="J27" s="4" t="str">
        <f t="shared" si="5"/>
        <v>(P) Operation access roads and easements (e.g. for drilling rigs and equipment): Soil erosion following heavy rainfall - SW quality/TSS</v>
      </c>
      <c r="K27" s="9">
        <v>3</v>
      </c>
      <c r="L27" s="9">
        <v>4</v>
      </c>
      <c r="M27" s="4" t="s">
        <v>249</v>
      </c>
      <c r="N27" s="9">
        <v>-0.5</v>
      </c>
      <c r="O27" s="9">
        <v>0.5</v>
      </c>
      <c r="P27" s="4" t="s">
        <v>258</v>
      </c>
      <c r="Q27" s="9">
        <v>0</v>
      </c>
      <c r="R27" s="9">
        <v>2.5</v>
      </c>
      <c r="S27" s="9">
        <f t="shared" si="6"/>
        <v>2.5</v>
      </c>
      <c r="T27" s="9">
        <f t="shared" si="7"/>
        <v>7</v>
      </c>
      <c r="U27" s="8">
        <f t="shared" si="8"/>
        <v>2.5</v>
      </c>
      <c r="V27" s="8">
        <f t="shared" si="9"/>
        <v>4.5</v>
      </c>
      <c r="W27" s="4">
        <f t="shared" si="0"/>
        <v>4.75</v>
      </c>
      <c r="X27" s="4">
        <f t="shared" si="1"/>
        <v>2.25</v>
      </c>
    </row>
    <row r="28" spans="1:24" ht="10.9" customHeight="1" x14ac:dyDescent="0.2">
      <c r="A28" s="4" t="s">
        <v>5</v>
      </c>
      <c r="B28" s="4" t="str">
        <f t="shared" si="2"/>
        <v>R</v>
      </c>
      <c r="C28" s="4" t="s">
        <v>13</v>
      </c>
      <c r="D28" s="4" t="str">
        <f t="shared" si="3"/>
        <v>E</v>
      </c>
      <c r="E28" s="4" t="s">
        <v>162</v>
      </c>
      <c r="F28" s="4" t="str">
        <f t="shared" si="4"/>
        <v>Con</v>
      </c>
      <c r="G28" s="4" t="s">
        <v>36</v>
      </c>
      <c r="H28" s="4" t="s">
        <v>147</v>
      </c>
      <c r="I28" s="4" t="s">
        <v>34</v>
      </c>
      <c r="J28" s="4" t="str">
        <f t="shared" si="5"/>
        <v>(E) Construction of access roads and easements (e.g. for drilling rigs and equipment): Soil erosion following heavy rainfall - SW quality/TSS</v>
      </c>
      <c r="K28" s="9">
        <v>3</v>
      </c>
      <c r="L28" s="9">
        <v>4</v>
      </c>
      <c r="M28" s="4" t="s">
        <v>249</v>
      </c>
      <c r="N28" s="9">
        <v>-2</v>
      </c>
      <c r="O28" s="9">
        <v>-1</v>
      </c>
      <c r="P28" s="4" t="s">
        <v>258</v>
      </c>
      <c r="Q28" s="9">
        <v>0</v>
      </c>
      <c r="R28" s="9">
        <v>0</v>
      </c>
      <c r="S28" s="9">
        <f t="shared" si="6"/>
        <v>1</v>
      </c>
      <c r="T28" s="9">
        <f t="shared" si="7"/>
        <v>3</v>
      </c>
      <c r="U28" s="8">
        <f t="shared" si="8"/>
        <v>1</v>
      </c>
      <c r="V28" s="8">
        <f t="shared" si="9"/>
        <v>3</v>
      </c>
      <c r="W28" s="4">
        <f t="shared" si="0"/>
        <v>2</v>
      </c>
      <c r="X28" s="4">
        <f t="shared" si="1"/>
        <v>1</v>
      </c>
    </row>
    <row r="29" spans="1:24" ht="10.9" customHeight="1" x14ac:dyDescent="0.2">
      <c r="A29" s="4" t="s">
        <v>3</v>
      </c>
      <c r="B29" s="4" t="str">
        <f t="shared" si="2"/>
        <v>W</v>
      </c>
      <c r="C29" s="4" t="s">
        <v>6</v>
      </c>
      <c r="D29" s="4" t="str">
        <f t="shared" si="3"/>
        <v>C</v>
      </c>
      <c r="E29" s="4" t="s">
        <v>73</v>
      </c>
      <c r="F29" s="4" t="str">
        <f t="shared" si="4"/>
        <v>Pum</v>
      </c>
      <c r="G29" s="4" t="s">
        <v>36</v>
      </c>
      <c r="H29" s="4" t="s">
        <v>147</v>
      </c>
      <c r="I29" s="4" t="s">
        <v>34</v>
      </c>
      <c r="J29" s="4" t="str">
        <f t="shared" si="5"/>
        <v>(C) Pump and well head installation: Soil erosion following heavy rainfall - SW quality/TSS</v>
      </c>
      <c r="K29" s="9">
        <v>3</v>
      </c>
      <c r="L29" s="9">
        <v>5</v>
      </c>
      <c r="M29" s="4" t="s">
        <v>249</v>
      </c>
      <c r="N29" s="9">
        <v>-1.5</v>
      </c>
      <c r="O29" s="9">
        <v>-0.5</v>
      </c>
      <c r="P29" s="4" t="s">
        <v>258</v>
      </c>
      <c r="Q29" s="9">
        <v>0</v>
      </c>
      <c r="R29" s="9">
        <v>0</v>
      </c>
      <c r="S29" s="9">
        <f t="shared" si="6"/>
        <v>1.5</v>
      </c>
      <c r="T29" s="9">
        <f t="shared" si="7"/>
        <v>4.5</v>
      </c>
      <c r="U29" s="8">
        <f t="shared" si="8"/>
        <v>1.5</v>
      </c>
      <c r="V29" s="8">
        <f t="shared" si="9"/>
        <v>4.5</v>
      </c>
      <c r="W29" s="4">
        <f t="shared" si="0"/>
        <v>3</v>
      </c>
      <c r="X29" s="4">
        <f t="shared" si="1"/>
        <v>1.5</v>
      </c>
    </row>
    <row r="30" spans="1:24" ht="10.9" customHeight="1" x14ac:dyDescent="0.2">
      <c r="A30" s="4" t="s">
        <v>41</v>
      </c>
      <c r="B30" s="4" t="str">
        <f t="shared" si="2"/>
        <v>P</v>
      </c>
      <c r="C30" s="4" t="s">
        <v>6</v>
      </c>
      <c r="D30" s="4" t="str">
        <f t="shared" si="3"/>
        <v>C</v>
      </c>
      <c r="E30" s="4" t="s">
        <v>104</v>
      </c>
      <c r="F30" s="4" t="str">
        <f t="shared" si="4"/>
        <v>Hyp</v>
      </c>
      <c r="G30" s="4" t="s">
        <v>36</v>
      </c>
      <c r="H30" s="4" t="s">
        <v>147</v>
      </c>
      <c r="I30" s="4" t="s">
        <v>34</v>
      </c>
      <c r="J30" s="4" t="str">
        <f t="shared" si="5"/>
        <v>(C) Hypersaline brine ponds: Soil erosion following heavy rainfall - SW quality/TSS</v>
      </c>
      <c r="K30" s="9">
        <v>4</v>
      </c>
      <c r="L30" s="9">
        <v>6</v>
      </c>
      <c r="M30" s="4" t="s">
        <v>249</v>
      </c>
      <c r="N30" s="9">
        <v>-1</v>
      </c>
      <c r="O30" s="9">
        <v>0</v>
      </c>
      <c r="P30" s="4" t="s">
        <v>258</v>
      </c>
      <c r="Q30" s="9">
        <v>0</v>
      </c>
      <c r="R30" s="9">
        <v>0</v>
      </c>
      <c r="S30" s="9">
        <f t="shared" si="6"/>
        <v>3</v>
      </c>
      <c r="T30" s="9">
        <f t="shared" si="7"/>
        <v>6</v>
      </c>
      <c r="U30" s="8">
        <f t="shared" si="8"/>
        <v>3</v>
      </c>
      <c r="V30" s="8">
        <f t="shared" si="9"/>
        <v>6</v>
      </c>
      <c r="W30" s="4">
        <f t="shared" si="0"/>
        <v>4.5</v>
      </c>
      <c r="X30" s="4">
        <f t="shared" si="1"/>
        <v>1.5</v>
      </c>
    </row>
    <row r="31" spans="1:24" ht="10.9" customHeight="1" x14ac:dyDescent="0.2">
      <c r="A31" s="4" t="s">
        <v>5</v>
      </c>
      <c r="B31" s="4" t="str">
        <f t="shared" si="2"/>
        <v>R</v>
      </c>
      <c r="C31" s="4" t="s">
        <v>6</v>
      </c>
      <c r="D31" s="4" t="str">
        <f t="shared" si="3"/>
        <v>C</v>
      </c>
      <c r="E31" s="4" t="s">
        <v>152</v>
      </c>
      <c r="F31" s="4" t="str">
        <f t="shared" si="4"/>
        <v>Acc</v>
      </c>
      <c r="G31" s="4" t="s">
        <v>36</v>
      </c>
      <c r="H31" s="4" t="s">
        <v>147</v>
      </c>
      <c r="I31" s="4" t="s">
        <v>34</v>
      </c>
      <c r="J31" s="4" t="str">
        <f t="shared" si="5"/>
        <v>(C) Accommodation, administration, workshop, depots, service facilities: Soil erosion following heavy rainfall - SW quality/TSS</v>
      </c>
      <c r="K31" s="9">
        <v>3</v>
      </c>
      <c r="L31" s="9">
        <v>4</v>
      </c>
      <c r="M31" s="4" t="s">
        <v>249</v>
      </c>
      <c r="N31" s="9">
        <v>-1</v>
      </c>
      <c r="O31" s="9">
        <v>0</v>
      </c>
      <c r="P31" s="4" t="s">
        <v>258</v>
      </c>
      <c r="Q31" s="9">
        <v>0</v>
      </c>
      <c r="R31" s="9">
        <v>0</v>
      </c>
      <c r="S31" s="9">
        <f t="shared" si="6"/>
        <v>2</v>
      </c>
      <c r="T31" s="9">
        <f t="shared" si="7"/>
        <v>4</v>
      </c>
      <c r="U31" s="8">
        <f t="shared" si="8"/>
        <v>2</v>
      </c>
      <c r="V31" s="8">
        <f t="shared" si="9"/>
        <v>4</v>
      </c>
      <c r="W31" s="4">
        <f t="shared" si="0"/>
        <v>3</v>
      </c>
      <c r="X31" s="4">
        <f t="shared" si="1"/>
        <v>1</v>
      </c>
    </row>
    <row r="32" spans="1:24" ht="10.9" customHeight="1" x14ac:dyDescent="0.2">
      <c r="A32" s="4" t="s">
        <v>3</v>
      </c>
      <c r="B32" s="4" t="str">
        <f t="shared" si="2"/>
        <v>W</v>
      </c>
      <c r="C32" s="4" t="s">
        <v>6</v>
      </c>
      <c r="D32" s="4" t="str">
        <f t="shared" si="3"/>
        <v>C</v>
      </c>
      <c r="E32" s="4" t="s">
        <v>10</v>
      </c>
      <c r="F32" s="4" t="str">
        <f t="shared" si="4"/>
        <v>Sit</v>
      </c>
      <c r="G32" s="4" t="s">
        <v>36</v>
      </c>
      <c r="H32" s="4" t="s">
        <v>147</v>
      </c>
      <c r="I32" s="4" t="s">
        <v>34</v>
      </c>
      <c r="J32" s="4" t="str">
        <f t="shared" si="5"/>
        <v>(C) Site preparation: Soil erosion following heavy rainfall - SW quality/TSS</v>
      </c>
      <c r="K32" s="9">
        <v>3</v>
      </c>
      <c r="L32" s="9">
        <v>4</v>
      </c>
      <c r="M32" s="4" t="s">
        <v>249</v>
      </c>
      <c r="N32" s="9">
        <v>-1</v>
      </c>
      <c r="O32" s="9">
        <v>0</v>
      </c>
      <c r="P32" s="4" t="s">
        <v>258</v>
      </c>
      <c r="Q32" s="9">
        <v>0</v>
      </c>
      <c r="R32" s="9">
        <v>0</v>
      </c>
      <c r="S32" s="9">
        <f t="shared" si="6"/>
        <v>2</v>
      </c>
      <c r="T32" s="9">
        <f t="shared" si="7"/>
        <v>4</v>
      </c>
      <c r="U32" s="8">
        <f t="shared" si="8"/>
        <v>2</v>
      </c>
      <c r="V32" s="8">
        <f t="shared" si="9"/>
        <v>4</v>
      </c>
      <c r="W32" s="4">
        <f t="shared" si="0"/>
        <v>3</v>
      </c>
      <c r="X32" s="4">
        <f t="shared" si="1"/>
        <v>1</v>
      </c>
    </row>
    <row r="33" spans="1:24" ht="10.9" customHeight="1" x14ac:dyDescent="0.2">
      <c r="A33" s="4" t="s">
        <v>3</v>
      </c>
      <c r="B33" s="4" t="str">
        <f t="shared" si="2"/>
        <v>W</v>
      </c>
      <c r="C33" s="4" t="s">
        <v>13</v>
      </c>
      <c r="D33" s="4" t="str">
        <f t="shared" si="3"/>
        <v>E</v>
      </c>
      <c r="E33" s="4" t="s">
        <v>10</v>
      </c>
      <c r="F33" s="4" t="str">
        <f t="shared" si="4"/>
        <v>Sit</v>
      </c>
      <c r="G33" s="4" t="s">
        <v>36</v>
      </c>
      <c r="H33" s="4" t="s">
        <v>147</v>
      </c>
      <c r="I33" s="4" t="s">
        <v>34</v>
      </c>
      <c r="J33" s="4" t="str">
        <f t="shared" si="5"/>
        <v>(E) Site preparation: Soil erosion following heavy rainfall - SW quality/TSS</v>
      </c>
      <c r="K33" s="9">
        <v>3</v>
      </c>
      <c r="L33" s="9">
        <v>4</v>
      </c>
      <c r="M33" s="4" t="s">
        <v>249</v>
      </c>
      <c r="N33" s="9">
        <v>-1</v>
      </c>
      <c r="O33" s="9">
        <v>0</v>
      </c>
      <c r="P33" s="4" t="s">
        <v>258</v>
      </c>
      <c r="Q33" s="9">
        <v>0</v>
      </c>
      <c r="R33" s="9">
        <v>0</v>
      </c>
      <c r="S33" s="9">
        <f t="shared" si="6"/>
        <v>2</v>
      </c>
      <c r="T33" s="9">
        <f t="shared" si="7"/>
        <v>4</v>
      </c>
      <c r="U33" s="8">
        <f t="shared" si="8"/>
        <v>2</v>
      </c>
      <c r="V33" s="8">
        <f t="shared" si="9"/>
        <v>4</v>
      </c>
      <c r="W33" s="4">
        <f t="shared" si="0"/>
        <v>3</v>
      </c>
      <c r="X33" s="4">
        <f t="shared" si="1"/>
        <v>1</v>
      </c>
    </row>
    <row r="34" spans="1:24" ht="10.9" customHeight="1" x14ac:dyDescent="0.2">
      <c r="A34" s="4" t="s">
        <v>5</v>
      </c>
      <c r="B34" s="4" t="str">
        <f t="shared" si="2"/>
        <v>R</v>
      </c>
      <c r="C34" s="4" t="s">
        <v>13</v>
      </c>
      <c r="D34" s="4" t="str">
        <f t="shared" si="3"/>
        <v>E</v>
      </c>
      <c r="E34" s="4" t="s">
        <v>153</v>
      </c>
      <c r="F34" s="4" t="str">
        <f t="shared" si="4"/>
        <v>Tem</v>
      </c>
      <c r="G34" s="4" t="s">
        <v>36</v>
      </c>
      <c r="H34" s="4" t="s">
        <v>147</v>
      </c>
      <c r="I34" s="4" t="s">
        <v>34</v>
      </c>
      <c r="J34" s="4" t="str">
        <f t="shared" si="5"/>
        <v>(E) Temporary  Accommodation, administration, workshop, depots, service facilities: Soil erosion following heavy rainfall - SW quality/TSS</v>
      </c>
      <c r="K34" s="9">
        <v>3</v>
      </c>
      <c r="L34" s="9">
        <v>4</v>
      </c>
      <c r="M34" s="4" t="s">
        <v>249</v>
      </c>
      <c r="N34" s="9">
        <v>-1</v>
      </c>
      <c r="O34" s="9">
        <v>0</v>
      </c>
      <c r="P34" s="4" t="s">
        <v>258</v>
      </c>
      <c r="Q34" s="9">
        <v>0</v>
      </c>
      <c r="R34" s="9">
        <v>2.5</v>
      </c>
      <c r="S34" s="9">
        <f t="shared" si="6"/>
        <v>2</v>
      </c>
      <c r="T34" s="9">
        <f t="shared" si="7"/>
        <v>6.5</v>
      </c>
      <c r="U34" s="8">
        <f t="shared" si="8"/>
        <v>2</v>
      </c>
      <c r="V34" s="8">
        <f t="shared" si="9"/>
        <v>4</v>
      </c>
      <c r="W34" s="4">
        <f t="shared" si="0"/>
        <v>4.25</v>
      </c>
      <c r="X34" s="4">
        <f t="shared" si="1"/>
        <v>2.25</v>
      </c>
    </row>
    <row r="35" spans="1:24" ht="10.9" customHeight="1" x14ac:dyDescent="0.2">
      <c r="A35" s="4" t="s">
        <v>3</v>
      </c>
      <c r="B35" s="4" t="str">
        <f t="shared" si="2"/>
        <v>W</v>
      </c>
      <c r="C35" s="4" t="s">
        <v>6</v>
      </c>
      <c r="D35" s="4" t="str">
        <f t="shared" si="3"/>
        <v>C</v>
      </c>
      <c r="E35" s="4" t="s">
        <v>108</v>
      </c>
      <c r="F35" s="4" t="str">
        <f t="shared" si="4"/>
        <v>Gro</v>
      </c>
      <c r="G35" s="4" t="s">
        <v>36</v>
      </c>
      <c r="H35" s="4" t="s">
        <v>147</v>
      </c>
      <c r="I35" s="4" t="s">
        <v>34</v>
      </c>
      <c r="J35" s="4" t="str">
        <f t="shared" si="5"/>
        <v>(C) Groundwater monitoring bore construction: Soil erosion following heavy rainfall - SW quality/TSS</v>
      </c>
      <c r="K35" s="9">
        <v>3</v>
      </c>
      <c r="L35" s="9">
        <v>4</v>
      </c>
      <c r="M35" s="4" t="s">
        <v>249</v>
      </c>
      <c r="N35" s="9">
        <v>-1.5</v>
      </c>
      <c r="O35" s="9">
        <v>-0.5</v>
      </c>
      <c r="P35" s="4" t="s">
        <v>258</v>
      </c>
      <c r="Q35" s="9">
        <v>0</v>
      </c>
      <c r="R35" s="9">
        <v>0</v>
      </c>
      <c r="S35" s="9">
        <f t="shared" si="6"/>
        <v>1.5</v>
      </c>
      <c r="T35" s="9">
        <f t="shared" si="7"/>
        <v>3.5</v>
      </c>
      <c r="U35" s="8">
        <f t="shared" si="8"/>
        <v>1.5</v>
      </c>
      <c r="V35" s="8">
        <f t="shared" si="9"/>
        <v>3.5</v>
      </c>
      <c r="W35" s="4">
        <f t="shared" si="0"/>
        <v>2.5</v>
      </c>
      <c r="X35" s="4">
        <f t="shared" si="1"/>
        <v>1</v>
      </c>
    </row>
    <row r="36" spans="1:24" ht="10.9" customHeight="1" x14ac:dyDescent="0.2">
      <c r="A36" s="4" t="s">
        <v>5</v>
      </c>
      <c r="B36" s="4" t="str">
        <f t="shared" si="2"/>
        <v>R</v>
      </c>
      <c r="C36" s="4" t="s">
        <v>12</v>
      </c>
      <c r="D36" s="4" t="str">
        <f t="shared" si="3"/>
        <v>P</v>
      </c>
      <c r="E36" s="4" t="s">
        <v>152</v>
      </c>
      <c r="F36" s="4" t="str">
        <f t="shared" si="4"/>
        <v>Acc</v>
      </c>
      <c r="G36" s="4" t="s">
        <v>36</v>
      </c>
      <c r="H36" s="4" t="s">
        <v>147</v>
      </c>
      <c r="I36" s="4" t="s">
        <v>34</v>
      </c>
      <c r="J36" s="4" t="str">
        <f t="shared" si="5"/>
        <v>(P) Accommodation, administration, workshop, depots, service facilities: Soil erosion following heavy rainfall - SW quality/TSS</v>
      </c>
      <c r="K36" s="9">
        <v>3</v>
      </c>
      <c r="L36" s="9">
        <v>3</v>
      </c>
      <c r="M36" s="4" t="s">
        <v>249</v>
      </c>
      <c r="N36" s="9">
        <v>-1</v>
      </c>
      <c r="O36" s="9">
        <v>0</v>
      </c>
      <c r="P36" s="4" t="s">
        <v>258</v>
      </c>
      <c r="Q36" s="9">
        <v>0</v>
      </c>
      <c r="R36" s="9">
        <v>0</v>
      </c>
      <c r="S36" s="9">
        <f t="shared" si="6"/>
        <v>2</v>
      </c>
      <c r="T36" s="9">
        <f t="shared" si="7"/>
        <v>3</v>
      </c>
      <c r="U36" s="8">
        <f t="shared" si="8"/>
        <v>2</v>
      </c>
      <c r="V36" s="8">
        <f t="shared" si="9"/>
        <v>3</v>
      </c>
      <c r="W36" s="4">
        <f t="shared" si="0"/>
        <v>2.5</v>
      </c>
      <c r="X36" s="4">
        <f t="shared" si="1"/>
        <v>0.5</v>
      </c>
    </row>
    <row r="37" spans="1:24" ht="10.9" customHeight="1" x14ac:dyDescent="0.2">
      <c r="A37" s="4" t="s">
        <v>41</v>
      </c>
      <c r="B37" s="4" t="str">
        <f t="shared" si="2"/>
        <v>P</v>
      </c>
      <c r="C37" s="4" t="s">
        <v>6</v>
      </c>
      <c r="D37" s="4" t="str">
        <f t="shared" si="3"/>
        <v>C</v>
      </c>
      <c r="E37" s="4" t="s">
        <v>111</v>
      </c>
      <c r="F37" s="4" t="str">
        <f t="shared" si="4"/>
        <v>Gas</v>
      </c>
      <c r="G37" s="4" t="s">
        <v>36</v>
      </c>
      <c r="H37" s="4" t="s">
        <v>147</v>
      </c>
      <c r="I37" s="4" t="s">
        <v>34</v>
      </c>
      <c r="J37" s="4" t="str">
        <f t="shared" si="5"/>
        <v>(C) Gas processing plant : Soil erosion following heavy rainfall - SW quality/TSS</v>
      </c>
      <c r="K37" s="9">
        <v>4</v>
      </c>
      <c r="L37" s="9">
        <v>6</v>
      </c>
      <c r="M37" s="4" t="s">
        <v>249</v>
      </c>
      <c r="N37" s="9">
        <v>-2</v>
      </c>
      <c r="O37" s="9">
        <v>0</v>
      </c>
      <c r="P37" s="4" t="s">
        <v>258</v>
      </c>
      <c r="Q37" s="9">
        <v>0</v>
      </c>
      <c r="R37" s="9">
        <v>0</v>
      </c>
      <c r="S37" s="9">
        <f t="shared" si="6"/>
        <v>2</v>
      </c>
      <c r="T37" s="9">
        <f t="shared" si="7"/>
        <v>6</v>
      </c>
      <c r="U37" s="8">
        <f t="shared" si="8"/>
        <v>2</v>
      </c>
      <c r="V37" s="8">
        <f t="shared" si="9"/>
        <v>6</v>
      </c>
      <c r="W37" s="4">
        <f t="shared" si="0"/>
        <v>4</v>
      </c>
      <c r="X37" s="4">
        <f t="shared" si="1"/>
        <v>2</v>
      </c>
    </row>
    <row r="38" spans="1:24" ht="10.9" customHeight="1" x14ac:dyDescent="0.2">
      <c r="A38" s="4" t="s">
        <v>41</v>
      </c>
      <c r="B38" s="4" t="str">
        <f t="shared" si="2"/>
        <v>P</v>
      </c>
      <c r="C38" s="4" t="s">
        <v>6</v>
      </c>
      <c r="D38" s="4" t="str">
        <f t="shared" si="3"/>
        <v>C</v>
      </c>
      <c r="E38" s="4" t="s">
        <v>43</v>
      </c>
      <c r="F38" s="4" t="str">
        <f t="shared" si="4"/>
        <v>Gas</v>
      </c>
      <c r="G38" s="4" t="s">
        <v>36</v>
      </c>
      <c r="H38" s="4" t="s">
        <v>147</v>
      </c>
      <c r="I38" s="4" t="s">
        <v>34</v>
      </c>
      <c r="J38" s="4" t="str">
        <f t="shared" si="5"/>
        <v>(C) Gas compression stations: Soil erosion following heavy rainfall - SW quality/TSS</v>
      </c>
      <c r="K38" s="9">
        <v>4</v>
      </c>
      <c r="L38" s="9">
        <v>5</v>
      </c>
      <c r="M38" s="4" t="s">
        <v>249</v>
      </c>
      <c r="N38" s="9">
        <v>-1</v>
      </c>
      <c r="O38" s="9">
        <v>0</v>
      </c>
      <c r="P38" s="4" t="s">
        <v>258</v>
      </c>
      <c r="Q38" s="9">
        <v>0</v>
      </c>
      <c r="R38" s="9">
        <v>0</v>
      </c>
      <c r="S38" s="9">
        <f t="shared" si="6"/>
        <v>3</v>
      </c>
      <c r="T38" s="9">
        <f t="shared" si="7"/>
        <v>5</v>
      </c>
      <c r="U38" s="8">
        <f t="shared" si="8"/>
        <v>3</v>
      </c>
      <c r="V38" s="8">
        <f t="shared" si="9"/>
        <v>5</v>
      </c>
      <c r="W38" s="4">
        <f t="shared" si="0"/>
        <v>4</v>
      </c>
      <c r="X38" s="4">
        <f t="shared" si="1"/>
        <v>1</v>
      </c>
    </row>
    <row r="39" spans="1:24" ht="10.9" customHeight="1" x14ac:dyDescent="0.2">
      <c r="A39" s="4" t="s">
        <v>41</v>
      </c>
      <c r="B39" s="4" t="str">
        <f t="shared" si="2"/>
        <v>P</v>
      </c>
      <c r="C39" s="4" t="s">
        <v>6</v>
      </c>
      <c r="D39" s="4" t="str">
        <f t="shared" si="3"/>
        <v>C</v>
      </c>
      <c r="E39" s="4" t="s">
        <v>154</v>
      </c>
      <c r="F39" s="4" t="str">
        <f t="shared" si="4"/>
        <v>Gas</v>
      </c>
      <c r="G39" s="4" t="s">
        <v>36</v>
      </c>
      <c r="H39" s="4" t="s">
        <v>147</v>
      </c>
      <c r="I39" s="4" t="s">
        <v>34</v>
      </c>
      <c r="J39" s="4" t="str">
        <f t="shared" si="5"/>
        <v>(C) Gas-gathering  pipeline networks : Soil erosion following heavy rainfall - SW quality/TSS</v>
      </c>
      <c r="K39" s="9">
        <v>4</v>
      </c>
      <c r="L39" s="9">
        <v>5</v>
      </c>
      <c r="M39" s="4" t="s">
        <v>249</v>
      </c>
      <c r="N39" s="9">
        <v>-1</v>
      </c>
      <c r="O39" s="9">
        <v>0</v>
      </c>
      <c r="P39" s="4" t="s">
        <v>258</v>
      </c>
      <c r="Q39" s="9">
        <v>0</v>
      </c>
      <c r="R39" s="9">
        <v>0</v>
      </c>
      <c r="S39" s="9">
        <f t="shared" si="6"/>
        <v>3</v>
      </c>
      <c r="T39" s="9">
        <f t="shared" si="7"/>
        <v>5</v>
      </c>
      <c r="U39" s="8">
        <f t="shared" si="8"/>
        <v>3</v>
      </c>
      <c r="V39" s="8">
        <f t="shared" si="9"/>
        <v>5</v>
      </c>
      <c r="W39" s="4">
        <f t="shared" si="0"/>
        <v>4</v>
      </c>
      <c r="X39" s="4">
        <f t="shared" si="1"/>
        <v>1</v>
      </c>
    </row>
    <row r="40" spans="1:24" ht="10.9" customHeight="1" x14ac:dyDescent="0.2">
      <c r="A40" s="4" t="s">
        <v>41</v>
      </c>
      <c r="B40" s="4" t="str">
        <f t="shared" si="2"/>
        <v>P</v>
      </c>
      <c r="C40" s="4" t="s">
        <v>6</v>
      </c>
      <c r="D40" s="4" t="str">
        <f t="shared" si="3"/>
        <v>C</v>
      </c>
      <c r="E40" s="4" t="s">
        <v>114</v>
      </c>
      <c r="F40" s="4" t="str">
        <f t="shared" si="4"/>
        <v>Pow</v>
      </c>
      <c r="G40" s="4" t="s">
        <v>36</v>
      </c>
      <c r="H40" s="4" t="s">
        <v>147</v>
      </c>
      <c r="I40" s="4" t="s">
        <v>34</v>
      </c>
      <c r="J40" s="4" t="str">
        <f t="shared" si="5"/>
        <v>(C) Power generation facility (for processing plant): Soil erosion following heavy rainfall - SW quality/TSS</v>
      </c>
      <c r="K40" s="9">
        <v>4</v>
      </c>
      <c r="L40" s="9">
        <v>5</v>
      </c>
      <c r="M40" s="4" t="s">
        <v>249</v>
      </c>
      <c r="N40" s="9">
        <v>-1</v>
      </c>
      <c r="O40" s="9">
        <v>0</v>
      </c>
      <c r="P40" s="4" t="s">
        <v>258</v>
      </c>
      <c r="Q40" s="9">
        <v>0</v>
      </c>
      <c r="R40" s="9">
        <v>0</v>
      </c>
      <c r="S40" s="9">
        <f t="shared" si="6"/>
        <v>3</v>
      </c>
      <c r="T40" s="9">
        <f t="shared" si="7"/>
        <v>5</v>
      </c>
      <c r="U40" s="8">
        <f t="shared" si="8"/>
        <v>3</v>
      </c>
      <c r="V40" s="8">
        <f t="shared" si="9"/>
        <v>5</v>
      </c>
      <c r="W40" s="4">
        <f t="shared" si="0"/>
        <v>4</v>
      </c>
      <c r="X40" s="4">
        <f t="shared" si="1"/>
        <v>1</v>
      </c>
    </row>
    <row r="41" spans="1:24" ht="10.9" customHeight="1" x14ac:dyDescent="0.2">
      <c r="A41" s="4" t="s">
        <v>3</v>
      </c>
      <c r="B41" s="4" t="str">
        <f t="shared" si="2"/>
        <v>W</v>
      </c>
      <c r="C41" s="4" t="s">
        <v>13</v>
      </c>
      <c r="D41" s="4" t="str">
        <f t="shared" si="3"/>
        <v>E</v>
      </c>
      <c r="E41" s="4" t="s">
        <v>16</v>
      </c>
      <c r="F41" s="4" t="str">
        <f t="shared" si="4"/>
        <v>Dri</v>
      </c>
      <c r="G41" s="4" t="s">
        <v>170</v>
      </c>
      <c r="H41" s="4" t="s">
        <v>88</v>
      </c>
      <c r="I41" s="4" t="s">
        <v>214</v>
      </c>
      <c r="J41" s="4" t="str">
        <f t="shared" si="5"/>
        <v>(E) Drilling and coring: Imbalance of mud pressure between well and aquifer - GW quality/Drilling mud products, TDS</v>
      </c>
      <c r="K41" s="9">
        <v>3</v>
      </c>
      <c r="L41" s="9">
        <v>4</v>
      </c>
      <c r="M41" s="4" t="s">
        <v>52</v>
      </c>
      <c r="N41" s="9">
        <v>-2.5</v>
      </c>
      <c r="O41" s="9">
        <v>-1</v>
      </c>
      <c r="P41" s="4" t="s">
        <v>258</v>
      </c>
      <c r="Q41" s="9">
        <v>-0.5</v>
      </c>
      <c r="R41" s="9">
        <v>0.5</v>
      </c>
      <c r="S41" s="9">
        <f t="shared" si="6"/>
        <v>0</v>
      </c>
      <c r="T41" s="9">
        <f t="shared" si="7"/>
        <v>3.5</v>
      </c>
      <c r="U41" s="8">
        <f t="shared" si="8"/>
        <v>0.5</v>
      </c>
      <c r="V41" s="8">
        <f t="shared" si="9"/>
        <v>3</v>
      </c>
      <c r="W41" s="4">
        <f t="shared" si="0"/>
        <v>1.75</v>
      </c>
      <c r="X41" s="4">
        <f t="shared" si="1"/>
        <v>1.75</v>
      </c>
    </row>
    <row r="42" spans="1:24" ht="10.9" customHeight="1" x14ac:dyDescent="0.2">
      <c r="A42" s="4" t="s">
        <v>3</v>
      </c>
      <c r="B42" s="4" t="str">
        <f t="shared" si="2"/>
        <v>W</v>
      </c>
      <c r="C42" s="4" t="s">
        <v>6</v>
      </c>
      <c r="D42" s="4" t="str">
        <f t="shared" si="3"/>
        <v>C</v>
      </c>
      <c r="E42" s="4" t="s">
        <v>9</v>
      </c>
      <c r="F42" s="4" t="str">
        <f t="shared" si="4"/>
        <v>Dri</v>
      </c>
      <c r="G42" s="4" t="s">
        <v>172</v>
      </c>
      <c r="H42" s="4" t="s">
        <v>215</v>
      </c>
      <c r="I42" s="4" t="s">
        <v>215</v>
      </c>
      <c r="J42" s="4" t="str">
        <f t="shared" si="5"/>
        <v>(C) Drilling and logging: Localised watertable reduction - GW level/GW level</v>
      </c>
      <c r="K42" s="9">
        <v>3</v>
      </c>
      <c r="L42" s="9">
        <v>4</v>
      </c>
      <c r="M42" s="4" t="s">
        <v>52</v>
      </c>
      <c r="N42" s="9">
        <v>-3</v>
      </c>
      <c r="O42" s="9">
        <v>-2.5</v>
      </c>
      <c r="P42" s="4" t="s">
        <v>258</v>
      </c>
      <c r="Q42" s="9">
        <v>0.5</v>
      </c>
      <c r="R42" s="9">
        <v>1</v>
      </c>
      <c r="S42" s="9">
        <f t="shared" si="6"/>
        <v>0.5</v>
      </c>
      <c r="T42" s="9">
        <f t="shared" si="7"/>
        <v>2.5</v>
      </c>
      <c r="U42" s="8">
        <f t="shared" si="8"/>
        <v>0</v>
      </c>
      <c r="V42" s="8">
        <f t="shared" si="9"/>
        <v>1.5</v>
      </c>
      <c r="W42" s="4">
        <f t="shared" si="0"/>
        <v>1.5</v>
      </c>
      <c r="X42" s="4">
        <f t="shared" si="1"/>
        <v>1</v>
      </c>
    </row>
    <row r="43" spans="1:24" ht="10.9" customHeight="1" x14ac:dyDescent="0.2">
      <c r="A43" s="4" t="s">
        <v>3</v>
      </c>
      <c r="B43" s="4" t="str">
        <f t="shared" si="2"/>
        <v>W</v>
      </c>
      <c r="C43" s="4" t="s">
        <v>13</v>
      </c>
      <c r="D43" s="4" t="str">
        <f t="shared" si="3"/>
        <v>E</v>
      </c>
      <c r="E43" s="4" t="s">
        <v>16</v>
      </c>
      <c r="F43" s="4" t="str">
        <f t="shared" si="4"/>
        <v>Dri</v>
      </c>
      <c r="G43" s="4" t="s">
        <v>173</v>
      </c>
      <c r="H43" s="4" t="s">
        <v>215</v>
      </c>
      <c r="I43" s="4" t="s">
        <v>215</v>
      </c>
      <c r="J43" s="4" t="str">
        <f t="shared" si="5"/>
        <v>(E) Drilling and coring: Very localised watertable reduction - GW level/GW level</v>
      </c>
      <c r="K43" s="9">
        <v>3</v>
      </c>
      <c r="L43" s="9">
        <v>4</v>
      </c>
      <c r="M43" s="4" t="s">
        <v>52</v>
      </c>
      <c r="N43" s="9">
        <v>-2.5</v>
      </c>
      <c r="O43" s="9">
        <v>-2.5</v>
      </c>
      <c r="P43" s="4" t="s">
        <v>258</v>
      </c>
      <c r="Q43" s="9">
        <v>0.5</v>
      </c>
      <c r="R43" s="9">
        <v>2</v>
      </c>
      <c r="S43" s="9">
        <f t="shared" si="6"/>
        <v>1</v>
      </c>
      <c r="T43" s="9">
        <f t="shared" si="7"/>
        <v>3.5</v>
      </c>
      <c r="U43" s="8">
        <f t="shared" si="8"/>
        <v>0.5</v>
      </c>
      <c r="V43" s="8">
        <f t="shared" si="9"/>
        <v>1.5</v>
      </c>
      <c r="W43" s="4">
        <f t="shared" si="0"/>
        <v>2.25</v>
      </c>
      <c r="X43" s="4">
        <f t="shared" si="1"/>
        <v>1.25</v>
      </c>
    </row>
    <row r="44" spans="1:24" ht="10.9" customHeight="1" x14ac:dyDescent="0.2">
      <c r="A44" s="4" t="s">
        <v>3</v>
      </c>
      <c r="B44" s="4" t="str">
        <f t="shared" si="2"/>
        <v>W</v>
      </c>
      <c r="C44" s="4" t="s">
        <v>6</v>
      </c>
      <c r="D44" s="4" t="str">
        <f t="shared" si="3"/>
        <v>C</v>
      </c>
      <c r="E44" s="4" t="s">
        <v>9</v>
      </c>
      <c r="F44" s="4" t="str">
        <f t="shared" si="4"/>
        <v>Dri</v>
      </c>
      <c r="G44" s="4" t="s">
        <v>170</v>
      </c>
      <c r="H44" s="4" t="s">
        <v>88</v>
      </c>
      <c r="I44" s="4" t="s">
        <v>202</v>
      </c>
      <c r="J44" s="4" t="str">
        <f t="shared" si="5"/>
        <v>(C) Drilling and logging: Imbalance of mud pressure between well and aquifer - GW quality/TSS, Drilling mud products, TDS</v>
      </c>
      <c r="K44" s="9">
        <v>3</v>
      </c>
      <c r="L44" s="9">
        <v>5</v>
      </c>
      <c r="M44" s="4" t="s">
        <v>52</v>
      </c>
      <c r="N44" s="9">
        <v>-1.5</v>
      </c>
      <c r="O44" s="9">
        <v>0</v>
      </c>
      <c r="P44" s="4" t="s">
        <v>258</v>
      </c>
      <c r="Q44" s="9">
        <v>-0.5</v>
      </c>
      <c r="R44" s="9">
        <v>0.5</v>
      </c>
      <c r="S44" s="9">
        <f t="shared" si="6"/>
        <v>1</v>
      </c>
      <c r="T44" s="9">
        <f t="shared" si="7"/>
        <v>5.5</v>
      </c>
      <c r="U44" s="8">
        <f t="shared" si="8"/>
        <v>1.5</v>
      </c>
      <c r="V44" s="8">
        <f t="shared" si="9"/>
        <v>5</v>
      </c>
      <c r="W44" s="4">
        <f t="shared" si="0"/>
        <v>3.25</v>
      </c>
      <c r="X44" s="4">
        <f t="shared" si="1"/>
        <v>2.25</v>
      </c>
    </row>
    <row r="45" spans="1:24" ht="10.9" customHeight="1" x14ac:dyDescent="0.2">
      <c r="A45" s="4" t="s">
        <v>3</v>
      </c>
      <c r="B45" s="4" t="str">
        <f t="shared" si="2"/>
        <v>W</v>
      </c>
      <c r="C45" s="4" t="s">
        <v>6</v>
      </c>
      <c r="D45" s="4" t="str">
        <f t="shared" si="3"/>
        <v>C</v>
      </c>
      <c r="E45" s="4" t="s">
        <v>167</v>
      </c>
      <c r="F45" s="4" t="str">
        <f t="shared" si="4"/>
        <v>Hyd</v>
      </c>
      <c r="G45" s="4" t="s">
        <v>67</v>
      </c>
      <c r="H45" s="4" t="s">
        <v>66</v>
      </c>
      <c r="I45" s="4" t="s">
        <v>66</v>
      </c>
      <c r="J45" s="4" t="str">
        <f t="shared" si="5"/>
        <v>(C) Hydraulic fracturing: Changing non-target aquifer properties (physical or chemical) - Aquifer properties/Aquifer properties</v>
      </c>
      <c r="K45" s="9">
        <v>4</v>
      </c>
      <c r="L45" s="9">
        <v>5</v>
      </c>
      <c r="M45" s="4" t="s">
        <v>244</v>
      </c>
      <c r="N45" s="9">
        <v>-2</v>
      </c>
      <c r="O45" s="9">
        <v>-1</v>
      </c>
      <c r="P45" s="4" t="s">
        <v>258</v>
      </c>
      <c r="Q45" s="9">
        <v>0.5</v>
      </c>
      <c r="R45" s="9">
        <v>1.5</v>
      </c>
      <c r="S45" s="9">
        <f t="shared" si="6"/>
        <v>2.5</v>
      </c>
      <c r="T45" s="9">
        <f t="shared" si="7"/>
        <v>5.5</v>
      </c>
      <c r="U45" s="8">
        <f t="shared" si="8"/>
        <v>2</v>
      </c>
      <c r="V45" s="8">
        <f t="shared" si="9"/>
        <v>4</v>
      </c>
      <c r="W45" s="4">
        <f t="shared" si="0"/>
        <v>4</v>
      </c>
      <c r="X45" s="4">
        <f t="shared" si="1"/>
        <v>1.5</v>
      </c>
    </row>
    <row r="46" spans="1:24" s="3" customFormat="1" ht="10.9" customHeight="1" x14ac:dyDescent="0.2">
      <c r="A46" s="4" t="s">
        <v>3</v>
      </c>
      <c r="B46" s="4" t="str">
        <f t="shared" si="2"/>
        <v>W</v>
      </c>
      <c r="C46" s="4" t="s">
        <v>6</v>
      </c>
      <c r="D46" s="4" t="str">
        <f t="shared" si="3"/>
        <v>C</v>
      </c>
      <c r="E46" s="4" t="s">
        <v>72</v>
      </c>
      <c r="F46" s="4" t="str">
        <f t="shared" si="4"/>
        <v>Per</v>
      </c>
      <c r="G46" s="4" t="s">
        <v>74</v>
      </c>
      <c r="H46" s="4" t="s">
        <v>189</v>
      </c>
      <c r="I46" s="4" t="s">
        <v>232</v>
      </c>
      <c r="J46" s="4" t="str">
        <f t="shared" si="5"/>
        <v>(C) Perforation: Miss perforation target and connect aquifers through the well - GW composition, GW quality/GW composition, Hydrocarbons</v>
      </c>
      <c r="K46" s="9">
        <v>4</v>
      </c>
      <c r="L46" s="9">
        <v>7</v>
      </c>
      <c r="M46" s="4" t="s">
        <v>244</v>
      </c>
      <c r="N46" s="9">
        <v>-3</v>
      </c>
      <c r="O46" s="9">
        <v>-2.5</v>
      </c>
      <c r="P46" s="4" t="s">
        <v>258</v>
      </c>
      <c r="Q46" s="9">
        <v>0</v>
      </c>
      <c r="R46" s="9">
        <v>0.5</v>
      </c>
      <c r="S46" s="9">
        <f t="shared" si="6"/>
        <v>1</v>
      </c>
      <c r="T46" s="9">
        <f t="shared" si="7"/>
        <v>5</v>
      </c>
      <c r="U46" s="8">
        <f t="shared" si="8"/>
        <v>1</v>
      </c>
      <c r="V46" s="8">
        <f t="shared" si="9"/>
        <v>4.5</v>
      </c>
      <c r="W46" s="4">
        <f t="shared" si="0"/>
        <v>3</v>
      </c>
      <c r="X46" s="4">
        <f t="shared" si="1"/>
        <v>2</v>
      </c>
    </row>
    <row r="47" spans="1:24" ht="10.9" customHeight="1" x14ac:dyDescent="0.2">
      <c r="A47" s="4" t="s">
        <v>3</v>
      </c>
      <c r="B47" s="4" t="str">
        <f t="shared" si="2"/>
        <v>W</v>
      </c>
      <c r="C47" s="4" t="s">
        <v>6</v>
      </c>
      <c r="D47" s="4" t="str">
        <f t="shared" si="3"/>
        <v>C</v>
      </c>
      <c r="E47" s="4" t="s">
        <v>72</v>
      </c>
      <c r="F47" s="4" t="str">
        <f t="shared" si="4"/>
        <v>Per</v>
      </c>
      <c r="G47" s="4" t="s">
        <v>186</v>
      </c>
      <c r="H47" s="4" t="s">
        <v>238</v>
      </c>
      <c r="I47" s="4" t="s">
        <v>237</v>
      </c>
      <c r="J47" s="4" t="str">
        <f t="shared" si="5"/>
        <v>(C) Perforation: Miss perforation target and depressurise aquifers - change in GW pressure, GW quality/change in GW pressure</v>
      </c>
      <c r="K47" s="9">
        <v>4</v>
      </c>
      <c r="L47" s="9">
        <v>7</v>
      </c>
      <c r="M47" s="4" t="s">
        <v>244</v>
      </c>
      <c r="N47" s="9">
        <v>-3</v>
      </c>
      <c r="O47" s="9">
        <v>-2.5</v>
      </c>
      <c r="P47" s="4" t="s">
        <v>258</v>
      </c>
      <c r="Q47" s="9">
        <v>2.5</v>
      </c>
      <c r="R47" s="9">
        <v>4</v>
      </c>
      <c r="S47" s="9">
        <f t="shared" si="6"/>
        <v>3.5</v>
      </c>
      <c r="T47" s="9">
        <f t="shared" si="7"/>
        <v>8.5</v>
      </c>
      <c r="U47" s="8">
        <f t="shared" si="8"/>
        <v>1</v>
      </c>
      <c r="V47" s="8">
        <f t="shared" si="9"/>
        <v>4.5</v>
      </c>
      <c r="W47" s="4">
        <f t="shared" si="0"/>
        <v>6</v>
      </c>
      <c r="X47" s="4">
        <f t="shared" si="1"/>
        <v>2.5</v>
      </c>
    </row>
    <row r="48" spans="1:24" ht="10.9" customHeight="1" x14ac:dyDescent="0.2">
      <c r="A48" s="4" t="s">
        <v>3</v>
      </c>
      <c r="B48" s="4" t="str">
        <f t="shared" si="2"/>
        <v>W</v>
      </c>
      <c r="C48" s="4" t="s">
        <v>6</v>
      </c>
      <c r="D48" s="4" t="str">
        <f t="shared" si="3"/>
        <v>C</v>
      </c>
      <c r="E48" s="4" t="s">
        <v>167</v>
      </c>
      <c r="F48" s="4" t="str">
        <f t="shared" si="4"/>
        <v>Hyd</v>
      </c>
      <c r="G48" s="4" t="s">
        <v>68</v>
      </c>
      <c r="H48" s="4" t="s">
        <v>88</v>
      </c>
      <c r="I48" s="4" t="s">
        <v>168</v>
      </c>
      <c r="J48" s="4" t="str">
        <f t="shared" si="5"/>
        <v>(C) Hydraulic fracturing: Contaminate non-target aquifer (chemical) - GW quality/Hydraulic fracturing chemicals</v>
      </c>
      <c r="K48" s="9">
        <v>4</v>
      </c>
      <c r="L48" s="9">
        <v>7</v>
      </c>
      <c r="M48" s="4" t="s">
        <v>244</v>
      </c>
      <c r="N48" s="9">
        <v>-3</v>
      </c>
      <c r="O48" s="9">
        <v>-2.5</v>
      </c>
      <c r="P48" s="4" t="s">
        <v>258</v>
      </c>
      <c r="Q48" s="9">
        <v>2.5</v>
      </c>
      <c r="R48" s="9">
        <v>4</v>
      </c>
      <c r="S48" s="9">
        <f t="shared" si="6"/>
        <v>3.5</v>
      </c>
      <c r="T48" s="9">
        <f t="shared" si="7"/>
        <v>8.5</v>
      </c>
      <c r="U48" s="8">
        <f t="shared" si="8"/>
        <v>1</v>
      </c>
      <c r="V48" s="8">
        <f t="shared" si="9"/>
        <v>4.5</v>
      </c>
      <c r="W48" s="4">
        <f t="shared" si="0"/>
        <v>6</v>
      </c>
      <c r="X48" s="4">
        <f t="shared" si="1"/>
        <v>2.5</v>
      </c>
    </row>
    <row r="49" spans="1:24" ht="10.9" customHeight="1" x14ac:dyDescent="0.2">
      <c r="A49" s="4" t="s">
        <v>3</v>
      </c>
      <c r="B49" s="4" t="str">
        <f t="shared" si="2"/>
        <v>W</v>
      </c>
      <c r="C49" s="4" t="s">
        <v>6</v>
      </c>
      <c r="D49" s="4" t="str">
        <f t="shared" si="3"/>
        <v>C</v>
      </c>
      <c r="E49" s="4" t="s">
        <v>167</v>
      </c>
      <c r="F49" s="4" t="str">
        <f t="shared" si="4"/>
        <v>Hyd</v>
      </c>
      <c r="G49" s="4" t="s">
        <v>65</v>
      </c>
      <c r="H49" s="4" t="s">
        <v>207</v>
      </c>
      <c r="I49" s="4" t="s">
        <v>232</v>
      </c>
      <c r="J49" s="4" t="str">
        <f t="shared" si="5"/>
        <v>(C) Hydraulic fracturing: Connecting aquifers - GW composition, GW quality, GW pressure/GW composition, Hydrocarbons</v>
      </c>
      <c r="K49" s="9">
        <v>4</v>
      </c>
      <c r="L49" s="9">
        <v>7</v>
      </c>
      <c r="M49" s="4" t="s">
        <v>200</v>
      </c>
      <c r="N49" s="9">
        <v>-3</v>
      </c>
      <c r="O49" s="9">
        <v>-2.5</v>
      </c>
      <c r="P49" s="4" t="s">
        <v>260</v>
      </c>
      <c r="Q49" s="9">
        <v>2.5</v>
      </c>
      <c r="R49" s="9">
        <v>4</v>
      </c>
      <c r="S49" s="9">
        <f t="shared" si="6"/>
        <v>3.5</v>
      </c>
      <c r="T49" s="9">
        <f t="shared" si="7"/>
        <v>8.5</v>
      </c>
      <c r="U49" s="8">
        <f t="shared" si="8"/>
        <v>1</v>
      </c>
      <c r="V49" s="8">
        <f t="shared" si="9"/>
        <v>4.5</v>
      </c>
      <c r="W49" s="4">
        <f t="shared" si="0"/>
        <v>6</v>
      </c>
      <c r="X49" s="4">
        <f t="shared" si="1"/>
        <v>2.5</v>
      </c>
    </row>
    <row r="50" spans="1:24" ht="10.9" customHeight="1" x14ac:dyDescent="0.2">
      <c r="A50" s="4" t="s">
        <v>3</v>
      </c>
      <c r="B50" s="4" t="str">
        <f t="shared" si="2"/>
        <v>W</v>
      </c>
      <c r="C50" s="4" t="s">
        <v>13</v>
      </c>
      <c r="D50" s="4" t="str">
        <f t="shared" si="3"/>
        <v>E</v>
      </c>
      <c r="E50" s="4" t="s">
        <v>24</v>
      </c>
      <c r="F50" s="4" t="str">
        <f t="shared" si="4"/>
        <v>Aba</v>
      </c>
      <c r="G50" s="4" t="s">
        <v>57</v>
      </c>
      <c r="H50" s="4" t="s">
        <v>207</v>
      </c>
      <c r="I50" s="4" t="s">
        <v>232</v>
      </c>
      <c r="J50" s="4" t="str">
        <f t="shared" si="5"/>
        <v>(E) Abandonment: Bore leakage between aquifers - GW composition, GW quality, GW pressure/GW composition, Hydrocarbons</v>
      </c>
      <c r="K50" s="9">
        <v>3</v>
      </c>
      <c r="L50" s="9">
        <v>6</v>
      </c>
      <c r="M50" s="4" t="s">
        <v>254</v>
      </c>
      <c r="N50" s="9">
        <v>-2</v>
      </c>
      <c r="O50" s="9">
        <v>-0.5</v>
      </c>
      <c r="P50" s="4" t="s">
        <v>257</v>
      </c>
      <c r="Q50" s="9">
        <v>2.5</v>
      </c>
      <c r="R50" s="9">
        <v>4</v>
      </c>
      <c r="S50" s="9">
        <f t="shared" si="6"/>
        <v>3.5</v>
      </c>
      <c r="T50" s="9">
        <f t="shared" si="7"/>
        <v>9.5</v>
      </c>
      <c r="U50" s="8">
        <f t="shared" si="8"/>
        <v>1</v>
      </c>
      <c r="V50" s="8">
        <f t="shared" si="9"/>
        <v>5.5</v>
      </c>
      <c r="W50" s="4">
        <f t="shared" si="0"/>
        <v>6.5</v>
      </c>
      <c r="X50" s="4">
        <f t="shared" si="1"/>
        <v>3</v>
      </c>
    </row>
    <row r="51" spans="1:24" ht="10.9" customHeight="1" x14ac:dyDescent="0.2">
      <c r="A51" s="4" t="s">
        <v>3</v>
      </c>
      <c r="B51" s="4" t="str">
        <f t="shared" si="2"/>
        <v>W</v>
      </c>
      <c r="C51" s="4" t="s">
        <v>13</v>
      </c>
      <c r="D51" s="4" t="str">
        <f t="shared" si="3"/>
        <v>E</v>
      </c>
      <c r="E51" s="4" t="s">
        <v>24</v>
      </c>
      <c r="F51" s="4" t="str">
        <f t="shared" si="4"/>
        <v>Aba</v>
      </c>
      <c r="G51" s="4" t="s">
        <v>58</v>
      </c>
      <c r="H51" s="4" t="s">
        <v>147</v>
      </c>
      <c r="I51" s="4" t="s">
        <v>233</v>
      </c>
      <c r="J51" s="4" t="str">
        <f t="shared" si="5"/>
        <v>(E) Abandonment: Bore leakage to surface - SW quality/SW composition, Hydrocarbons</v>
      </c>
      <c r="K51" s="9">
        <v>3</v>
      </c>
      <c r="L51" s="9">
        <v>6</v>
      </c>
      <c r="M51" s="4" t="s">
        <v>254</v>
      </c>
      <c r="N51" s="9">
        <v>-2</v>
      </c>
      <c r="O51" s="9">
        <v>-1</v>
      </c>
      <c r="P51" s="4" t="s">
        <v>257</v>
      </c>
      <c r="Q51" s="9">
        <v>2.5</v>
      </c>
      <c r="R51" s="9">
        <v>4</v>
      </c>
      <c r="S51" s="9">
        <f t="shared" si="6"/>
        <v>3.5</v>
      </c>
      <c r="T51" s="9">
        <f t="shared" si="7"/>
        <v>9</v>
      </c>
      <c r="U51" s="8">
        <f t="shared" si="8"/>
        <v>1</v>
      </c>
      <c r="V51" s="8">
        <f t="shared" si="9"/>
        <v>5</v>
      </c>
      <c r="W51" s="4">
        <f t="shared" si="0"/>
        <v>6.25</v>
      </c>
      <c r="X51" s="4">
        <f t="shared" si="1"/>
        <v>2.75</v>
      </c>
    </row>
    <row r="52" spans="1:24" ht="10.9" customHeight="1" x14ac:dyDescent="0.2">
      <c r="A52" s="4" t="s">
        <v>3</v>
      </c>
      <c r="B52" s="4" t="str">
        <f t="shared" si="2"/>
        <v>W</v>
      </c>
      <c r="C52" s="4" t="s">
        <v>12</v>
      </c>
      <c r="D52" s="4" t="str">
        <f t="shared" si="3"/>
        <v>P</v>
      </c>
      <c r="E52" s="4" t="s">
        <v>219</v>
      </c>
      <c r="F52" s="4" t="str">
        <f t="shared" si="4"/>
        <v>Unt</v>
      </c>
      <c r="G52" s="4" t="s">
        <v>91</v>
      </c>
      <c r="H52" s="4" t="s">
        <v>88</v>
      </c>
      <c r="I52" s="4" t="s">
        <v>209</v>
      </c>
      <c r="J52" s="4" t="str">
        <f t="shared" si="5"/>
        <v>(P) Untreated co-produced water storage, processing and disposal: Leaching from storage ponds - GW quality/TDS, Chemicals</v>
      </c>
      <c r="K52" s="9">
        <v>3</v>
      </c>
      <c r="L52" s="9">
        <v>6</v>
      </c>
      <c r="M52" s="4" t="s">
        <v>247</v>
      </c>
      <c r="N52" s="9">
        <v>-1.5</v>
      </c>
      <c r="O52" s="9">
        <v>0</v>
      </c>
      <c r="P52" s="4" t="s">
        <v>258</v>
      </c>
      <c r="Q52" s="9">
        <v>2</v>
      </c>
      <c r="R52" s="9">
        <v>3.5</v>
      </c>
      <c r="S52" s="9">
        <f t="shared" si="6"/>
        <v>3.5</v>
      </c>
      <c r="T52" s="9">
        <f t="shared" si="7"/>
        <v>9.5</v>
      </c>
      <c r="U52" s="8">
        <f t="shared" si="8"/>
        <v>1.5</v>
      </c>
      <c r="V52" s="8">
        <f t="shared" si="9"/>
        <v>6</v>
      </c>
      <c r="W52" s="4">
        <f t="shared" si="0"/>
        <v>6.5</v>
      </c>
      <c r="X52" s="4">
        <f t="shared" si="1"/>
        <v>3</v>
      </c>
    </row>
    <row r="53" spans="1:24" ht="10.9" customHeight="1" x14ac:dyDescent="0.2">
      <c r="A53" s="4" t="s">
        <v>3</v>
      </c>
      <c r="B53" s="4" t="str">
        <f t="shared" si="2"/>
        <v>W</v>
      </c>
      <c r="C53" s="4" t="s">
        <v>12</v>
      </c>
      <c r="D53" s="4" t="str">
        <f t="shared" si="3"/>
        <v>P</v>
      </c>
      <c r="E53" s="4" t="s">
        <v>216</v>
      </c>
      <c r="F53" s="4" t="str">
        <f t="shared" si="4"/>
        <v>Tre</v>
      </c>
      <c r="G53" s="4" t="s">
        <v>92</v>
      </c>
      <c r="H53" s="4" t="s">
        <v>191</v>
      </c>
      <c r="I53" s="4" t="s">
        <v>218</v>
      </c>
      <c r="J53" s="4" t="str">
        <f t="shared" si="5"/>
        <v>(P) Treated co-produced water storage, processing and disposal: Dam failure - SW quality, GW quality/SW flow, SW quality, TSS, GW quality</v>
      </c>
      <c r="K53" s="9">
        <v>4</v>
      </c>
      <c r="L53" s="9">
        <v>6</v>
      </c>
      <c r="M53" s="4" t="s">
        <v>247</v>
      </c>
      <c r="N53" s="9">
        <v>-3</v>
      </c>
      <c r="O53" s="9">
        <v>-2</v>
      </c>
      <c r="P53" s="4" t="s">
        <v>258</v>
      </c>
      <c r="Q53" s="9">
        <v>-0.5</v>
      </c>
      <c r="R53" s="9">
        <v>0</v>
      </c>
      <c r="S53" s="9">
        <f t="shared" si="6"/>
        <v>0.5</v>
      </c>
      <c r="T53" s="9">
        <f t="shared" si="7"/>
        <v>4</v>
      </c>
      <c r="U53" s="8">
        <f t="shared" si="8"/>
        <v>1</v>
      </c>
      <c r="V53" s="8">
        <f t="shared" si="9"/>
        <v>4</v>
      </c>
      <c r="W53" s="4">
        <f t="shared" si="0"/>
        <v>2.25</v>
      </c>
      <c r="X53" s="4">
        <f t="shared" si="1"/>
        <v>1.75</v>
      </c>
    </row>
    <row r="54" spans="1:24" ht="10.9" customHeight="1" x14ac:dyDescent="0.2">
      <c r="A54" s="4" t="s">
        <v>3</v>
      </c>
      <c r="B54" s="4" t="str">
        <f t="shared" si="2"/>
        <v>W</v>
      </c>
      <c r="C54" s="4" t="s">
        <v>12</v>
      </c>
      <c r="D54" s="4" t="str">
        <f t="shared" si="3"/>
        <v>P</v>
      </c>
      <c r="E54" s="4" t="s">
        <v>219</v>
      </c>
      <c r="F54" s="4" t="str">
        <f t="shared" si="4"/>
        <v>Unt</v>
      </c>
      <c r="G54" s="4" t="s">
        <v>92</v>
      </c>
      <c r="H54" s="4" t="s">
        <v>191</v>
      </c>
      <c r="I54" s="4" t="s">
        <v>210</v>
      </c>
      <c r="J54" s="4" t="str">
        <f t="shared" si="5"/>
        <v>(P) Untreated co-produced water storage, processing and disposal: Dam failure - SW quality, GW quality/TDS, Pollutants (e.g. metals/trace elements/sulfides/phosphorous)</v>
      </c>
      <c r="K54" s="9">
        <v>4</v>
      </c>
      <c r="L54" s="9">
        <v>7</v>
      </c>
      <c r="M54" s="4" t="s">
        <v>247</v>
      </c>
      <c r="N54" s="9">
        <v>-3</v>
      </c>
      <c r="O54" s="9">
        <v>-2</v>
      </c>
      <c r="P54" s="4" t="s">
        <v>258</v>
      </c>
      <c r="Q54" s="9">
        <v>-0.5</v>
      </c>
      <c r="R54" s="9">
        <v>0</v>
      </c>
      <c r="S54" s="9">
        <f t="shared" si="6"/>
        <v>0.5</v>
      </c>
      <c r="T54" s="9">
        <f t="shared" si="7"/>
        <v>5</v>
      </c>
      <c r="U54" s="8">
        <f t="shared" si="8"/>
        <v>1</v>
      </c>
      <c r="V54" s="8">
        <f t="shared" si="9"/>
        <v>5</v>
      </c>
      <c r="W54" s="4">
        <f t="shared" si="0"/>
        <v>2.75</v>
      </c>
      <c r="X54" s="4">
        <f t="shared" si="1"/>
        <v>2.25</v>
      </c>
    </row>
    <row r="55" spans="1:24" ht="10.9" customHeight="1" x14ac:dyDescent="0.2">
      <c r="A55" s="4" t="s">
        <v>5</v>
      </c>
      <c r="B55" s="4" t="str">
        <f t="shared" si="2"/>
        <v>R</v>
      </c>
      <c r="C55" s="4" t="s">
        <v>13</v>
      </c>
      <c r="D55" s="4" t="str">
        <f t="shared" si="3"/>
        <v>E</v>
      </c>
      <c r="E55" s="4" t="s">
        <v>141</v>
      </c>
      <c r="F55" s="4" t="str">
        <f t="shared" si="4"/>
        <v>Fue</v>
      </c>
      <c r="G55" s="4" t="s">
        <v>175</v>
      </c>
      <c r="H55" s="4" t="s">
        <v>191</v>
      </c>
      <c r="I55" s="4" t="s">
        <v>115</v>
      </c>
      <c r="J55" s="4" t="str">
        <f t="shared" si="5"/>
        <v>(E) Fuel and oil : Spillage: e.g. diesel - SW quality, GW quality/Hydrocarbons</v>
      </c>
      <c r="K55" s="9">
        <v>3</v>
      </c>
      <c r="L55" s="9">
        <v>3</v>
      </c>
      <c r="M55" s="4" t="s">
        <v>244</v>
      </c>
      <c r="N55" s="9">
        <v>-0.5</v>
      </c>
      <c r="O55" s="9">
        <v>0</v>
      </c>
      <c r="P55" s="4" t="s">
        <v>258</v>
      </c>
      <c r="Q55" s="9">
        <v>-0.5</v>
      </c>
      <c r="R55" s="9">
        <v>0</v>
      </c>
      <c r="S55" s="9">
        <f t="shared" si="6"/>
        <v>2</v>
      </c>
      <c r="T55" s="9">
        <f t="shared" si="7"/>
        <v>3</v>
      </c>
      <c r="U55" s="8">
        <f t="shared" si="8"/>
        <v>2.5</v>
      </c>
      <c r="V55" s="8">
        <f t="shared" si="9"/>
        <v>3</v>
      </c>
      <c r="W55" s="4">
        <f t="shared" si="0"/>
        <v>2.5</v>
      </c>
      <c r="X55" s="4">
        <f t="shared" si="1"/>
        <v>0.5</v>
      </c>
    </row>
    <row r="56" spans="1:24" ht="10.9" customHeight="1" x14ac:dyDescent="0.2">
      <c r="A56" s="4" t="s">
        <v>5</v>
      </c>
      <c r="B56" s="4" t="str">
        <f t="shared" si="2"/>
        <v>R</v>
      </c>
      <c r="C56" s="4" t="s">
        <v>13</v>
      </c>
      <c r="D56" s="4" t="str">
        <f t="shared" si="3"/>
        <v>E</v>
      </c>
      <c r="E56" s="4" t="s">
        <v>143</v>
      </c>
      <c r="F56" s="4" t="str">
        <f t="shared" si="4"/>
        <v>Pow</v>
      </c>
      <c r="G56" s="4" t="s">
        <v>175</v>
      </c>
      <c r="H56" s="4" t="s">
        <v>191</v>
      </c>
      <c r="I56" s="4" t="s">
        <v>115</v>
      </c>
      <c r="J56" s="4" t="str">
        <f t="shared" si="5"/>
        <v>(E) Power and communications: Spillage: e.g. diesel - SW quality, GW quality/Hydrocarbons</v>
      </c>
      <c r="K56" s="9">
        <v>3</v>
      </c>
      <c r="L56" s="9">
        <v>3</v>
      </c>
      <c r="M56" s="4" t="s">
        <v>244</v>
      </c>
      <c r="N56" s="9">
        <v>-0.5</v>
      </c>
      <c r="O56" s="9">
        <v>0</v>
      </c>
      <c r="P56" s="4" t="s">
        <v>258</v>
      </c>
      <c r="Q56" s="9">
        <v>-0.5</v>
      </c>
      <c r="R56" s="9">
        <v>0</v>
      </c>
      <c r="S56" s="9">
        <f t="shared" si="6"/>
        <v>2</v>
      </c>
      <c r="T56" s="9">
        <f t="shared" si="7"/>
        <v>3</v>
      </c>
      <c r="U56" s="8">
        <f t="shared" si="8"/>
        <v>2.5</v>
      </c>
      <c r="V56" s="8">
        <f t="shared" si="9"/>
        <v>3</v>
      </c>
      <c r="W56" s="4">
        <f t="shared" si="0"/>
        <v>2.5</v>
      </c>
      <c r="X56" s="4">
        <f t="shared" si="1"/>
        <v>0.5</v>
      </c>
    </row>
    <row r="57" spans="1:24" ht="10.9" customHeight="1" x14ac:dyDescent="0.2">
      <c r="A57" s="4" t="s">
        <v>5</v>
      </c>
      <c r="B57" s="4" t="str">
        <f t="shared" si="2"/>
        <v>R</v>
      </c>
      <c r="C57" s="4" t="s">
        <v>13</v>
      </c>
      <c r="D57" s="4" t="str">
        <f t="shared" si="3"/>
        <v>E</v>
      </c>
      <c r="E57" s="4" t="s">
        <v>153</v>
      </c>
      <c r="F57" s="4" t="str">
        <f t="shared" si="4"/>
        <v>Tem</v>
      </c>
      <c r="G57" s="4" t="s">
        <v>175</v>
      </c>
      <c r="H57" s="4" t="s">
        <v>191</v>
      </c>
      <c r="I57" s="4" t="s">
        <v>115</v>
      </c>
      <c r="J57" s="4" t="str">
        <f t="shared" si="5"/>
        <v>(E) Temporary  Accommodation, administration, workshop, depots, service facilities: Spillage: e.g. diesel - SW quality, GW quality/Hydrocarbons</v>
      </c>
      <c r="K57" s="9">
        <v>3</v>
      </c>
      <c r="L57" s="9">
        <v>3</v>
      </c>
      <c r="M57" s="4" t="s">
        <v>244</v>
      </c>
      <c r="N57" s="9">
        <v>-0.5</v>
      </c>
      <c r="O57" s="9">
        <v>0</v>
      </c>
      <c r="P57" s="4" t="s">
        <v>258</v>
      </c>
      <c r="Q57" s="9">
        <v>-0.5</v>
      </c>
      <c r="R57" s="9">
        <v>0</v>
      </c>
      <c r="S57" s="9">
        <f t="shared" si="6"/>
        <v>2</v>
      </c>
      <c r="T57" s="9">
        <f t="shared" si="7"/>
        <v>3</v>
      </c>
      <c r="U57" s="8">
        <f t="shared" si="8"/>
        <v>2.5</v>
      </c>
      <c r="V57" s="8">
        <f t="shared" si="9"/>
        <v>3</v>
      </c>
      <c r="W57" s="4">
        <f t="shared" si="0"/>
        <v>2.5</v>
      </c>
      <c r="X57" s="4">
        <f t="shared" si="1"/>
        <v>0.5</v>
      </c>
    </row>
    <row r="58" spans="1:24" ht="10.9" customHeight="1" x14ac:dyDescent="0.2">
      <c r="A58" s="4" t="s">
        <v>41</v>
      </c>
      <c r="B58" s="4" t="str">
        <f t="shared" si="2"/>
        <v>P</v>
      </c>
      <c r="C58" s="4" t="s">
        <v>12</v>
      </c>
      <c r="D58" s="4" t="str">
        <f t="shared" si="3"/>
        <v>P</v>
      </c>
      <c r="E58" s="4" t="s">
        <v>104</v>
      </c>
      <c r="F58" s="4" t="str">
        <f t="shared" si="4"/>
        <v>Hyp</v>
      </c>
      <c r="G58" s="4" t="s">
        <v>120</v>
      </c>
      <c r="H58" s="4" t="s">
        <v>191</v>
      </c>
      <c r="I58" s="4" t="s">
        <v>195</v>
      </c>
      <c r="J58" s="4" t="str">
        <f t="shared" si="5"/>
        <v>(P) Hypersaline brine ponds: Containment failure - SW quality, GW quality/TSS, TDS, pH, Pollutants (e.g. metals/trace elements/sulfides/phosphorous)</v>
      </c>
      <c r="K58" s="9">
        <v>3</v>
      </c>
      <c r="L58" s="9">
        <v>8</v>
      </c>
      <c r="M58" s="4" t="s">
        <v>248</v>
      </c>
      <c r="N58" s="9">
        <v>-2.5</v>
      </c>
      <c r="O58" s="9">
        <v>-1</v>
      </c>
      <c r="P58" s="4" t="s">
        <v>258</v>
      </c>
      <c r="Q58" s="9">
        <v>-0.5</v>
      </c>
      <c r="R58" s="9">
        <v>-0.5</v>
      </c>
      <c r="S58" s="9">
        <f t="shared" si="6"/>
        <v>0</v>
      </c>
      <c r="T58" s="9">
        <f t="shared" si="7"/>
        <v>6.5</v>
      </c>
      <c r="U58" s="8">
        <f t="shared" si="8"/>
        <v>0.5</v>
      </c>
      <c r="V58" s="8">
        <f t="shared" si="9"/>
        <v>7</v>
      </c>
      <c r="W58" s="4">
        <f t="shared" si="0"/>
        <v>3.25</v>
      </c>
      <c r="X58" s="4">
        <f t="shared" si="1"/>
        <v>3.25</v>
      </c>
    </row>
    <row r="59" spans="1:24" ht="10.9" customHeight="1" x14ac:dyDescent="0.2">
      <c r="A59" s="4" t="s">
        <v>41</v>
      </c>
      <c r="B59" s="4" t="str">
        <f t="shared" si="2"/>
        <v>P</v>
      </c>
      <c r="C59" s="4" t="s">
        <v>12</v>
      </c>
      <c r="D59" s="4" t="str">
        <f t="shared" si="3"/>
        <v>P</v>
      </c>
      <c r="E59" s="4" t="s">
        <v>160</v>
      </c>
      <c r="F59" s="4" t="str">
        <f t="shared" si="4"/>
        <v>Bri</v>
      </c>
      <c r="G59" s="4" t="s">
        <v>120</v>
      </c>
      <c r="H59" s="4" t="s">
        <v>191</v>
      </c>
      <c r="I59" s="4" t="s">
        <v>195</v>
      </c>
      <c r="J59" s="4" t="str">
        <f t="shared" si="5"/>
        <v>(P) Brine storage ponds, pumps and water disposal pipelines: Containment failure - SW quality, GW quality/TSS, TDS, pH, Pollutants (e.g. metals/trace elements/sulfides/phosphorous)</v>
      </c>
      <c r="K59" s="9">
        <v>3</v>
      </c>
      <c r="L59" s="9">
        <v>6</v>
      </c>
      <c r="M59" s="4" t="s">
        <v>248</v>
      </c>
      <c r="N59" s="9">
        <v>-2.5</v>
      </c>
      <c r="O59" s="9">
        <v>-1</v>
      </c>
      <c r="P59" s="4" t="s">
        <v>258</v>
      </c>
      <c r="Q59" s="9">
        <v>-0.5</v>
      </c>
      <c r="R59" s="9">
        <v>-0.5</v>
      </c>
      <c r="S59" s="9">
        <f t="shared" si="6"/>
        <v>0</v>
      </c>
      <c r="T59" s="9">
        <f t="shared" si="7"/>
        <v>4.5</v>
      </c>
      <c r="U59" s="8">
        <f t="shared" si="8"/>
        <v>0.5</v>
      </c>
      <c r="V59" s="8">
        <f t="shared" si="9"/>
        <v>5</v>
      </c>
      <c r="W59" s="4">
        <f t="shared" si="0"/>
        <v>2.25</v>
      </c>
      <c r="X59" s="4">
        <f t="shared" si="1"/>
        <v>2.25</v>
      </c>
    </row>
    <row r="60" spans="1:24" ht="10.9" customHeight="1" x14ac:dyDescent="0.2">
      <c r="A60" s="4" t="s">
        <v>41</v>
      </c>
      <c r="B60" s="4" t="str">
        <f t="shared" si="2"/>
        <v>P</v>
      </c>
      <c r="C60" s="4" t="s">
        <v>12</v>
      </c>
      <c r="D60" s="4" t="str">
        <f t="shared" si="3"/>
        <v>P</v>
      </c>
      <c r="E60" s="4" t="s">
        <v>113</v>
      </c>
      <c r="F60" s="4" t="str">
        <f t="shared" si="4"/>
        <v>Tre</v>
      </c>
      <c r="G60" s="4" t="s">
        <v>120</v>
      </c>
      <c r="H60" s="4" t="s">
        <v>191</v>
      </c>
      <c r="I60" s="4" t="s">
        <v>195</v>
      </c>
      <c r="J60" s="4" t="str">
        <f t="shared" si="5"/>
        <v>(P) Treated water pond: Containment failure - SW quality, GW quality/TSS, TDS, pH, Pollutants (e.g. metals/trace elements/sulfides/phosphorous)</v>
      </c>
      <c r="K60" s="9">
        <v>3</v>
      </c>
      <c r="L60" s="9">
        <v>5</v>
      </c>
      <c r="M60" s="4" t="s">
        <v>248</v>
      </c>
      <c r="N60" s="9">
        <v>-2.5</v>
      </c>
      <c r="O60" s="9">
        <v>-1</v>
      </c>
      <c r="P60" s="4" t="s">
        <v>258</v>
      </c>
      <c r="Q60" s="9">
        <v>-0.5</v>
      </c>
      <c r="R60" s="9">
        <v>-0.5</v>
      </c>
      <c r="S60" s="9">
        <f t="shared" si="6"/>
        <v>0</v>
      </c>
      <c r="T60" s="9">
        <f t="shared" si="7"/>
        <v>3.5</v>
      </c>
      <c r="U60" s="8">
        <f t="shared" si="8"/>
        <v>0.5</v>
      </c>
      <c r="V60" s="8">
        <f t="shared" si="9"/>
        <v>4</v>
      </c>
      <c r="W60" s="4">
        <f t="shared" si="0"/>
        <v>1.75</v>
      </c>
      <c r="X60" s="4">
        <f t="shared" si="1"/>
        <v>1.75</v>
      </c>
    </row>
    <row r="61" spans="1:24" ht="10.9" customHeight="1" x14ac:dyDescent="0.2">
      <c r="A61" s="4" t="s">
        <v>41</v>
      </c>
      <c r="B61" s="4" t="str">
        <f t="shared" si="2"/>
        <v>P</v>
      </c>
      <c r="C61" s="4" t="s">
        <v>12</v>
      </c>
      <c r="D61" s="4" t="str">
        <f t="shared" si="3"/>
        <v>P</v>
      </c>
      <c r="E61" s="4" t="s">
        <v>104</v>
      </c>
      <c r="F61" s="4" t="str">
        <f t="shared" si="4"/>
        <v>Hyp</v>
      </c>
      <c r="G61" s="4" t="s">
        <v>121</v>
      </c>
      <c r="H61" s="4" t="s">
        <v>191</v>
      </c>
      <c r="I61" s="4" t="s">
        <v>195</v>
      </c>
      <c r="J61" s="4" t="str">
        <f t="shared" si="5"/>
        <v>(P) Hypersaline brine ponds: Leaking - SW quality, GW quality/TSS, TDS, pH, Pollutants (e.g. metals/trace elements/sulfides/phosphorous)</v>
      </c>
      <c r="K61" s="9">
        <v>3</v>
      </c>
      <c r="L61" s="9">
        <v>6</v>
      </c>
      <c r="M61" s="4" t="s">
        <v>247</v>
      </c>
      <c r="N61" s="9">
        <v>-2</v>
      </c>
      <c r="O61" s="9">
        <v>-0.5</v>
      </c>
      <c r="P61" s="4" t="s">
        <v>258</v>
      </c>
      <c r="Q61" s="9">
        <v>2.5</v>
      </c>
      <c r="R61" s="9">
        <v>4</v>
      </c>
      <c r="S61" s="9">
        <f t="shared" si="6"/>
        <v>3.5</v>
      </c>
      <c r="T61" s="9">
        <f t="shared" si="7"/>
        <v>9.5</v>
      </c>
      <c r="U61" s="8">
        <f t="shared" si="8"/>
        <v>1</v>
      </c>
      <c r="V61" s="8">
        <f t="shared" si="9"/>
        <v>5.5</v>
      </c>
      <c r="W61" s="4">
        <f t="shared" si="0"/>
        <v>6.5</v>
      </c>
      <c r="X61" s="4">
        <f t="shared" si="1"/>
        <v>3</v>
      </c>
    </row>
    <row r="62" spans="1:24" s="3" customFormat="1" ht="10.5" customHeight="1" x14ac:dyDescent="0.2">
      <c r="A62" s="4" t="s">
        <v>41</v>
      </c>
      <c r="B62" s="4" t="str">
        <f t="shared" si="2"/>
        <v>P</v>
      </c>
      <c r="C62" s="4" t="s">
        <v>12</v>
      </c>
      <c r="D62" s="4" t="str">
        <f t="shared" si="3"/>
        <v>P</v>
      </c>
      <c r="E62" s="4" t="s">
        <v>160</v>
      </c>
      <c r="F62" s="4" t="str">
        <f t="shared" si="4"/>
        <v>Bri</v>
      </c>
      <c r="G62" s="4" t="s">
        <v>121</v>
      </c>
      <c r="H62" s="4" t="s">
        <v>191</v>
      </c>
      <c r="I62" s="4" t="s">
        <v>195</v>
      </c>
      <c r="J62" s="4" t="str">
        <f t="shared" si="5"/>
        <v>(P) Brine storage ponds, pumps and water disposal pipelines: Leaking - SW quality, GW quality/TSS, TDS, pH, Pollutants (e.g. metals/trace elements/sulfides/phosphorous)</v>
      </c>
      <c r="K62" s="9">
        <v>3</v>
      </c>
      <c r="L62" s="9">
        <v>5</v>
      </c>
      <c r="M62" s="4" t="s">
        <v>247</v>
      </c>
      <c r="N62" s="9">
        <v>-2</v>
      </c>
      <c r="O62" s="9">
        <v>-0.5</v>
      </c>
      <c r="P62" s="4" t="s">
        <v>258</v>
      </c>
      <c r="Q62" s="9">
        <v>2.5</v>
      </c>
      <c r="R62" s="9">
        <v>4</v>
      </c>
      <c r="S62" s="9">
        <f t="shared" si="6"/>
        <v>3.5</v>
      </c>
      <c r="T62" s="9">
        <f t="shared" si="7"/>
        <v>8.5</v>
      </c>
      <c r="U62" s="8">
        <f t="shared" si="8"/>
        <v>1</v>
      </c>
      <c r="V62" s="8">
        <f t="shared" si="9"/>
        <v>4.5</v>
      </c>
      <c r="W62" s="4">
        <f t="shared" si="0"/>
        <v>6</v>
      </c>
      <c r="X62" s="4">
        <f t="shared" si="1"/>
        <v>2.5</v>
      </c>
    </row>
    <row r="63" spans="1:24" ht="10.9" customHeight="1" x14ac:dyDescent="0.2">
      <c r="A63" s="4" t="s">
        <v>41</v>
      </c>
      <c r="B63" s="4" t="str">
        <f t="shared" si="2"/>
        <v>P</v>
      </c>
      <c r="C63" s="4" t="s">
        <v>12</v>
      </c>
      <c r="D63" s="4" t="str">
        <f t="shared" si="3"/>
        <v>P</v>
      </c>
      <c r="E63" s="4" t="s">
        <v>113</v>
      </c>
      <c r="F63" s="4" t="str">
        <f t="shared" si="4"/>
        <v>Tre</v>
      </c>
      <c r="G63" s="4" t="s">
        <v>121</v>
      </c>
      <c r="H63" s="4" t="s">
        <v>191</v>
      </c>
      <c r="I63" s="4" t="s">
        <v>195</v>
      </c>
      <c r="J63" s="4" t="str">
        <f t="shared" si="5"/>
        <v>(P) Treated water pond: Leaking - SW quality, GW quality/TSS, TDS, pH, Pollutants (e.g. metals/trace elements/sulfides/phosphorous)</v>
      </c>
      <c r="K63" s="9">
        <v>3</v>
      </c>
      <c r="L63" s="9">
        <v>4</v>
      </c>
      <c r="M63" s="4" t="s">
        <v>247</v>
      </c>
      <c r="N63" s="9">
        <v>-2</v>
      </c>
      <c r="O63" s="9">
        <v>-0.5</v>
      </c>
      <c r="P63" s="4" t="s">
        <v>258</v>
      </c>
      <c r="Q63" s="9">
        <v>2.5</v>
      </c>
      <c r="R63" s="9">
        <v>4</v>
      </c>
      <c r="S63" s="9">
        <f t="shared" si="6"/>
        <v>3.5</v>
      </c>
      <c r="T63" s="9">
        <f t="shared" si="7"/>
        <v>7.5</v>
      </c>
      <c r="U63" s="8">
        <f t="shared" si="8"/>
        <v>1</v>
      </c>
      <c r="V63" s="8">
        <f t="shared" si="9"/>
        <v>3.5</v>
      </c>
      <c r="W63" s="4">
        <f t="shared" si="0"/>
        <v>5.5</v>
      </c>
      <c r="X63" s="4">
        <f t="shared" si="1"/>
        <v>2</v>
      </c>
    </row>
    <row r="64" spans="1:24" s="3" customFormat="1" ht="10.9" customHeight="1" x14ac:dyDescent="0.2">
      <c r="A64" s="4" t="s">
        <v>4</v>
      </c>
      <c r="B64" s="4" t="str">
        <f t="shared" si="2"/>
        <v>P</v>
      </c>
      <c r="C64" s="4" t="s">
        <v>6</v>
      </c>
      <c r="D64" s="4" t="str">
        <f t="shared" si="3"/>
        <v>C</v>
      </c>
      <c r="E64" s="4" t="s">
        <v>132</v>
      </c>
      <c r="F64" s="4" t="str">
        <f t="shared" si="4"/>
        <v>Tru</v>
      </c>
      <c r="G64" s="4" t="s">
        <v>36</v>
      </c>
      <c r="H64" s="4" t="s">
        <v>147</v>
      </c>
      <c r="I64" s="4" t="s">
        <v>34</v>
      </c>
      <c r="J64" s="4" t="str">
        <f t="shared" si="5"/>
        <v>(C) Trunk gas pipelines and associated easements (processing plant to town): Soil erosion following heavy rainfall - SW quality/TSS</v>
      </c>
      <c r="K64" s="9">
        <v>4</v>
      </c>
      <c r="L64" s="9">
        <v>7</v>
      </c>
      <c r="M64" s="4" t="s">
        <v>249</v>
      </c>
      <c r="N64" s="9">
        <v>-1</v>
      </c>
      <c r="O64" s="9">
        <v>0.5</v>
      </c>
      <c r="P64" s="4" t="s">
        <v>258</v>
      </c>
      <c r="Q64" s="9">
        <v>0</v>
      </c>
      <c r="R64" s="9">
        <v>2.5</v>
      </c>
      <c r="S64" s="9">
        <f t="shared" si="6"/>
        <v>3</v>
      </c>
      <c r="T64" s="9">
        <f t="shared" si="7"/>
        <v>10</v>
      </c>
      <c r="U64" s="8">
        <f t="shared" si="8"/>
        <v>3</v>
      </c>
      <c r="V64" s="8">
        <f t="shared" si="9"/>
        <v>7.5</v>
      </c>
      <c r="W64" s="4">
        <f t="shared" si="0"/>
        <v>6.5</v>
      </c>
      <c r="X64" s="4">
        <f t="shared" si="1"/>
        <v>3.5</v>
      </c>
    </row>
    <row r="65" spans="1:24" s="3" customFormat="1" ht="10.9" customHeight="1" x14ac:dyDescent="0.2">
      <c r="A65" s="4" t="s">
        <v>4</v>
      </c>
      <c r="B65" s="4" t="str">
        <f t="shared" si="2"/>
        <v>P</v>
      </c>
      <c r="C65" s="4" t="s">
        <v>6</v>
      </c>
      <c r="D65" s="4" t="str">
        <f t="shared" si="3"/>
        <v>C</v>
      </c>
      <c r="E65" s="4" t="s">
        <v>133</v>
      </c>
      <c r="F65" s="4" t="str">
        <f t="shared" si="4"/>
        <v>Fre</v>
      </c>
      <c r="G65" s="4" t="s">
        <v>36</v>
      </c>
      <c r="H65" s="4" t="s">
        <v>147</v>
      </c>
      <c r="I65" s="4" t="s">
        <v>34</v>
      </c>
      <c r="J65" s="4" t="str">
        <f t="shared" si="5"/>
        <v>(C) Fresh water (RO Permeate) pipelines, pumps and reticulation systems (Water leaving processing plant - to external i.e. Town): Soil erosion following heavy rainfall - SW quality/TSS</v>
      </c>
      <c r="K65" s="9">
        <v>4</v>
      </c>
      <c r="L65" s="9">
        <v>6</v>
      </c>
      <c r="M65" s="4" t="s">
        <v>249</v>
      </c>
      <c r="N65" s="9">
        <v>-1</v>
      </c>
      <c r="O65" s="9">
        <v>0.5</v>
      </c>
      <c r="P65" s="4" t="s">
        <v>258</v>
      </c>
      <c r="Q65" s="9">
        <v>0</v>
      </c>
      <c r="R65" s="9">
        <v>2.5</v>
      </c>
      <c r="S65" s="9">
        <f t="shared" si="6"/>
        <v>3</v>
      </c>
      <c r="T65" s="9">
        <f t="shared" si="7"/>
        <v>9</v>
      </c>
      <c r="U65" s="8">
        <f t="shared" si="8"/>
        <v>3</v>
      </c>
      <c r="V65" s="8">
        <f t="shared" si="9"/>
        <v>6.5</v>
      </c>
      <c r="W65" s="4">
        <f t="shared" si="0"/>
        <v>6</v>
      </c>
      <c r="X65" s="4">
        <f t="shared" si="1"/>
        <v>3</v>
      </c>
    </row>
    <row r="66" spans="1:24" s="3" customFormat="1" ht="10.9" customHeight="1" x14ac:dyDescent="0.2">
      <c r="A66" s="4" t="s">
        <v>4</v>
      </c>
      <c r="B66" s="4" t="str">
        <f t="shared" si="2"/>
        <v>P</v>
      </c>
      <c r="C66" s="4" t="s">
        <v>6</v>
      </c>
      <c r="D66" s="4" t="str">
        <f t="shared" si="3"/>
        <v>C</v>
      </c>
      <c r="E66" s="4" t="s">
        <v>169</v>
      </c>
      <c r="F66" s="4" t="str">
        <f t="shared" si="4"/>
        <v>Gas</v>
      </c>
      <c r="G66" s="4" t="s">
        <v>36</v>
      </c>
      <c r="H66" s="4" t="s">
        <v>147</v>
      </c>
      <c r="I66" s="4" t="s">
        <v>34</v>
      </c>
      <c r="J66" s="4" t="str">
        <f t="shared" si="5"/>
        <v>(C) Gas and water-gathering pipeline networks (well to processing plant): Soil erosion following heavy rainfall - SW quality/TSS</v>
      </c>
      <c r="K66" s="9">
        <v>4</v>
      </c>
      <c r="L66" s="9">
        <v>6</v>
      </c>
      <c r="M66" s="4" t="s">
        <v>249</v>
      </c>
      <c r="N66" s="9">
        <v>-1</v>
      </c>
      <c r="O66" s="9">
        <v>0.5</v>
      </c>
      <c r="P66" s="4" t="s">
        <v>258</v>
      </c>
      <c r="Q66" s="9">
        <v>0</v>
      </c>
      <c r="R66" s="9">
        <v>2.5</v>
      </c>
      <c r="S66" s="9">
        <f t="shared" si="6"/>
        <v>3</v>
      </c>
      <c r="T66" s="9">
        <f t="shared" si="7"/>
        <v>9</v>
      </c>
      <c r="U66" s="8">
        <f t="shared" si="8"/>
        <v>3</v>
      </c>
      <c r="V66" s="8">
        <f t="shared" si="9"/>
        <v>6.5</v>
      </c>
      <c r="W66" s="4">
        <f t="shared" ref="W66:W129" si="10">T66-(T66-S66)/2</f>
        <v>6</v>
      </c>
      <c r="X66" s="4">
        <f t="shared" ref="X66:X129" si="11">(T66-S66)/2</f>
        <v>3</v>
      </c>
    </row>
    <row r="67" spans="1:24" s="3" customFormat="1" ht="10.9" customHeight="1" x14ac:dyDescent="0.2">
      <c r="A67" s="4" t="s">
        <v>4</v>
      </c>
      <c r="B67" s="4" t="str">
        <f t="shared" ref="B67:B130" si="12">LEFT(A67,1)</f>
        <v>P</v>
      </c>
      <c r="C67" s="4" t="s">
        <v>6</v>
      </c>
      <c r="D67" s="4" t="str">
        <f t="shared" ref="D67:D130" si="13">LEFT(C67,1)</f>
        <v>C</v>
      </c>
      <c r="E67" s="4" t="s">
        <v>134</v>
      </c>
      <c r="F67" s="4" t="str">
        <f t="shared" ref="F67:F130" si="14">LEFT(E67,3)</f>
        <v>Tre</v>
      </c>
      <c r="G67" s="4" t="s">
        <v>36</v>
      </c>
      <c r="H67" s="4" t="s">
        <v>147</v>
      </c>
      <c r="I67" s="4" t="s">
        <v>34</v>
      </c>
      <c r="J67" s="4" t="str">
        <f t="shared" ref="J67:J130" si="15">"("&amp;D67&amp;") "&amp;E67&amp;": "&amp;G67&amp;" - "&amp;H67&amp;"/"&amp;I67</f>
        <v>(C) Treated co-produced water pipelines and pumps: Soil erosion following heavy rainfall - SW quality/TSS</v>
      </c>
      <c r="K67" s="9">
        <v>4</v>
      </c>
      <c r="L67" s="9">
        <v>6</v>
      </c>
      <c r="M67" s="4" t="s">
        <v>249</v>
      </c>
      <c r="N67" s="9">
        <v>-1</v>
      </c>
      <c r="O67" s="9">
        <v>0.5</v>
      </c>
      <c r="P67" s="4" t="s">
        <v>258</v>
      </c>
      <c r="Q67" s="9">
        <v>0</v>
      </c>
      <c r="R67" s="9">
        <v>2.5</v>
      </c>
      <c r="S67" s="9">
        <f t="shared" ref="S67:S130" si="16">K67+N67+Q67</f>
        <v>3</v>
      </c>
      <c r="T67" s="9">
        <f t="shared" ref="T67:T130" si="17">L67+O67+R67</f>
        <v>9</v>
      </c>
      <c r="U67" s="8">
        <f t="shared" ref="U67:U130" si="18">$K67+$N67</f>
        <v>3</v>
      </c>
      <c r="V67" s="8">
        <f t="shared" ref="V67:V130" si="19">$L67+$O67</f>
        <v>6.5</v>
      </c>
      <c r="W67" s="4">
        <f t="shared" si="10"/>
        <v>6</v>
      </c>
      <c r="X67" s="4">
        <f t="shared" si="11"/>
        <v>3</v>
      </c>
    </row>
    <row r="68" spans="1:24" s="3" customFormat="1" ht="10.9" customHeight="1" x14ac:dyDescent="0.2">
      <c r="A68" s="4" t="s">
        <v>41</v>
      </c>
      <c r="B68" s="4" t="str">
        <f t="shared" si="12"/>
        <v>P</v>
      </c>
      <c r="C68" s="4" t="s">
        <v>6</v>
      </c>
      <c r="D68" s="4" t="str">
        <f t="shared" si="13"/>
        <v>C</v>
      </c>
      <c r="E68" s="4" t="s">
        <v>113</v>
      </c>
      <c r="F68" s="4" t="str">
        <f t="shared" si="14"/>
        <v>Tre</v>
      </c>
      <c r="G68" s="4" t="s">
        <v>35</v>
      </c>
      <c r="H68" s="10" t="s">
        <v>190</v>
      </c>
      <c r="I68" s="10" t="s">
        <v>87</v>
      </c>
      <c r="J68" s="4" t="str">
        <f t="shared" si="15"/>
        <v>(C) Treated water pond: Disruption of natural surface drainage - SW volume, SW quality/TSS, SW flow</v>
      </c>
      <c r="K68" s="9">
        <v>4</v>
      </c>
      <c r="L68" s="9">
        <v>6</v>
      </c>
      <c r="M68" s="4" t="s">
        <v>251</v>
      </c>
      <c r="N68" s="9">
        <v>-1</v>
      </c>
      <c r="O68" s="9">
        <v>0</v>
      </c>
      <c r="P68" s="4" t="s">
        <v>258</v>
      </c>
      <c r="Q68" s="9">
        <v>0</v>
      </c>
      <c r="R68" s="9">
        <v>3</v>
      </c>
      <c r="S68" s="9">
        <f t="shared" si="16"/>
        <v>3</v>
      </c>
      <c r="T68" s="9">
        <f t="shared" si="17"/>
        <v>9</v>
      </c>
      <c r="U68" s="8">
        <f t="shared" si="18"/>
        <v>3</v>
      </c>
      <c r="V68" s="8">
        <f t="shared" si="19"/>
        <v>6</v>
      </c>
      <c r="W68" s="4">
        <f t="shared" si="10"/>
        <v>6</v>
      </c>
      <c r="X68" s="4">
        <f t="shared" si="11"/>
        <v>3</v>
      </c>
    </row>
    <row r="69" spans="1:24" s="3" customFormat="1" ht="10.9" customHeight="1" x14ac:dyDescent="0.2">
      <c r="A69" s="4" t="s">
        <v>41</v>
      </c>
      <c r="B69" s="4" t="str">
        <f t="shared" si="12"/>
        <v>P</v>
      </c>
      <c r="C69" s="4" t="s">
        <v>6</v>
      </c>
      <c r="D69" s="4" t="str">
        <f t="shared" si="13"/>
        <v>C</v>
      </c>
      <c r="E69" s="4" t="s">
        <v>160</v>
      </c>
      <c r="F69" s="4" t="str">
        <f t="shared" si="14"/>
        <v>Bri</v>
      </c>
      <c r="G69" s="4" t="s">
        <v>35</v>
      </c>
      <c r="H69" s="4" t="s">
        <v>188</v>
      </c>
      <c r="I69" s="4" t="s">
        <v>227</v>
      </c>
      <c r="J69" s="4" t="str">
        <f t="shared" si="15"/>
        <v>(C) Brine storage ponds, pumps and water disposal pipelines: Disruption of natural surface drainage - SW volume, SW quality, GW quantity/TSS, SW flow, TDS</v>
      </c>
      <c r="K69" s="9">
        <v>4</v>
      </c>
      <c r="L69" s="9">
        <v>6</v>
      </c>
      <c r="M69" s="4" t="s">
        <v>251</v>
      </c>
      <c r="N69" s="9">
        <v>-1</v>
      </c>
      <c r="O69" s="9">
        <v>0</v>
      </c>
      <c r="P69" s="4" t="s">
        <v>258</v>
      </c>
      <c r="Q69" s="9">
        <v>0</v>
      </c>
      <c r="R69" s="9">
        <v>3</v>
      </c>
      <c r="S69" s="9">
        <f t="shared" si="16"/>
        <v>3</v>
      </c>
      <c r="T69" s="9">
        <f t="shared" si="17"/>
        <v>9</v>
      </c>
      <c r="U69" s="8">
        <f t="shared" si="18"/>
        <v>3</v>
      </c>
      <c r="V69" s="8">
        <f t="shared" si="19"/>
        <v>6</v>
      </c>
      <c r="W69" s="4">
        <f t="shared" si="10"/>
        <v>6</v>
      </c>
      <c r="X69" s="4">
        <f t="shared" si="11"/>
        <v>3</v>
      </c>
    </row>
    <row r="70" spans="1:24" ht="10.9" customHeight="1" x14ac:dyDescent="0.2">
      <c r="A70" s="4" t="s">
        <v>4</v>
      </c>
      <c r="B70" s="4" t="str">
        <f t="shared" si="12"/>
        <v>P</v>
      </c>
      <c r="C70" s="4" t="s">
        <v>6</v>
      </c>
      <c r="D70" s="4" t="str">
        <f t="shared" si="13"/>
        <v>C</v>
      </c>
      <c r="E70" s="4" t="s">
        <v>132</v>
      </c>
      <c r="F70" s="4" t="str">
        <f t="shared" si="14"/>
        <v>Tru</v>
      </c>
      <c r="G70" s="4" t="s">
        <v>35</v>
      </c>
      <c r="H70" s="4" t="s">
        <v>188</v>
      </c>
      <c r="I70" s="4" t="s">
        <v>227</v>
      </c>
      <c r="J70" s="4" t="str">
        <f t="shared" si="15"/>
        <v>(C) Trunk gas pipelines and associated easements (processing plant to town): Disruption of natural surface drainage - SW volume, SW quality, GW quantity/TSS, SW flow, TDS</v>
      </c>
      <c r="K70" s="9">
        <v>4</v>
      </c>
      <c r="L70" s="9">
        <v>7</v>
      </c>
      <c r="M70" s="4" t="s">
        <v>137</v>
      </c>
      <c r="N70" s="9">
        <v>-0.5</v>
      </c>
      <c r="O70" s="9">
        <v>0.5</v>
      </c>
      <c r="P70" s="4" t="s">
        <v>258</v>
      </c>
      <c r="Q70" s="9">
        <v>0</v>
      </c>
      <c r="R70" s="9">
        <v>3.5</v>
      </c>
      <c r="S70" s="9">
        <f t="shared" si="16"/>
        <v>3.5</v>
      </c>
      <c r="T70" s="9">
        <f t="shared" si="17"/>
        <v>11</v>
      </c>
      <c r="U70" s="8">
        <f t="shared" si="18"/>
        <v>3.5</v>
      </c>
      <c r="V70" s="8">
        <f t="shared" si="19"/>
        <v>7.5</v>
      </c>
      <c r="W70" s="4">
        <f t="shared" si="10"/>
        <v>7.25</v>
      </c>
      <c r="X70" s="4">
        <f t="shared" si="11"/>
        <v>3.75</v>
      </c>
    </row>
    <row r="71" spans="1:24" ht="10.9" customHeight="1" x14ac:dyDescent="0.2">
      <c r="A71" s="4" t="s">
        <v>4</v>
      </c>
      <c r="B71" s="4" t="str">
        <f t="shared" si="12"/>
        <v>P</v>
      </c>
      <c r="C71" s="4" t="s">
        <v>6</v>
      </c>
      <c r="D71" s="4" t="str">
        <f t="shared" si="13"/>
        <v>C</v>
      </c>
      <c r="E71" s="4" t="s">
        <v>133</v>
      </c>
      <c r="F71" s="4" t="str">
        <f t="shared" si="14"/>
        <v>Fre</v>
      </c>
      <c r="G71" s="4" t="s">
        <v>35</v>
      </c>
      <c r="H71" s="4" t="s">
        <v>188</v>
      </c>
      <c r="I71" s="4" t="s">
        <v>227</v>
      </c>
      <c r="J71" s="4" t="str">
        <f t="shared" si="15"/>
        <v>(C) Fresh water (RO Permeate) pipelines, pumps and reticulation systems (Water leaving processing plant - to external i.e. Town): Disruption of natural surface drainage - SW volume, SW quality, GW quantity/TSS, SW flow, TDS</v>
      </c>
      <c r="K71" s="9">
        <v>4</v>
      </c>
      <c r="L71" s="9">
        <v>6</v>
      </c>
      <c r="M71" s="4" t="s">
        <v>137</v>
      </c>
      <c r="N71" s="9">
        <v>0</v>
      </c>
      <c r="O71" s="9">
        <v>1</v>
      </c>
      <c r="P71" s="4" t="s">
        <v>258</v>
      </c>
      <c r="Q71" s="9">
        <v>0</v>
      </c>
      <c r="R71" s="9">
        <v>3</v>
      </c>
      <c r="S71" s="9">
        <f t="shared" si="16"/>
        <v>4</v>
      </c>
      <c r="T71" s="9">
        <f t="shared" si="17"/>
        <v>10</v>
      </c>
      <c r="U71" s="8">
        <f t="shared" si="18"/>
        <v>4</v>
      </c>
      <c r="V71" s="8">
        <f t="shared" si="19"/>
        <v>7</v>
      </c>
      <c r="W71" s="4">
        <f t="shared" si="10"/>
        <v>7</v>
      </c>
      <c r="X71" s="4">
        <f t="shared" si="11"/>
        <v>3</v>
      </c>
    </row>
    <row r="72" spans="1:24" ht="10.9" customHeight="1" x14ac:dyDescent="0.2">
      <c r="A72" s="4" t="s">
        <v>4</v>
      </c>
      <c r="B72" s="4" t="str">
        <f t="shared" si="12"/>
        <v>P</v>
      </c>
      <c r="C72" s="4" t="s">
        <v>6</v>
      </c>
      <c r="D72" s="4" t="str">
        <f t="shared" si="13"/>
        <v>C</v>
      </c>
      <c r="E72" s="4" t="s">
        <v>169</v>
      </c>
      <c r="F72" s="4" t="str">
        <f t="shared" si="14"/>
        <v>Gas</v>
      </c>
      <c r="G72" s="4" t="s">
        <v>35</v>
      </c>
      <c r="H72" s="4" t="s">
        <v>188</v>
      </c>
      <c r="I72" s="4" t="s">
        <v>227</v>
      </c>
      <c r="J72" s="4" t="str">
        <f t="shared" si="15"/>
        <v>(C) Gas and water-gathering pipeline networks (well to processing plant): Disruption of natural surface drainage - SW volume, SW quality, GW quantity/TSS, SW flow, TDS</v>
      </c>
      <c r="K72" s="9">
        <v>4</v>
      </c>
      <c r="L72" s="9">
        <v>6</v>
      </c>
      <c r="M72" s="4" t="s">
        <v>137</v>
      </c>
      <c r="N72" s="9">
        <v>0</v>
      </c>
      <c r="O72" s="9">
        <v>1</v>
      </c>
      <c r="P72" s="4" t="s">
        <v>258</v>
      </c>
      <c r="Q72" s="9">
        <v>0</v>
      </c>
      <c r="R72" s="9">
        <v>3</v>
      </c>
      <c r="S72" s="9">
        <f t="shared" si="16"/>
        <v>4</v>
      </c>
      <c r="T72" s="9">
        <f t="shared" si="17"/>
        <v>10</v>
      </c>
      <c r="U72" s="8">
        <f t="shared" si="18"/>
        <v>4</v>
      </c>
      <c r="V72" s="8">
        <f t="shared" si="19"/>
        <v>7</v>
      </c>
      <c r="W72" s="4">
        <f t="shared" si="10"/>
        <v>7</v>
      </c>
      <c r="X72" s="4">
        <f t="shared" si="11"/>
        <v>3</v>
      </c>
    </row>
    <row r="73" spans="1:24" ht="10.9" customHeight="1" x14ac:dyDescent="0.2">
      <c r="A73" s="4" t="s">
        <v>41</v>
      </c>
      <c r="B73" s="4" t="str">
        <f t="shared" si="12"/>
        <v>P</v>
      </c>
      <c r="C73" s="4" t="s">
        <v>6</v>
      </c>
      <c r="D73" s="4" t="str">
        <f t="shared" si="13"/>
        <v>C</v>
      </c>
      <c r="E73" s="4" t="s">
        <v>160</v>
      </c>
      <c r="F73" s="4" t="str">
        <f t="shared" si="14"/>
        <v>Bri</v>
      </c>
      <c r="G73" s="4" t="s">
        <v>36</v>
      </c>
      <c r="H73" s="4" t="s">
        <v>147</v>
      </c>
      <c r="I73" s="4" t="s">
        <v>34</v>
      </c>
      <c r="J73" s="4" t="str">
        <f t="shared" si="15"/>
        <v>(C) Brine storage ponds, pumps and water disposal pipelines: Soil erosion following heavy rainfall - SW quality/TSS</v>
      </c>
      <c r="K73" s="9">
        <v>4</v>
      </c>
      <c r="L73" s="9">
        <v>6</v>
      </c>
      <c r="M73" s="4" t="s">
        <v>249</v>
      </c>
      <c r="N73" s="9">
        <v>-1</v>
      </c>
      <c r="O73" s="9">
        <v>0</v>
      </c>
      <c r="P73" s="4" t="s">
        <v>258</v>
      </c>
      <c r="Q73" s="9">
        <v>0</v>
      </c>
      <c r="R73" s="9">
        <v>0</v>
      </c>
      <c r="S73" s="9">
        <f t="shared" si="16"/>
        <v>3</v>
      </c>
      <c r="T73" s="9">
        <f t="shared" si="17"/>
        <v>6</v>
      </c>
      <c r="U73" s="8">
        <f t="shared" si="18"/>
        <v>3</v>
      </c>
      <c r="V73" s="8">
        <f t="shared" si="19"/>
        <v>6</v>
      </c>
      <c r="W73" s="4">
        <f t="shared" si="10"/>
        <v>4.5</v>
      </c>
      <c r="X73" s="4">
        <f t="shared" si="11"/>
        <v>1.5</v>
      </c>
    </row>
    <row r="74" spans="1:24" ht="10.9" customHeight="1" x14ac:dyDescent="0.2">
      <c r="A74" s="4" t="s">
        <v>41</v>
      </c>
      <c r="B74" s="4" t="str">
        <f t="shared" si="12"/>
        <v>P</v>
      </c>
      <c r="C74" s="4" t="s">
        <v>6</v>
      </c>
      <c r="D74" s="4" t="str">
        <f t="shared" si="13"/>
        <v>C</v>
      </c>
      <c r="E74" s="4" t="s">
        <v>113</v>
      </c>
      <c r="F74" s="4" t="str">
        <f t="shared" si="14"/>
        <v>Tre</v>
      </c>
      <c r="G74" s="4" t="s">
        <v>36</v>
      </c>
      <c r="H74" s="4" t="s">
        <v>147</v>
      </c>
      <c r="I74" s="4" t="s">
        <v>34</v>
      </c>
      <c r="J74" s="4" t="str">
        <f t="shared" si="15"/>
        <v>(C) Treated water pond: Soil erosion following heavy rainfall - SW quality/TSS</v>
      </c>
      <c r="K74" s="9">
        <v>4</v>
      </c>
      <c r="L74" s="9">
        <v>6</v>
      </c>
      <c r="M74" s="4" t="s">
        <v>249</v>
      </c>
      <c r="N74" s="9">
        <v>-1</v>
      </c>
      <c r="O74" s="9">
        <v>0</v>
      </c>
      <c r="P74" s="4" t="s">
        <v>258</v>
      </c>
      <c r="Q74" s="9">
        <v>0</v>
      </c>
      <c r="R74" s="9">
        <v>0</v>
      </c>
      <c r="S74" s="9">
        <f t="shared" si="16"/>
        <v>3</v>
      </c>
      <c r="T74" s="9">
        <f t="shared" si="17"/>
        <v>6</v>
      </c>
      <c r="U74" s="8">
        <f t="shared" si="18"/>
        <v>3</v>
      </c>
      <c r="V74" s="8">
        <f t="shared" si="19"/>
        <v>6</v>
      </c>
      <c r="W74" s="4">
        <f t="shared" si="10"/>
        <v>4.5</v>
      </c>
      <c r="X74" s="4">
        <f t="shared" si="11"/>
        <v>1.5</v>
      </c>
    </row>
    <row r="75" spans="1:24" ht="10.9" customHeight="1" x14ac:dyDescent="0.2">
      <c r="A75" s="4" t="s">
        <v>41</v>
      </c>
      <c r="B75" s="4" t="str">
        <f t="shared" si="12"/>
        <v>P</v>
      </c>
      <c r="C75" s="4" t="s">
        <v>6</v>
      </c>
      <c r="D75" s="4" t="str">
        <f t="shared" si="13"/>
        <v>C</v>
      </c>
      <c r="E75" s="4" t="s">
        <v>112</v>
      </c>
      <c r="F75" s="4" t="str">
        <f t="shared" si="14"/>
        <v>Wat</v>
      </c>
      <c r="G75" s="4" t="s">
        <v>36</v>
      </c>
      <c r="H75" s="4" t="s">
        <v>147</v>
      </c>
      <c r="I75" s="4" t="s">
        <v>34</v>
      </c>
      <c r="J75" s="4" t="str">
        <f t="shared" si="15"/>
        <v>(C) Water treatment plant (RO, fixed resin, fixed disc, electrochemical, etc): Soil erosion following heavy rainfall - SW quality/TSS</v>
      </c>
      <c r="K75" s="9">
        <v>4</v>
      </c>
      <c r="L75" s="9">
        <v>6</v>
      </c>
      <c r="M75" s="4" t="s">
        <v>249</v>
      </c>
      <c r="N75" s="9">
        <v>-1</v>
      </c>
      <c r="O75" s="9">
        <v>0</v>
      </c>
      <c r="P75" s="4" t="s">
        <v>258</v>
      </c>
      <c r="Q75" s="9">
        <v>0</v>
      </c>
      <c r="R75" s="9">
        <v>0</v>
      </c>
      <c r="S75" s="9">
        <f t="shared" si="16"/>
        <v>3</v>
      </c>
      <c r="T75" s="9">
        <f t="shared" si="17"/>
        <v>6</v>
      </c>
      <c r="U75" s="8">
        <f t="shared" si="18"/>
        <v>3</v>
      </c>
      <c r="V75" s="8">
        <f t="shared" si="19"/>
        <v>6</v>
      </c>
      <c r="W75" s="4">
        <f t="shared" si="10"/>
        <v>4.5</v>
      </c>
      <c r="X75" s="4">
        <f t="shared" si="11"/>
        <v>1.5</v>
      </c>
    </row>
    <row r="76" spans="1:24" ht="10.9" customHeight="1" x14ac:dyDescent="0.2">
      <c r="A76" s="4" t="s">
        <v>3</v>
      </c>
      <c r="B76" s="4" t="str">
        <f t="shared" si="12"/>
        <v>W</v>
      </c>
      <c r="C76" s="4" t="s">
        <v>6</v>
      </c>
      <c r="D76" s="4" t="str">
        <f t="shared" si="13"/>
        <v>C</v>
      </c>
      <c r="E76" s="4" t="s">
        <v>159</v>
      </c>
      <c r="F76" s="4" t="str">
        <f t="shared" si="14"/>
        <v>Sur</v>
      </c>
      <c r="G76" s="4" t="s">
        <v>56</v>
      </c>
      <c r="H76" s="4" t="s">
        <v>191</v>
      </c>
      <c r="I76" s="4" t="s">
        <v>202</v>
      </c>
      <c r="J76" s="4" t="str">
        <f t="shared" si="15"/>
        <v>(C) Surface water and mud storage and evaporation: Overflow and/or loss of containment - SW quality, GW quality/TSS, Drilling mud products, TDS</v>
      </c>
      <c r="K76" s="9">
        <v>4</v>
      </c>
      <c r="L76" s="9">
        <v>5</v>
      </c>
      <c r="M76" s="4" t="s">
        <v>247</v>
      </c>
      <c r="N76" s="9">
        <v>-1.5</v>
      </c>
      <c r="O76" s="9">
        <v>-0.5</v>
      </c>
      <c r="P76" s="4" t="s">
        <v>258</v>
      </c>
      <c r="Q76" s="9">
        <v>-0.5</v>
      </c>
      <c r="R76" s="9">
        <v>0</v>
      </c>
      <c r="S76" s="9">
        <f t="shared" si="16"/>
        <v>2</v>
      </c>
      <c r="T76" s="9">
        <f t="shared" si="17"/>
        <v>4.5</v>
      </c>
      <c r="U76" s="8">
        <f t="shared" si="18"/>
        <v>2.5</v>
      </c>
      <c r="V76" s="8">
        <f t="shared" si="19"/>
        <v>4.5</v>
      </c>
      <c r="W76" s="4">
        <f t="shared" si="10"/>
        <v>3.25</v>
      </c>
      <c r="X76" s="4">
        <f t="shared" si="11"/>
        <v>1.25</v>
      </c>
    </row>
    <row r="77" spans="1:24" ht="10.9" customHeight="1" x14ac:dyDescent="0.2">
      <c r="A77" s="4" t="s">
        <v>3</v>
      </c>
      <c r="B77" s="4" t="str">
        <f t="shared" si="12"/>
        <v>W</v>
      </c>
      <c r="C77" s="4" t="s">
        <v>13</v>
      </c>
      <c r="D77" s="4" t="str">
        <f t="shared" si="13"/>
        <v>E</v>
      </c>
      <c r="E77" s="4" t="s">
        <v>159</v>
      </c>
      <c r="F77" s="4" t="str">
        <f t="shared" si="14"/>
        <v>Sur</v>
      </c>
      <c r="G77" s="4" t="s">
        <v>56</v>
      </c>
      <c r="H77" s="4" t="s">
        <v>191</v>
      </c>
      <c r="I77" s="4" t="s">
        <v>202</v>
      </c>
      <c r="J77" s="4" t="str">
        <f t="shared" si="15"/>
        <v>(E) Surface water and mud storage and evaporation: Overflow and/or loss of containment - SW quality, GW quality/TSS, Drilling mud products, TDS</v>
      </c>
      <c r="K77" s="9">
        <v>3</v>
      </c>
      <c r="L77" s="9">
        <v>5</v>
      </c>
      <c r="M77" s="4" t="s">
        <v>247</v>
      </c>
      <c r="N77" s="9">
        <v>-1.5</v>
      </c>
      <c r="O77" s="9">
        <v>-0.5</v>
      </c>
      <c r="P77" s="4" t="s">
        <v>258</v>
      </c>
      <c r="Q77" s="9">
        <v>-0.5</v>
      </c>
      <c r="R77" s="9">
        <v>0</v>
      </c>
      <c r="S77" s="9">
        <f t="shared" si="16"/>
        <v>1</v>
      </c>
      <c r="T77" s="9">
        <f t="shared" si="17"/>
        <v>4.5</v>
      </c>
      <c r="U77" s="8">
        <f t="shared" si="18"/>
        <v>1.5</v>
      </c>
      <c r="V77" s="8">
        <f t="shared" si="19"/>
        <v>4.5</v>
      </c>
      <c r="W77" s="4">
        <f t="shared" si="10"/>
        <v>2.75</v>
      </c>
      <c r="X77" s="4">
        <f t="shared" si="11"/>
        <v>1.75</v>
      </c>
    </row>
    <row r="78" spans="1:24" ht="10.9" customHeight="1" x14ac:dyDescent="0.2">
      <c r="A78" s="4" t="s">
        <v>41</v>
      </c>
      <c r="B78" s="4" t="str">
        <f t="shared" si="12"/>
        <v>P</v>
      </c>
      <c r="C78" s="4" t="s">
        <v>12</v>
      </c>
      <c r="D78" s="4" t="str">
        <f t="shared" si="13"/>
        <v>P</v>
      </c>
      <c r="E78" s="4" t="s">
        <v>42</v>
      </c>
      <c r="F78" s="4" t="str">
        <f t="shared" si="14"/>
        <v>Fue</v>
      </c>
      <c r="G78" s="4" t="s">
        <v>105</v>
      </c>
      <c r="H78" s="4" t="s">
        <v>191</v>
      </c>
      <c r="I78" s="4" t="s">
        <v>235</v>
      </c>
      <c r="J78" s="4" t="str">
        <f t="shared" si="15"/>
        <v>(P) Fuel and oil storage facilities: Spillage - SW quality, GW quality/Hydrocarbons, Pollutants (e.g. metals/trace elements/sulfides/phosphorous), Chemicals</v>
      </c>
      <c r="K78" s="9">
        <v>3</v>
      </c>
      <c r="L78" s="9">
        <v>5</v>
      </c>
      <c r="M78" s="4" t="s">
        <v>244</v>
      </c>
      <c r="N78" s="9">
        <v>-1.5</v>
      </c>
      <c r="O78" s="9">
        <v>-0.5</v>
      </c>
      <c r="P78" s="4" t="s">
        <v>258</v>
      </c>
      <c r="Q78" s="9">
        <v>-0.5</v>
      </c>
      <c r="R78" s="9">
        <v>0</v>
      </c>
      <c r="S78" s="9">
        <f t="shared" si="16"/>
        <v>1</v>
      </c>
      <c r="T78" s="9">
        <f t="shared" si="17"/>
        <v>4.5</v>
      </c>
      <c r="U78" s="8">
        <f t="shared" si="18"/>
        <v>1.5</v>
      </c>
      <c r="V78" s="8">
        <f t="shared" si="19"/>
        <v>4.5</v>
      </c>
      <c r="W78" s="4">
        <f t="shared" si="10"/>
        <v>2.75</v>
      </c>
      <c r="X78" s="4">
        <f t="shared" si="11"/>
        <v>1.75</v>
      </c>
    </row>
    <row r="79" spans="1:24" ht="10.9" customHeight="1" x14ac:dyDescent="0.2">
      <c r="A79" s="4" t="s">
        <v>41</v>
      </c>
      <c r="B79" s="4" t="str">
        <f t="shared" si="12"/>
        <v>P</v>
      </c>
      <c r="C79" s="4" t="s">
        <v>7</v>
      </c>
      <c r="D79" s="4" t="str">
        <f t="shared" si="13"/>
        <v>D</v>
      </c>
      <c r="E79" s="4" t="s">
        <v>123</v>
      </c>
      <c r="F79" s="4" t="str">
        <f t="shared" si="14"/>
        <v>Pro</v>
      </c>
      <c r="G79" s="4" t="s">
        <v>105</v>
      </c>
      <c r="H79" s="4" t="s">
        <v>191</v>
      </c>
      <c r="I79" s="4" t="s">
        <v>235</v>
      </c>
      <c r="J79" s="4" t="str">
        <f t="shared" si="15"/>
        <v>(D) Process production plant: Spillage - SW quality, GW quality/Hydrocarbons, Pollutants (e.g. metals/trace elements/sulfides/phosphorous), Chemicals</v>
      </c>
      <c r="K79" s="9">
        <v>3</v>
      </c>
      <c r="L79" s="9">
        <v>4</v>
      </c>
      <c r="M79" s="4" t="s">
        <v>244</v>
      </c>
      <c r="N79" s="9">
        <v>-1.5</v>
      </c>
      <c r="O79" s="9">
        <v>-0.5</v>
      </c>
      <c r="P79" s="4" t="s">
        <v>258</v>
      </c>
      <c r="Q79" s="9">
        <v>-0.5</v>
      </c>
      <c r="R79" s="9">
        <v>0</v>
      </c>
      <c r="S79" s="9">
        <f t="shared" si="16"/>
        <v>1</v>
      </c>
      <c r="T79" s="9">
        <f t="shared" si="17"/>
        <v>3.5</v>
      </c>
      <c r="U79" s="8">
        <f t="shared" si="18"/>
        <v>1.5</v>
      </c>
      <c r="V79" s="8">
        <f t="shared" si="19"/>
        <v>3.5</v>
      </c>
      <c r="W79" s="4">
        <f t="shared" si="10"/>
        <v>2.25</v>
      </c>
      <c r="X79" s="4">
        <f t="shared" si="11"/>
        <v>1.25</v>
      </c>
    </row>
    <row r="80" spans="1:24" ht="10.9" customHeight="1" x14ac:dyDescent="0.2">
      <c r="A80" s="4" t="s">
        <v>3</v>
      </c>
      <c r="B80" s="4" t="str">
        <f t="shared" si="12"/>
        <v>W</v>
      </c>
      <c r="C80" s="4" t="s">
        <v>13</v>
      </c>
      <c r="D80" s="4" t="str">
        <f t="shared" si="13"/>
        <v>E</v>
      </c>
      <c r="E80" s="4" t="s">
        <v>25</v>
      </c>
      <c r="F80" s="4" t="str">
        <f t="shared" si="14"/>
        <v>Mat</v>
      </c>
      <c r="G80" s="4" t="s">
        <v>105</v>
      </c>
      <c r="H80" s="4" t="s">
        <v>147</v>
      </c>
      <c r="I80" s="4" t="s">
        <v>202</v>
      </c>
      <c r="J80" s="4" t="str">
        <f t="shared" si="15"/>
        <v>(E) Materials delivery and storage: Spillage - SW quality/TSS, Drilling mud products, TDS</v>
      </c>
      <c r="K80" s="9">
        <v>3</v>
      </c>
      <c r="L80" s="9">
        <v>4</v>
      </c>
      <c r="M80" s="4" t="s">
        <v>244</v>
      </c>
      <c r="N80" s="9">
        <v>-0.5</v>
      </c>
      <c r="O80" s="9">
        <v>0.5</v>
      </c>
      <c r="P80" s="4" t="s">
        <v>258</v>
      </c>
      <c r="Q80" s="9">
        <v>-0.5</v>
      </c>
      <c r="R80" s="9">
        <v>0</v>
      </c>
      <c r="S80" s="9">
        <f t="shared" si="16"/>
        <v>2</v>
      </c>
      <c r="T80" s="9">
        <f t="shared" si="17"/>
        <v>4.5</v>
      </c>
      <c r="U80" s="8">
        <f t="shared" si="18"/>
        <v>2.5</v>
      </c>
      <c r="V80" s="8">
        <f t="shared" si="19"/>
        <v>4.5</v>
      </c>
      <c r="W80" s="4">
        <f t="shared" si="10"/>
        <v>3.25</v>
      </c>
      <c r="X80" s="4">
        <f t="shared" si="11"/>
        <v>1.25</v>
      </c>
    </row>
    <row r="81" spans="1:24" ht="10.9" customHeight="1" x14ac:dyDescent="0.2">
      <c r="A81" s="4" t="s">
        <v>41</v>
      </c>
      <c r="B81" s="4" t="str">
        <f t="shared" si="12"/>
        <v>P</v>
      </c>
      <c r="C81" s="4" t="s">
        <v>12</v>
      </c>
      <c r="D81" s="4" t="str">
        <f t="shared" si="13"/>
        <v>P</v>
      </c>
      <c r="E81" s="4" t="s">
        <v>25</v>
      </c>
      <c r="F81" s="4" t="str">
        <f t="shared" si="14"/>
        <v>Mat</v>
      </c>
      <c r="G81" s="4" t="s">
        <v>105</v>
      </c>
      <c r="H81" s="4" t="s">
        <v>191</v>
      </c>
      <c r="I81" s="4" t="s">
        <v>202</v>
      </c>
      <c r="J81" s="4" t="str">
        <f t="shared" si="15"/>
        <v>(P) Materials delivery and storage: Spillage - SW quality, GW quality/TSS, Drilling mud products, TDS</v>
      </c>
      <c r="K81" s="9">
        <v>3</v>
      </c>
      <c r="L81" s="9">
        <v>4</v>
      </c>
      <c r="M81" s="4" t="s">
        <v>244</v>
      </c>
      <c r="N81" s="9">
        <v>-0.5</v>
      </c>
      <c r="O81" s="9">
        <v>0.5</v>
      </c>
      <c r="P81" s="4" t="s">
        <v>258</v>
      </c>
      <c r="Q81" s="9">
        <v>-0.5</v>
      </c>
      <c r="R81" s="9">
        <v>0</v>
      </c>
      <c r="S81" s="9">
        <f t="shared" si="16"/>
        <v>2</v>
      </c>
      <c r="T81" s="9">
        <f t="shared" si="17"/>
        <v>4.5</v>
      </c>
      <c r="U81" s="8">
        <f t="shared" si="18"/>
        <v>2.5</v>
      </c>
      <c r="V81" s="8">
        <f t="shared" si="19"/>
        <v>4.5</v>
      </c>
      <c r="W81" s="4">
        <f t="shared" si="10"/>
        <v>3.25</v>
      </c>
      <c r="X81" s="4">
        <f t="shared" si="11"/>
        <v>1.25</v>
      </c>
    </row>
    <row r="82" spans="1:24" ht="10.9" customHeight="1" x14ac:dyDescent="0.2">
      <c r="A82" s="4" t="s">
        <v>3</v>
      </c>
      <c r="B82" s="4" t="str">
        <f t="shared" si="12"/>
        <v>W</v>
      </c>
      <c r="C82" s="4" t="s">
        <v>6</v>
      </c>
      <c r="D82" s="4" t="str">
        <f t="shared" si="13"/>
        <v>C</v>
      </c>
      <c r="E82" s="4" t="s">
        <v>228</v>
      </c>
      <c r="F82" s="4" t="str">
        <f t="shared" si="14"/>
        <v>Wat</v>
      </c>
      <c r="G82" s="4" t="s">
        <v>55</v>
      </c>
      <c r="H82" s="4" t="s">
        <v>88</v>
      </c>
      <c r="I82" s="4" t="s">
        <v>85</v>
      </c>
      <c r="J82" s="4" t="str">
        <f t="shared" si="15"/>
        <v>(C) Water injection / falloff test: Fluid loss to aquifer - GW quality/TDS</v>
      </c>
      <c r="K82" s="9">
        <v>3</v>
      </c>
      <c r="L82" s="9">
        <v>4</v>
      </c>
      <c r="M82" s="4" t="s">
        <v>250</v>
      </c>
      <c r="N82" s="9">
        <v>-1</v>
      </c>
      <c r="O82" s="9">
        <v>-0.5</v>
      </c>
      <c r="P82" s="4" t="s">
        <v>261</v>
      </c>
      <c r="Q82" s="9">
        <v>-0.5</v>
      </c>
      <c r="R82" s="9">
        <v>0</v>
      </c>
      <c r="S82" s="9">
        <f t="shared" si="16"/>
        <v>1.5</v>
      </c>
      <c r="T82" s="9">
        <f t="shared" si="17"/>
        <v>3.5</v>
      </c>
      <c r="U82" s="8">
        <f t="shared" si="18"/>
        <v>2</v>
      </c>
      <c r="V82" s="8">
        <f t="shared" si="19"/>
        <v>3.5</v>
      </c>
      <c r="W82" s="4">
        <f t="shared" si="10"/>
        <v>2.5</v>
      </c>
      <c r="X82" s="4">
        <f t="shared" si="11"/>
        <v>1</v>
      </c>
    </row>
    <row r="83" spans="1:24" ht="10.9" customHeight="1" x14ac:dyDescent="0.2">
      <c r="A83" s="4" t="s">
        <v>3</v>
      </c>
      <c r="B83" s="4" t="str">
        <f t="shared" si="12"/>
        <v>W</v>
      </c>
      <c r="C83" s="4" t="s">
        <v>6</v>
      </c>
      <c r="D83" s="4" t="str">
        <f t="shared" si="13"/>
        <v>C</v>
      </c>
      <c r="E83" s="4" t="s">
        <v>9</v>
      </c>
      <c r="F83" s="4" t="str">
        <f t="shared" si="14"/>
        <v>Dri</v>
      </c>
      <c r="G83" s="4" t="s">
        <v>213</v>
      </c>
      <c r="H83" s="4" t="s">
        <v>237</v>
      </c>
      <c r="I83" s="4" t="s">
        <v>237</v>
      </c>
      <c r="J83" s="4" t="str">
        <f t="shared" si="15"/>
        <v>(C) Drilling and logging: Intersection of artesian aquifer - change in GW pressure/change in GW pressure</v>
      </c>
      <c r="K83" s="9">
        <v>4</v>
      </c>
      <c r="L83" s="9">
        <v>5</v>
      </c>
      <c r="M83" s="4" t="s">
        <v>254</v>
      </c>
      <c r="N83" s="9">
        <v>-1</v>
      </c>
      <c r="O83" s="9">
        <v>0.5</v>
      </c>
      <c r="P83" s="4" t="s">
        <v>261</v>
      </c>
      <c r="Q83" s="9">
        <v>0</v>
      </c>
      <c r="R83" s="9">
        <v>1</v>
      </c>
      <c r="S83" s="9">
        <f t="shared" si="16"/>
        <v>3</v>
      </c>
      <c r="T83" s="9">
        <f t="shared" si="17"/>
        <v>6.5</v>
      </c>
      <c r="U83" s="8">
        <f t="shared" si="18"/>
        <v>3</v>
      </c>
      <c r="V83" s="8">
        <f t="shared" si="19"/>
        <v>5.5</v>
      </c>
      <c r="W83" s="4">
        <f t="shared" si="10"/>
        <v>4.75</v>
      </c>
      <c r="X83" s="4">
        <f t="shared" si="11"/>
        <v>1.75</v>
      </c>
    </row>
    <row r="84" spans="1:24" ht="10.9" customHeight="1" x14ac:dyDescent="0.2">
      <c r="A84" s="4" t="s">
        <v>3</v>
      </c>
      <c r="B84" s="4" t="str">
        <f t="shared" si="12"/>
        <v>W</v>
      </c>
      <c r="C84" s="4" t="s">
        <v>13</v>
      </c>
      <c r="D84" s="4" t="str">
        <f t="shared" si="13"/>
        <v>E</v>
      </c>
      <c r="E84" s="4" t="s">
        <v>16</v>
      </c>
      <c r="F84" s="4" t="str">
        <f t="shared" si="14"/>
        <v>Dri</v>
      </c>
      <c r="G84" s="4" t="s">
        <v>213</v>
      </c>
      <c r="H84" s="4" t="s">
        <v>237</v>
      </c>
      <c r="I84" s="4" t="s">
        <v>237</v>
      </c>
      <c r="J84" s="4" t="str">
        <f t="shared" si="15"/>
        <v>(E) Drilling and coring: Intersection of artesian aquifer - change in GW pressure/change in GW pressure</v>
      </c>
      <c r="K84" s="9">
        <v>3</v>
      </c>
      <c r="L84" s="9">
        <v>4</v>
      </c>
      <c r="M84" s="4" t="s">
        <v>254</v>
      </c>
      <c r="N84" s="9">
        <v>-2.5</v>
      </c>
      <c r="O84" s="9">
        <v>-1</v>
      </c>
      <c r="P84" s="4" t="s">
        <v>261</v>
      </c>
      <c r="Q84" s="9">
        <v>0</v>
      </c>
      <c r="R84" s="9">
        <v>1</v>
      </c>
      <c r="S84" s="9">
        <f t="shared" si="16"/>
        <v>0.5</v>
      </c>
      <c r="T84" s="9">
        <f t="shared" si="17"/>
        <v>4</v>
      </c>
      <c r="U84" s="8">
        <f t="shared" si="18"/>
        <v>0.5</v>
      </c>
      <c r="V84" s="8">
        <f t="shared" si="19"/>
        <v>3</v>
      </c>
      <c r="W84" s="4">
        <f t="shared" si="10"/>
        <v>2.25</v>
      </c>
      <c r="X84" s="4">
        <f t="shared" si="11"/>
        <v>1.75</v>
      </c>
    </row>
    <row r="85" spans="1:24" ht="10.9" customHeight="1" x14ac:dyDescent="0.2">
      <c r="A85" s="4" t="s">
        <v>5</v>
      </c>
      <c r="B85" s="4" t="str">
        <f t="shared" si="12"/>
        <v>R</v>
      </c>
      <c r="C85" s="4" t="s">
        <v>6</v>
      </c>
      <c r="D85" s="4" t="str">
        <f t="shared" si="13"/>
        <v>C</v>
      </c>
      <c r="E85" s="4" t="s">
        <v>156</v>
      </c>
      <c r="F85" s="4" t="str">
        <f t="shared" si="14"/>
        <v>Sew</v>
      </c>
      <c r="G85" s="4" t="s">
        <v>176</v>
      </c>
      <c r="H85" s="4" t="s">
        <v>147</v>
      </c>
      <c r="I85" s="4" t="s">
        <v>145</v>
      </c>
      <c r="J85" s="4" t="str">
        <f t="shared" si="15"/>
        <v>(C) Sewage treatment and disposal: Spillage: e.g. of sewage - SW quality/Organic pollutants</v>
      </c>
      <c r="K85" s="9">
        <v>3</v>
      </c>
      <c r="L85" s="9">
        <v>3</v>
      </c>
      <c r="M85" s="4" t="s">
        <v>244</v>
      </c>
      <c r="N85" s="9">
        <v>-2</v>
      </c>
      <c r="O85" s="9">
        <v>-1</v>
      </c>
      <c r="P85" s="4" t="s">
        <v>258</v>
      </c>
      <c r="Q85" s="9">
        <v>-0.5</v>
      </c>
      <c r="R85" s="9">
        <v>0</v>
      </c>
      <c r="S85" s="9">
        <f t="shared" si="16"/>
        <v>0.5</v>
      </c>
      <c r="T85" s="9">
        <f t="shared" si="17"/>
        <v>2</v>
      </c>
      <c r="U85" s="8">
        <f t="shared" si="18"/>
        <v>1</v>
      </c>
      <c r="V85" s="8">
        <f t="shared" si="19"/>
        <v>2</v>
      </c>
      <c r="W85" s="4">
        <f t="shared" si="10"/>
        <v>1.25</v>
      </c>
      <c r="X85" s="4">
        <f t="shared" si="11"/>
        <v>0.75</v>
      </c>
    </row>
    <row r="86" spans="1:24" ht="10.9" customHeight="1" x14ac:dyDescent="0.2">
      <c r="A86" s="4" t="s">
        <v>5</v>
      </c>
      <c r="B86" s="4" t="str">
        <f t="shared" si="12"/>
        <v>R</v>
      </c>
      <c r="C86" s="4" t="s">
        <v>7</v>
      </c>
      <c r="D86" s="4" t="str">
        <f t="shared" si="13"/>
        <v>D</v>
      </c>
      <c r="E86" s="4" t="s">
        <v>156</v>
      </c>
      <c r="F86" s="4" t="str">
        <f t="shared" si="14"/>
        <v>Sew</v>
      </c>
      <c r="G86" s="4" t="s">
        <v>176</v>
      </c>
      <c r="H86" s="4" t="s">
        <v>147</v>
      </c>
      <c r="I86" s="4" t="s">
        <v>145</v>
      </c>
      <c r="J86" s="4" t="str">
        <f t="shared" si="15"/>
        <v>(D) Sewage treatment and disposal: Spillage: e.g. of sewage - SW quality/Organic pollutants</v>
      </c>
      <c r="K86" s="9">
        <v>3</v>
      </c>
      <c r="L86" s="9">
        <v>3</v>
      </c>
      <c r="M86" s="4" t="s">
        <v>244</v>
      </c>
      <c r="N86" s="9">
        <v>-2</v>
      </c>
      <c r="O86" s="9">
        <v>-1</v>
      </c>
      <c r="P86" s="4" t="s">
        <v>258</v>
      </c>
      <c r="Q86" s="9">
        <v>-0.5</v>
      </c>
      <c r="R86" s="9">
        <v>0</v>
      </c>
      <c r="S86" s="9">
        <f t="shared" si="16"/>
        <v>0.5</v>
      </c>
      <c r="T86" s="9">
        <f t="shared" si="17"/>
        <v>2</v>
      </c>
      <c r="U86" s="8">
        <f t="shared" si="18"/>
        <v>1</v>
      </c>
      <c r="V86" s="8">
        <f t="shared" si="19"/>
        <v>2</v>
      </c>
      <c r="W86" s="4">
        <f t="shared" si="10"/>
        <v>1.25</v>
      </c>
      <c r="X86" s="4">
        <f t="shared" si="11"/>
        <v>0.75</v>
      </c>
    </row>
    <row r="87" spans="1:24" ht="10.9" customHeight="1" x14ac:dyDescent="0.2">
      <c r="A87" s="4" t="s">
        <v>5</v>
      </c>
      <c r="B87" s="4" t="str">
        <f t="shared" si="12"/>
        <v>R</v>
      </c>
      <c r="C87" s="4" t="s">
        <v>12</v>
      </c>
      <c r="D87" s="4" t="str">
        <f t="shared" si="13"/>
        <v>P</v>
      </c>
      <c r="E87" s="4" t="s">
        <v>156</v>
      </c>
      <c r="F87" s="4" t="str">
        <f t="shared" si="14"/>
        <v>Sew</v>
      </c>
      <c r="G87" s="4" t="s">
        <v>176</v>
      </c>
      <c r="H87" s="4" t="s">
        <v>147</v>
      </c>
      <c r="I87" s="4" t="s">
        <v>145</v>
      </c>
      <c r="J87" s="4" t="str">
        <f t="shared" si="15"/>
        <v>(P) Sewage treatment and disposal: Spillage: e.g. of sewage - SW quality/Organic pollutants</v>
      </c>
      <c r="K87" s="9">
        <v>3</v>
      </c>
      <c r="L87" s="9">
        <v>3</v>
      </c>
      <c r="M87" s="4" t="s">
        <v>244</v>
      </c>
      <c r="N87" s="9">
        <v>-2</v>
      </c>
      <c r="O87" s="9">
        <v>-1</v>
      </c>
      <c r="P87" s="4" t="s">
        <v>258</v>
      </c>
      <c r="Q87" s="9">
        <v>-0.5</v>
      </c>
      <c r="R87" s="9">
        <v>0</v>
      </c>
      <c r="S87" s="9">
        <f t="shared" si="16"/>
        <v>0.5</v>
      </c>
      <c r="T87" s="9">
        <f t="shared" si="17"/>
        <v>2</v>
      </c>
      <c r="U87" s="8">
        <f t="shared" si="18"/>
        <v>1</v>
      </c>
      <c r="V87" s="8">
        <f t="shared" si="19"/>
        <v>2</v>
      </c>
      <c r="W87" s="4">
        <f t="shared" si="10"/>
        <v>1.25</v>
      </c>
      <c r="X87" s="4">
        <f t="shared" si="11"/>
        <v>0.75</v>
      </c>
    </row>
    <row r="88" spans="1:24" s="3" customFormat="1" ht="10.9" customHeight="1" x14ac:dyDescent="0.2">
      <c r="A88" s="4" t="s">
        <v>5</v>
      </c>
      <c r="B88" s="4" t="str">
        <f t="shared" si="12"/>
        <v>R</v>
      </c>
      <c r="C88" s="4" t="s">
        <v>6</v>
      </c>
      <c r="D88" s="4" t="str">
        <f t="shared" si="13"/>
        <v>C</v>
      </c>
      <c r="E88" s="4" t="s">
        <v>152</v>
      </c>
      <c r="F88" s="4" t="str">
        <f t="shared" si="14"/>
        <v>Acc</v>
      </c>
      <c r="G88" s="4" t="s">
        <v>175</v>
      </c>
      <c r="H88" s="4" t="s">
        <v>191</v>
      </c>
      <c r="I88" s="4" t="s">
        <v>115</v>
      </c>
      <c r="J88" s="4" t="str">
        <f t="shared" si="15"/>
        <v>(C) Accommodation, administration, workshop, depots, service facilities: Spillage: e.g. diesel - SW quality, GW quality/Hydrocarbons</v>
      </c>
      <c r="K88" s="9">
        <v>3</v>
      </c>
      <c r="L88" s="9">
        <v>3</v>
      </c>
      <c r="M88" s="4" t="s">
        <v>244</v>
      </c>
      <c r="N88" s="9">
        <v>-0.5</v>
      </c>
      <c r="O88" s="9">
        <v>0</v>
      </c>
      <c r="P88" s="4" t="s">
        <v>258</v>
      </c>
      <c r="Q88" s="9">
        <v>-0.5</v>
      </c>
      <c r="R88" s="9">
        <v>0</v>
      </c>
      <c r="S88" s="9">
        <f t="shared" si="16"/>
        <v>2</v>
      </c>
      <c r="T88" s="9">
        <f t="shared" si="17"/>
        <v>3</v>
      </c>
      <c r="U88" s="8">
        <f t="shared" si="18"/>
        <v>2.5</v>
      </c>
      <c r="V88" s="8">
        <f t="shared" si="19"/>
        <v>3</v>
      </c>
      <c r="W88" s="4">
        <f t="shared" si="10"/>
        <v>2.5</v>
      </c>
      <c r="X88" s="4">
        <f t="shared" si="11"/>
        <v>0.5</v>
      </c>
    </row>
    <row r="89" spans="1:24" ht="10.9" customHeight="1" x14ac:dyDescent="0.2">
      <c r="A89" s="4" t="s">
        <v>5</v>
      </c>
      <c r="B89" s="4" t="str">
        <f t="shared" si="12"/>
        <v>R</v>
      </c>
      <c r="C89" s="4" t="s">
        <v>6</v>
      </c>
      <c r="D89" s="4" t="str">
        <f t="shared" si="13"/>
        <v>C</v>
      </c>
      <c r="E89" s="4" t="s">
        <v>141</v>
      </c>
      <c r="F89" s="4" t="str">
        <f t="shared" si="14"/>
        <v>Fue</v>
      </c>
      <c r="G89" s="4" t="s">
        <v>175</v>
      </c>
      <c r="H89" s="4" t="s">
        <v>191</v>
      </c>
      <c r="I89" s="4" t="s">
        <v>115</v>
      </c>
      <c r="J89" s="4" t="str">
        <f t="shared" si="15"/>
        <v>(C) Fuel and oil : Spillage: e.g. diesel - SW quality, GW quality/Hydrocarbons</v>
      </c>
      <c r="K89" s="9">
        <v>3</v>
      </c>
      <c r="L89" s="9">
        <v>3</v>
      </c>
      <c r="M89" s="4" t="s">
        <v>244</v>
      </c>
      <c r="N89" s="9">
        <v>-0.5</v>
      </c>
      <c r="O89" s="9">
        <v>0</v>
      </c>
      <c r="P89" s="4" t="s">
        <v>258</v>
      </c>
      <c r="Q89" s="9">
        <v>-0.5</v>
      </c>
      <c r="R89" s="9">
        <v>0</v>
      </c>
      <c r="S89" s="9">
        <f t="shared" si="16"/>
        <v>2</v>
      </c>
      <c r="T89" s="9">
        <f t="shared" si="17"/>
        <v>3</v>
      </c>
      <c r="U89" s="8">
        <f t="shared" si="18"/>
        <v>2.5</v>
      </c>
      <c r="V89" s="8">
        <f t="shared" si="19"/>
        <v>3</v>
      </c>
      <c r="W89" s="4">
        <f t="shared" si="10"/>
        <v>2.5</v>
      </c>
      <c r="X89" s="4">
        <f t="shared" si="11"/>
        <v>0.5</v>
      </c>
    </row>
    <row r="90" spans="1:24" ht="10.9" customHeight="1" x14ac:dyDescent="0.2">
      <c r="A90" s="4" t="s">
        <v>5</v>
      </c>
      <c r="B90" s="4" t="str">
        <f t="shared" si="12"/>
        <v>R</v>
      </c>
      <c r="C90" s="4" t="s">
        <v>6</v>
      </c>
      <c r="D90" s="4" t="str">
        <f t="shared" si="13"/>
        <v>C</v>
      </c>
      <c r="E90" s="4" t="s">
        <v>143</v>
      </c>
      <c r="F90" s="4" t="str">
        <f t="shared" si="14"/>
        <v>Pow</v>
      </c>
      <c r="G90" s="4" t="s">
        <v>175</v>
      </c>
      <c r="H90" s="4" t="s">
        <v>191</v>
      </c>
      <c r="I90" s="4" t="s">
        <v>115</v>
      </c>
      <c r="J90" s="4" t="str">
        <f t="shared" si="15"/>
        <v>(C) Power and communications: Spillage: e.g. diesel - SW quality, GW quality/Hydrocarbons</v>
      </c>
      <c r="K90" s="9">
        <v>3</v>
      </c>
      <c r="L90" s="9">
        <v>3</v>
      </c>
      <c r="M90" s="4" t="s">
        <v>244</v>
      </c>
      <c r="N90" s="9">
        <v>-0.5</v>
      </c>
      <c r="O90" s="9">
        <v>0</v>
      </c>
      <c r="P90" s="4" t="s">
        <v>258</v>
      </c>
      <c r="Q90" s="9">
        <v>-0.5</v>
      </c>
      <c r="R90" s="9">
        <v>0</v>
      </c>
      <c r="S90" s="9">
        <f t="shared" si="16"/>
        <v>2</v>
      </c>
      <c r="T90" s="9">
        <f t="shared" si="17"/>
        <v>3</v>
      </c>
      <c r="U90" s="8">
        <f t="shared" si="18"/>
        <v>2.5</v>
      </c>
      <c r="V90" s="8">
        <f t="shared" si="19"/>
        <v>3</v>
      </c>
      <c r="W90" s="4">
        <f t="shared" si="10"/>
        <v>2.5</v>
      </c>
      <c r="X90" s="4">
        <f t="shared" si="11"/>
        <v>0.5</v>
      </c>
    </row>
    <row r="91" spans="1:24" ht="10.9" customHeight="1" x14ac:dyDescent="0.2">
      <c r="A91" s="4" t="s">
        <v>5</v>
      </c>
      <c r="B91" s="4" t="str">
        <f t="shared" si="12"/>
        <v>R</v>
      </c>
      <c r="C91" s="4" t="s">
        <v>7</v>
      </c>
      <c r="D91" s="4" t="str">
        <f t="shared" si="13"/>
        <v>D</v>
      </c>
      <c r="E91" s="4" t="s">
        <v>141</v>
      </c>
      <c r="F91" s="4" t="str">
        <f t="shared" si="14"/>
        <v>Fue</v>
      </c>
      <c r="G91" s="4" t="s">
        <v>175</v>
      </c>
      <c r="H91" s="4" t="s">
        <v>191</v>
      </c>
      <c r="I91" s="4" t="s">
        <v>115</v>
      </c>
      <c r="J91" s="4" t="str">
        <f t="shared" si="15"/>
        <v>(D) Fuel and oil : Spillage: e.g. diesel - SW quality, GW quality/Hydrocarbons</v>
      </c>
      <c r="K91" s="9">
        <v>3</v>
      </c>
      <c r="L91" s="9">
        <v>3</v>
      </c>
      <c r="M91" s="4" t="s">
        <v>244</v>
      </c>
      <c r="N91" s="9">
        <v>-0.5</v>
      </c>
      <c r="O91" s="9">
        <v>0</v>
      </c>
      <c r="P91" s="4" t="s">
        <v>258</v>
      </c>
      <c r="Q91" s="9">
        <v>-0.5</v>
      </c>
      <c r="R91" s="9">
        <v>0</v>
      </c>
      <c r="S91" s="9">
        <f t="shared" si="16"/>
        <v>2</v>
      </c>
      <c r="T91" s="9">
        <f t="shared" si="17"/>
        <v>3</v>
      </c>
      <c r="U91" s="8">
        <f t="shared" si="18"/>
        <v>2.5</v>
      </c>
      <c r="V91" s="8">
        <f t="shared" si="19"/>
        <v>3</v>
      </c>
      <c r="W91" s="4">
        <f t="shared" si="10"/>
        <v>2.5</v>
      </c>
      <c r="X91" s="4">
        <f t="shared" si="11"/>
        <v>0.5</v>
      </c>
    </row>
    <row r="92" spans="1:24" ht="10.9" customHeight="1" x14ac:dyDescent="0.2">
      <c r="A92" s="4" t="s">
        <v>5</v>
      </c>
      <c r="B92" s="4" t="str">
        <f t="shared" si="12"/>
        <v>R</v>
      </c>
      <c r="C92" s="4" t="s">
        <v>12</v>
      </c>
      <c r="D92" s="4" t="str">
        <f t="shared" si="13"/>
        <v>P</v>
      </c>
      <c r="E92" s="4" t="s">
        <v>152</v>
      </c>
      <c r="F92" s="4" t="str">
        <f t="shared" si="14"/>
        <v>Acc</v>
      </c>
      <c r="G92" s="4" t="s">
        <v>175</v>
      </c>
      <c r="H92" s="4" t="s">
        <v>191</v>
      </c>
      <c r="I92" s="4" t="s">
        <v>115</v>
      </c>
      <c r="J92" s="4" t="str">
        <f t="shared" si="15"/>
        <v>(P) Accommodation, administration, workshop, depots, service facilities: Spillage: e.g. diesel - SW quality, GW quality/Hydrocarbons</v>
      </c>
      <c r="K92" s="9">
        <v>3</v>
      </c>
      <c r="L92" s="9">
        <v>3</v>
      </c>
      <c r="M92" s="4" t="s">
        <v>244</v>
      </c>
      <c r="N92" s="9">
        <v>-0.5</v>
      </c>
      <c r="O92" s="9">
        <v>0</v>
      </c>
      <c r="P92" s="4" t="s">
        <v>258</v>
      </c>
      <c r="Q92" s="9">
        <v>-0.5</v>
      </c>
      <c r="R92" s="9">
        <v>0</v>
      </c>
      <c r="S92" s="9">
        <f t="shared" si="16"/>
        <v>2</v>
      </c>
      <c r="T92" s="9">
        <f t="shared" si="17"/>
        <v>3</v>
      </c>
      <c r="U92" s="8">
        <f t="shared" si="18"/>
        <v>2.5</v>
      </c>
      <c r="V92" s="8">
        <f t="shared" si="19"/>
        <v>3</v>
      </c>
      <c r="W92" s="4">
        <f t="shared" si="10"/>
        <v>2.5</v>
      </c>
      <c r="X92" s="4">
        <f t="shared" si="11"/>
        <v>0.5</v>
      </c>
    </row>
    <row r="93" spans="1:24" ht="10.9" customHeight="1" x14ac:dyDescent="0.2">
      <c r="A93" s="4" t="s">
        <v>5</v>
      </c>
      <c r="B93" s="4" t="str">
        <f t="shared" si="12"/>
        <v>R</v>
      </c>
      <c r="C93" s="4" t="s">
        <v>12</v>
      </c>
      <c r="D93" s="4" t="str">
        <f t="shared" si="13"/>
        <v>P</v>
      </c>
      <c r="E93" s="4" t="s">
        <v>141</v>
      </c>
      <c r="F93" s="4" t="str">
        <f t="shared" si="14"/>
        <v>Fue</v>
      </c>
      <c r="G93" s="4" t="s">
        <v>175</v>
      </c>
      <c r="H93" s="4" t="s">
        <v>191</v>
      </c>
      <c r="I93" s="4" t="s">
        <v>115</v>
      </c>
      <c r="J93" s="4" t="str">
        <f t="shared" si="15"/>
        <v>(P) Fuel and oil : Spillage: e.g. diesel - SW quality, GW quality/Hydrocarbons</v>
      </c>
      <c r="K93" s="9">
        <v>3</v>
      </c>
      <c r="L93" s="9">
        <v>3</v>
      </c>
      <c r="M93" s="4" t="s">
        <v>244</v>
      </c>
      <c r="N93" s="9">
        <v>-0.5</v>
      </c>
      <c r="O93" s="9">
        <v>0</v>
      </c>
      <c r="P93" s="4" t="s">
        <v>258</v>
      </c>
      <c r="Q93" s="9">
        <v>-0.5</v>
      </c>
      <c r="R93" s="9">
        <v>0</v>
      </c>
      <c r="S93" s="9">
        <f t="shared" si="16"/>
        <v>2</v>
      </c>
      <c r="T93" s="9">
        <f t="shared" si="17"/>
        <v>3</v>
      </c>
      <c r="U93" s="8">
        <f t="shared" si="18"/>
        <v>2.5</v>
      </c>
      <c r="V93" s="8">
        <f t="shared" si="19"/>
        <v>3</v>
      </c>
      <c r="W93" s="4">
        <f t="shared" si="10"/>
        <v>2.5</v>
      </c>
      <c r="X93" s="4">
        <f t="shared" si="11"/>
        <v>0.5</v>
      </c>
    </row>
    <row r="94" spans="1:24" ht="10.9" customHeight="1" x14ac:dyDescent="0.2">
      <c r="A94" s="4" t="s">
        <v>5</v>
      </c>
      <c r="B94" s="4" t="str">
        <f t="shared" si="12"/>
        <v>R</v>
      </c>
      <c r="C94" s="4" t="s">
        <v>12</v>
      </c>
      <c r="D94" s="4" t="str">
        <f t="shared" si="13"/>
        <v>P</v>
      </c>
      <c r="E94" s="4" t="s">
        <v>143</v>
      </c>
      <c r="F94" s="4" t="str">
        <f t="shared" si="14"/>
        <v>Pow</v>
      </c>
      <c r="G94" s="4" t="s">
        <v>175</v>
      </c>
      <c r="H94" s="4" t="s">
        <v>191</v>
      </c>
      <c r="I94" s="4" t="s">
        <v>115</v>
      </c>
      <c r="J94" s="4" t="str">
        <f t="shared" si="15"/>
        <v>(P) Power and communications: Spillage: e.g. diesel - SW quality, GW quality/Hydrocarbons</v>
      </c>
      <c r="K94" s="9">
        <v>3</v>
      </c>
      <c r="L94" s="9">
        <v>3</v>
      </c>
      <c r="M94" s="4" t="s">
        <v>244</v>
      </c>
      <c r="N94" s="9">
        <v>-0.5</v>
      </c>
      <c r="O94" s="9">
        <v>0</v>
      </c>
      <c r="P94" s="4" t="s">
        <v>258</v>
      </c>
      <c r="Q94" s="9">
        <v>-0.5</v>
      </c>
      <c r="R94" s="9">
        <v>0</v>
      </c>
      <c r="S94" s="9">
        <f t="shared" si="16"/>
        <v>2</v>
      </c>
      <c r="T94" s="9">
        <f t="shared" si="17"/>
        <v>3</v>
      </c>
      <c r="U94" s="8">
        <f t="shared" si="18"/>
        <v>2.5</v>
      </c>
      <c r="V94" s="8">
        <f t="shared" si="19"/>
        <v>3</v>
      </c>
      <c r="W94" s="4">
        <f t="shared" si="10"/>
        <v>2.5</v>
      </c>
      <c r="X94" s="4">
        <f t="shared" si="11"/>
        <v>0.5</v>
      </c>
    </row>
    <row r="95" spans="1:24" ht="10.9" customHeight="1" x14ac:dyDescent="0.2">
      <c r="A95" s="4" t="s">
        <v>3</v>
      </c>
      <c r="B95" s="4" t="str">
        <f t="shared" si="12"/>
        <v>W</v>
      </c>
      <c r="C95" s="4" t="s">
        <v>6</v>
      </c>
      <c r="D95" s="4" t="str">
        <f t="shared" si="13"/>
        <v>C</v>
      </c>
      <c r="E95" s="4" t="s">
        <v>26</v>
      </c>
      <c r="F95" s="4" t="str">
        <f t="shared" si="14"/>
        <v>Rem</v>
      </c>
      <c r="G95" s="4" t="s">
        <v>75</v>
      </c>
      <c r="H95" s="4" t="s">
        <v>147</v>
      </c>
      <c r="I95" s="4" t="s">
        <v>202</v>
      </c>
      <c r="J95" s="4" t="str">
        <f t="shared" si="15"/>
        <v>(C) Remediation: Mud spillage and poor rubbish disposal - SW quality/TSS, Drilling mud products, TDS</v>
      </c>
      <c r="K95" s="9">
        <v>3</v>
      </c>
      <c r="L95" s="9">
        <v>4</v>
      </c>
      <c r="M95" s="4" t="s">
        <v>244</v>
      </c>
      <c r="N95" s="9">
        <v>-1.5</v>
      </c>
      <c r="O95" s="9">
        <v>-0.5</v>
      </c>
      <c r="P95" s="4" t="s">
        <v>257</v>
      </c>
      <c r="Q95" s="9">
        <v>-0.5</v>
      </c>
      <c r="R95" s="9">
        <v>-0.5</v>
      </c>
      <c r="S95" s="9">
        <f t="shared" si="16"/>
        <v>1</v>
      </c>
      <c r="T95" s="9">
        <f t="shared" si="17"/>
        <v>3</v>
      </c>
      <c r="U95" s="8">
        <f t="shared" si="18"/>
        <v>1.5</v>
      </c>
      <c r="V95" s="8">
        <f t="shared" si="19"/>
        <v>3.5</v>
      </c>
      <c r="W95" s="4">
        <f t="shared" si="10"/>
        <v>2</v>
      </c>
      <c r="X95" s="4">
        <f t="shared" si="11"/>
        <v>1</v>
      </c>
    </row>
    <row r="96" spans="1:24" ht="10.9" customHeight="1" x14ac:dyDescent="0.2">
      <c r="A96" s="4" t="s">
        <v>3</v>
      </c>
      <c r="B96" s="4" t="str">
        <f t="shared" si="12"/>
        <v>W</v>
      </c>
      <c r="C96" s="4" t="s">
        <v>13</v>
      </c>
      <c r="D96" s="4" t="str">
        <f t="shared" si="13"/>
        <v>E</v>
      </c>
      <c r="E96" s="4" t="s">
        <v>158</v>
      </c>
      <c r="F96" s="4" t="str">
        <f t="shared" si="14"/>
        <v>Sit</v>
      </c>
      <c r="G96" s="4" t="s">
        <v>59</v>
      </c>
      <c r="H96" s="4" t="s">
        <v>147</v>
      </c>
      <c r="I96" s="4" t="s">
        <v>202</v>
      </c>
      <c r="J96" s="4" t="str">
        <f t="shared" si="15"/>
        <v>(E) Site clean-up and rehabilitation: Mud and drill cutting spillage - SW quality/TSS, Drilling mud products, TDS</v>
      </c>
      <c r="K96" s="9">
        <v>3</v>
      </c>
      <c r="L96" s="9">
        <v>4</v>
      </c>
      <c r="M96" s="4" t="s">
        <v>244</v>
      </c>
      <c r="N96" s="9">
        <v>-1.5</v>
      </c>
      <c r="O96" s="9">
        <v>-0.5</v>
      </c>
      <c r="P96" s="4" t="s">
        <v>257</v>
      </c>
      <c r="Q96" s="9">
        <v>-0.5</v>
      </c>
      <c r="R96" s="9">
        <v>-0.5</v>
      </c>
      <c r="S96" s="9">
        <f t="shared" si="16"/>
        <v>1</v>
      </c>
      <c r="T96" s="9">
        <f t="shared" si="17"/>
        <v>3</v>
      </c>
      <c r="U96" s="8">
        <f t="shared" si="18"/>
        <v>1.5</v>
      </c>
      <c r="V96" s="8">
        <f t="shared" si="19"/>
        <v>3.5</v>
      </c>
      <c r="W96" s="4">
        <f t="shared" si="10"/>
        <v>2</v>
      </c>
      <c r="X96" s="4">
        <f t="shared" si="11"/>
        <v>1</v>
      </c>
    </row>
    <row r="97" spans="1:24" ht="10.9" customHeight="1" x14ac:dyDescent="0.2">
      <c r="A97" s="4" t="s">
        <v>3</v>
      </c>
      <c r="B97" s="4" t="str">
        <f t="shared" si="12"/>
        <v>W</v>
      </c>
      <c r="C97" s="4" t="s">
        <v>6</v>
      </c>
      <c r="D97" s="4" t="str">
        <f t="shared" si="13"/>
        <v>C</v>
      </c>
      <c r="E97" s="4" t="s">
        <v>21</v>
      </c>
      <c r="F97" s="4" t="str">
        <f t="shared" si="14"/>
        <v>Dri</v>
      </c>
      <c r="G97" s="4" t="s">
        <v>211</v>
      </c>
      <c r="H97" s="4" t="s">
        <v>147</v>
      </c>
      <c r="I97" s="4" t="s">
        <v>202</v>
      </c>
      <c r="J97" s="4" t="str">
        <f t="shared" si="15"/>
        <v>(C) Drill cutting disposal: Surface water contamination - SW quality/TSS, Drilling mud products, TDS</v>
      </c>
      <c r="K97" s="9">
        <v>3</v>
      </c>
      <c r="L97" s="9">
        <v>4</v>
      </c>
      <c r="M97" s="4" t="s">
        <v>247</v>
      </c>
      <c r="N97" s="9">
        <v>-1.5</v>
      </c>
      <c r="O97" s="9">
        <v>-0.5</v>
      </c>
      <c r="P97" s="4" t="s">
        <v>257</v>
      </c>
      <c r="Q97" s="9">
        <v>3</v>
      </c>
      <c r="R97" s="9">
        <v>4</v>
      </c>
      <c r="S97" s="9">
        <f t="shared" si="16"/>
        <v>4.5</v>
      </c>
      <c r="T97" s="9">
        <f t="shared" si="17"/>
        <v>7.5</v>
      </c>
      <c r="U97" s="8">
        <f t="shared" si="18"/>
        <v>1.5</v>
      </c>
      <c r="V97" s="8">
        <f t="shared" si="19"/>
        <v>3.5</v>
      </c>
      <c r="W97" s="4">
        <f t="shared" si="10"/>
        <v>6</v>
      </c>
      <c r="X97" s="4">
        <f t="shared" si="11"/>
        <v>1.5</v>
      </c>
    </row>
    <row r="98" spans="1:24" ht="10.9" customHeight="1" x14ac:dyDescent="0.2">
      <c r="A98" s="4" t="s">
        <v>3</v>
      </c>
      <c r="B98" s="4" t="str">
        <f t="shared" si="12"/>
        <v>W</v>
      </c>
      <c r="C98" s="4" t="s">
        <v>13</v>
      </c>
      <c r="D98" s="4" t="str">
        <f t="shared" si="13"/>
        <v>E</v>
      </c>
      <c r="E98" s="4" t="s">
        <v>21</v>
      </c>
      <c r="F98" s="4" t="str">
        <f t="shared" si="14"/>
        <v>Dri</v>
      </c>
      <c r="G98" s="4" t="s">
        <v>211</v>
      </c>
      <c r="H98" s="4" t="s">
        <v>147</v>
      </c>
      <c r="I98" s="4" t="s">
        <v>202</v>
      </c>
      <c r="J98" s="4" t="str">
        <f t="shared" si="15"/>
        <v>(E) Drill cutting disposal: Surface water contamination - SW quality/TSS, Drilling mud products, TDS</v>
      </c>
      <c r="K98" s="9">
        <v>3</v>
      </c>
      <c r="L98" s="9">
        <v>4</v>
      </c>
      <c r="M98" s="4" t="s">
        <v>247</v>
      </c>
      <c r="N98" s="9">
        <v>-2</v>
      </c>
      <c r="O98" s="9">
        <v>-1</v>
      </c>
      <c r="P98" s="4" t="s">
        <v>257</v>
      </c>
      <c r="Q98" s="9">
        <v>3</v>
      </c>
      <c r="R98" s="9">
        <v>4</v>
      </c>
      <c r="S98" s="9">
        <f t="shared" si="16"/>
        <v>4</v>
      </c>
      <c r="T98" s="9">
        <f t="shared" si="17"/>
        <v>7</v>
      </c>
      <c r="U98" s="8">
        <f t="shared" si="18"/>
        <v>1</v>
      </c>
      <c r="V98" s="8">
        <f t="shared" si="19"/>
        <v>3</v>
      </c>
      <c r="W98" s="4">
        <f t="shared" si="10"/>
        <v>5.5</v>
      </c>
      <c r="X98" s="4">
        <f t="shared" si="11"/>
        <v>1.5</v>
      </c>
    </row>
    <row r="99" spans="1:24" ht="10.9" customHeight="1" x14ac:dyDescent="0.2">
      <c r="A99" s="4" t="s">
        <v>3</v>
      </c>
      <c r="B99" s="4" t="str">
        <f t="shared" si="12"/>
        <v>W</v>
      </c>
      <c r="C99" s="4" t="s">
        <v>27</v>
      </c>
      <c r="D99" s="4" t="str">
        <f t="shared" si="13"/>
        <v>W</v>
      </c>
      <c r="E99" s="4" t="s">
        <v>28</v>
      </c>
      <c r="F99" s="4" t="str">
        <f t="shared" si="14"/>
        <v>Was</v>
      </c>
      <c r="G99" s="4" t="s">
        <v>211</v>
      </c>
      <c r="H99" s="4" t="s">
        <v>147</v>
      </c>
      <c r="I99" s="4" t="s">
        <v>95</v>
      </c>
      <c r="J99" s="4" t="str">
        <f t="shared" si="15"/>
        <v>(W) Waste disposal: Surface water contamination - SW quality/TSS, TDS</v>
      </c>
      <c r="K99" s="9">
        <v>3</v>
      </c>
      <c r="L99" s="9">
        <v>4</v>
      </c>
      <c r="M99" s="4" t="s">
        <v>247</v>
      </c>
      <c r="N99" s="9">
        <v>-1.5</v>
      </c>
      <c r="O99" s="9">
        <v>-0.5</v>
      </c>
      <c r="P99" s="4" t="s">
        <v>257</v>
      </c>
      <c r="Q99" s="9">
        <v>3</v>
      </c>
      <c r="R99" s="9">
        <v>4</v>
      </c>
      <c r="S99" s="9">
        <f t="shared" si="16"/>
        <v>4.5</v>
      </c>
      <c r="T99" s="9">
        <f t="shared" si="17"/>
        <v>7.5</v>
      </c>
      <c r="U99" s="8">
        <f t="shared" si="18"/>
        <v>1.5</v>
      </c>
      <c r="V99" s="8">
        <f t="shared" si="19"/>
        <v>3.5</v>
      </c>
      <c r="W99" s="4">
        <f t="shared" si="10"/>
        <v>6</v>
      </c>
      <c r="X99" s="4">
        <f t="shared" si="11"/>
        <v>1.5</v>
      </c>
    </row>
    <row r="100" spans="1:24" ht="10.9" customHeight="1" x14ac:dyDescent="0.2">
      <c r="A100" s="4" t="s">
        <v>3</v>
      </c>
      <c r="B100" s="4" t="str">
        <f t="shared" si="12"/>
        <v>W</v>
      </c>
      <c r="C100" s="4" t="s">
        <v>13</v>
      </c>
      <c r="D100" s="4" t="str">
        <f t="shared" si="13"/>
        <v>E</v>
      </c>
      <c r="E100" s="4" t="s">
        <v>18</v>
      </c>
      <c r="F100" s="4" t="str">
        <f t="shared" si="14"/>
        <v>Dri</v>
      </c>
      <c r="G100" s="4" t="s">
        <v>54</v>
      </c>
      <c r="H100" s="4" t="s">
        <v>147</v>
      </c>
      <c r="I100" s="4" t="s">
        <v>202</v>
      </c>
      <c r="J100" s="4" t="str">
        <f t="shared" si="15"/>
        <v>(E) Drill stem testing (extraction): Recovered fluid disposal - SW quality/TSS, Drilling mud products, TDS</v>
      </c>
      <c r="K100" s="9">
        <v>3</v>
      </c>
      <c r="L100" s="9">
        <v>4</v>
      </c>
      <c r="M100" s="4" t="s">
        <v>255</v>
      </c>
      <c r="N100" s="9">
        <v>-2</v>
      </c>
      <c r="O100" s="9">
        <v>-1</v>
      </c>
      <c r="P100" s="4" t="s">
        <v>257</v>
      </c>
      <c r="Q100" s="9">
        <v>-0.5</v>
      </c>
      <c r="R100" s="9">
        <v>0</v>
      </c>
      <c r="S100" s="9">
        <f t="shared" si="16"/>
        <v>0.5</v>
      </c>
      <c r="T100" s="9">
        <f t="shared" si="17"/>
        <v>3</v>
      </c>
      <c r="U100" s="8">
        <f t="shared" si="18"/>
        <v>1</v>
      </c>
      <c r="V100" s="8">
        <f t="shared" si="19"/>
        <v>3</v>
      </c>
      <c r="W100" s="4">
        <f t="shared" si="10"/>
        <v>1.75</v>
      </c>
      <c r="X100" s="4">
        <f t="shared" si="11"/>
        <v>1.25</v>
      </c>
    </row>
    <row r="101" spans="1:24" ht="10.9" customHeight="1" x14ac:dyDescent="0.2">
      <c r="A101" s="4" t="s">
        <v>3</v>
      </c>
      <c r="B101" s="4" t="str">
        <f t="shared" si="12"/>
        <v>W</v>
      </c>
      <c r="C101" s="4" t="s">
        <v>6</v>
      </c>
      <c r="D101" s="4" t="str">
        <f t="shared" si="13"/>
        <v>C</v>
      </c>
      <c r="E101" s="4" t="s">
        <v>108</v>
      </c>
      <c r="F101" s="4" t="str">
        <f t="shared" si="14"/>
        <v>Gro</v>
      </c>
      <c r="G101" s="4" t="s">
        <v>109</v>
      </c>
      <c r="H101" s="4" t="s">
        <v>147</v>
      </c>
      <c r="I101" s="4" t="s">
        <v>202</v>
      </c>
      <c r="J101" s="4" t="str">
        <f t="shared" si="15"/>
        <v>(C) Groundwater monitoring bore construction: Cuttings disposal - SW quality/TSS, Drilling mud products, TDS</v>
      </c>
      <c r="K101" s="9">
        <v>3</v>
      </c>
      <c r="L101" s="9">
        <v>4</v>
      </c>
      <c r="M101" s="4" t="s">
        <v>203</v>
      </c>
      <c r="N101" s="9">
        <v>-2</v>
      </c>
      <c r="O101" s="9">
        <v>-0.5</v>
      </c>
      <c r="P101" s="4" t="s">
        <v>262</v>
      </c>
      <c r="Q101" s="9">
        <v>-0.5</v>
      </c>
      <c r="R101" s="9">
        <v>0</v>
      </c>
      <c r="S101" s="9">
        <f t="shared" si="16"/>
        <v>0.5</v>
      </c>
      <c r="T101" s="9">
        <f t="shared" si="17"/>
        <v>3.5</v>
      </c>
      <c r="U101" s="8">
        <f t="shared" si="18"/>
        <v>1</v>
      </c>
      <c r="V101" s="8">
        <f t="shared" si="19"/>
        <v>3.5</v>
      </c>
      <c r="W101" s="4">
        <f t="shared" si="10"/>
        <v>2</v>
      </c>
      <c r="X101" s="4">
        <f t="shared" si="11"/>
        <v>1.5</v>
      </c>
    </row>
    <row r="102" spans="1:24" ht="10.9" customHeight="1" x14ac:dyDescent="0.2">
      <c r="A102" s="4" t="s">
        <v>3</v>
      </c>
      <c r="B102" s="4" t="str">
        <f t="shared" si="12"/>
        <v>W</v>
      </c>
      <c r="C102" s="4" t="s">
        <v>6</v>
      </c>
      <c r="D102" s="4" t="str">
        <f t="shared" si="13"/>
        <v>C</v>
      </c>
      <c r="E102" s="4" t="s">
        <v>165</v>
      </c>
      <c r="F102" s="4" t="str">
        <f t="shared" si="14"/>
        <v>Hyd</v>
      </c>
      <c r="G102" s="4" t="s">
        <v>71</v>
      </c>
      <c r="H102" s="4" t="s">
        <v>147</v>
      </c>
      <c r="I102" s="4" t="s">
        <v>208</v>
      </c>
      <c r="J102" s="4" t="str">
        <f t="shared" si="15"/>
        <v>(C) Hydraulic fracturing fluid injection and disposal: Spillage and/or inappropriate disposal - SW quality/Hydrocarbons, TDS, Hydraulic fracturing chemicals</v>
      </c>
      <c r="K102" s="9">
        <v>3</v>
      </c>
      <c r="L102" s="9">
        <v>5</v>
      </c>
      <c r="M102" s="4" t="s">
        <v>255</v>
      </c>
      <c r="N102" s="9">
        <v>-1</v>
      </c>
      <c r="O102" s="9">
        <v>-0.5</v>
      </c>
      <c r="P102" s="4" t="s">
        <v>262</v>
      </c>
      <c r="Q102" s="9">
        <v>-0.5</v>
      </c>
      <c r="R102" s="9">
        <v>0</v>
      </c>
      <c r="S102" s="9">
        <f t="shared" si="16"/>
        <v>1.5</v>
      </c>
      <c r="T102" s="9">
        <f t="shared" si="17"/>
        <v>4.5</v>
      </c>
      <c r="U102" s="8">
        <f t="shared" si="18"/>
        <v>2</v>
      </c>
      <c r="V102" s="8">
        <f t="shared" si="19"/>
        <v>4.5</v>
      </c>
      <c r="W102" s="4">
        <f t="shared" si="10"/>
        <v>3</v>
      </c>
      <c r="X102" s="4">
        <f t="shared" si="11"/>
        <v>1.5</v>
      </c>
    </row>
    <row r="103" spans="1:24" ht="10.9" customHeight="1" x14ac:dyDescent="0.2">
      <c r="A103" s="4" t="s">
        <v>3</v>
      </c>
      <c r="B103" s="4" t="str">
        <f t="shared" si="12"/>
        <v>W</v>
      </c>
      <c r="C103" s="4" t="s">
        <v>6</v>
      </c>
      <c r="D103" s="4" t="str">
        <f t="shared" si="13"/>
        <v>C</v>
      </c>
      <c r="E103" s="4" t="s">
        <v>18</v>
      </c>
      <c r="F103" s="4" t="str">
        <f t="shared" si="14"/>
        <v>Dri</v>
      </c>
      <c r="G103" s="4" t="s">
        <v>54</v>
      </c>
      <c r="H103" s="4" t="s">
        <v>147</v>
      </c>
      <c r="I103" s="4" t="s">
        <v>202</v>
      </c>
      <c r="J103" s="4" t="str">
        <f t="shared" si="15"/>
        <v>(C) Drill stem testing (extraction): Recovered fluid disposal - SW quality/TSS, Drilling mud products, TDS</v>
      </c>
      <c r="K103" s="9">
        <v>3</v>
      </c>
      <c r="L103" s="9">
        <v>4</v>
      </c>
      <c r="M103" s="4" t="s">
        <v>255</v>
      </c>
      <c r="N103" s="9">
        <v>-2</v>
      </c>
      <c r="O103" s="9">
        <v>-0.5</v>
      </c>
      <c r="P103" s="4" t="s">
        <v>262</v>
      </c>
      <c r="Q103" s="9">
        <v>-0.5</v>
      </c>
      <c r="R103" s="9">
        <v>0</v>
      </c>
      <c r="S103" s="9">
        <f t="shared" si="16"/>
        <v>0.5</v>
      </c>
      <c r="T103" s="9">
        <f t="shared" si="17"/>
        <v>3.5</v>
      </c>
      <c r="U103" s="8">
        <f t="shared" si="18"/>
        <v>1</v>
      </c>
      <c r="V103" s="8">
        <f t="shared" si="19"/>
        <v>3.5</v>
      </c>
      <c r="W103" s="4">
        <f t="shared" si="10"/>
        <v>2</v>
      </c>
      <c r="X103" s="4">
        <f t="shared" si="11"/>
        <v>1.5</v>
      </c>
    </row>
    <row r="104" spans="1:24" ht="10.9" customHeight="1" x14ac:dyDescent="0.2">
      <c r="A104" s="4" t="s">
        <v>3</v>
      </c>
      <c r="B104" s="4" t="str">
        <f t="shared" si="12"/>
        <v>W</v>
      </c>
      <c r="C104" s="4" t="s">
        <v>13</v>
      </c>
      <c r="D104" s="4" t="str">
        <f t="shared" si="13"/>
        <v>E</v>
      </c>
      <c r="E104" s="4" t="s">
        <v>60</v>
      </c>
      <c r="F104" s="4" t="str">
        <f t="shared" si="14"/>
        <v>Pum</v>
      </c>
      <c r="G104" s="4" t="s">
        <v>61</v>
      </c>
      <c r="H104" s="4" t="s">
        <v>237</v>
      </c>
      <c r="I104" s="4" t="s">
        <v>237</v>
      </c>
      <c r="J104" s="4" t="str">
        <f t="shared" si="15"/>
        <v>(E) Pump testing: Reduction in pressure head - change in GW pressure/change in GW pressure</v>
      </c>
      <c r="K104" s="9">
        <v>3</v>
      </c>
      <c r="L104" s="9">
        <v>4</v>
      </c>
      <c r="M104" s="4" t="s">
        <v>250</v>
      </c>
      <c r="N104" s="9">
        <v>-0.5</v>
      </c>
      <c r="O104" s="9">
        <v>0.5</v>
      </c>
      <c r="P104" s="4" t="s">
        <v>258</v>
      </c>
      <c r="Q104" s="9">
        <v>0</v>
      </c>
      <c r="R104" s="9">
        <v>0.5</v>
      </c>
      <c r="S104" s="9">
        <f t="shared" si="16"/>
        <v>2.5</v>
      </c>
      <c r="T104" s="9">
        <f t="shared" si="17"/>
        <v>5</v>
      </c>
      <c r="U104" s="8">
        <f t="shared" si="18"/>
        <v>2.5</v>
      </c>
      <c r="V104" s="8">
        <f t="shared" si="19"/>
        <v>4.5</v>
      </c>
      <c r="W104" s="4">
        <f t="shared" si="10"/>
        <v>3.75</v>
      </c>
      <c r="X104" s="4">
        <f t="shared" si="11"/>
        <v>1.25</v>
      </c>
    </row>
    <row r="105" spans="1:24" ht="10.9" customHeight="1" x14ac:dyDescent="0.2">
      <c r="A105" s="4" t="s">
        <v>4</v>
      </c>
      <c r="B105" s="4" t="str">
        <f t="shared" si="12"/>
        <v>P</v>
      </c>
      <c r="C105" s="4" t="s">
        <v>12</v>
      </c>
      <c r="D105" s="4" t="str">
        <f t="shared" si="13"/>
        <v>P</v>
      </c>
      <c r="E105" s="4" t="s">
        <v>132</v>
      </c>
      <c r="F105" s="4" t="str">
        <f t="shared" si="14"/>
        <v>Tru</v>
      </c>
      <c r="G105" s="4" t="s">
        <v>138</v>
      </c>
      <c r="H105" s="4" t="s">
        <v>147</v>
      </c>
      <c r="I105" s="4" t="s">
        <v>115</v>
      </c>
      <c r="J105" s="4" t="str">
        <f t="shared" si="15"/>
        <v>(P) Trunk gas pipelines and associated easements (processing plant to town): Pipe failure - SW quality/Hydrocarbons</v>
      </c>
      <c r="K105" s="9">
        <v>3</v>
      </c>
      <c r="L105" s="9">
        <v>6</v>
      </c>
      <c r="M105" s="4" t="s">
        <v>245</v>
      </c>
      <c r="N105" s="9">
        <v>-2</v>
      </c>
      <c r="O105" s="9">
        <v>-1</v>
      </c>
      <c r="P105" s="4" t="s">
        <v>258</v>
      </c>
      <c r="Q105" s="9">
        <v>0</v>
      </c>
      <c r="R105" s="9">
        <v>2.5</v>
      </c>
      <c r="S105" s="9">
        <f t="shared" si="16"/>
        <v>1</v>
      </c>
      <c r="T105" s="9">
        <f t="shared" si="17"/>
        <v>7.5</v>
      </c>
      <c r="U105" s="8">
        <f t="shared" si="18"/>
        <v>1</v>
      </c>
      <c r="V105" s="8">
        <f t="shared" si="19"/>
        <v>5</v>
      </c>
      <c r="W105" s="4">
        <f t="shared" si="10"/>
        <v>4.25</v>
      </c>
      <c r="X105" s="4">
        <f t="shared" si="11"/>
        <v>3.25</v>
      </c>
    </row>
    <row r="106" spans="1:24" ht="10.9" customHeight="1" x14ac:dyDescent="0.2">
      <c r="A106" s="4" t="s">
        <v>41</v>
      </c>
      <c r="B106" s="4" t="str">
        <f t="shared" si="12"/>
        <v>P</v>
      </c>
      <c r="C106" s="4" t="s">
        <v>12</v>
      </c>
      <c r="D106" s="4" t="str">
        <f t="shared" si="13"/>
        <v>P</v>
      </c>
      <c r="E106" s="4" t="s">
        <v>154</v>
      </c>
      <c r="F106" s="4" t="str">
        <f t="shared" si="14"/>
        <v>Gas</v>
      </c>
      <c r="G106" s="4" t="s">
        <v>116</v>
      </c>
      <c r="H106" s="4" t="s">
        <v>147</v>
      </c>
      <c r="I106" s="4" t="s">
        <v>115</v>
      </c>
      <c r="J106" s="4" t="str">
        <f t="shared" si="15"/>
        <v>(P) Gas-gathering  pipeline networks : Pipeline failure - SW quality/Hydrocarbons</v>
      </c>
      <c r="K106" s="9">
        <v>3</v>
      </c>
      <c r="L106" s="9">
        <v>5</v>
      </c>
      <c r="M106" s="4" t="s">
        <v>245</v>
      </c>
      <c r="N106" s="9">
        <v>-2</v>
      </c>
      <c r="O106" s="9">
        <v>-1</v>
      </c>
      <c r="P106" s="4" t="s">
        <v>258</v>
      </c>
      <c r="Q106" s="9">
        <v>0</v>
      </c>
      <c r="R106" s="9">
        <v>2.5</v>
      </c>
      <c r="S106" s="9">
        <f t="shared" si="16"/>
        <v>1</v>
      </c>
      <c r="T106" s="9">
        <f t="shared" si="17"/>
        <v>6.5</v>
      </c>
      <c r="U106" s="8">
        <f t="shared" si="18"/>
        <v>1</v>
      </c>
      <c r="V106" s="8">
        <f t="shared" si="19"/>
        <v>4</v>
      </c>
      <c r="W106" s="4">
        <f t="shared" si="10"/>
        <v>3.75</v>
      </c>
      <c r="X106" s="4">
        <f t="shared" si="11"/>
        <v>2.75</v>
      </c>
    </row>
    <row r="107" spans="1:24" ht="10.9" customHeight="1" x14ac:dyDescent="0.2">
      <c r="A107" s="4" t="s">
        <v>4</v>
      </c>
      <c r="B107" s="4" t="str">
        <f t="shared" si="12"/>
        <v>P</v>
      </c>
      <c r="C107" s="4" t="s">
        <v>12</v>
      </c>
      <c r="D107" s="4" t="str">
        <f t="shared" si="13"/>
        <v>P</v>
      </c>
      <c r="E107" s="4" t="s">
        <v>133</v>
      </c>
      <c r="F107" s="4" t="str">
        <f t="shared" si="14"/>
        <v>Fre</v>
      </c>
      <c r="G107" s="4" t="s">
        <v>138</v>
      </c>
      <c r="H107" s="4" t="s">
        <v>212</v>
      </c>
      <c r="I107" s="4" t="s">
        <v>103</v>
      </c>
      <c r="J107" s="4" t="str">
        <f t="shared" si="15"/>
        <v>(P) Fresh water (RO Permeate) pipelines, pumps and reticulation systems (Water leaving processing plant - to external i.e. Town): Pipe failure - SW quality, SW flow/TDS, Hydrocarbons</v>
      </c>
      <c r="K107" s="9">
        <v>3</v>
      </c>
      <c r="L107" s="9">
        <v>5</v>
      </c>
      <c r="M107" s="4" t="s">
        <v>245</v>
      </c>
      <c r="N107" s="9">
        <v>-2</v>
      </c>
      <c r="O107" s="9">
        <v>-1</v>
      </c>
      <c r="P107" s="4" t="s">
        <v>258</v>
      </c>
      <c r="Q107" s="9">
        <v>0</v>
      </c>
      <c r="R107" s="9">
        <v>2.5</v>
      </c>
      <c r="S107" s="9">
        <f t="shared" si="16"/>
        <v>1</v>
      </c>
      <c r="T107" s="9">
        <f t="shared" si="17"/>
        <v>6.5</v>
      </c>
      <c r="U107" s="8">
        <f t="shared" si="18"/>
        <v>1</v>
      </c>
      <c r="V107" s="8">
        <f t="shared" si="19"/>
        <v>4</v>
      </c>
      <c r="W107" s="4">
        <f t="shared" si="10"/>
        <v>3.75</v>
      </c>
      <c r="X107" s="4">
        <f t="shared" si="11"/>
        <v>2.75</v>
      </c>
    </row>
    <row r="108" spans="1:24" ht="10.9" customHeight="1" x14ac:dyDescent="0.2">
      <c r="A108" s="4" t="s">
        <v>4</v>
      </c>
      <c r="B108" s="4" t="str">
        <f t="shared" si="12"/>
        <v>P</v>
      </c>
      <c r="C108" s="4" t="s">
        <v>12</v>
      </c>
      <c r="D108" s="4" t="str">
        <f t="shared" si="13"/>
        <v>P</v>
      </c>
      <c r="E108" s="4" t="s">
        <v>169</v>
      </c>
      <c r="F108" s="4" t="str">
        <f t="shared" si="14"/>
        <v>Gas</v>
      </c>
      <c r="G108" s="4" t="s">
        <v>138</v>
      </c>
      <c r="H108" s="4" t="s">
        <v>212</v>
      </c>
      <c r="I108" s="4" t="s">
        <v>103</v>
      </c>
      <c r="J108" s="4" t="str">
        <f t="shared" si="15"/>
        <v>(P) Gas and water-gathering pipeline networks (well to processing plant): Pipe failure - SW quality, SW flow/TDS, Hydrocarbons</v>
      </c>
      <c r="K108" s="9">
        <v>3</v>
      </c>
      <c r="L108" s="9">
        <v>5</v>
      </c>
      <c r="M108" s="4" t="s">
        <v>245</v>
      </c>
      <c r="N108" s="9">
        <v>-2</v>
      </c>
      <c r="O108" s="9">
        <v>-1</v>
      </c>
      <c r="P108" s="4" t="s">
        <v>258</v>
      </c>
      <c r="Q108" s="9">
        <v>0</v>
      </c>
      <c r="R108" s="9">
        <v>2.5</v>
      </c>
      <c r="S108" s="9">
        <f t="shared" si="16"/>
        <v>1</v>
      </c>
      <c r="T108" s="9">
        <f t="shared" si="17"/>
        <v>6.5</v>
      </c>
      <c r="U108" s="8">
        <f t="shared" si="18"/>
        <v>1</v>
      </c>
      <c r="V108" s="8">
        <f t="shared" si="19"/>
        <v>4</v>
      </c>
      <c r="W108" s="4">
        <f t="shared" si="10"/>
        <v>3.75</v>
      </c>
      <c r="X108" s="4">
        <f t="shared" si="11"/>
        <v>2.75</v>
      </c>
    </row>
    <row r="109" spans="1:24" ht="10.9" customHeight="1" x14ac:dyDescent="0.2">
      <c r="A109" s="4" t="s">
        <v>4</v>
      </c>
      <c r="B109" s="4" t="str">
        <f t="shared" si="12"/>
        <v>P</v>
      </c>
      <c r="C109" s="4" t="s">
        <v>12</v>
      </c>
      <c r="D109" s="4" t="str">
        <f t="shared" si="13"/>
        <v>P</v>
      </c>
      <c r="E109" s="4" t="s">
        <v>134</v>
      </c>
      <c r="F109" s="4" t="str">
        <f t="shared" si="14"/>
        <v>Tre</v>
      </c>
      <c r="G109" s="4" t="s">
        <v>138</v>
      </c>
      <c r="H109" s="4" t="s">
        <v>212</v>
      </c>
      <c r="I109" s="4" t="s">
        <v>103</v>
      </c>
      <c r="J109" s="4" t="str">
        <f t="shared" si="15"/>
        <v>(P) Treated co-produced water pipelines and pumps: Pipe failure - SW quality, SW flow/TDS, Hydrocarbons</v>
      </c>
      <c r="K109" s="9">
        <v>3</v>
      </c>
      <c r="L109" s="9">
        <v>5</v>
      </c>
      <c r="M109" s="4" t="s">
        <v>245</v>
      </c>
      <c r="N109" s="9">
        <v>-2</v>
      </c>
      <c r="O109" s="9">
        <v>-1</v>
      </c>
      <c r="P109" s="4" t="s">
        <v>258</v>
      </c>
      <c r="Q109" s="9">
        <v>0</v>
      </c>
      <c r="R109" s="9">
        <v>2.5</v>
      </c>
      <c r="S109" s="9">
        <f t="shared" si="16"/>
        <v>1</v>
      </c>
      <c r="T109" s="9">
        <f t="shared" si="17"/>
        <v>6.5</v>
      </c>
      <c r="U109" s="8">
        <f t="shared" si="18"/>
        <v>1</v>
      </c>
      <c r="V109" s="8">
        <f t="shared" si="19"/>
        <v>4</v>
      </c>
      <c r="W109" s="4">
        <f t="shared" si="10"/>
        <v>3.75</v>
      </c>
      <c r="X109" s="4">
        <f t="shared" si="11"/>
        <v>2.75</v>
      </c>
    </row>
    <row r="110" spans="1:24" ht="10.9" customHeight="1" x14ac:dyDescent="0.2">
      <c r="A110" s="4" t="s">
        <v>41</v>
      </c>
      <c r="B110" s="4" t="str">
        <f t="shared" si="12"/>
        <v>P</v>
      </c>
      <c r="C110" s="4" t="s">
        <v>7</v>
      </c>
      <c r="D110" s="4" t="str">
        <f t="shared" si="13"/>
        <v>D</v>
      </c>
      <c r="E110" s="4" t="s">
        <v>123</v>
      </c>
      <c r="F110" s="4" t="str">
        <f t="shared" si="14"/>
        <v>Pro</v>
      </c>
      <c r="G110" s="4" t="s">
        <v>117</v>
      </c>
      <c r="H110" s="4" t="s">
        <v>191</v>
      </c>
      <c r="I110" s="4" t="s">
        <v>236</v>
      </c>
      <c r="J110" s="4" t="str">
        <f t="shared" si="15"/>
        <v>(D) Process production plant: Fire - SW quality, GW quality/TSS, Pollutants (e.g. metals/trace elements/sulfides/phosphorous), Hydrocarbons, Chemicals</v>
      </c>
      <c r="K110" s="9">
        <v>3</v>
      </c>
      <c r="L110" s="9">
        <v>4</v>
      </c>
      <c r="M110" s="4" t="s">
        <v>244</v>
      </c>
      <c r="N110" s="9">
        <v>-2</v>
      </c>
      <c r="O110" s="9">
        <v>-1</v>
      </c>
      <c r="P110" s="4" t="s">
        <v>258</v>
      </c>
      <c r="Q110" s="9">
        <v>-0.5</v>
      </c>
      <c r="R110" s="9">
        <v>0</v>
      </c>
      <c r="S110" s="9">
        <f t="shared" si="16"/>
        <v>0.5</v>
      </c>
      <c r="T110" s="9">
        <f t="shared" si="17"/>
        <v>3</v>
      </c>
      <c r="U110" s="8">
        <f t="shared" si="18"/>
        <v>1</v>
      </c>
      <c r="V110" s="8">
        <f t="shared" si="19"/>
        <v>3</v>
      </c>
      <c r="W110" s="4">
        <f t="shared" si="10"/>
        <v>1.75</v>
      </c>
      <c r="X110" s="4">
        <f t="shared" si="11"/>
        <v>1.25</v>
      </c>
    </row>
    <row r="111" spans="1:24" ht="10.9" customHeight="1" x14ac:dyDescent="0.2">
      <c r="A111" s="4" t="s">
        <v>4</v>
      </c>
      <c r="B111" s="4" t="str">
        <f t="shared" si="12"/>
        <v>P</v>
      </c>
      <c r="C111" s="4" t="s">
        <v>12</v>
      </c>
      <c r="D111" s="4" t="str">
        <f t="shared" si="13"/>
        <v>P</v>
      </c>
      <c r="E111" s="4" t="s">
        <v>169</v>
      </c>
      <c r="F111" s="4" t="str">
        <f t="shared" si="14"/>
        <v>Gas</v>
      </c>
      <c r="G111" s="4" t="s">
        <v>117</v>
      </c>
      <c r="H111" s="4" t="s">
        <v>191</v>
      </c>
      <c r="I111" s="4" t="s">
        <v>236</v>
      </c>
      <c r="J111" s="4" t="str">
        <f t="shared" si="15"/>
        <v>(P) Gas and water-gathering pipeline networks (well to processing plant): Fire - SW quality, GW quality/TSS, Pollutants (e.g. metals/trace elements/sulfides/phosphorous), Hydrocarbons, Chemicals</v>
      </c>
      <c r="K111" s="9">
        <v>4</v>
      </c>
      <c r="L111" s="9">
        <v>6</v>
      </c>
      <c r="M111" s="4" t="s">
        <v>246</v>
      </c>
      <c r="N111" s="9">
        <v>-3</v>
      </c>
      <c r="O111" s="9">
        <v>-2</v>
      </c>
      <c r="P111" s="4" t="s">
        <v>258</v>
      </c>
      <c r="Q111" s="9">
        <v>-0.5</v>
      </c>
      <c r="R111" s="9">
        <v>0</v>
      </c>
      <c r="S111" s="9">
        <f t="shared" si="16"/>
        <v>0.5</v>
      </c>
      <c r="T111" s="9">
        <f t="shared" si="17"/>
        <v>4</v>
      </c>
      <c r="U111" s="8">
        <f t="shared" si="18"/>
        <v>1</v>
      </c>
      <c r="V111" s="8">
        <f t="shared" si="19"/>
        <v>4</v>
      </c>
      <c r="W111" s="4">
        <f t="shared" si="10"/>
        <v>2.25</v>
      </c>
      <c r="X111" s="4">
        <f t="shared" si="11"/>
        <v>1.75</v>
      </c>
    </row>
    <row r="112" spans="1:24" ht="10.9" customHeight="1" x14ac:dyDescent="0.2">
      <c r="A112" s="4" t="s">
        <v>41</v>
      </c>
      <c r="B112" s="4" t="str">
        <f t="shared" si="12"/>
        <v>P</v>
      </c>
      <c r="C112" s="4" t="s">
        <v>12</v>
      </c>
      <c r="D112" s="4" t="str">
        <f t="shared" si="13"/>
        <v>P</v>
      </c>
      <c r="E112" s="4" t="s">
        <v>42</v>
      </c>
      <c r="F112" s="4" t="str">
        <f t="shared" si="14"/>
        <v>Fue</v>
      </c>
      <c r="G112" s="4" t="s">
        <v>117</v>
      </c>
      <c r="H112" s="4" t="s">
        <v>191</v>
      </c>
      <c r="I112" s="4" t="s">
        <v>236</v>
      </c>
      <c r="J112" s="4" t="str">
        <f t="shared" si="15"/>
        <v>(P) Fuel and oil storage facilities: Fire - SW quality, GW quality/TSS, Pollutants (e.g. metals/trace elements/sulfides/phosphorous), Hydrocarbons, Chemicals</v>
      </c>
      <c r="K112" s="9">
        <v>3</v>
      </c>
      <c r="L112" s="9">
        <v>5</v>
      </c>
      <c r="M112" s="4" t="s">
        <v>246</v>
      </c>
      <c r="N112" s="9">
        <v>-2.5</v>
      </c>
      <c r="O112" s="9">
        <v>-1.5</v>
      </c>
      <c r="P112" s="4" t="s">
        <v>258</v>
      </c>
      <c r="Q112" s="9">
        <v>-0.5</v>
      </c>
      <c r="R112" s="9">
        <v>0</v>
      </c>
      <c r="S112" s="9">
        <f t="shared" si="16"/>
        <v>0</v>
      </c>
      <c r="T112" s="9">
        <f t="shared" si="17"/>
        <v>3.5</v>
      </c>
      <c r="U112" s="8">
        <f t="shared" si="18"/>
        <v>0.5</v>
      </c>
      <c r="V112" s="8">
        <f t="shared" si="19"/>
        <v>3.5</v>
      </c>
      <c r="W112" s="4">
        <f t="shared" si="10"/>
        <v>1.75</v>
      </c>
      <c r="X112" s="4">
        <f t="shared" si="11"/>
        <v>1.75</v>
      </c>
    </row>
    <row r="113" spans="1:24" ht="10.9" customHeight="1" x14ac:dyDescent="0.2">
      <c r="A113" s="4" t="s">
        <v>41</v>
      </c>
      <c r="B113" s="4" t="str">
        <f t="shared" si="12"/>
        <v>P</v>
      </c>
      <c r="C113" s="4" t="s">
        <v>12</v>
      </c>
      <c r="D113" s="4" t="str">
        <f t="shared" si="13"/>
        <v>P</v>
      </c>
      <c r="E113" s="4" t="s">
        <v>114</v>
      </c>
      <c r="F113" s="4" t="str">
        <f t="shared" si="14"/>
        <v>Pow</v>
      </c>
      <c r="G113" s="4" t="s">
        <v>117</v>
      </c>
      <c r="H113" s="4" t="s">
        <v>191</v>
      </c>
      <c r="I113" s="4" t="s">
        <v>193</v>
      </c>
      <c r="J113" s="4" t="str">
        <f t="shared" si="15"/>
        <v>(P) Power generation facility (for processing plant): Fire - SW quality, GW quality/TSS, Pollutants (e.g. metals/trace elements/sulfides/phosphorous)</v>
      </c>
      <c r="K113" s="9">
        <v>3</v>
      </c>
      <c r="L113" s="9">
        <v>4</v>
      </c>
      <c r="M113" s="4" t="s">
        <v>252</v>
      </c>
      <c r="N113" s="9">
        <v>-2.5</v>
      </c>
      <c r="O113" s="9">
        <v>-1.5</v>
      </c>
      <c r="P113" s="4" t="s">
        <v>258</v>
      </c>
      <c r="Q113" s="9">
        <v>-0.5</v>
      </c>
      <c r="R113" s="9">
        <v>0</v>
      </c>
      <c r="S113" s="9">
        <f t="shared" si="16"/>
        <v>0</v>
      </c>
      <c r="T113" s="9">
        <f t="shared" si="17"/>
        <v>2.5</v>
      </c>
      <c r="U113" s="8">
        <f t="shared" si="18"/>
        <v>0.5</v>
      </c>
      <c r="V113" s="8">
        <f t="shared" si="19"/>
        <v>2.5</v>
      </c>
      <c r="W113" s="4">
        <f t="shared" si="10"/>
        <v>1.25</v>
      </c>
      <c r="X113" s="4">
        <f t="shared" si="11"/>
        <v>1.25</v>
      </c>
    </row>
    <row r="114" spans="1:24" ht="10.9" customHeight="1" x14ac:dyDescent="0.2">
      <c r="A114" s="4" t="s">
        <v>41</v>
      </c>
      <c r="B114" s="4" t="str">
        <f t="shared" si="12"/>
        <v>P</v>
      </c>
      <c r="C114" s="4" t="s">
        <v>12</v>
      </c>
      <c r="D114" s="4" t="str">
        <f t="shared" si="13"/>
        <v>P</v>
      </c>
      <c r="E114" s="4" t="s">
        <v>111</v>
      </c>
      <c r="F114" s="4" t="str">
        <f t="shared" si="14"/>
        <v>Gas</v>
      </c>
      <c r="G114" s="4" t="s">
        <v>117</v>
      </c>
      <c r="H114" s="4" t="s">
        <v>191</v>
      </c>
      <c r="I114" s="4" t="s">
        <v>193</v>
      </c>
      <c r="J114" s="4" t="str">
        <f t="shared" si="15"/>
        <v>(P) Gas processing plant : Fire - SW quality, GW quality/TSS, Pollutants (e.g. metals/trace elements/sulfides/phosphorous)</v>
      </c>
      <c r="K114" s="9">
        <v>4</v>
      </c>
      <c r="L114" s="9">
        <v>6</v>
      </c>
      <c r="M114" s="4" t="s">
        <v>253</v>
      </c>
      <c r="N114" s="9">
        <v>-3</v>
      </c>
      <c r="O114" s="9">
        <v>-2</v>
      </c>
      <c r="P114" s="4" t="s">
        <v>258</v>
      </c>
      <c r="Q114" s="9">
        <v>-0.5</v>
      </c>
      <c r="R114" s="9">
        <v>0</v>
      </c>
      <c r="S114" s="9">
        <f t="shared" si="16"/>
        <v>0.5</v>
      </c>
      <c r="T114" s="9">
        <f t="shared" si="17"/>
        <v>4</v>
      </c>
      <c r="U114" s="8">
        <f t="shared" si="18"/>
        <v>1</v>
      </c>
      <c r="V114" s="8">
        <f t="shared" si="19"/>
        <v>4</v>
      </c>
      <c r="W114" s="4">
        <f t="shared" si="10"/>
        <v>2.25</v>
      </c>
      <c r="X114" s="4">
        <f t="shared" si="11"/>
        <v>1.75</v>
      </c>
    </row>
    <row r="115" spans="1:24" ht="10.9" customHeight="1" x14ac:dyDescent="0.2">
      <c r="A115" s="4" t="s">
        <v>4</v>
      </c>
      <c r="B115" s="4" t="str">
        <f t="shared" si="12"/>
        <v>P</v>
      </c>
      <c r="C115" s="4" t="s">
        <v>12</v>
      </c>
      <c r="D115" s="4" t="str">
        <f t="shared" si="13"/>
        <v>P</v>
      </c>
      <c r="E115" s="4" t="s">
        <v>132</v>
      </c>
      <c r="F115" s="4" t="str">
        <f t="shared" si="14"/>
        <v>Tru</v>
      </c>
      <c r="G115" s="4" t="s">
        <v>117</v>
      </c>
      <c r="H115" s="4" t="s">
        <v>191</v>
      </c>
      <c r="I115" s="4" t="s">
        <v>193</v>
      </c>
      <c r="J115" s="4" t="str">
        <f t="shared" si="15"/>
        <v>(P) Trunk gas pipelines and associated easements (processing plant to town): Fire - SW quality, GW quality/TSS, Pollutants (e.g. metals/trace elements/sulfides/phosphorous)</v>
      </c>
      <c r="K115" s="9">
        <v>4</v>
      </c>
      <c r="L115" s="9">
        <v>6</v>
      </c>
      <c r="M115" s="4" t="s">
        <v>253</v>
      </c>
      <c r="N115" s="9">
        <v>-3</v>
      </c>
      <c r="O115" s="9">
        <v>-2</v>
      </c>
      <c r="P115" s="4" t="s">
        <v>258</v>
      </c>
      <c r="Q115" s="9">
        <v>-0.5</v>
      </c>
      <c r="R115" s="9">
        <v>0</v>
      </c>
      <c r="S115" s="9">
        <f t="shared" si="16"/>
        <v>0.5</v>
      </c>
      <c r="T115" s="9">
        <f t="shared" si="17"/>
        <v>4</v>
      </c>
      <c r="U115" s="8">
        <f t="shared" si="18"/>
        <v>1</v>
      </c>
      <c r="V115" s="8">
        <f t="shared" si="19"/>
        <v>4</v>
      </c>
      <c r="W115" s="4">
        <f t="shared" si="10"/>
        <v>2.25</v>
      </c>
      <c r="X115" s="4">
        <f t="shared" si="11"/>
        <v>1.75</v>
      </c>
    </row>
    <row r="116" spans="1:24" ht="10.9" customHeight="1" x14ac:dyDescent="0.2">
      <c r="A116" s="4" t="s">
        <v>41</v>
      </c>
      <c r="B116" s="4" t="str">
        <f t="shared" si="12"/>
        <v>P</v>
      </c>
      <c r="C116" s="4" t="s">
        <v>12</v>
      </c>
      <c r="D116" s="4" t="str">
        <f t="shared" si="13"/>
        <v>P</v>
      </c>
      <c r="E116" s="4" t="s">
        <v>43</v>
      </c>
      <c r="F116" s="4" t="str">
        <f t="shared" si="14"/>
        <v>Gas</v>
      </c>
      <c r="G116" s="4" t="s">
        <v>117</v>
      </c>
      <c r="H116" s="4" t="s">
        <v>191</v>
      </c>
      <c r="I116" s="4" t="s">
        <v>193</v>
      </c>
      <c r="J116" s="4" t="str">
        <f t="shared" si="15"/>
        <v>(P) Gas compression stations: Fire - SW quality, GW quality/TSS, Pollutants (e.g. metals/trace elements/sulfides/phosphorous)</v>
      </c>
      <c r="K116" s="9">
        <v>4</v>
      </c>
      <c r="L116" s="9">
        <v>5</v>
      </c>
      <c r="M116" s="4" t="s">
        <v>253</v>
      </c>
      <c r="N116" s="9">
        <v>-3</v>
      </c>
      <c r="O116" s="9">
        <v>-2</v>
      </c>
      <c r="P116" s="4" t="s">
        <v>258</v>
      </c>
      <c r="Q116" s="9">
        <v>-0.5</v>
      </c>
      <c r="R116" s="9">
        <v>0</v>
      </c>
      <c r="S116" s="9">
        <f t="shared" si="16"/>
        <v>0.5</v>
      </c>
      <c r="T116" s="9">
        <f t="shared" si="17"/>
        <v>3</v>
      </c>
      <c r="U116" s="8">
        <f t="shared" si="18"/>
        <v>1</v>
      </c>
      <c r="V116" s="8">
        <f t="shared" si="19"/>
        <v>3</v>
      </c>
      <c r="W116" s="4">
        <f t="shared" si="10"/>
        <v>1.75</v>
      </c>
      <c r="X116" s="4">
        <f t="shared" si="11"/>
        <v>1.25</v>
      </c>
    </row>
    <row r="117" spans="1:24" ht="10.9" customHeight="1" x14ac:dyDescent="0.2">
      <c r="A117" s="4" t="s">
        <v>41</v>
      </c>
      <c r="B117" s="4" t="str">
        <f t="shared" si="12"/>
        <v>P</v>
      </c>
      <c r="C117" s="4" t="s">
        <v>12</v>
      </c>
      <c r="D117" s="4" t="str">
        <f t="shared" si="13"/>
        <v>P</v>
      </c>
      <c r="E117" s="4" t="s">
        <v>154</v>
      </c>
      <c r="F117" s="4" t="str">
        <f t="shared" si="14"/>
        <v>Gas</v>
      </c>
      <c r="G117" s="4" t="s">
        <v>117</v>
      </c>
      <c r="H117" s="4" t="s">
        <v>191</v>
      </c>
      <c r="I117" s="4" t="s">
        <v>193</v>
      </c>
      <c r="J117" s="4" t="str">
        <f t="shared" si="15"/>
        <v>(P) Gas-gathering  pipeline networks : Fire - SW quality, GW quality/TSS, Pollutants (e.g. metals/trace elements/sulfides/phosphorous)</v>
      </c>
      <c r="K117" s="9">
        <v>3</v>
      </c>
      <c r="L117" s="9">
        <v>4</v>
      </c>
      <c r="M117" s="4" t="s">
        <v>253</v>
      </c>
      <c r="N117" s="9">
        <v>-3</v>
      </c>
      <c r="O117" s="9">
        <v>-2</v>
      </c>
      <c r="P117" s="4" t="s">
        <v>258</v>
      </c>
      <c r="Q117" s="9">
        <v>-0.5</v>
      </c>
      <c r="R117" s="9">
        <v>0</v>
      </c>
      <c r="S117" s="9">
        <f t="shared" si="16"/>
        <v>-0.5</v>
      </c>
      <c r="T117" s="9">
        <f t="shared" si="17"/>
        <v>2</v>
      </c>
      <c r="U117" s="8">
        <f t="shared" si="18"/>
        <v>0</v>
      </c>
      <c r="V117" s="8">
        <f t="shared" si="19"/>
        <v>2</v>
      </c>
      <c r="W117" s="4">
        <f t="shared" si="10"/>
        <v>0.75</v>
      </c>
      <c r="X117" s="4">
        <f t="shared" si="11"/>
        <v>1.25</v>
      </c>
    </row>
    <row r="118" spans="1:24" ht="10.9" customHeight="1" x14ac:dyDescent="0.2">
      <c r="A118" s="4" t="s">
        <v>41</v>
      </c>
      <c r="B118" s="4" t="str">
        <f t="shared" si="12"/>
        <v>P</v>
      </c>
      <c r="C118" s="4" t="s">
        <v>12</v>
      </c>
      <c r="D118" s="4" t="str">
        <f t="shared" si="13"/>
        <v>P</v>
      </c>
      <c r="E118" s="4" t="s">
        <v>43</v>
      </c>
      <c r="F118" s="4" t="str">
        <f t="shared" si="14"/>
        <v>Gas</v>
      </c>
      <c r="G118" s="4" t="s">
        <v>105</v>
      </c>
      <c r="H118" s="4" t="s">
        <v>53</v>
      </c>
      <c r="J118" s="4" t="str">
        <f t="shared" si="15"/>
        <v>(P) Gas compression stations: Spillage - NA/</v>
      </c>
      <c r="P118" s="4" t="s">
        <v>119</v>
      </c>
      <c r="S118" s="9">
        <f t="shared" si="16"/>
        <v>0</v>
      </c>
      <c r="T118" s="9">
        <f t="shared" si="17"/>
        <v>0</v>
      </c>
      <c r="U118" s="8">
        <f t="shared" si="18"/>
        <v>0</v>
      </c>
      <c r="V118" s="8">
        <f t="shared" si="19"/>
        <v>0</v>
      </c>
      <c r="W118" s="4">
        <f t="shared" si="10"/>
        <v>0</v>
      </c>
      <c r="X118" s="4">
        <f t="shared" si="11"/>
        <v>0</v>
      </c>
    </row>
    <row r="119" spans="1:24" ht="10.9" customHeight="1" x14ac:dyDescent="0.2">
      <c r="A119" s="4" t="s">
        <v>41</v>
      </c>
      <c r="B119" s="4" t="str">
        <f t="shared" si="12"/>
        <v>P</v>
      </c>
      <c r="C119" s="4" t="s">
        <v>12</v>
      </c>
      <c r="D119" s="4" t="str">
        <f t="shared" si="13"/>
        <v>P</v>
      </c>
      <c r="E119" s="4" t="s">
        <v>111</v>
      </c>
      <c r="F119" s="4" t="str">
        <f t="shared" si="14"/>
        <v>Gas</v>
      </c>
      <c r="G119" s="4" t="s">
        <v>105</v>
      </c>
      <c r="H119" s="4" t="s">
        <v>53</v>
      </c>
      <c r="J119" s="4" t="str">
        <f t="shared" si="15"/>
        <v>(P) Gas processing plant : Spillage - NA/</v>
      </c>
      <c r="P119" s="4" t="s">
        <v>119</v>
      </c>
      <c r="S119" s="9">
        <f t="shared" si="16"/>
        <v>0</v>
      </c>
      <c r="T119" s="9">
        <f t="shared" si="17"/>
        <v>0</v>
      </c>
      <c r="U119" s="8">
        <f t="shared" si="18"/>
        <v>0</v>
      </c>
      <c r="V119" s="8">
        <f t="shared" si="19"/>
        <v>0</v>
      </c>
      <c r="W119" s="4">
        <f t="shared" si="10"/>
        <v>0</v>
      </c>
      <c r="X119" s="4">
        <f t="shared" si="11"/>
        <v>0</v>
      </c>
    </row>
    <row r="120" spans="1:24" ht="10.9" customHeight="1" x14ac:dyDescent="0.2">
      <c r="A120" s="4" t="s">
        <v>3</v>
      </c>
      <c r="B120" s="4" t="str">
        <f t="shared" si="12"/>
        <v>W</v>
      </c>
      <c r="C120" s="4" t="s">
        <v>12</v>
      </c>
      <c r="D120" s="4" t="str">
        <f t="shared" si="13"/>
        <v>P</v>
      </c>
      <c r="E120" s="4" t="s">
        <v>157</v>
      </c>
      <c r="F120" s="4" t="str">
        <f t="shared" si="14"/>
        <v>Wat</v>
      </c>
      <c r="G120" s="4" t="s">
        <v>229</v>
      </c>
      <c r="H120" s="4" t="s">
        <v>230</v>
      </c>
      <c r="I120" s="4" t="s">
        <v>237</v>
      </c>
      <c r="J120" s="4" t="str">
        <f t="shared" si="15"/>
        <v>(P) Water and gas extraction: Aquifer depressurisation - GW flow (reduction)/change in GW pressure</v>
      </c>
      <c r="K120" s="9">
        <v>4</v>
      </c>
      <c r="L120" s="9">
        <v>7</v>
      </c>
      <c r="M120" s="4" t="s">
        <v>231</v>
      </c>
      <c r="N120" s="9">
        <v>-1</v>
      </c>
      <c r="O120" s="9">
        <v>2</v>
      </c>
      <c r="P120" s="4" t="s">
        <v>257</v>
      </c>
      <c r="Q120" s="9">
        <v>1</v>
      </c>
      <c r="R120" s="9">
        <v>2.5</v>
      </c>
      <c r="S120" s="9">
        <f t="shared" si="16"/>
        <v>4</v>
      </c>
      <c r="T120" s="9">
        <f t="shared" si="17"/>
        <v>11.5</v>
      </c>
      <c r="U120" s="8">
        <f t="shared" si="18"/>
        <v>3</v>
      </c>
      <c r="V120" s="8">
        <f t="shared" si="19"/>
        <v>9</v>
      </c>
      <c r="W120" s="4">
        <f t="shared" si="10"/>
        <v>7.75</v>
      </c>
      <c r="X120" s="4">
        <f t="shared" si="11"/>
        <v>3.75</v>
      </c>
    </row>
    <row r="121" spans="1:24" ht="10.9" customHeight="1" x14ac:dyDescent="0.2">
      <c r="A121" s="4" t="s">
        <v>41</v>
      </c>
      <c r="B121" s="4" t="str">
        <f t="shared" si="12"/>
        <v>P</v>
      </c>
      <c r="C121" s="4" t="s">
        <v>12</v>
      </c>
      <c r="D121" s="4" t="str">
        <f t="shared" si="13"/>
        <v>P</v>
      </c>
      <c r="E121" s="4" t="s">
        <v>127</v>
      </c>
      <c r="F121" s="4" t="str">
        <f t="shared" si="14"/>
        <v>Tre</v>
      </c>
      <c r="G121" s="4" t="s">
        <v>128</v>
      </c>
      <c r="H121" s="4" t="s">
        <v>217</v>
      </c>
      <c r="I121" s="4" t="s">
        <v>218</v>
      </c>
      <c r="J121" s="4" t="str">
        <f t="shared" si="15"/>
        <v>(P) Treated co-produced water disposal: Discharge to river  (via first or third party) - SW quality, SW flow, GW quality/SW flow, SW quality, TSS, GW quality</v>
      </c>
      <c r="K121" s="9">
        <v>3</v>
      </c>
      <c r="L121" s="9">
        <v>4</v>
      </c>
      <c r="M121" s="4" t="s">
        <v>221</v>
      </c>
      <c r="N121" s="9">
        <v>0.5</v>
      </c>
      <c r="O121" s="9">
        <v>1</v>
      </c>
      <c r="P121" s="4" t="s">
        <v>263</v>
      </c>
      <c r="Q121" s="9">
        <v>-0.5</v>
      </c>
      <c r="R121" s="9">
        <v>0</v>
      </c>
      <c r="S121" s="9">
        <f t="shared" si="16"/>
        <v>3</v>
      </c>
      <c r="T121" s="9">
        <f t="shared" si="17"/>
        <v>5</v>
      </c>
      <c r="U121" s="8">
        <f t="shared" si="18"/>
        <v>3.5</v>
      </c>
      <c r="V121" s="8">
        <f t="shared" si="19"/>
        <v>5</v>
      </c>
      <c r="W121" s="4">
        <f t="shared" si="10"/>
        <v>4</v>
      </c>
      <c r="X121" s="4">
        <f t="shared" si="11"/>
        <v>1</v>
      </c>
    </row>
    <row r="122" spans="1:24" ht="10.9" customHeight="1" x14ac:dyDescent="0.2">
      <c r="A122" s="4" t="s">
        <v>3</v>
      </c>
      <c r="B122" s="4" t="str">
        <f t="shared" si="12"/>
        <v>W</v>
      </c>
      <c r="C122" s="4" t="s">
        <v>12</v>
      </c>
      <c r="D122" s="4" t="str">
        <f t="shared" si="13"/>
        <v>P</v>
      </c>
      <c r="E122" s="4" t="s">
        <v>216</v>
      </c>
      <c r="F122" s="4" t="str">
        <f t="shared" si="14"/>
        <v>Tre</v>
      </c>
      <c r="G122" s="4" t="s">
        <v>84</v>
      </c>
      <c r="H122" s="4" t="s">
        <v>217</v>
      </c>
      <c r="I122" s="4" t="s">
        <v>218</v>
      </c>
      <c r="J122" s="4" t="str">
        <f t="shared" si="15"/>
        <v>(P) Treated co-produced water storage, processing and disposal: Discharge to river - SW quality, SW flow, GW quality/SW flow, SW quality, TSS, GW quality</v>
      </c>
      <c r="K122" s="9">
        <v>3</v>
      </c>
      <c r="L122" s="9">
        <v>4</v>
      </c>
      <c r="M122" s="4" t="s">
        <v>221</v>
      </c>
      <c r="N122" s="9">
        <v>0.5</v>
      </c>
      <c r="O122" s="9">
        <v>1</v>
      </c>
      <c r="P122" s="4" t="s">
        <v>263</v>
      </c>
      <c r="Q122" s="9">
        <v>-0.5</v>
      </c>
      <c r="R122" s="9">
        <v>0</v>
      </c>
      <c r="S122" s="9">
        <f t="shared" si="16"/>
        <v>3</v>
      </c>
      <c r="T122" s="9">
        <f t="shared" si="17"/>
        <v>5</v>
      </c>
      <c r="U122" s="8">
        <f t="shared" si="18"/>
        <v>3.5</v>
      </c>
      <c r="V122" s="8">
        <f t="shared" si="19"/>
        <v>5</v>
      </c>
      <c r="W122" s="4">
        <f t="shared" si="10"/>
        <v>4</v>
      </c>
      <c r="X122" s="4">
        <f t="shared" si="11"/>
        <v>1</v>
      </c>
    </row>
    <row r="123" spans="1:24" ht="10.9" customHeight="1" x14ac:dyDescent="0.2">
      <c r="A123" s="4" t="s">
        <v>3</v>
      </c>
      <c r="B123" s="4" t="str">
        <f t="shared" si="12"/>
        <v>W</v>
      </c>
      <c r="C123" s="4" t="s">
        <v>12</v>
      </c>
      <c r="D123" s="4" t="str">
        <f t="shared" si="13"/>
        <v>P</v>
      </c>
      <c r="E123" s="4" t="s">
        <v>216</v>
      </c>
      <c r="F123" s="4" t="str">
        <f t="shared" si="14"/>
        <v>Tre</v>
      </c>
      <c r="G123" s="4" t="s">
        <v>224</v>
      </c>
      <c r="H123" s="4" t="s">
        <v>215</v>
      </c>
      <c r="I123" s="4" t="s">
        <v>225</v>
      </c>
      <c r="J123" s="4" t="str">
        <f t="shared" si="15"/>
        <v>(P) Treated co-produced water storage, processing and disposal: Discharge to river: rising water table - GW level/SW level, TDS</v>
      </c>
      <c r="K123" s="9">
        <v>4</v>
      </c>
      <c r="L123" s="9">
        <v>6</v>
      </c>
      <c r="M123" s="4" t="s">
        <v>226</v>
      </c>
      <c r="N123" s="9">
        <v>0.5</v>
      </c>
      <c r="O123" s="9">
        <v>1</v>
      </c>
      <c r="P123" s="4" t="s">
        <v>263</v>
      </c>
      <c r="Q123" s="9">
        <v>2.5</v>
      </c>
      <c r="R123" s="9">
        <v>4</v>
      </c>
      <c r="S123" s="9">
        <f t="shared" si="16"/>
        <v>7</v>
      </c>
      <c r="T123" s="9">
        <f t="shared" si="17"/>
        <v>11</v>
      </c>
      <c r="U123" s="8">
        <f t="shared" si="18"/>
        <v>4.5</v>
      </c>
      <c r="V123" s="8">
        <f t="shared" si="19"/>
        <v>7</v>
      </c>
      <c r="W123" s="4">
        <f t="shared" si="10"/>
        <v>9</v>
      </c>
      <c r="X123" s="4">
        <f t="shared" si="11"/>
        <v>2</v>
      </c>
    </row>
    <row r="124" spans="1:24" s="7" customFormat="1" ht="10.9" customHeight="1" x14ac:dyDescent="0.2">
      <c r="A124" s="4" t="s">
        <v>41</v>
      </c>
      <c r="B124" s="4" t="str">
        <f t="shared" si="12"/>
        <v>P</v>
      </c>
      <c r="C124" s="4" t="s">
        <v>12</v>
      </c>
      <c r="D124" s="4" t="str">
        <f t="shared" si="13"/>
        <v>P</v>
      </c>
      <c r="E124" s="4" t="s">
        <v>127</v>
      </c>
      <c r="F124" s="4" t="str">
        <f t="shared" si="14"/>
        <v>Tre</v>
      </c>
      <c r="G124" s="4" t="s">
        <v>83</v>
      </c>
      <c r="H124" s="4" t="s">
        <v>217</v>
      </c>
      <c r="I124" s="4" t="s">
        <v>218</v>
      </c>
      <c r="J124" s="4" t="str">
        <f t="shared" si="15"/>
        <v>(P) Treated co-produced water disposal: Discharge to river following heavy rainfall - SW quality, SW flow, GW quality/SW flow, SW quality, TSS, GW quality</v>
      </c>
      <c r="K124" s="9">
        <v>4</v>
      </c>
      <c r="L124" s="9">
        <v>5</v>
      </c>
      <c r="M124" s="4" t="s">
        <v>223</v>
      </c>
      <c r="N124" s="9">
        <v>-1</v>
      </c>
      <c r="O124" s="9">
        <v>-0.5</v>
      </c>
      <c r="P124" s="4" t="s">
        <v>263</v>
      </c>
      <c r="Q124" s="9">
        <v>-0.5</v>
      </c>
      <c r="R124" s="9">
        <v>0</v>
      </c>
      <c r="S124" s="9">
        <f t="shared" si="16"/>
        <v>2.5</v>
      </c>
      <c r="T124" s="9">
        <f t="shared" si="17"/>
        <v>4.5</v>
      </c>
      <c r="U124" s="8">
        <f t="shared" si="18"/>
        <v>3</v>
      </c>
      <c r="V124" s="8">
        <f t="shared" si="19"/>
        <v>4.5</v>
      </c>
      <c r="W124" s="4">
        <f t="shared" si="10"/>
        <v>3.5</v>
      </c>
      <c r="X124" s="4">
        <f t="shared" si="11"/>
        <v>1</v>
      </c>
    </row>
    <row r="125" spans="1:24" ht="10.9" customHeight="1" x14ac:dyDescent="0.2">
      <c r="A125" s="4" t="s">
        <v>3</v>
      </c>
      <c r="B125" s="4" t="str">
        <f t="shared" si="12"/>
        <v>W</v>
      </c>
      <c r="C125" s="4" t="s">
        <v>12</v>
      </c>
      <c r="D125" s="4" t="str">
        <f t="shared" si="13"/>
        <v>P</v>
      </c>
      <c r="E125" s="4" t="s">
        <v>216</v>
      </c>
      <c r="F125" s="4" t="str">
        <f t="shared" si="14"/>
        <v>Tre</v>
      </c>
      <c r="G125" s="4" t="s">
        <v>83</v>
      </c>
      <c r="H125" s="4" t="s">
        <v>217</v>
      </c>
      <c r="I125" s="4" t="s">
        <v>218</v>
      </c>
      <c r="J125" s="4" t="str">
        <f t="shared" si="15"/>
        <v>(P) Treated co-produced water storage, processing and disposal: Discharge to river following heavy rainfall - SW quality, SW flow, GW quality/SW flow, SW quality, TSS, GW quality</v>
      </c>
      <c r="K125" s="9">
        <v>4</v>
      </c>
      <c r="L125" s="9">
        <v>5</v>
      </c>
      <c r="M125" s="4" t="s">
        <v>223</v>
      </c>
      <c r="N125" s="9">
        <v>-1</v>
      </c>
      <c r="O125" s="9">
        <v>-0.5</v>
      </c>
      <c r="P125" s="4" t="s">
        <v>263</v>
      </c>
      <c r="Q125" s="9">
        <v>-0.5</v>
      </c>
      <c r="R125" s="9">
        <v>0</v>
      </c>
      <c r="S125" s="9">
        <f t="shared" si="16"/>
        <v>2.5</v>
      </c>
      <c r="T125" s="9">
        <f t="shared" si="17"/>
        <v>4.5</v>
      </c>
      <c r="U125" s="8">
        <f t="shared" si="18"/>
        <v>3</v>
      </c>
      <c r="V125" s="8">
        <f t="shared" si="19"/>
        <v>4.5</v>
      </c>
      <c r="W125" s="4">
        <f t="shared" si="10"/>
        <v>3.5</v>
      </c>
      <c r="X125" s="4">
        <f t="shared" si="11"/>
        <v>1</v>
      </c>
    </row>
    <row r="126" spans="1:24" ht="10.9" customHeight="1" x14ac:dyDescent="0.2">
      <c r="A126" s="4" t="s">
        <v>3</v>
      </c>
      <c r="B126" s="4" t="str">
        <f t="shared" si="12"/>
        <v>W</v>
      </c>
      <c r="C126" s="4" t="s">
        <v>12</v>
      </c>
      <c r="D126" s="4" t="str">
        <f t="shared" si="13"/>
        <v>P</v>
      </c>
      <c r="E126" s="4" t="s">
        <v>219</v>
      </c>
      <c r="F126" s="4" t="str">
        <f t="shared" si="14"/>
        <v>Unt</v>
      </c>
      <c r="G126" s="4" t="s">
        <v>83</v>
      </c>
      <c r="H126" s="4" t="s">
        <v>217</v>
      </c>
      <c r="I126" s="4" t="s">
        <v>220</v>
      </c>
      <c r="J126" s="4" t="str">
        <f t="shared" si="15"/>
        <v>(P) Untreated co-produced water storage, processing and disposal: Discharge to river following heavy rainfall - SW quality, SW flow, GW quality/SW flow, SW quality, TSS, GW quality, TDS, Pollutants (e.g. metals/trace elements/sulfides/phosphorous)</v>
      </c>
      <c r="K126" s="9">
        <v>4</v>
      </c>
      <c r="L126" s="9">
        <v>7</v>
      </c>
      <c r="M126" s="4" t="s">
        <v>222</v>
      </c>
      <c r="N126" s="9">
        <v>-1</v>
      </c>
      <c r="O126" s="9">
        <v>-0.5</v>
      </c>
      <c r="P126" s="4" t="s">
        <v>263</v>
      </c>
      <c r="Q126" s="9">
        <v>-0.5</v>
      </c>
      <c r="R126" s="9">
        <v>0</v>
      </c>
      <c r="S126" s="9">
        <f t="shared" si="16"/>
        <v>2.5</v>
      </c>
      <c r="T126" s="9">
        <f t="shared" si="17"/>
        <v>6.5</v>
      </c>
      <c r="U126" s="8">
        <f t="shared" si="18"/>
        <v>3</v>
      </c>
      <c r="V126" s="8">
        <f t="shared" si="19"/>
        <v>6.5</v>
      </c>
      <c r="W126" s="4">
        <f t="shared" si="10"/>
        <v>4.5</v>
      </c>
      <c r="X126" s="4">
        <f t="shared" si="11"/>
        <v>2</v>
      </c>
    </row>
    <row r="127" spans="1:24" ht="10.9" customHeight="1" x14ac:dyDescent="0.2">
      <c r="A127" s="4" t="s">
        <v>5</v>
      </c>
      <c r="B127" s="4" t="str">
        <f t="shared" si="12"/>
        <v>R</v>
      </c>
      <c r="C127" s="4" t="s">
        <v>6</v>
      </c>
      <c r="D127" s="4" t="str">
        <f t="shared" si="13"/>
        <v>C</v>
      </c>
      <c r="E127" s="4" t="s">
        <v>152</v>
      </c>
      <c r="F127" s="4" t="str">
        <f t="shared" si="14"/>
        <v>Acc</v>
      </c>
      <c r="G127" s="4" t="s">
        <v>35</v>
      </c>
      <c r="H127" s="4" t="s">
        <v>241</v>
      </c>
      <c r="I127" s="4" t="s">
        <v>87</v>
      </c>
      <c r="J127" s="4" t="str">
        <f t="shared" si="15"/>
        <v>(C) Accommodation, administration, workshop, depots, service facilities: Disruption of natural surface drainage - SW directional characteristics, SW volume, SW quality/TSS, SW flow</v>
      </c>
      <c r="K127" s="9">
        <v>3</v>
      </c>
      <c r="L127" s="9">
        <v>4</v>
      </c>
      <c r="M127" s="4" t="s">
        <v>251</v>
      </c>
      <c r="N127" s="9">
        <v>-1.5</v>
      </c>
      <c r="O127" s="9">
        <v>-0.5</v>
      </c>
      <c r="P127" s="4" t="s">
        <v>258</v>
      </c>
      <c r="Q127" s="9">
        <v>0</v>
      </c>
      <c r="R127" s="9">
        <v>0</v>
      </c>
      <c r="S127" s="9">
        <f t="shared" si="16"/>
        <v>1.5</v>
      </c>
      <c r="T127" s="9">
        <f t="shared" si="17"/>
        <v>3.5</v>
      </c>
      <c r="U127" s="8">
        <f t="shared" si="18"/>
        <v>1.5</v>
      </c>
      <c r="V127" s="8">
        <f t="shared" si="19"/>
        <v>3.5</v>
      </c>
      <c r="W127" s="4">
        <f t="shared" si="10"/>
        <v>2.5</v>
      </c>
      <c r="X127" s="4">
        <f t="shared" si="11"/>
        <v>1</v>
      </c>
    </row>
    <row r="128" spans="1:24" ht="10.9" customHeight="1" x14ac:dyDescent="0.2">
      <c r="A128" s="4" t="s">
        <v>3</v>
      </c>
      <c r="B128" s="4" t="str">
        <f t="shared" si="12"/>
        <v>W</v>
      </c>
      <c r="C128" s="4" t="s">
        <v>13</v>
      </c>
      <c r="D128" s="4" t="str">
        <f t="shared" si="13"/>
        <v>E</v>
      </c>
      <c r="E128" s="4" t="s">
        <v>10</v>
      </c>
      <c r="F128" s="4" t="str">
        <f t="shared" si="14"/>
        <v>Sit</v>
      </c>
      <c r="G128" s="4" t="s">
        <v>35</v>
      </c>
      <c r="H128" s="4" t="s">
        <v>241</v>
      </c>
      <c r="I128" s="4" t="s">
        <v>87</v>
      </c>
      <c r="J128" s="4" t="str">
        <f t="shared" si="15"/>
        <v>(E) Site preparation: Disruption of natural surface drainage - SW directional characteristics, SW volume, SW quality/TSS, SW flow</v>
      </c>
      <c r="K128" s="9">
        <v>3</v>
      </c>
      <c r="L128" s="9">
        <v>4</v>
      </c>
      <c r="M128" s="4" t="s">
        <v>251</v>
      </c>
      <c r="N128" s="9">
        <v>-1.5</v>
      </c>
      <c r="O128" s="9">
        <v>-0.5</v>
      </c>
      <c r="P128" s="4" t="s">
        <v>258</v>
      </c>
      <c r="Q128" s="9">
        <v>0</v>
      </c>
      <c r="R128" s="9">
        <v>0</v>
      </c>
      <c r="S128" s="9">
        <f t="shared" si="16"/>
        <v>1.5</v>
      </c>
      <c r="T128" s="9">
        <f t="shared" si="17"/>
        <v>3.5</v>
      </c>
      <c r="U128" s="8">
        <f t="shared" si="18"/>
        <v>1.5</v>
      </c>
      <c r="V128" s="8">
        <f t="shared" si="19"/>
        <v>3.5</v>
      </c>
      <c r="W128" s="4">
        <f t="shared" si="10"/>
        <v>2.5</v>
      </c>
      <c r="X128" s="4">
        <f t="shared" si="11"/>
        <v>1</v>
      </c>
    </row>
    <row r="129" spans="1:24" ht="10.9" customHeight="1" x14ac:dyDescent="0.2">
      <c r="A129" s="4" t="s">
        <v>5</v>
      </c>
      <c r="B129" s="4" t="str">
        <f t="shared" si="12"/>
        <v>R</v>
      </c>
      <c r="C129" s="4" t="s">
        <v>12</v>
      </c>
      <c r="D129" s="4" t="str">
        <f t="shared" si="13"/>
        <v>P</v>
      </c>
      <c r="E129" s="4" t="s">
        <v>152</v>
      </c>
      <c r="F129" s="4" t="str">
        <f t="shared" si="14"/>
        <v>Acc</v>
      </c>
      <c r="G129" s="4" t="s">
        <v>35</v>
      </c>
      <c r="H129" s="4" t="s">
        <v>241</v>
      </c>
      <c r="I129" s="4" t="s">
        <v>87</v>
      </c>
      <c r="J129" s="4" t="str">
        <f t="shared" si="15"/>
        <v>(P) Accommodation, administration, workshop, depots, service facilities: Disruption of natural surface drainage - SW directional characteristics, SW volume, SW quality/TSS, SW flow</v>
      </c>
      <c r="K129" s="9">
        <v>3</v>
      </c>
      <c r="L129" s="9">
        <v>4</v>
      </c>
      <c r="M129" s="4" t="s">
        <v>251</v>
      </c>
      <c r="N129" s="9">
        <v>-1.5</v>
      </c>
      <c r="O129" s="9">
        <v>-0.5</v>
      </c>
      <c r="P129" s="4" t="s">
        <v>258</v>
      </c>
      <c r="Q129" s="9">
        <v>0</v>
      </c>
      <c r="R129" s="9">
        <v>0</v>
      </c>
      <c r="S129" s="9">
        <f t="shared" si="16"/>
        <v>1.5</v>
      </c>
      <c r="T129" s="9">
        <f t="shared" si="17"/>
        <v>3.5</v>
      </c>
      <c r="U129" s="8">
        <f t="shared" si="18"/>
        <v>1.5</v>
      </c>
      <c r="V129" s="8">
        <f t="shared" si="19"/>
        <v>3.5</v>
      </c>
      <c r="W129" s="4">
        <f t="shared" si="10"/>
        <v>2.5</v>
      </c>
      <c r="X129" s="4">
        <f t="shared" si="11"/>
        <v>1</v>
      </c>
    </row>
    <row r="130" spans="1:24" ht="10.9" customHeight="1" x14ac:dyDescent="0.2">
      <c r="A130" s="4" t="s">
        <v>5</v>
      </c>
      <c r="B130" s="4" t="str">
        <f t="shared" si="12"/>
        <v>R</v>
      </c>
      <c r="C130" s="4" t="s">
        <v>13</v>
      </c>
      <c r="D130" s="4" t="str">
        <f t="shared" si="13"/>
        <v>E</v>
      </c>
      <c r="E130" s="4" t="s">
        <v>153</v>
      </c>
      <c r="F130" s="4" t="str">
        <f t="shared" si="14"/>
        <v>Tem</v>
      </c>
      <c r="G130" s="4" t="s">
        <v>35</v>
      </c>
      <c r="H130" s="4" t="s">
        <v>241</v>
      </c>
      <c r="I130" s="4" t="s">
        <v>87</v>
      </c>
      <c r="J130" s="4" t="str">
        <f t="shared" si="15"/>
        <v>(E) Temporary  Accommodation, administration, workshop, depots, service facilities: Disruption of natural surface drainage - SW directional characteristics, SW volume, SW quality/TSS, SW flow</v>
      </c>
      <c r="K130" s="9">
        <v>3</v>
      </c>
      <c r="L130" s="9">
        <v>3</v>
      </c>
      <c r="M130" s="4" t="s">
        <v>251</v>
      </c>
      <c r="N130" s="9">
        <v>-1.5</v>
      </c>
      <c r="O130" s="9">
        <v>-0.5</v>
      </c>
      <c r="P130" s="4" t="s">
        <v>258</v>
      </c>
      <c r="Q130" s="9">
        <v>0</v>
      </c>
      <c r="R130" s="9">
        <v>0</v>
      </c>
      <c r="S130" s="9">
        <f t="shared" si="16"/>
        <v>1.5</v>
      </c>
      <c r="T130" s="9">
        <f t="shared" si="17"/>
        <v>2.5</v>
      </c>
      <c r="U130" s="8">
        <f t="shared" si="18"/>
        <v>1.5</v>
      </c>
      <c r="V130" s="8">
        <f t="shared" si="19"/>
        <v>2.5</v>
      </c>
      <c r="W130" s="4">
        <f t="shared" ref="W130:W193" si="20">T130-(T130-S130)/2</f>
        <v>2</v>
      </c>
      <c r="X130" s="4">
        <f t="shared" ref="X130:X193" si="21">(T130-S130)/2</f>
        <v>0.5</v>
      </c>
    </row>
    <row r="131" spans="1:24" ht="10.9" customHeight="1" x14ac:dyDescent="0.2">
      <c r="A131" s="4" t="s">
        <v>41</v>
      </c>
      <c r="B131" s="4" t="str">
        <f t="shared" ref="B131:B194" si="22">LEFT(A131,1)</f>
        <v>P</v>
      </c>
      <c r="C131" s="4" t="s">
        <v>6</v>
      </c>
      <c r="D131" s="4" t="str">
        <f t="shared" ref="D131:D194" si="23">LEFT(C131,1)</f>
        <v>C</v>
      </c>
      <c r="E131" s="4" t="s">
        <v>154</v>
      </c>
      <c r="F131" s="4" t="str">
        <f t="shared" ref="F131:F194" si="24">LEFT(E131,3)</f>
        <v>Gas</v>
      </c>
      <c r="G131" s="4" t="s">
        <v>35</v>
      </c>
      <c r="H131" s="10" t="s">
        <v>190</v>
      </c>
      <c r="I131" s="10" t="s">
        <v>87</v>
      </c>
      <c r="J131" s="4" t="str">
        <f t="shared" ref="J131:J194" si="25">"("&amp;D131&amp;") "&amp;E131&amp;": "&amp;G131&amp;" - "&amp;H131&amp;"/"&amp;I131</f>
        <v>(C) Gas-gathering  pipeline networks : Disruption of natural surface drainage - SW volume, SW quality/TSS, SW flow</v>
      </c>
      <c r="K131" s="9">
        <v>3</v>
      </c>
      <c r="L131" s="9">
        <v>7</v>
      </c>
      <c r="M131" s="4" t="s">
        <v>251</v>
      </c>
      <c r="N131" s="9">
        <v>0</v>
      </c>
      <c r="O131" s="9">
        <v>1</v>
      </c>
      <c r="P131" s="4" t="s">
        <v>258</v>
      </c>
      <c r="Q131" s="9">
        <v>0</v>
      </c>
      <c r="R131" s="9">
        <v>3.5</v>
      </c>
      <c r="S131" s="9">
        <f t="shared" ref="S131:S194" si="26">K131+N131+Q131</f>
        <v>3</v>
      </c>
      <c r="T131" s="9">
        <f t="shared" ref="T131:T194" si="27">L131+O131+R131</f>
        <v>11.5</v>
      </c>
      <c r="U131" s="8">
        <f t="shared" ref="U131:U194" si="28">$K131+$N131</f>
        <v>3</v>
      </c>
      <c r="V131" s="8">
        <f t="shared" ref="V131:V194" si="29">$L131+$O131</f>
        <v>8</v>
      </c>
      <c r="W131" s="4">
        <f t="shared" si="20"/>
        <v>7.25</v>
      </c>
      <c r="X131" s="4">
        <f t="shared" si="21"/>
        <v>4.25</v>
      </c>
    </row>
    <row r="132" spans="1:24" ht="10.9" customHeight="1" x14ac:dyDescent="0.2">
      <c r="A132" s="4" t="s">
        <v>41</v>
      </c>
      <c r="B132" s="4" t="str">
        <f t="shared" si="22"/>
        <v>P</v>
      </c>
      <c r="C132" s="4" t="s">
        <v>6</v>
      </c>
      <c r="D132" s="4" t="str">
        <f t="shared" si="23"/>
        <v>C</v>
      </c>
      <c r="E132" s="4" t="s">
        <v>111</v>
      </c>
      <c r="F132" s="4" t="str">
        <f t="shared" si="24"/>
        <v>Gas</v>
      </c>
      <c r="G132" s="4" t="s">
        <v>35</v>
      </c>
      <c r="H132" s="10" t="s">
        <v>190</v>
      </c>
      <c r="I132" s="10" t="s">
        <v>87</v>
      </c>
      <c r="J132" s="4" t="str">
        <f t="shared" si="25"/>
        <v>(C) Gas processing plant : Disruption of natural surface drainage - SW volume, SW quality/TSS, SW flow</v>
      </c>
      <c r="K132" s="9">
        <v>4</v>
      </c>
      <c r="L132" s="9">
        <v>6</v>
      </c>
      <c r="M132" s="4" t="s">
        <v>251</v>
      </c>
      <c r="N132" s="9">
        <v>-1</v>
      </c>
      <c r="O132" s="9">
        <v>0</v>
      </c>
      <c r="P132" s="4" t="s">
        <v>258</v>
      </c>
      <c r="Q132" s="9">
        <v>0</v>
      </c>
      <c r="R132" s="9">
        <v>3</v>
      </c>
      <c r="S132" s="9">
        <f t="shared" si="26"/>
        <v>3</v>
      </c>
      <c r="T132" s="9">
        <f t="shared" si="27"/>
        <v>9</v>
      </c>
      <c r="U132" s="8">
        <f t="shared" si="28"/>
        <v>3</v>
      </c>
      <c r="V132" s="8">
        <f t="shared" si="29"/>
        <v>6</v>
      </c>
      <c r="W132" s="4">
        <f t="shared" si="20"/>
        <v>6</v>
      </c>
      <c r="X132" s="4">
        <f t="shared" si="21"/>
        <v>3</v>
      </c>
    </row>
    <row r="133" spans="1:24" ht="10.9" customHeight="1" x14ac:dyDescent="0.2">
      <c r="A133" s="4" t="s">
        <v>41</v>
      </c>
      <c r="B133" s="4" t="str">
        <f t="shared" si="22"/>
        <v>P</v>
      </c>
      <c r="C133" s="4" t="s">
        <v>6</v>
      </c>
      <c r="D133" s="4" t="str">
        <f t="shared" si="23"/>
        <v>C</v>
      </c>
      <c r="E133" s="4" t="s">
        <v>104</v>
      </c>
      <c r="F133" s="4" t="str">
        <f t="shared" si="24"/>
        <v>Hyp</v>
      </c>
      <c r="G133" s="4" t="s">
        <v>35</v>
      </c>
      <c r="H133" s="10" t="s">
        <v>190</v>
      </c>
      <c r="I133" s="10" t="s">
        <v>87</v>
      </c>
      <c r="J133" s="4" t="str">
        <f t="shared" si="25"/>
        <v>(C) Hypersaline brine ponds: Disruption of natural surface drainage - SW volume, SW quality/TSS, SW flow</v>
      </c>
      <c r="K133" s="9">
        <v>4</v>
      </c>
      <c r="L133" s="9">
        <v>6</v>
      </c>
      <c r="M133" s="4" t="s">
        <v>251</v>
      </c>
      <c r="N133" s="9">
        <v>-1</v>
      </c>
      <c r="O133" s="9">
        <v>0</v>
      </c>
      <c r="P133" s="4" t="s">
        <v>258</v>
      </c>
      <c r="Q133" s="9">
        <v>0</v>
      </c>
      <c r="R133" s="9">
        <v>3</v>
      </c>
      <c r="S133" s="9">
        <f t="shared" si="26"/>
        <v>3</v>
      </c>
      <c r="T133" s="9">
        <f t="shared" si="27"/>
        <v>9</v>
      </c>
      <c r="U133" s="8">
        <f t="shared" si="28"/>
        <v>3</v>
      </c>
      <c r="V133" s="8">
        <f t="shared" si="29"/>
        <v>6</v>
      </c>
      <c r="W133" s="4">
        <f t="shared" si="20"/>
        <v>6</v>
      </c>
      <c r="X133" s="4">
        <f t="shared" si="21"/>
        <v>3</v>
      </c>
    </row>
    <row r="134" spans="1:24" ht="10.9" customHeight="1" x14ac:dyDescent="0.2">
      <c r="A134" s="4" t="s">
        <v>41</v>
      </c>
      <c r="B134" s="4" t="str">
        <f t="shared" si="22"/>
        <v>P</v>
      </c>
      <c r="C134" s="4" t="s">
        <v>6</v>
      </c>
      <c r="D134" s="4" t="str">
        <f t="shared" si="23"/>
        <v>C</v>
      </c>
      <c r="E134" s="4" t="s">
        <v>112</v>
      </c>
      <c r="F134" s="4" t="str">
        <f t="shared" si="24"/>
        <v>Wat</v>
      </c>
      <c r="G134" s="4" t="s">
        <v>35</v>
      </c>
      <c r="H134" s="10" t="s">
        <v>190</v>
      </c>
      <c r="I134" s="10" t="s">
        <v>87</v>
      </c>
      <c r="J134" s="4" t="str">
        <f t="shared" si="25"/>
        <v>(C) Water treatment plant (RO, fixed resin, fixed disc, electrochemical, etc): Disruption of natural surface drainage - SW volume, SW quality/TSS, SW flow</v>
      </c>
      <c r="K134" s="9">
        <v>4</v>
      </c>
      <c r="L134" s="9">
        <v>6</v>
      </c>
      <c r="M134" s="4" t="s">
        <v>251</v>
      </c>
      <c r="N134" s="9">
        <v>-1</v>
      </c>
      <c r="O134" s="9">
        <v>0</v>
      </c>
      <c r="P134" s="4" t="s">
        <v>258</v>
      </c>
      <c r="Q134" s="9">
        <v>0</v>
      </c>
      <c r="R134" s="9">
        <v>3</v>
      </c>
      <c r="S134" s="9">
        <f t="shared" si="26"/>
        <v>3</v>
      </c>
      <c r="T134" s="9">
        <f t="shared" si="27"/>
        <v>9</v>
      </c>
      <c r="U134" s="8">
        <f t="shared" si="28"/>
        <v>3</v>
      </c>
      <c r="V134" s="8">
        <f t="shared" si="29"/>
        <v>6</v>
      </c>
      <c r="W134" s="4">
        <f t="shared" si="20"/>
        <v>6</v>
      </c>
      <c r="X134" s="4">
        <f t="shared" si="21"/>
        <v>3</v>
      </c>
    </row>
    <row r="135" spans="1:24" ht="10.9" customHeight="1" x14ac:dyDescent="0.2">
      <c r="A135" s="4" t="s">
        <v>41</v>
      </c>
      <c r="B135" s="4" t="str">
        <f t="shared" si="22"/>
        <v>P</v>
      </c>
      <c r="C135" s="4" t="s">
        <v>6</v>
      </c>
      <c r="D135" s="4" t="str">
        <f t="shared" si="23"/>
        <v>C</v>
      </c>
      <c r="E135" s="4" t="s">
        <v>43</v>
      </c>
      <c r="F135" s="4" t="str">
        <f t="shared" si="24"/>
        <v>Gas</v>
      </c>
      <c r="G135" s="4" t="s">
        <v>35</v>
      </c>
      <c r="H135" s="10" t="s">
        <v>190</v>
      </c>
      <c r="I135" s="10" t="s">
        <v>87</v>
      </c>
      <c r="J135" s="4" t="str">
        <f t="shared" si="25"/>
        <v>(C) Gas compression stations: Disruption of natural surface drainage - SW volume, SW quality/TSS, SW flow</v>
      </c>
      <c r="K135" s="9">
        <v>3</v>
      </c>
      <c r="L135" s="9">
        <v>4</v>
      </c>
      <c r="M135" s="4" t="s">
        <v>251</v>
      </c>
      <c r="N135" s="9">
        <v>-1.5</v>
      </c>
      <c r="O135" s="9">
        <v>-0.5</v>
      </c>
      <c r="P135" s="4" t="s">
        <v>258</v>
      </c>
      <c r="Q135" s="9">
        <v>0</v>
      </c>
      <c r="R135" s="9">
        <v>3</v>
      </c>
      <c r="S135" s="9">
        <f t="shared" si="26"/>
        <v>1.5</v>
      </c>
      <c r="T135" s="9">
        <f t="shared" si="27"/>
        <v>6.5</v>
      </c>
      <c r="U135" s="8">
        <f t="shared" si="28"/>
        <v>1.5</v>
      </c>
      <c r="V135" s="8">
        <f t="shared" si="29"/>
        <v>3.5</v>
      </c>
      <c r="W135" s="4">
        <f t="shared" si="20"/>
        <v>4</v>
      </c>
      <c r="X135" s="4">
        <f t="shared" si="21"/>
        <v>2.5</v>
      </c>
    </row>
    <row r="136" spans="1:24" ht="10.9" customHeight="1" x14ac:dyDescent="0.2">
      <c r="A136" s="4" t="s">
        <v>41</v>
      </c>
      <c r="B136" s="4" t="str">
        <f t="shared" si="22"/>
        <v>P</v>
      </c>
      <c r="C136" s="4" t="s">
        <v>6</v>
      </c>
      <c r="D136" s="4" t="str">
        <f t="shared" si="23"/>
        <v>C</v>
      </c>
      <c r="E136" s="4" t="s">
        <v>114</v>
      </c>
      <c r="F136" s="4" t="str">
        <f t="shared" si="24"/>
        <v>Pow</v>
      </c>
      <c r="G136" s="4" t="s">
        <v>35</v>
      </c>
      <c r="H136" s="10" t="s">
        <v>190</v>
      </c>
      <c r="I136" s="10" t="s">
        <v>87</v>
      </c>
      <c r="J136" s="4" t="str">
        <f t="shared" si="25"/>
        <v>(C) Power generation facility (for processing plant): Disruption of natural surface drainage - SW volume, SW quality/TSS, SW flow</v>
      </c>
      <c r="K136" s="9">
        <v>3</v>
      </c>
      <c r="L136" s="9">
        <v>4</v>
      </c>
      <c r="M136" s="4" t="s">
        <v>251</v>
      </c>
      <c r="N136" s="9">
        <v>-1.5</v>
      </c>
      <c r="O136" s="9">
        <v>-0.5</v>
      </c>
      <c r="P136" s="4" t="s">
        <v>258</v>
      </c>
      <c r="Q136" s="9">
        <v>0</v>
      </c>
      <c r="R136" s="9">
        <v>3</v>
      </c>
      <c r="S136" s="9">
        <f t="shared" si="26"/>
        <v>1.5</v>
      </c>
      <c r="T136" s="9">
        <f t="shared" si="27"/>
        <v>6.5</v>
      </c>
      <c r="U136" s="8">
        <f t="shared" si="28"/>
        <v>1.5</v>
      </c>
      <c r="V136" s="8">
        <f t="shared" si="29"/>
        <v>3.5</v>
      </c>
      <c r="W136" s="4">
        <f t="shared" si="20"/>
        <v>4</v>
      </c>
      <c r="X136" s="4">
        <f t="shared" si="21"/>
        <v>2.5</v>
      </c>
    </row>
    <row r="137" spans="1:24" ht="10.9" customHeight="1" x14ac:dyDescent="0.2">
      <c r="A137" s="4" t="s">
        <v>41</v>
      </c>
      <c r="B137" s="4" t="str">
        <f t="shared" si="22"/>
        <v>P</v>
      </c>
      <c r="C137" s="4" t="s">
        <v>6</v>
      </c>
      <c r="D137" s="4" t="str">
        <f t="shared" si="23"/>
        <v>C</v>
      </c>
      <c r="E137" s="4" t="s">
        <v>42</v>
      </c>
      <c r="F137" s="4" t="str">
        <f t="shared" si="24"/>
        <v>Fue</v>
      </c>
      <c r="G137" s="4" t="s">
        <v>35</v>
      </c>
      <c r="H137" s="4" t="s">
        <v>188</v>
      </c>
      <c r="I137" s="4" t="s">
        <v>227</v>
      </c>
      <c r="J137" s="4" t="str">
        <f t="shared" si="25"/>
        <v>(C) Fuel and oil storage facilities: Disruption of natural surface drainage - SW volume, SW quality, GW quantity/TSS, SW flow, TDS</v>
      </c>
      <c r="K137" s="9">
        <v>3</v>
      </c>
      <c r="L137" s="9">
        <v>3</v>
      </c>
      <c r="M137" s="4" t="s">
        <v>251</v>
      </c>
      <c r="N137" s="9">
        <v>-1.5</v>
      </c>
      <c r="O137" s="9">
        <v>-0.5</v>
      </c>
      <c r="P137" s="4" t="s">
        <v>258</v>
      </c>
      <c r="Q137" s="9">
        <v>0</v>
      </c>
      <c r="R137" s="9">
        <v>3</v>
      </c>
      <c r="S137" s="9">
        <f t="shared" si="26"/>
        <v>1.5</v>
      </c>
      <c r="T137" s="9">
        <f t="shared" si="27"/>
        <v>5.5</v>
      </c>
      <c r="U137" s="8">
        <f t="shared" si="28"/>
        <v>1.5</v>
      </c>
      <c r="V137" s="8">
        <f t="shared" si="29"/>
        <v>2.5</v>
      </c>
      <c r="W137" s="4">
        <f t="shared" si="20"/>
        <v>3.5</v>
      </c>
      <c r="X137" s="4">
        <f t="shared" si="21"/>
        <v>2</v>
      </c>
    </row>
    <row r="138" spans="1:24" ht="9.75" customHeight="1" x14ac:dyDescent="0.2">
      <c r="A138" s="4" t="s">
        <v>3</v>
      </c>
      <c r="B138" s="4" t="str">
        <f t="shared" si="22"/>
        <v>W</v>
      </c>
      <c r="C138" s="4" t="s">
        <v>12</v>
      </c>
      <c r="D138" s="4" t="str">
        <f t="shared" si="23"/>
        <v>P</v>
      </c>
      <c r="E138" s="4" t="s">
        <v>157</v>
      </c>
      <c r="F138" s="4" t="str">
        <f t="shared" si="24"/>
        <v>Wat</v>
      </c>
      <c r="G138" s="4" t="s">
        <v>181</v>
      </c>
      <c r="H138" s="4" t="s">
        <v>237</v>
      </c>
      <c r="I138" s="4" t="s">
        <v>237</v>
      </c>
      <c r="J138" s="4" t="str">
        <f t="shared" si="25"/>
        <v>(P) Water and gas extraction: Aquifer depressurisation (non-target, non-reservoir) - change in GW pressure/change in GW pressure</v>
      </c>
      <c r="K138" s="9">
        <v>4</v>
      </c>
      <c r="L138" s="9">
        <v>8</v>
      </c>
      <c r="M138" s="4" t="s">
        <v>78</v>
      </c>
      <c r="N138" s="9">
        <v>-1.5</v>
      </c>
      <c r="O138" s="9">
        <v>-0.5</v>
      </c>
      <c r="P138" s="4" t="s">
        <v>258</v>
      </c>
      <c r="Q138" s="9">
        <v>3</v>
      </c>
      <c r="R138" s="9">
        <v>4</v>
      </c>
      <c r="S138" s="9">
        <f t="shared" si="26"/>
        <v>5.5</v>
      </c>
      <c r="T138" s="9">
        <f t="shared" si="27"/>
        <v>11.5</v>
      </c>
      <c r="U138" s="8">
        <f t="shared" si="28"/>
        <v>2.5</v>
      </c>
      <c r="V138" s="8">
        <f t="shared" si="29"/>
        <v>7.5</v>
      </c>
      <c r="W138" s="4">
        <f t="shared" si="20"/>
        <v>8.5</v>
      </c>
      <c r="X138" s="4">
        <f t="shared" si="21"/>
        <v>3</v>
      </c>
    </row>
    <row r="139" spans="1:24" ht="10.9" customHeight="1" x14ac:dyDescent="0.2">
      <c r="A139" s="4" t="s">
        <v>3</v>
      </c>
      <c r="B139" s="4" t="str">
        <f t="shared" si="22"/>
        <v>W</v>
      </c>
      <c r="C139" s="4" t="s">
        <v>12</v>
      </c>
      <c r="D139" s="4" t="str">
        <f t="shared" si="23"/>
        <v>P</v>
      </c>
      <c r="E139" s="4" t="s">
        <v>157</v>
      </c>
      <c r="F139" s="4" t="str">
        <f t="shared" si="24"/>
        <v>Wat</v>
      </c>
      <c r="G139" s="4" t="s">
        <v>37</v>
      </c>
      <c r="H139" s="4" t="s">
        <v>237</v>
      </c>
      <c r="I139" s="4" t="s">
        <v>237</v>
      </c>
      <c r="J139" s="4" t="str">
        <f t="shared" si="25"/>
        <v>(P) Water and gas extraction: Aquifer depressurisation (coal seam) - change in GW pressure/change in GW pressure</v>
      </c>
      <c r="K139" s="9">
        <v>7</v>
      </c>
      <c r="L139" s="9">
        <v>8</v>
      </c>
      <c r="M139" s="4" t="s">
        <v>250</v>
      </c>
      <c r="N139" s="9">
        <v>2</v>
      </c>
      <c r="O139" s="9">
        <v>2.5</v>
      </c>
      <c r="P139" s="4" t="s">
        <v>258</v>
      </c>
      <c r="Q139" s="9">
        <v>0</v>
      </c>
      <c r="R139" s="9">
        <v>0.5</v>
      </c>
      <c r="S139" s="9">
        <f t="shared" si="26"/>
        <v>9</v>
      </c>
      <c r="T139" s="9">
        <f t="shared" si="27"/>
        <v>11</v>
      </c>
      <c r="U139" s="8">
        <f t="shared" si="28"/>
        <v>9</v>
      </c>
      <c r="V139" s="8">
        <f t="shared" si="29"/>
        <v>10.5</v>
      </c>
      <c r="W139" s="4">
        <f t="shared" si="20"/>
        <v>10</v>
      </c>
      <c r="X139" s="4">
        <f t="shared" si="21"/>
        <v>1</v>
      </c>
    </row>
    <row r="140" spans="1:24" ht="10.9" customHeight="1" x14ac:dyDescent="0.2">
      <c r="A140" s="4" t="s">
        <v>3</v>
      </c>
      <c r="B140" s="4" t="str">
        <f t="shared" si="22"/>
        <v>W</v>
      </c>
      <c r="C140" s="4" t="s">
        <v>12</v>
      </c>
      <c r="D140" s="4" t="str">
        <f t="shared" si="23"/>
        <v>P</v>
      </c>
      <c r="E140" s="4" t="s">
        <v>157</v>
      </c>
      <c r="F140" s="4" t="str">
        <f t="shared" si="24"/>
        <v>Wat</v>
      </c>
      <c r="G140" s="4" t="s">
        <v>39</v>
      </c>
      <c r="H140" s="4" t="s">
        <v>240</v>
      </c>
      <c r="I140" s="4" t="s">
        <v>39</v>
      </c>
      <c r="J140" s="4" t="str">
        <f t="shared" si="25"/>
        <v>(P) Water and gas extraction: Subsidence - SW directional characteristics/Subsidence</v>
      </c>
      <c r="K140" s="9">
        <v>3</v>
      </c>
      <c r="L140" s="9">
        <v>5</v>
      </c>
      <c r="M140" s="4" t="s">
        <v>79</v>
      </c>
      <c r="N140" s="9">
        <v>-2.5</v>
      </c>
      <c r="O140" s="9">
        <v>-0.5</v>
      </c>
      <c r="P140" s="4" t="s">
        <v>258</v>
      </c>
      <c r="Q140" s="9">
        <v>2</v>
      </c>
      <c r="R140" s="9">
        <v>3</v>
      </c>
      <c r="S140" s="9">
        <f t="shared" si="26"/>
        <v>2.5</v>
      </c>
      <c r="T140" s="9">
        <f t="shared" si="27"/>
        <v>7.5</v>
      </c>
      <c r="U140" s="8">
        <f t="shared" si="28"/>
        <v>0.5</v>
      </c>
      <c r="V140" s="8">
        <f t="shared" si="29"/>
        <v>4.5</v>
      </c>
      <c r="W140" s="4">
        <f t="shared" si="20"/>
        <v>5</v>
      </c>
      <c r="X140" s="4">
        <f t="shared" si="21"/>
        <v>2.5</v>
      </c>
    </row>
    <row r="141" spans="1:24" ht="10.9" customHeight="1" x14ac:dyDescent="0.2">
      <c r="A141" s="4" t="s">
        <v>3</v>
      </c>
      <c r="B141" s="4" t="str">
        <f t="shared" si="22"/>
        <v>W</v>
      </c>
      <c r="C141" s="4" t="s">
        <v>6</v>
      </c>
      <c r="D141" s="4" t="str">
        <f t="shared" si="23"/>
        <v>C</v>
      </c>
      <c r="E141" s="4" t="s">
        <v>10</v>
      </c>
      <c r="F141" s="4" t="str">
        <f t="shared" si="24"/>
        <v>Sit</v>
      </c>
      <c r="G141" s="4" t="s">
        <v>35</v>
      </c>
      <c r="H141" s="4" t="s">
        <v>241</v>
      </c>
      <c r="I141" s="4" t="s">
        <v>87</v>
      </c>
      <c r="J141" s="4" t="str">
        <f t="shared" si="25"/>
        <v>(C) Site preparation: Disruption of natural surface drainage - SW directional characteristics, SW volume, SW quality/TSS, SW flow</v>
      </c>
      <c r="K141" s="9">
        <v>3</v>
      </c>
      <c r="L141" s="9">
        <v>5</v>
      </c>
      <c r="M141" s="4" t="s">
        <v>251</v>
      </c>
      <c r="N141" s="9">
        <v>-1</v>
      </c>
      <c r="O141" s="9">
        <v>1</v>
      </c>
      <c r="P141" s="4" t="s">
        <v>258</v>
      </c>
      <c r="Q141" s="9">
        <v>0</v>
      </c>
      <c r="R141" s="9">
        <v>0</v>
      </c>
      <c r="S141" s="9">
        <f t="shared" si="26"/>
        <v>2</v>
      </c>
      <c r="T141" s="9">
        <f t="shared" si="27"/>
        <v>6</v>
      </c>
      <c r="U141" s="8">
        <f t="shared" si="28"/>
        <v>2</v>
      </c>
      <c r="V141" s="8">
        <f t="shared" si="29"/>
        <v>6</v>
      </c>
      <c r="W141" s="4">
        <f t="shared" si="20"/>
        <v>4</v>
      </c>
      <c r="X141" s="4">
        <f t="shared" si="21"/>
        <v>2</v>
      </c>
    </row>
    <row r="142" spans="1:24" ht="10.9" customHeight="1" x14ac:dyDescent="0.2">
      <c r="A142" s="4" t="s">
        <v>41</v>
      </c>
      <c r="B142" s="4" t="str">
        <f t="shared" si="22"/>
        <v>P</v>
      </c>
      <c r="C142" s="4" t="s">
        <v>6</v>
      </c>
      <c r="D142" s="4" t="str">
        <f t="shared" si="23"/>
        <v>C</v>
      </c>
      <c r="E142" s="4" t="s">
        <v>160</v>
      </c>
      <c r="F142" s="4" t="str">
        <f t="shared" si="24"/>
        <v>Bri</v>
      </c>
      <c r="G142" s="4" t="s">
        <v>50</v>
      </c>
      <c r="H142" s="4" t="s">
        <v>147</v>
      </c>
      <c r="I142" s="4" t="s">
        <v>194</v>
      </c>
      <c r="J142" s="4" t="str">
        <f t="shared" si="25"/>
        <v>(C) Brine storage ponds, pumps and water disposal pipelines: Impacts of ground support staff - SW quality/Pollutants (e.g. metals/trace elements/sulfides/phosphorous)</v>
      </c>
      <c r="K142" s="9">
        <v>3</v>
      </c>
      <c r="L142" s="9">
        <v>4</v>
      </c>
      <c r="M142" s="4" t="s">
        <v>51</v>
      </c>
      <c r="N142" s="9">
        <v>-2</v>
      </c>
      <c r="O142" s="9">
        <v>-1</v>
      </c>
      <c r="P142" s="4" t="s">
        <v>258</v>
      </c>
      <c r="Q142" s="9">
        <v>0</v>
      </c>
      <c r="R142" s="9">
        <v>0</v>
      </c>
      <c r="S142" s="9">
        <f t="shared" si="26"/>
        <v>1</v>
      </c>
      <c r="T142" s="9">
        <f t="shared" si="27"/>
        <v>3</v>
      </c>
      <c r="U142" s="8">
        <f t="shared" si="28"/>
        <v>1</v>
      </c>
      <c r="V142" s="8">
        <f t="shared" si="29"/>
        <v>3</v>
      </c>
      <c r="W142" s="4">
        <f t="shared" si="20"/>
        <v>2</v>
      </c>
      <c r="X142" s="4">
        <f t="shared" si="21"/>
        <v>1</v>
      </c>
    </row>
    <row r="143" spans="1:24" ht="10.9" customHeight="1" x14ac:dyDescent="0.2">
      <c r="A143" s="4" t="s">
        <v>4</v>
      </c>
      <c r="B143" s="4" t="str">
        <f t="shared" si="22"/>
        <v>P</v>
      </c>
      <c r="C143" s="4" t="s">
        <v>6</v>
      </c>
      <c r="D143" s="4" t="str">
        <f t="shared" si="23"/>
        <v>C</v>
      </c>
      <c r="E143" s="4" t="s">
        <v>169</v>
      </c>
      <c r="F143" s="4" t="str">
        <f t="shared" si="24"/>
        <v>Gas</v>
      </c>
      <c r="G143" s="4" t="s">
        <v>50</v>
      </c>
      <c r="H143" s="4" t="s">
        <v>147</v>
      </c>
      <c r="I143" s="4" t="s">
        <v>194</v>
      </c>
      <c r="J143" s="4" t="str">
        <f t="shared" si="25"/>
        <v>(C) Gas and water-gathering pipeline networks (well to processing plant): Impacts of ground support staff - SW quality/Pollutants (e.g. metals/trace elements/sulfides/phosphorous)</v>
      </c>
      <c r="K143" s="9">
        <v>3</v>
      </c>
      <c r="L143" s="9">
        <v>4</v>
      </c>
      <c r="M143" s="4" t="s">
        <v>51</v>
      </c>
      <c r="N143" s="9">
        <v>-2</v>
      </c>
      <c r="O143" s="9">
        <v>-1</v>
      </c>
      <c r="P143" s="4" t="s">
        <v>258</v>
      </c>
      <c r="Q143" s="9">
        <v>0</v>
      </c>
      <c r="R143" s="9">
        <v>0</v>
      </c>
      <c r="S143" s="9">
        <f t="shared" si="26"/>
        <v>1</v>
      </c>
      <c r="T143" s="9">
        <f t="shared" si="27"/>
        <v>3</v>
      </c>
      <c r="U143" s="8">
        <f t="shared" si="28"/>
        <v>1</v>
      </c>
      <c r="V143" s="8">
        <f t="shared" si="29"/>
        <v>3</v>
      </c>
      <c r="W143" s="4">
        <f t="shared" si="20"/>
        <v>2</v>
      </c>
      <c r="X143" s="4">
        <f t="shared" si="21"/>
        <v>1</v>
      </c>
    </row>
    <row r="144" spans="1:24" ht="10.9" customHeight="1" x14ac:dyDescent="0.2">
      <c r="A144" s="4" t="s">
        <v>41</v>
      </c>
      <c r="B144" s="4" t="str">
        <f t="shared" si="22"/>
        <v>P</v>
      </c>
      <c r="C144" s="4" t="s">
        <v>6</v>
      </c>
      <c r="D144" s="4" t="str">
        <f t="shared" si="23"/>
        <v>C</v>
      </c>
      <c r="E144" s="4" t="s">
        <v>111</v>
      </c>
      <c r="F144" s="4" t="str">
        <f t="shared" si="24"/>
        <v>Gas</v>
      </c>
      <c r="G144" s="4" t="s">
        <v>50</v>
      </c>
      <c r="H144" s="4" t="s">
        <v>147</v>
      </c>
      <c r="I144" s="4" t="s">
        <v>194</v>
      </c>
      <c r="J144" s="4" t="str">
        <f t="shared" si="25"/>
        <v>(C) Gas processing plant : Impacts of ground support staff - SW quality/Pollutants (e.g. metals/trace elements/sulfides/phosphorous)</v>
      </c>
      <c r="K144" s="9">
        <v>3</v>
      </c>
      <c r="L144" s="9">
        <v>4</v>
      </c>
      <c r="M144" s="4" t="s">
        <v>51</v>
      </c>
      <c r="N144" s="9">
        <v>-2</v>
      </c>
      <c r="O144" s="9">
        <v>-1</v>
      </c>
      <c r="P144" s="4" t="s">
        <v>258</v>
      </c>
      <c r="Q144" s="9">
        <v>0</v>
      </c>
      <c r="R144" s="9">
        <v>0</v>
      </c>
      <c r="S144" s="9">
        <f t="shared" si="26"/>
        <v>1</v>
      </c>
      <c r="T144" s="9">
        <f t="shared" si="27"/>
        <v>3</v>
      </c>
      <c r="U144" s="8">
        <f t="shared" si="28"/>
        <v>1</v>
      </c>
      <c r="V144" s="8">
        <f t="shared" si="29"/>
        <v>3</v>
      </c>
      <c r="W144" s="4">
        <f t="shared" si="20"/>
        <v>2</v>
      </c>
      <c r="X144" s="4">
        <f t="shared" si="21"/>
        <v>1</v>
      </c>
    </row>
    <row r="145" spans="1:24" s="3" customFormat="1" ht="10.9" customHeight="1" x14ac:dyDescent="0.2">
      <c r="A145" s="4" t="s">
        <v>41</v>
      </c>
      <c r="B145" s="4" t="str">
        <f t="shared" si="22"/>
        <v>P</v>
      </c>
      <c r="C145" s="4" t="s">
        <v>6</v>
      </c>
      <c r="D145" s="4" t="str">
        <f t="shared" si="23"/>
        <v>C</v>
      </c>
      <c r="E145" s="4" t="s">
        <v>104</v>
      </c>
      <c r="F145" s="4" t="str">
        <f t="shared" si="24"/>
        <v>Hyp</v>
      </c>
      <c r="G145" s="4" t="s">
        <v>50</v>
      </c>
      <c r="H145" s="4" t="s">
        <v>147</v>
      </c>
      <c r="I145" s="4" t="s">
        <v>194</v>
      </c>
      <c r="J145" s="4" t="str">
        <f t="shared" si="25"/>
        <v>(C) Hypersaline brine ponds: Impacts of ground support staff - SW quality/Pollutants (e.g. metals/trace elements/sulfides/phosphorous)</v>
      </c>
      <c r="K145" s="9">
        <v>3</v>
      </c>
      <c r="L145" s="9">
        <v>4</v>
      </c>
      <c r="M145" s="4" t="s">
        <v>51</v>
      </c>
      <c r="N145" s="9">
        <v>-2</v>
      </c>
      <c r="O145" s="9">
        <v>-1</v>
      </c>
      <c r="P145" s="4" t="s">
        <v>258</v>
      </c>
      <c r="Q145" s="9">
        <v>0</v>
      </c>
      <c r="R145" s="9">
        <v>0</v>
      </c>
      <c r="S145" s="9">
        <f t="shared" si="26"/>
        <v>1</v>
      </c>
      <c r="T145" s="9">
        <f t="shared" si="27"/>
        <v>3</v>
      </c>
      <c r="U145" s="8">
        <f t="shared" si="28"/>
        <v>1</v>
      </c>
      <c r="V145" s="8">
        <f t="shared" si="29"/>
        <v>3</v>
      </c>
      <c r="W145" s="4">
        <f t="shared" si="20"/>
        <v>2</v>
      </c>
      <c r="X145" s="4">
        <f t="shared" si="21"/>
        <v>1</v>
      </c>
    </row>
    <row r="146" spans="1:24" ht="10.9" customHeight="1" x14ac:dyDescent="0.2">
      <c r="A146" s="4" t="s">
        <v>41</v>
      </c>
      <c r="B146" s="4" t="str">
        <f t="shared" si="22"/>
        <v>P</v>
      </c>
      <c r="C146" s="4" t="s">
        <v>6</v>
      </c>
      <c r="D146" s="4" t="str">
        <f t="shared" si="23"/>
        <v>C</v>
      </c>
      <c r="E146" s="4" t="s">
        <v>113</v>
      </c>
      <c r="F146" s="4" t="str">
        <f t="shared" si="24"/>
        <v>Tre</v>
      </c>
      <c r="G146" s="4" t="s">
        <v>50</v>
      </c>
      <c r="H146" s="4" t="s">
        <v>147</v>
      </c>
      <c r="I146" s="4" t="s">
        <v>194</v>
      </c>
      <c r="J146" s="4" t="str">
        <f t="shared" si="25"/>
        <v>(C) Treated water pond: Impacts of ground support staff - SW quality/Pollutants (e.g. metals/trace elements/sulfides/phosphorous)</v>
      </c>
      <c r="K146" s="9">
        <v>3</v>
      </c>
      <c r="L146" s="9">
        <v>4</v>
      </c>
      <c r="M146" s="4" t="s">
        <v>51</v>
      </c>
      <c r="N146" s="9">
        <v>-2</v>
      </c>
      <c r="O146" s="9">
        <v>-1</v>
      </c>
      <c r="P146" s="4" t="s">
        <v>258</v>
      </c>
      <c r="Q146" s="9">
        <v>0</v>
      </c>
      <c r="R146" s="9">
        <v>0</v>
      </c>
      <c r="S146" s="9">
        <f t="shared" si="26"/>
        <v>1</v>
      </c>
      <c r="T146" s="9">
        <f t="shared" si="27"/>
        <v>3</v>
      </c>
      <c r="U146" s="8">
        <f t="shared" si="28"/>
        <v>1</v>
      </c>
      <c r="V146" s="8">
        <f t="shared" si="29"/>
        <v>3</v>
      </c>
      <c r="W146" s="4">
        <f t="shared" si="20"/>
        <v>2</v>
      </c>
      <c r="X146" s="4">
        <f t="shared" si="21"/>
        <v>1</v>
      </c>
    </row>
    <row r="147" spans="1:24" ht="10.9" customHeight="1" x14ac:dyDescent="0.2">
      <c r="A147" s="4" t="s">
        <v>4</v>
      </c>
      <c r="B147" s="4" t="str">
        <f t="shared" si="22"/>
        <v>P</v>
      </c>
      <c r="C147" s="4" t="s">
        <v>6</v>
      </c>
      <c r="D147" s="4" t="str">
        <f t="shared" si="23"/>
        <v>C</v>
      </c>
      <c r="E147" s="4" t="s">
        <v>132</v>
      </c>
      <c r="F147" s="4" t="str">
        <f t="shared" si="24"/>
        <v>Tru</v>
      </c>
      <c r="G147" s="4" t="s">
        <v>50</v>
      </c>
      <c r="H147" s="4" t="s">
        <v>147</v>
      </c>
      <c r="I147" s="4" t="s">
        <v>194</v>
      </c>
      <c r="J147" s="4" t="str">
        <f t="shared" si="25"/>
        <v>(C) Trunk gas pipelines and associated easements (processing plant to town): Impacts of ground support staff - SW quality/Pollutants (e.g. metals/trace elements/sulfides/phosphorous)</v>
      </c>
      <c r="K147" s="9">
        <v>3</v>
      </c>
      <c r="L147" s="9">
        <v>4</v>
      </c>
      <c r="M147" s="4" t="s">
        <v>51</v>
      </c>
      <c r="N147" s="9">
        <v>-2</v>
      </c>
      <c r="O147" s="9">
        <v>-1</v>
      </c>
      <c r="P147" s="4" t="s">
        <v>258</v>
      </c>
      <c r="Q147" s="9">
        <v>0</v>
      </c>
      <c r="R147" s="9">
        <v>0</v>
      </c>
      <c r="S147" s="9">
        <f t="shared" si="26"/>
        <v>1</v>
      </c>
      <c r="T147" s="9">
        <f t="shared" si="27"/>
        <v>3</v>
      </c>
      <c r="U147" s="8">
        <f t="shared" si="28"/>
        <v>1</v>
      </c>
      <c r="V147" s="8">
        <f t="shared" si="29"/>
        <v>3</v>
      </c>
      <c r="W147" s="4">
        <f t="shared" si="20"/>
        <v>2</v>
      </c>
      <c r="X147" s="4">
        <f t="shared" si="21"/>
        <v>1</v>
      </c>
    </row>
    <row r="148" spans="1:24" ht="10.9" customHeight="1" x14ac:dyDescent="0.2">
      <c r="A148" s="4" t="s">
        <v>41</v>
      </c>
      <c r="B148" s="4" t="str">
        <f t="shared" si="22"/>
        <v>P</v>
      </c>
      <c r="C148" s="4" t="s">
        <v>6</v>
      </c>
      <c r="D148" s="4" t="str">
        <f t="shared" si="23"/>
        <v>C</v>
      </c>
      <c r="E148" s="4" t="s">
        <v>112</v>
      </c>
      <c r="F148" s="4" t="str">
        <f t="shared" si="24"/>
        <v>Wat</v>
      </c>
      <c r="G148" s="4" t="s">
        <v>50</v>
      </c>
      <c r="H148" s="4" t="s">
        <v>147</v>
      </c>
      <c r="I148" s="4" t="s">
        <v>194</v>
      </c>
      <c r="J148" s="4" t="str">
        <f t="shared" si="25"/>
        <v>(C) Water treatment plant (RO, fixed resin, fixed disc, electrochemical, etc): Impacts of ground support staff - SW quality/Pollutants (e.g. metals/trace elements/sulfides/phosphorous)</v>
      </c>
      <c r="K148" s="9">
        <v>3</v>
      </c>
      <c r="L148" s="9">
        <v>4</v>
      </c>
      <c r="M148" s="4" t="s">
        <v>51</v>
      </c>
      <c r="N148" s="9">
        <v>-2</v>
      </c>
      <c r="O148" s="9">
        <v>-1</v>
      </c>
      <c r="P148" s="4" t="s">
        <v>258</v>
      </c>
      <c r="Q148" s="9">
        <v>0</v>
      </c>
      <c r="R148" s="9">
        <v>0</v>
      </c>
      <c r="S148" s="9">
        <f t="shared" si="26"/>
        <v>1</v>
      </c>
      <c r="T148" s="9">
        <f t="shared" si="27"/>
        <v>3</v>
      </c>
      <c r="U148" s="8">
        <f t="shared" si="28"/>
        <v>1</v>
      </c>
      <c r="V148" s="8">
        <f t="shared" si="29"/>
        <v>3</v>
      </c>
      <c r="W148" s="4">
        <f t="shared" si="20"/>
        <v>2</v>
      </c>
      <c r="X148" s="4">
        <f t="shared" si="21"/>
        <v>1</v>
      </c>
    </row>
    <row r="149" spans="1:24" ht="10.9" customHeight="1" x14ac:dyDescent="0.2">
      <c r="A149" s="4" t="s">
        <v>41</v>
      </c>
      <c r="B149" s="4" t="str">
        <f t="shared" si="22"/>
        <v>P</v>
      </c>
      <c r="C149" s="4" t="s">
        <v>7</v>
      </c>
      <c r="D149" s="4" t="str">
        <f t="shared" si="23"/>
        <v>D</v>
      </c>
      <c r="E149" s="4" t="s">
        <v>123</v>
      </c>
      <c r="F149" s="4" t="str">
        <f t="shared" si="24"/>
        <v>Pro</v>
      </c>
      <c r="G149" s="4" t="s">
        <v>50</v>
      </c>
      <c r="H149" s="4" t="s">
        <v>147</v>
      </c>
      <c r="I149" s="4" t="s">
        <v>194</v>
      </c>
      <c r="J149" s="4" t="str">
        <f t="shared" si="25"/>
        <v>(D) Process production plant: Impacts of ground support staff - SW quality/Pollutants (e.g. metals/trace elements/sulfides/phosphorous)</v>
      </c>
      <c r="K149" s="9">
        <v>3</v>
      </c>
      <c r="L149" s="9">
        <v>4</v>
      </c>
      <c r="M149" s="4" t="s">
        <v>51</v>
      </c>
      <c r="N149" s="9">
        <v>-2</v>
      </c>
      <c r="O149" s="9">
        <v>-1</v>
      </c>
      <c r="P149" s="4" t="s">
        <v>258</v>
      </c>
      <c r="Q149" s="9">
        <v>0</v>
      </c>
      <c r="R149" s="9">
        <v>0</v>
      </c>
      <c r="S149" s="9">
        <f t="shared" si="26"/>
        <v>1</v>
      </c>
      <c r="T149" s="9">
        <f t="shared" si="27"/>
        <v>3</v>
      </c>
      <c r="U149" s="8">
        <f t="shared" si="28"/>
        <v>1</v>
      </c>
      <c r="V149" s="8">
        <f t="shared" si="29"/>
        <v>3</v>
      </c>
      <c r="W149" s="4">
        <f t="shared" si="20"/>
        <v>2</v>
      </c>
      <c r="X149" s="4">
        <f t="shared" si="21"/>
        <v>1</v>
      </c>
    </row>
    <row r="150" spans="1:24" ht="10.9" customHeight="1" x14ac:dyDescent="0.2">
      <c r="A150" s="4" t="s">
        <v>5</v>
      </c>
      <c r="B150" s="4" t="str">
        <f t="shared" si="22"/>
        <v>R</v>
      </c>
      <c r="C150" s="4" t="s">
        <v>6</v>
      </c>
      <c r="D150" s="4" t="str">
        <f t="shared" si="23"/>
        <v>C</v>
      </c>
      <c r="E150" s="4" t="s">
        <v>162</v>
      </c>
      <c r="F150" s="4" t="str">
        <f t="shared" si="24"/>
        <v>Con</v>
      </c>
      <c r="G150" s="4" t="s">
        <v>50</v>
      </c>
      <c r="H150" s="4" t="s">
        <v>147</v>
      </c>
      <c r="I150" s="4" t="s">
        <v>194</v>
      </c>
      <c r="J150" s="4" t="str">
        <f t="shared" si="25"/>
        <v>(C) Construction of access roads and easements (e.g. for drilling rigs and equipment): Impacts of ground support staff - SW quality/Pollutants (e.g. metals/trace elements/sulfides/phosphorous)</v>
      </c>
      <c r="K150" s="9">
        <v>3</v>
      </c>
      <c r="L150" s="9">
        <v>4</v>
      </c>
      <c r="M150" s="4" t="s">
        <v>51</v>
      </c>
      <c r="N150" s="9">
        <v>-3</v>
      </c>
      <c r="O150" s="9">
        <v>-1.5</v>
      </c>
      <c r="P150" s="4" t="s">
        <v>258</v>
      </c>
      <c r="Q150" s="9">
        <v>0</v>
      </c>
      <c r="R150" s="9">
        <v>0</v>
      </c>
      <c r="S150" s="9">
        <f t="shared" si="26"/>
        <v>0</v>
      </c>
      <c r="T150" s="9">
        <f t="shared" si="27"/>
        <v>2.5</v>
      </c>
      <c r="U150" s="8">
        <f t="shared" si="28"/>
        <v>0</v>
      </c>
      <c r="V150" s="8">
        <f t="shared" si="29"/>
        <v>2.5</v>
      </c>
      <c r="W150" s="4">
        <f t="shared" si="20"/>
        <v>1.25</v>
      </c>
      <c r="X150" s="4">
        <f t="shared" si="21"/>
        <v>1.25</v>
      </c>
    </row>
    <row r="151" spans="1:24" ht="10.9" customHeight="1" x14ac:dyDescent="0.2">
      <c r="A151" s="4" t="s">
        <v>41</v>
      </c>
      <c r="B151" s="4" t="str">
        <f t="shared" si="22"/>
        <v>P</v>
      </c>
      <c r="C151" s="4" t="s">
        <v>6</v>
      </c>
      <c r="D151" s="4" t="str">
        <f t="shared" si="23"/>
        <v>C</v>
      </c>
      <c r="E151" s="4" t="s">
        <v>43</v>
      </c>
      <c r="F151" s="4" t="str">
        <f t="shared" si="24"/>
        <v>Gas</v>
      </c>
      <c r="G151" s="4" t="s">
        <v>50</v>
      </c>
      <c r="H151" s="4" t="s">
        <v>147</v>
      </c>
      <c r="I151" s="4" t="s">
        <v>194</v>
      </c>
      <c r="J151" s="4" t="str">
        <f t="shared" si="25"/>
        <v>(C) Gas compression stations: Impacts of ground support staff - SW quality/Pollutants (e.g. metals/trace elements/sulfides/phosphorous)</v>
      </c>
      <c r="K151" s="9">
        <v>3</v>
      </c>
      <c r="L151" s="9">
        <v>4</v>
      </c>
      <c r="M151" s="4" t="s">
        <v>51</v>
      </c>
      <c r="N151" s="9">
        <v>-3</v>
      </c>
      <c r="O151" s="9">
        <v>-1.5</v>
      </c>
      <c r="P151" s="4" t="s">
        <v>258</v>
      </c>
      <c r="Q151" s="9">
        <v>0</v>
      </c>
      <c r="R151" s="9">
        <v>0</v>
      </c>
      <c r="S151" s="9">
        <f t="shared" si="26"/>
        <v>0</v>
      </c>
      <c r="T151" s="9">
        <f t="shared" si="27"/>
        <v>2.5</v>
      </c>
      <c r="U151" s="8">
        <f t="shared" si="28"/>
        <v>0</v>
      </c>
      <c r="V151" s="8">
        <f t="shared" si="29"/>
        <v>2.5</v>
      </c>
      <c r="W151" s="4">
        <f t="shared" si="20"/>
        <v>1.25</v>
      </c>
      <c r="X151" s="4">
        <f t="shared" si="21"/>
        <v>1.25</v>
      </c>
    </row>
    <row r="152" spans="1:24" ht="10.9" customHeight="1" x14ac:dyDescent="0.2">
      <c r="A152" s="4" t="s">
        <v>41</v>
      </c>
      <c r="B152" s="4" t="str">
        <f t="shared" si="22"/>
        <v>P</v>
      </c>
      <c r="C152" s="4" t="s">
        <v>6</v>
      </c>
      <c r="D152" s="4" t="str">
        <f t="shared" si="23"/>
        <v>C</v>
      </c>
      <c r="E152" s="4" t="s">
        <v>154</v>
      </c>
      <c r="F152" s="4" t="str">
        <f t="shared" si="24"/>
        <v>Gas</v>
      </c>
      <c r="G152" s="4" t="s">
        <v>50</v>
      </c>
      <c r="H152" s="4" t="s">
        <v>147</v>
      </c>
      <c r="I152" s="4" t="s">
        <v>194</v>
      </c>
      <c r="J152" s="4" t="str">
        <f t="shared" si="25"/>
        <v>(C) Gas-gathering  pipeline networks : Impacts of ground support staff - SW quality/Pollutants (e.g. metals/trace elements/sulfides/phosphorous)</v>
      </c>
      <c r="K152" s="9">
        <v>3</v>
      </c>
      <c r="L152" s="9">
        <v>4</v>
      </c>
      <c r="M152" s="4" t="s">
        <v>51</v>
      </c>
      <c r="N152" s="9">
        <v>-3</v>
      </c>
      <c r="O152" s="9">
        <v>-1.5</v>
      </c>
      <c r="P152" s="4" t="s">
        <v>258</v>
      </c>
      <c r="Q152" s="9">
        <v>0</v>
      </c>
      <c r="R152" s="9">
        <v>0</v>
      </c>
      <c r="S152" s="9">
        <f t="shared" si="26"/>
        <v>0</v>
      </c>
      <c r="T152" s="9">
        <f t="shared" si="27"/>
        <v>2.5</v>
      </c>
      <c r="U152" s="8">
        <f t="shared" si="28"/>
        <v>0</v>
      </c>
      <c r="V152" s="8">
        <f t="shared" si="29"/>
        <v>2.5</v>
      </c>
      <c r="W152" s="4">
        <f t="shared" si="20"/>
        <v>1.25</v>
      </c>
      <c r="X152" s="4">
        <f t="shared" si="21"/>
        <v>1.25</v>
      </c>
    </row>
    <row r="153" spans="1:24" ht="10.9" customHeight="1" x14ac:dyDescent="0.2">
      <c r="A153" s="4" t="s">
        <v>41</v>
      </c>
      <c r="B153" s="4" t="str">
        <f t="shared" si="22"/>
        <v>P</v>
      </c>
      <c r="C153" s="4" t="s">
        <v>6</v>
      </c>
      <c r="D153" s="4" t="str">
        <f t="shared" si="23"/>
        <v>C</v>
      </c>
      <c r="E153" s="4" t="s">
        <v>114</v>
      </c>
      <c r="F153" s="4" t="str">
        <f t="shared" si="24"/>
        <v>Pow</v>
      </c>
      <c r="G153" s="4" t="s">
        <v>50</v>
      </c>
      <c r="H153" s="4" t="s">
        <v>147</v>
      </c>
      <c r="I153" s="4" t="s">
        <v>194</v>
      </c>
      <c r="J153" s="4" t="str">
        <f t="shared" si="25"/>
        <v>(C) Power generation facility (for processing plant): Impacts of ground support staff - SW quality/Pollutants (e.g. metals/trace elements/sulfides/phosphorous)</v>
      </c>
      <c r="K153" s="9">
        <v>3</v>
      </c>
      <c r="L153" s="9">
        <v>4</v>
      </c>
      <c r="M153" s="4" t="s">
        <v>51</v>
      </c>
      <c r="N153" s="9">
        <v>-3</v>
      </c>
      <c r="O153" s="9">
        <v>-1.5</v>
      </c>
      <c r="P153" s="4" t="s">
        <v>258</v>
      </c>
      <c r="Q153" s="9">
        <v>0</v>
      </c>
      <c r="R153" s="9">
        <v>0</v>
      </c>
      <c r="S153" s="9">
        <f t="shared" si="26"/>
        <v>0</v>
      </c>
      <c r="T153" s="9">
        <f t="shared" si="27"/>
        <v>2.5</v>
      </c>
      <c r="U153" s="8">
        <f t="shared" si="28"/>
        <v>0</v>
      </c>
      <c r="V153" s="8">
        <f t="shared" si="29"/>
        <v>2.5</v>
      </c>
      <c r="W153" s="4">
        <f t="shared" si="20"/>
        <v>1.25</v>
      </c>
      <c r="X153" s="4">
        <f t="shared" si="21"/>
        <v>1.25</v>
      </c>
    </row>
    <row r="154" spans="1:24" ht="10.9" customHeight="1" x14ac:dyDescent="0.2">
      <c r="A154" s="4" t="s">
        <v>3</v>
      </c>
      <c r="B154" s="4" t="str">
        <f t="shared" si="22"/>
        <v>W</v>
      </c>
      <c r="C154" s="4" t="s">
        <v>6</v>
      </c>
      <c r="D154" s="4" t="str">
        <f t="shared" si="23"/>
        <v>C</v>
      </c>
      <c r="E154" s="4" t="s">
        <v>10</v>
      </c>
      <c r="F154" s="4" t="str">
        <f t="shared" si="24"/>
        <v>Sit</v>
      </c>
      <c r="G154" s="4" t="s">
        <v>50</v>
      </c>
      <c r="H154" s="4" t="s">
        <v>147</v>
      </c>
      <c r="I154" s="4" t="s">
        <v>194</v>
      </c>
      <c r="J154" s="4" t="str">
        <f t="shared" si="25"/>
        <v>(C) Site preparation: Impacts of ground support staff - SW quality/Pollutants (e.g. metals/trace elements/sulfides/phosphorous)</v>
      </c>
      <c r="K154" s="9">
        <v>3</v>
      </c>
      <c r="L154" s="9">
        <v>4</v>
      </c>
      <c r="M154" s="4" t="s">
        <v>51</v>
      </c>
      <c r="N154" s="9">
        <v>-3</v>
      </c>
      <c r="O154" s="9">
        <v>-1.5</v>
      </c>
      <c r="P154" s="4" t="s">
        <v>258</v>
      </c>
      <c r="Q154" s="9">
        <v>0</v>
      </c>
      <c r="R154" s="9">
        <v>0</v>
      </c>
      <c r="S154" s="9">
        <f t="shared" si="26"/>
        <v>0</v>
      </c>
      <c r="T154" s="9">
        <f t="shared" si="27"/>
        <v>2.5</v>
      </c>
      <c r="U154" s="8">
        <f t="shared" si="28"/>
        <v>0</v>
      </c>
      <c r="V154" s="8">
        <f t="shared" si="29"/>
        <v>2.5</v>
      </c>
      <c r="W154" s="4">
        <f t="shared" si="20"/>
        <v>1.25</v>
      </c>
      <c r="X154" s="4">
        <f t="shared" si="21"/>
        <v>1.25</v>
      </c>
    </row>
    <row r="155" spans="1:24" ht="10.9" customHeight="1" x14ac:dyDescent="0.2">
      <c r="A155" s="4" t="s">
        <v>5</v>
      </c>
      <c r="B155" s="4" t="str">
        <f t="shared" si="22"/>
        <v>R</v>
      </c>
      <c r="C155" s="4" t="s">
        <v>13</v>
      </c>
      <c r="D155" s="4" t="str">
        <f t="shared" si="23"/>
        <v>E</v>
      </c>
      <c r="E155" s="4" t="s">
        <v>162</v>
      </c>
      <c r="F155" s="4" t="str">
        <f t="shared" si="24"/>
        <v>Con</v>
      </c>
      <c r="G155" s="4" t="s">
        <v>50</v>
      </c>
      <c r="H155" s="4" t="s">
        <v>147</v>
      </c>
      <c r="I155" s="4" t="s">
        <v>194</v>
      </c>
      <c r="J155" s="4" t="str">
        <f t="shared" si="25"/>
        <v>(E) Construction of access roads and easements (e.g. for drilling rigs and equipment): Impacts of ground support staff - SW quality/Pollutants (e.g. metals/trace elements/sulfides/phosphorous)</v>
      </c>
      <c r="K155" s="9">
        <v>3</v>
      </c>
      <c r="L155" s="9">
        <v>4</v>
      </c>
      <c r="M155" s="4" t="s">
        <v>51</v>
      </c>
      <c r="N155" s="9">
        <v>-3</v>
      </c>
      <c r="O155" s="9">
        <v>-1.5</v>
      </c>
      <c r="P155" s="4" t="s">
        <v>258</v>
      </c>
      <c r="Q155" s="9">
        <v>0</v>
      </c>
      <c r="R155" s="9">
        <v>0</v>
      </c>
      <c r="S155" s="9">
        <f t="shared" si="26"/>
        <v>0</v>
      </c>
      <c r="T155" s="9">
        <f t="shared" si="27"/>
        <v>2.5</v>
      </c>
      <c r="U155" s="8">
        <f t="shared" si="28"/>
        <v>0</v>
      </c>
      <c r="V155" s="8">
        <f t="shared" si="29"/>
        <v>2.5</v>
      </c>
      <c r="W155" s="4">
        <f t="shared" si="20"/>
        <v>1.25</v>
      </c>
      <c r="X155" s="4">
        <f t="shared" si="21"/>
        <v>1.25</v>
      </c>
    </row>
    <row r="156" spans="1:24" ht="10.9" customHeight="1" x14ac:dyDescent="0.2">
      <c r="A156" s="4" t="s">
        <v>3</v>
      </c>
      <c r="B156" s="4" t="str">
        <f t="shared" si="22"/>
        <v>W</v>
      </c>
      <c r="C156" s="4" t="s">
        <v>13</v>
      </c>
      <c r="D156" s="4" t="str">
        <f t="shared" si="23"/>
        <v>E</v>
      </c>
      <c r="E156" s="4" t="s">
        <v>15</v>
      </c>
      <c r="F156" s="4" t="str">
        <f t="shared" si="24"/>
        <v>Gro</v>
      </c>
      <c r="G156" s="4" t="s">
        <v>50</v>
      </c>
      <c r="H156" s="4" t="s">
        <v>147</v>
      </c>
      <c r="I156" s="4" t="s">
        <v>194</v>
      </c>
      <c r="J156" s="4" t="str">
        <f t="shared" si="25"/>
        <v>(E) Ground-based geophysics: Impacts of ground support staff - SW quality/Pollutants (e.g. metals/trace elements/sulfides/phosphorous)</v>
      </c>
      <c r="K156" s="9">
        <v>3</v>
      </c>
      <c r="L156" s="9">
        <v>4</v>
      </c>
      <c r="M156" s="4" t="s">
        <v>51</v>
      </c>
      <c r="N156" s="9">
        <v>-3</v>
      </c>
      <c r="O156" s="9">
        <v>-1.5</v>
      </c>
      <c r="P156" s="4" t="s">
        <v>258</v>
      </c>
      <c r="Q156" s="9">
        <v>-0.5</v>
      </c>
      <c r="R156" s="9">
        <v>0</v>
      </c>
      <c r="S156" s="9">
        <f t="shared" si="26"/>
        <v>-0.5</v>
      </c>
      <c r="T156" s="9">
        <f t="shared" si="27"/>
        <v>2.5</v>
      </c>
      <c r="U156" s="8">
        <f t="shared" si="28"/>
        <v>0</v>
      </c>
      <c r="V156" s="8">
        <f t="shared" si="29"/>
        <v>2.5</v>
      </c>
      <c r="W156" s="4">
        <f t="shared" si="20"/>
        <v>1</v>
      </c>
      <c r="X156" s="4">
        <f t="shared" si="21"/>
        <v>1.5</v>
      </c>
    </row>
    <row r="157" spans="1:24" ht="10.9" customHeight="1" x14ac:dyDescent="0.2">
      <c r="A157" s="4" t="s">
        <v>3</v>
      </c>
      <c r="B157" s="4" t="str">
        <f t="shared" si="22"/>
        <v>W</v>
      </c>
      <c r="C157" s="4" t="s">
        <v>13</v>
      </c>
      <c r="D157" s="4" t="str">
        <f t="shared" si="23"/>
        <v>E</v>
      </c>
      <c r="E157" s="4" t="s">
        <v>10</v>
      </c>
      <c r="F157" s="4" t="str">
        <f t="shared" si="24"/>
        <v>Sit</v>
      </c>
      <c r="G157" s="4" t="s">
        <v>50</v>
      </c>
      <c r="H157" s="4" t="s">
        <v>147</v>
      </c>
      <c r="I157" s="4" t="s">
        <v>194</v>
      </c>
      <c r="J157" s="4" t="str">
        <f t="shared" si="25"/>
        <v>(E) Site preparation: Impacts of ground support staff - SW quality/Pollutants (e.g. metals/trace elements/sulfides/phosphorous)</v>
      </c>
      <c r="K157" s="9">
        <v>3</v>
      </c>
      <c r="L157" s="9">
        <v>4</v>
      </c>
      <c r="M157" s="4" t="s">
        <v>51</v>
      </c>
      <c r="N157" s="9">
        <v>-3</v>
      </c>
      <c r="O157" s="9">
        <v>-1.5</v>
      </c>
      <c r="P157" s="4" t="s">
        <v>258</v>
      </c>
      <c r="Q157" s="9">
        <v>0</v>
      </c>
      <c r="R157" s="9">
        <v>0</v>
      </c>
      <c r="S157" s="9">
        <f t="shared" si="26"/>
        <v>0</v>
      </c>
      <c r="T157" s="9">
        <f t="shared" si="27"/>
        <v>2.5</v>
      </c>
      <c r="U157" s="8">
        <f t="shared" si="28"/>
        <v>0</v>
      </c>
      <c r="V157" s="8">
        <f t="shared" si="29"/>
        <v>2.5</v>
      </c>
      <c r="W157" s="4">
        <f t="shared" si="20"/>
        <v>1.25</v>
      </c>
      <c r="X157" s="4">
        <f t="shared" si="21"/>
        <v>1.25</v>
      </c>
    </row>
    <row r="158" spans="1:24" ht="10.9" customHeight="1" x14ac:dyDescent="0.2">
      <c r="A158" s="4" t="s">
        <v>3</v>
      </c>
      <c r="B158" s="4" t="str">
        <f t="shared" si="22"/>
        <v>W</v>
      </c>
      <c r="C158" s="4" t="s">
        <v>33</v>
      </c>
      <c r="D158" s="4" t="str">
        <f t="shared" si="23"/>
        <v>W</v>
      </c>
      <c r="E158" s="4" t="s">
        <v>10</v>
      </c>
      <c r="F158" s="4" t="str">
        <f t="shared" si="24"/>
        <v>Sit</v>
      </c>
      <c r="G158" s="4" t="s">
        <v>50</v>
      </c>
      <c r="H158" s="4" t="s">
        <v>147</v>
      </c>
      <c r="I158" s="4" t="s">
        <v>194</v>
      </c>
      <c r="J158" s="4" t="str">
        <f t="shared" si="25"/>
        <v>(W) Site preparation: Impacts of ground support staff - SW quality/Pollutants (e.g. metals/trace elements/sulfides/phosphorous)</v>
      </c>
      <c r="K158" s="9">
        <v>3</v>
      </c>
      <c r="L158" s="9">
        <v>4</v>
      </c>
      <c r="M158" s="4" t="s">
        <v>51</v>
      </c>
      <c r="N158" s="9">
        <v>-3</v>
      </c>
      <c r="O158" s="9">
        <v>-1.5</v>
      </c>
      <c r="P158" s="4" t="s">
        <v>258</v>
      </c>
      <c r="Q158" s="9">
        <v>0</v>
      </c>
      <c r="R158" s="9">
        <v>0</v>
      </c>
      <c r="S158" s="9">
        <f t="shared" si="26"/>
        <v>0</v>
      </c>
      <c r="T158" s="9">
        <f t="shared" si="27"/>
        <v>2.5</v>
      </c>
      <c r="U158" s="8">
        <f t="shared" si="28"/>
        <v>0</v>
      </c>
      <c r="V158" s="8">
        <f t="shared" si="29"/>
        <v>2.5</v>
      </c>
      <c r="W158" s="4">
        <f t="shared" si="20"/>
        <v>1.25</v>
      </c>
      <c r="X158" s="4">
        <f t="shared" si="21"/>
        <v>1.25</v>
      </c>
    </row>
    <row r="159" spans="1:24" ht="10.9" customHeight="1" x14ac:dyDescent="0.2">
      <c r="A159" s="4" t="s">
        <v>41</v>
      </c>
      <c r="B159" s="4" t="str">
        <f t="shared" si="22"/>
        <v>P</v>
      </c>
      <c r="C159" s="4" t="s">
        <v>12</v>
      </c>
      <c r="D159" s="4" t="str">
        <f t="shared" si="23"/>
        <v>P</v>
      </c>
      <c r="E159" s="4" t="s">
        <v>122</v>
      </c>
      <c r="F159" s="4" t="str">
        <f t="shared" si="24"/>
        <v>Sta</v>
      </c>
      <c r="G159" s="4" t="s">
        <v>50</v>
      </c>
      <c r="H159" s="4" t="s">
        <v>147</v>
      </c>
      <c r="I159" s="4" t="s">
        <v>194</v>
      </c>
      <c r="J159" s="4" t="str">
        <f t="shared" si="25"/>
        <v>(P) Staff movement and activities: Impacts of ground support staff - SW quality/Pollutants (e.g. metals/trace elements/sulfides/phosphorous)</v>
      </c>
      <c r="K159" s="9">
        <v>3</v>
      </c>
      <c r="L159" s="9">
        <v>3</v>
      </c>
      <c r="M159" s="4" t="s">
        <v>51</v>
      </c>
      <c r="N159" s="9">
        <v>-2</v>
      </c>
      <c r="O159" s="9">
        <v>-1</v>
      </c>
      <c r="P159" s="4" t="s">
        <v>258</v>
      </c>
      <c r="Q159" s="9">
        <v>0</v>
      </c>
      <c r="R159" s="9">
        <v>0</v>
      </c>
      <c r="S159" s="9">
        <f t="shared" si="26"/>
        <v>1</v>
      </c>
      <c r="T159" s="9">
        <f t="shared" si="27"/>
        <v>2</v>
      </c>
      <c r="U159" s="8">
        <f t="shared" si="28"/>
        <v>1</v>
      </c>
      <c r="V159" s="8">
        <f t="shared" si="29"/>
        <v>2</v>
      </c>
      <c r="W159" s="4">
        <f t="shared" si="20"/>
        <v>1.5</v>
      </c>
      <c r="X159" s="4">
        <f t="shared" si="21"/>
        <v>0.5</v>
      </c>
    </row>
    <row r="160" spans="1:24" ht="10.9" customHeight="1" x14ac:dyDescent="0.2">
      <c r="A160" s="4" t="s">
        <v>5</v>
      </c>
      <c r="B160" s="4" t="str">
        <f t="shared" si="22"/>
        <v>R</v>
      </c>
      <c r="C160" s="4" t="s">
        <v>6</v>
      </c>
      <c r="D160" s="4" t="str">
        <f t="shared" si="23"/>
        <v>C</v>
      </c>
      <c r="E160" s="4" t="s">
        <v>152</v>
      </c>
      <c r="F160" s="4" t="str">
        <f t="shared" si="24"/>
        <v>Acc</v>
      </c>
      <c r="G160" s="4" t="s">
        <v>50</v>
      </c>
      <c r="H160" s="4" t="s">
        <v>147</v>
      </c>
      <c r="I160" s="4" t="s">
        <v>194</v>
      </c>
      <c r="J160" s="4" t="str">
        <f t="shared" si="25"/>
        <v>(C) Accommodation, administration, workshop, depots, service facilities: Impacts of ground support staff - SW quality/Pollutants (e.g. metals/trace elements/sulfides/phosphorous)</v>
      </c>
      <c r="K160" s="9">
        <v>3</v>
      </c>
      <c r="L160" s="9">
        <v>3</v>
      </c>
      <c r="M160" s="4" t="s">
        <v>51</v>
      </c>
      <c r="N160" s="9">
        <v>-3</v>
      </c>
      <c r="O160" s="9">
        <v>-1.5</v>
      </c>
      <c r="P160" s="4" t="s">
        <v>258</v>
      </c>
      <c r="Q160" s="9">
        <v>0</v>
      </c>
      <c r="R160" s="9">
        <v>0</v>
      </c>
      <c r="S160" s="9">
        <f t="shared" si="26"/>
        <v>0</v>
      </c>
      <c r="T160" s="9">
        <f t="shared" si="27"/>
        <v>1.5</v>
      </c>
      <c r="U160" s="8">
        <f t="shared" si="28"/>
        <v>0</v>
      </c>
      <c r="V160" s="8">
        <f t="shared" si="29"/>
        <v>1.5</v>
      </c>
      <c r="W160" s="4">
        <f t="shared" si="20"/>
        <v>0.75</v>
      </c>
      <c r="X160" s="4">
        <f t="shared" si="21"/>
        <v>0.75</v>
      </c>
    </row>
    <row r="161" spans="1:24" s="3" customFormat="1" ht="10.9" customHeight="1" x14ac:dyDescent="0.2">
      <c r="A161" s="4" t="s">
        <v>41</v>
      </c>
      <c r="B161" s="4" t="str">
        <f t="shared" si="22"/>
        <v>P</v>
      </c>
      <c r="C161" s="4" t="s">
        <v>6</v>
      </c>
      <c r="D161" s="4" t="str">
        <f t="shared" si="23"/>
        <v>C</v>
      </c>
      <c r="E161" s="4" t="s">
        <v>42</v>
      </c>
      <c r="F161" s="4" t="str">
        <f t="shared" si="24"/>
        <v>Fue</v>
      </c>
      <c r="G161" s="4" t="s">
        <v>50</v>
      </c>
      <c r="H161" s="4" t="s">
        <v>147</v>
      </c>
      <c r="I161" s="4" t="s">
        <v>194</v>
      </c>
      <c r="J161" s="4" t="str">
        <f t="shared" si="25"/>
        <v>(C) Fuel and oil storage facilities: Impacts of ground support staff - SW quality/Pollutants (e.g. metals/trace elements/sulfides/phosphorous)</v>
      </c>
      <c r="K161" s="9">
        <v>3</v>
      </c>
      <c r="L161" s="9">
        <v>3</v>
      </c>
      <c r="M161" s="4" t="s">
        <v>51</v>
      </c>
      <c r="N161" s="9">
        <v>-3</v>
      </c>
      <c r="O161" s="9">
        <v>-1.5</v>
      </c>
      <c r="P161" s="4" t="s">
        <v>258</v>
      </c>
      <c r="Q161" s="9">
        <v>0</v>
      </c>
      <c r="R161" s="9">
        <v>0</v>
      </c>
      <c r="S161" s="9">
        <f t="shared" si="26"/>
        <v>0</v>
      </c>
      <c r="T161" s="9">
        <f t="shared" si="27"/>
        <v>1.5</v>
      </c>
      <c r="U161" s="8">
        <f t="shared" si="28"/>
        <v>0</v>
      </c>
      <c r="V161" s="8">
        <f t="shared" si="29"/>
        <v>1.5</v>
      </c>
      <c r="W161" s="4">
        <f t="shared" si="20"/>
        <v>0.75</v>
      </c>
      <c r="X161" s="4">
        <f t="shared" si="21"/>
        <v>0.75</v>
      </c>
    </row>
    <row r="162" spans="1:24" ht="10.9" customHeight="1" x14ac:dyDescent="0.2">
      <c r="A162" s="4" t="s">
        <v>3</v>
      </c>
      <c r="B162" s="4" t="str">
        <f t="shared" si="22"/>
        <v>W</v>
      </c>
      <c r="C162" s="4" t="s">
        <v>13</v>
      </c>
      <c r="D162" s="4" t="str">
        <f t="shared" si="23"/>
        <v>E</v>
      </c>
      <c r="E162" s="4" t="s">
        <v>17</v>
      </c>
      <c r="F162" s="4" t="str">
        <f t="shared" si="24"/>
        <v>Sur</v>
      </c>
      <c r="G162" s="4" t="s">
        <v>50</v>
      </c>
      <c r="H162" s="4" t="s">
        <v>147</v>
      </c>
      <c r="I162" s="4" t="s">
        <v>194</v>
      </c>
      <c r="J162" s="4" t="str">
        <f t="shared" si="25"/>
        <v>(E) Surface core testing: Impacts of ground support staff - SW quality/Pollutants (e.g. metals/trace elements/sulfides/phosphorous)</v>
      </c>
      <c r="K162" s="9">
        <v>3</v>
      </c>
      <c r="L162" s="9">
        <v>3</v>
      </c>
      <c r="M162" s="4" t="s">
        <v>51</v>
      </c>
      <c r="N162" s="9">
        <v>-3</v>
      </c>
      <c r="O162" s="9">
        <v>-1.5</v>
      </c>
      <c r="P162" s="4" t="s">
        <v>258</v>
      </c>
      <c r="Q162" s="9">
        <v>-0.5</v>
      </c>
      <c r="R162" s="9">
        <v>0</v>
      </c>
      <c r="S162" s="9">
        <f t="shared" si="26"/>
        <v>-0.5</v>
      </c>
      <c r="T162" s="9">
        <f t="shared" si="27"/>
        <v>1.5</v>
      </c>
      <c r="U162" s="8">
        <f t="shared" si="28"/>
        <v>0</v>
      </c>
      <c r="V162" s="8">
        <f t="shared" si="29"/>
        <v>1.5</v>
      </c>
      <c r="W162" s="4">
        <f t="shared" si="20"/>
        <v>0.5</v>
      </c>
      <c r="X162" s="4">
        <f t="shared" si="21"/>
        <v>1</v>
      </c>
    </row>
    <row r="163" spans="1:24" ht="10.9" customHeight="1" x14ac:dyDescent="0.2">
      <c r="A163" s="4" t="s">
        <v>5</v>
      </c>
      <c r="B163" s="4" t="str">
        <f t="shared" si="22"/>
        <v>R</v>
      </c>
      <c r="C163" s="4" t="s">
        <v>13</v>
      </c>
      <c r="D163" s="4" t="str">
        <f t="shared" si="23"/>
        <v>E</v>
      </c>
      <c r="E163" s="4" t="s">
        <v>153</v>
      </c>
      <c r="F163" s="4" t="str">
        <f t="shared" si="24"/>
        <v>Tem</v>
      </c>
      <c r="G163" s="4" t="s">
        <v>50</v>
      </c>
      <c r="H163" s="4" t="s">
        <v>147</v>
      </c>
      <c r="I163" s="4" t="s">
        <v>194</v>
      </c>
      <c r="J163" s="4" t="str">
        <f t="shared" si="25"/>
        <v>(E) Temporary  Accommodation, administration, workshop, depots, service facilities: Impacts of ground support staff - SW quality/Pollutants (e.g. metals/trace elements/sulfides/phosphorous)</v>
      </c>
      <c r="K163" s="9">
        <v>3</v>
      </c>
      <c r="L163" s="9">
        <v>3</v>
      </c>
      <c r="M163" s="4" t="s">
        <v>51</v>
      </c>
      <c r="N163" s="9">
        <v>-3</v>
      </c>
      <c r="O163" s="9">
        <v>-1.5</v>
      </c>
      <c r="P163" s="4" t="s">
        <v>258</v>
      </c>
      <c r="Q163" s="9">
        <v>0</v>
      </c>
      <c r="R163" s="9">
        <v>0</v>
      </c>
      <c r="S163" s="9">
        <f t="shared" si="26"/>
        <v>0</v>
      </c>
      <c r="T163" s="9">
        <f t="shared" si="27"/>
        <v>1.5</v>
      </c>
      <c r="U163" s="8">
        <f t="shared" si="28"/>
        <v>0</v>
      </c>
      <c r="V163" s="8">
        <f t="shared" si="29"/>
        <v>1.5</v>
      </c>
      <c r="W163" s="4">
        <f t="shared" si="20"/>
        <v>0.75</v>
      </c>
      <c r="X163" s="4">
        <f t="shared" si="21"/>
        <v>0.75</v>
      </c>
    </row>
    <row r="164" spans="1:24" ht="10.9" customHeight="1" x14ac:dyDescent="0.2">
      <c r="A164" s="4" t="s">
        <v>5</v>
      </c>
      <c r="B164" s="4" t="str">
        <f t="shared" si="22"/>
        <v>R</v>
      </c>
      <c r="C164" s="4" t="s">
        <v>12</v>
      </c>
      <c r="D164" s="4" t="str">
        <f t="shared" si="23"/>
        <v>P</v>
      </c>
      <c r="E164" s="4" t="s">
        <v>152</v>
      </c>
      <c r="F164" s="4" t="str">
        <f t="shared" si="24"/>
        <v>Acc</v>
      </c>
      <c r="G164" s="4" t="s">
        <v>50</v>
      </c>
      <c r="H164" s="4" t="s">
        <v>147</v>
      </c>
      <c r="I164" s="4" t="s">
        <v>194</v>
      </c>
      <c r="J164" s="4" t="str">
        <f t="shared" si="25"/>
        <v>(P) Accommodation, administration, workshop, depots, service facilities: Impacts of ground support staff - SW quality/Pollutants (e.g. metals/trace elements/sulfides/phosphorous)</v>
      </c>
      <c r="K164" s="9">
        <v>3</v>
      </c>
      <c r="L164" s="9">
        <v>3</v>
      </c>
      <c r="M164" s="4" t="s">
        <v>51</v>
      </c>
      <c r="N164" s="9">
        <v>-3</v>
      </c>
      <c r="O164" s="9">
        <v>-1.5</v>
      </c>
      <c r="P164" s="4" t="s">
        <v>258</v>
      </c>
      <c r="Q164" s="9">
        <v>0</v>
      </c>
      <c r="R164" s="9">
        <v>0</v>
      </c>
      <c r="S164" s="9">
        <f t="shared" si="26"/>
        <v>0</v>
      </c>
      <c r="T164" s="9">
        <f t="shared" si="27"/>
        <v>1.5</v>
      </c>
      <c r="U164" s="8">
        <f t="shared" si="28"/>
        <v>0</v>
      </c>
      <c r="V164" s="8">
        <f t="shared" si="29"/>
        <v>1.5</v>
      </c>
      <c r="W164" s="4">
        <f t="shared" si="20"/>
        <v>0.75</v>
      </c>
      <c r="X164" s="4">
        <f t="shared" si="21"/>
        <v>0.75</v>
      </c>
    </row>
    <row r="165" spans="1:24" ht="10.9" customHeight="1" x14ac:dyDescent="0.2">
      <c r="A165" s="4" t="s">
        <v>5</v>
      </c>
      <c r="B165" s="4" t="str">
        <f t="shared" si="22"/>
        <v>R</v>
      </c>
      <c r="C165" s="4" t="s">
        <v>12</v>
      </c>
      <c r="D165" s="4" t="str">
        <f t="shared" si="23"/>
        <v>P</v>
      </c>
      <c r="E165" s="4" t="s">
        <v>161</v>
      </c>
      <c r="F165" s="4" t="str">
        <f t="shared" si="24"/>
        <v>Ope</v>
      </c>
      <c r="G165" s="4" t="s">
        <v>50</v>
      </c>
      <c r="H165" s="4" t="s">
        <v>147</v>
      </c>
      <c r="I165" s="4" t="s">
        <v>194</v>
      </c>
      <c r="J165" s="4" t="str">
        <f t="shared" si="25"/>
        <v>(P) Operation access roads and easements (e.g. for drilling rigs and equipment): Impacts of ground support staff - SW quality/Pollutants (e.g. metals/trace elements/sulfides/phosphorous)</v>
      </c>
      <c r="K165" s="9">
        <v>3</v>
      </c>
      <c r="L165" s="9">
        <v>3</v>
      </c>
      <c r="M165" s="4" t="s">
        <v>51</v>
      </c>
      <c r="N165" s="9">
        <v>-3</v>
      </c>
      <c r="O165" s="9">
        <v>-1.5</v>
      </c>
      <c r="P165" s="4" t="s">
        <v>258</v>
      </c>
      <c r="Q165" s="9">
        <v>0</v>
      </c>
      <c r="R165" s="9">
        <v>0</v>
      </c>
      <c r="S165" s="9">
        <f t="shared" si="26"/>
        <v>0</v>
      </c>
      <c r="T165" s="9">
        <f t="shared" si="27"/>
        <v>1.5</v>
      </c>
      <c r="U165" s="8">
        <f t="shared" si="28"/>
        <v>0</v>
      </c>
      <c r="V165" s="8">
        <f t="shared" si="29"/>
        <v>1.5</v>
      </c>
      <c r="W165" s="4">
        <f t="shared" si="20"/>
        <v>0.75</v>
      </c>
      <c r="X165" s="4">
        <f t="shared" si="21"/>
        <v>0.75</v>
      </c>
    </row>
    <row r="166" spans="1:24" ht="10.9" customHeight="1" x14ac:dyDescent="0.2">
      <c r="A166" s="4" t="s">
        <v>3</v>
      </c>
      <c r="B166" s="4" t="str">
        <f t="shared" si="22"/>
        <v>W</v>
      </c>
      <c r="C166" s="4" t="s">
        <v>6</v>
      </c>
      <c r="D166" s="4" t="str">
        <f t="shared" si="23"/>
        <v>C</v>
      </c>
      <c r="E166" s="4" t="s">
        <v>182</v>
      </c>
      <c r="F166" s="4" t="str">
        <f t="shared" si="24"/>
        <v>Hor</v>
      </c>
      <c r="G166" s="4" t="s">
        <v>107</v>
      </c>
      <c r="H166" s="4" t="s">
        <v>239</v>
      </c>
      <c r="I166" s="4" t="s">
        <v>242</v>
      </c>
      <c r="J166" s="4" t="str">
        <f t="shared" si="25"/>
        <v>(C) Horizontal drilling: Accidental intersection of aquifer - GW quality, change in GW pressure/change in GW pressure, TDS, TSS</v>
      </c>
      <c r="K166" s="9">
        <v>4</v>
      </c>
      <c r="L166" s="9">
        <v>5</v>
      </c>
      <c r="M166" s="4" t="s">
        <v>244</v>
      </c>
      <c r="N166" s="9">
        <v>-3</v>
      </c>
      <c r="O166" s="9">
        <v>-2</v>
      </c>
      <c r="P166" s="4" t="s">
        <v>258</v>
      </c>
      <c r="Q166" s="9">
        <v>-0.5</v>
      </c>
      <c r="R166" s="9">
        <v>0</v>
      </c>
      <c r="S166" s="9">
        <f t="shared" si="26"/>
        <v>0.5</v>
      </c>
      <c r="T166" s="9">
        <f t="shared" si="27"/>
        <v>3</v>
      </c>
      <c r="U166" s="8">
        <f t="shared" si="28"/>
        <v>1</v>
      </c>
      <c r="V166" s="8">
        <f t="shared" si="29"/>
        <v>3</v>
      </c>
      <c r="W166" s="4">
        <f t="shared" si="20"/>
        <v>1.75</v>
      </c>
      <c r="X166" s="4">
        <f t="shared" si="21"/>
        <v>1.25</v>
      </c>
    </row>
    <row r="167" spans="1:24" ht="10.9" customHeight="1" x14ac:dyDescent="0.2">
      <c r="A167" s="4" t="s">
        <v>3</v>
      </c>
      <c r="B167" s="4" t="str">
        <f t="shared" si="22"/>
        <v>W</v>
      </c>
      <c r="C167" s="4" t="s">
        <v>6</v>
      </c>
      <c r="D167" s="4" t="str">
        <f t="shared" si="23"/>
        <v>C</v>
      </c>
      <c r="E167" s="4" t="s">
        <v>182</v>
      </c>
      <c r="F167" s="4" t="str">
        <f t="shared" si="24"/>
        <v>Hor</v>
      </c>
      <c r="G167" s="4" t="s">
        <v>205</v>
      </c>
      <c r="H167" s="4" t="s">
        <v>239</v>
      </c>
      <c r="I167" s="4" t="s">
        <v>242</v>
      </c>
      <c r="J167" s="4" t="str">
        <f t="shared" si="25"/>
        <v>(C) Horizontal drilling: Accidental intersection of fault - GW quality, change in GW pressure/change in GW pressure, TDS, TSS</v>
      </c>
      <c r="K167" s="9">
        <v>4</v>
      </c>
      <c r="L167" s="9">
        <v>5</v>
      </c>
      <c r="M167" s="4" t="s">
        <v>254</v>
      </c>
      <c r="N167" s="9">
        <v>-1.5</v>
      </c>
      <c r="O167" s="9">
        <v>-0.5</v>
      </c>
      <c r="P167" s="4" t="s">
        <v>258</v>
      </c>
      <c r="Q167" s="9">
        <v>0</v>
      </c>
      <c r="R167" s="9">
        <v>3.5</v>
      </c>
      <c r="S167" s="9">
        <f t="shared" si="26"/>
        <v>2.5</v>
      </c>
      <c r="T167" s="9">
        <f t="shared" si="27"/>
        <v>8</v>
      </c>
      <c r="U167" s="8">
        <f t="shared" si="28"/>
        <v>2.5</v>
      </c>
      <c r="V167" s="8">
        <f t="shared" si="29"/>
        <v>4.5</v>
      </c>
      <c r="W167" s="4">
        <f t="shared" si="20"/>
        <v>5.25</v>
      </c>
      <c r="X167" s="4">
        <f t="shared" si="21"/>
        <v>2.75</v>
      </c>
    </row>
    <row r="168" spans="1:24" ht="10.9" customHeight="1" x14ac:dyDescent="0.2">
      <c r="A168" s="4" t="s">
        <v>3</v>
      </c>
      <c r="B168" s="4" t="str">
        <f t="shared" si="22"/>
        <v>W</v>
      </c>
      <c r="C168" s="4" t="s">
        <v>13</v>
      </c>
      <c r="D168" s="4" t="str">
        <f t="shared" si="23"/>
        <v>E</v>
      </c>
      <c r="E168" s="4" t="s">
        <v>15</v>
      </c>
      <c r="F168" s="4" t="str">
        <f t="shared" si="24"/>
        <v>Gro</v>
      </c>
      <c r="G168" s="4" t="s">
        <v>36</v>
      </c>
      <c r="H168" s="4" t="s">
        <v>147</v>
      </c>
      <c r="I168" s="4" t="s">
        <v>34</v>
      </c>
      <c r="J168" s="4" t="str">
        <f t="shared" si="25"/>
        <v>(E) Ground-based geophysics: Soil erosion following heavy rainfall - SW quality/TSS</v>
      </c>
      <c r="K168" s="9">
        <v>3</v>
      </c>
      <c r="L168" s="9">
        <v>5</v>
      </c>
      <c r="M168" s="4" t="s">
        <v>249</v>
      </c>
      <c r="N168" s="9">
        <v>-3</v>
      </c>
      <c r="O168" s="9">
        <v>-0.5</v>
      </c>
      <c r="P168" s="4" t="s">
        <v>258</v>
      </c>
      <c r="Q168" s="9">
        <v>0</v>
      </c>
      <c r="R168" s="9">
        <v>0</v>
      </c>
      <c r="S168" s="9">
        <f t="shared" si="26"/>
        <v>0</v>
      </c>
      <c r="T168" s="9">
        <f t="shared" si="27"/>
        <v>4.5</v>
      </c>
      <c r="U168" s="8">
        <f t="shared" si="28"/>
        <v>0</v>
      </c>
      <c r="V168" s="8">
        <f t="shared" si="29"/>
        <v>4.5</v>
      </c>
      <c r="W168" s="4">
        <f t="shared" si="20"/>
        <v>2.25</v>
      </c>
      <c r="X168" s="4">
        <f t="shared" si="21"/>
        <v>2.25</v>
      </c>
    </row>
    <row r="169" spans="1:24" ht="10.9" customHeight="1" x14ac:dyDescent="0.2">
      <c r="A169" s="4" t="s">
        <v>3</v>
      </c>
      <c r="B169" s="4" t="str">
        <f t="shared" si="22"/>
        <v>W</v>
      </c>
      <c r="C169" s="4" t="s">
        <v>13</v>
      </c>
      <c r="D169" s="4" t="str">
        <f t="shared" si="23"/>
        <v>E</v>
      </c>
      <c r="E169" s="4" t="s">
        <v>15</v>
      </c>
      <c r="F169" s="4" t="str">
        <f t="shared" si="24"/>
        <v>Gro</v>
      </c>
      <c r="G169" s="4" t="s">
        <v>171</v>
      </c>
      <c r="H169" s="4" t="s">
        <v>241</v>
      </c>
      <c r="I169" s="4" t="s">
        <v>87</v>
      </c>
      <c r="J169" s="4" t="str">
        <f t="shared" si="25"/>
        <v>(E) Ground-based geophysics: Interruption of natural surface drainage - SW directional characteristics, SW volume, SW quality/TSS, SW flow</v>
      </c>
      <c r="K169" s="9">
        <v>3</v>
      </c>
      <c r="L169" s="9">
        <v>4</v>
      </c>
      <c r="M169" s="4" t="s">
        <v>201</v>
      </c>
      <c r="N169" s="9">
        <v>-3</v>
      </c>
      <c r="O169" s="9">
        <v>-2</v>
      </c>
      <c r="P169" s="4" t="s">
        <v>258</v>
      </c>
      <c r="Q169" s="9">
        <v>0</v>
      </c>
      <c r="R169" s="9">
        <v>3</v>
      </c>
      <c r="S169" s="9">
        <f t="shared" si="26"/>
        <v>0</v>
      </c>
      <c r="T169" s="9">
        <f t="shared" si="27"/>
        <v>5</v>
      </c>
      <c r="U169" s="8">
        <f t="shared" si="28"/>
        <v>0</v>
      </c>
      <c r="V169" s="8">
        <f t="shared" si="29"/>
        <v>2</v>
      </c>
      <c r="W169" s="4">
        <f t="shared" si="20"/>
        <v>2.5</v>
      </c>
      <c r="X169" s="4">
        <f t="shared" si="21"/>
        <v>2.5</v>
      </c>
    </row>
    <row r="170" spans="1:24" ht="10.9" customHeight="1" x14ac:dyDescent="0.2">
      <c r="A170" s="4" t="s">
        <v>41</v>
      </c>
      <c r="B170" s="4" t="str">
        <f t="shared" si="22"/>
        <v>P</v>
      </c>
      <c r="C170" s="4" t="s">
        <v>7</v>
      </c>
      <c r="D170" s="4" t="str">
        <f t="shared" si="23"/>
        <v>D</v>
      </c>
      <c r="E170" s="4" t="s">
        <v>123</v>
      </c>
      <c r="F170" s="4" t="str">
        <f t="shared" si="24"/>
        <v>Pro</v>
      </c>
      <c r="G170" s="4" t="s">
        <v>130</v>
      </c>
      <c r="H170" s="4" t="s">
        <v>192</v>
      </c>
      <c r="I170" s="4" t="s">
        <v>53</v>
      </c>
      <c r="J170" s="4" t="str">
        <f t="shared" si="25"/>
        <v>(D) Process production plant: Incomplete removal of concrete base - SW flow, GW recharge /NA</v>
      </c>
      <c r="S170" s="9">
        <f t="shared" si="26"/>
        <v>0</v>
      </c>
      <c r="T170" s="9">
        <f t="shared" si="27"/>
        <v>0</v>
      </c>
      <c r="U170" s="8">
        <f t="shared" si="28"/>
        <v>0</v>
      </c>
      <c r="V170" s="8">
        <f t="shared" si="29"/>
        <v>0</v>
      </c>
      <c r="W170" s="4">
        <f t="shared" si="20"/>
        <v>0</v>
      </c>
      <c r="X170" s="4">
        <f t="shared" si="21"/>
        <v>0</v>
      </c>
    </row>
    <row r="171" spans="1:24" ht="10.9" customHeight="1" x14ac:dyDescent="0.2">
      <c r="A171" s="4" t="s">
        <v>41</v>
      </c>
      <c r="B171" s="4" t="str">
        <f t="shared" si="22"/>
        <v>P</v>
      </c>
      <c r="C171" s="4" t="s">
        <v>6</v>
      </c>
      <c r="D171" s="4" t="str">
        <f t="shared" si="23"/>
        <v>C</v>
      </c>
      <c r="E171" s="4" t="s">
        <v>160</v>
      </c>
      <c r="F171" s="4" t="str">
        <f t="shared" si="24"/>
        <v>Bri</v>
      </c>
      <c r="G171" s="4" t="s">
        <v>105</v>
      </c>
      <c r="H171" s="4" t="s">
        <v>53</v>
      </c>
      <c r="J171" s="4" t="str">
        <f t="shared" si="25"/>
        <v>(C) Brine storage ponds, pumps and water disposal pipelines: Spillage - NA/</v>
      </c>
      <c r="S171" s="9">
        <f t="shared" si="26"/>
        <v>0</v>
      </c>
      <c r="T171" s="9">
        <f t="shared" si="27"/>
        <v>0</v>
      </c>
      <c r="U171" s="8">
        <f t="shared" si="28"/>
        <v>0</v>
      </c>
      <c r="V171" s="8">
        <f t="shared" si="29"/>
        <v>0</v>
      </c>
      <c r="W171" s="4">
        <f t="shared" si="20"/>
        <v>0</v>
      </c>
      <c r="X171" s="4">
        <f t="shared" si="21"/>
        <v>0</v>
      </c>
    </row>
    <row r="172" spans="1:24" ht="9.75" customHeight="1" x14ac:dyDescent="0.2">
      <c r="A172" s="4" t="s">
        <v>3</v>
      </c>
      <c r="B172" s="4" t="str">
        <f t="shared" si="22"/>
        <v>W</v>
      </c>
      <c r="C172" s="4" t="s">
        <v>6</v>
      </c>
      <c r="D172" s="4" t="str">
        <f t="shared" si="23"/>
        <v>C</v>
      </c>
      <c r="E172" s="4" t="s">
        <v>11</v>
      </c>
      <c r="F172" s="4" t="str">
        <f t="shared" si="24"/>
        <v>Cem</v>
      </c>
      <c r="G172" s="4" t="s">
        <v>90</v>
      </c>
      <c r="H172" s="4" t="s">
        <v>53</v>
      </c>
      <c r="J172" s="4" t="str">
        <f t="shared" si="25"/>
        <v>(C) Cementing and casing: Cement interaction with aquifer (leaching Ca(OH)2) - NA/</v>
      </c>
      <c r="S172" s="9">
        <f t="shared" si="26"/>
        <v>0</v>
      </c>
      <c r="T172" s="9">
        <f t="shared" si="27"/>
        <v>0</v>
      </c>
      <c r="U172" s="8">
        <f t="shared" si="28"/>
        <v>0</v>
      </c>
      <c r="V172" s="8">
        <f t="shared" si="29"/>
        <v>0</v>
      </c>
      <c r="W172" s="4">
        <f t="shared" si="20"/>
        <v>0</v>
      </c>
      <c r="X172" s="4">
        <f t="shared" si="21"/>
        <v>0</v>
      </c>
    </row>
    <row r="173" spans="1:24" ht="10.9" customHeight="1" x14ac:dyDescent="0.2">
      <c r="A173" s="4" t="s">
        <v>5</v>
      </c>
      <c r="B173" s="4" t="str">
        <f t="shared" si="22"/>
        <v>R</v>
      </c>
      <c r="C173" s="4" t="s">
        <v>6</v>
      </c>
      <c r="D173" s="4" t="str">
        <f t="shared" si="23"/>
        <v>C</v>
      </c>
      <c r="E173" s="4" t="s">
        <v>162</v>
      </c>
      <c r="F173" s="4" t="str">
        <f t="shared" si="24"/>
        <v>Con</v>
      </c>
      <c r="G173" s="4" t="s">
        <v>106</v>
      </c>
      <c r="H173" s="4" t="s">
        <v>53</v>
      </c>
      <c r="J173" s="4" t="str">
        <f t="shared" si="25"/>
        <v>(C) Construction of access roads and easements (e.g. for drilling rigs and equipment): Dust suppression - NA/</v>
      </c>
      <c r="S173" s="9">
        <f t="shared" si="26"/>
        <v>0</v>
      </c>
      <c r="T173" s="9">
        <f t="shared" si="27"/>
        <v>0</v>
      </c>
      <c r="U173" s="8">
        <f t="shared" si="28"/>
        <v>0</v>
      </c>
      <c r="V173" s="8">
        <f t="shared" si="29"/>
        <v>0</v>
      </c>
      <c r="W173" s="4">
        <f t="shared" si="20"/>
        <v>0</v>
      </c>
      <c r="X173" s="4">
        <f t="shared" si="21"/>
        <v>0</v>
      </c>
    </row>
    <row r="174" spans="1:24" ht="10.9" customHeight="1" x14ac:dyDescent="0.2">
      <c r="A174" s="4" t="s">
        <v>4</v>
      </c>
      <c r="B174" s="4" t="str">
        <f t="shared" si="22"/>
        <v>P</v>
      </c>
      <c r="C174" s="4" t="s">
        <v>6</v>
      </c>
      <c r="D174" s="4" t="str">
        <f t="shared" si="23"/>
        <v>C</v>
      </c>
      <c r="E174" s="4" t="s">
        <v>133</v>
      </c>
      <c r="F174" s="4" t="str">
        <f t="shared" si="24"/>
        <v>Fre</v>
      </c>
      <c r="G174" s="4" t="s">
        <v>135</v>
      </c>
      <c r="H174" s="4" t="s">
        <v>53</v>
      </c>
      <c r="J174" s="4" t="str">
        <f t="shared" si="25"/>
        <v>(C) Fresh water (RO Permeate) pipelines, pumps and reticulation systems (Water leaving processing plant - to external i.e. Town): Disruption to SW/GW connectivity - due to backfill, soil compaction - NA/</v>
      </c>
      <c r="S174" s="9">
        <f t="shared" si="26"/>
        <v>0</v>
      </c>
      <c r="T174" s="9">
        <f t="shared" si="27"/>
        <v>0</v>
      </c>
      <c r="U174" s="8">
        <f t="shared" si="28"/>
        <v>0</v>
      </c>
      <c r="V174" s="8">
        <f t="shared" si="29"/>
        <v>0</v>
      </c>
      <c r="W174" s="4">
        <f t="shared" si="20"/>
        <v>0</v>
      </c>
      <c r="X174" s="4">
        <f t="shared" si="21"/>
        <v>0</v>
      </c>
    </row>
    <row r="175" spans="1:24" ht="10.9" customHeight="1" x14ac:dyDescent="0.2">
      <c r="A175" s="4" t="s">
        <v>4</v>
      </c>
      <c r="B175" s="4" t="str">
        <f t="shared" si="22"/>
        <v>P</v>
      </c>
      <c r="C175" s="4" t="s">
        <v>6</v>
      </c>
      <c r="D175" s="4" t="str">
        <f t="shared" si="23"/>
        <v>C</v>
      </c>
      <c r="E175" s="4" t="s">
        <v>133</v>
      </c>
      <c r="F175" s="4" t="str">
        <f t="shared" si="24"/>
        <v>Fre</v>
      </c>
      <c r="G175" s="4" t="s">
        <v>105</v>
      </c>
      <c r="H175" s="4" t="s">
        <v>53</v>
      </c>
      <c r="J175" s="4" t="str">
        <f t="shared" si="25"/>
        <v>(C) Fresh water (RO Permeate) pipelines, pumps and reticulation systems (Water leaving processing plant - to external i.e. Town): Spillage - NA/</v>
      </c>
      <c r="S175" s="9">
        <f t="shared" si="26"/>
        <v>0</v>
      </c>
      <c r="T175" s="9">
        <f t="shared" si="27"/>
        <v>0</v>
      </c>
      <c r="U175" s="8">
        <f t="shared" si="28"/>
        <v>0</v>
      </c>
      <c r="V175" s="8">
        <f t="shared" si="29"/>
        <v>0</v>
      </c>
      <c r="W175" s="4">
        <f t="shared" si="20"/>
        <v>0</v>
      </c>
      <c r="X175" s="4">
        <f t="shared" si="21"/>
        <v>0</v>
      </c>
    </row>
    <row r="176" spans="1:24" ht="10.9" customHeight="1" x14ac:dyDescent="0.2">
      <c r="A176" s="4" t="s">
        <v>41</v>
      </c>
      <c r="B176" s="4" t="str">
        <f t="shared" si="22"/>
        <v>P</v>
      </c>
      <c r="C176" s="4" t="s">
        <v>6</v>
      </c>
      <c r="D176" s="4" t="str">
        <f t="shared" si="23"/>
        <v>C</v>
      </c>
      <c r="E176" s="4" t="s">
        <v>42</v>
      </c>
      <c r="F176" s="4" t="str">
        <f t="shared" si="24"/>
        <v>Fue</v>
      </c>
      <c r="G176" s="4" t="s">
        <v>105</v>
      </c>
      <c r="H176" s="4" t="s">
        <v>53</v>
      </c>
      <c r="J176" s="4" t="str">
        <f t="shared" si="25"/>
        <v>(C) Fuel and oil storage facilities: Spillage - NA/</v>
      </c>
      <c r="S176" s="9">
        <f t="shared" si="26"/>
        <v>0</v>
      </c>
      <c r="T176" s="9">
        <f t="shared" si="27"/>
        <v>0</v>
      </c>
      <c r="U176" s="8">
        <f t="shared" si="28"/>
        <v>0</v>
      </c>
      <c r="V176" s="8">
        <f t="shared" si="29"/>
        <v>0</v>
      </c>
      <c r="W176" s="4">
        <f t="shared" si="20"/>
        <v>0</v>
      </c>
      <c r="X176" s="4">
        <f t="shared" si="21"/>
        <v>0</v>
      </c>
    </row>
    <row r="177" spans="1:24" ht="10.9" customHeight="1" x14ac:dyDescent="0.2">
      <c r="A177" s="4" t="s">
        <v>4</v>
      </c>
      <c r="B177" s="4" t="str">
        <f t="shared" si="22"/>
        <v>P</v>
      </c>
      <c r="C177" s="4" t="s">
        <v>6</v>
      </c>
      <c r="D177" s="4" t="str">
        <f t="shared" si="23"/>
        <v>C</v>
      </c>
      <c r="E177" s="4" t="s">
        <v>169</v>
      </c>
      <c r="F177" s="4" t="str">
        <f t="shared" si="24"/>
        <v>Gas</v>
      </c>
      <c r="G177" s="4" t="s">
        <v>135</v>
      </c>
      <c r="H177" s="4" t="s">
        <v>53</v>
      </c>
      <c r="J177" s="4" t="str">
        <f t="shared" si="25"/>
        <v>(C) Gas and water-gathering pipeline networks (well to processing plant): Disruption to SW/GW connectivity - due to backfill, soil compaction - NA/</v>
      </c>
      <c r="S177" s="9">
        <f t="shared" si="26"/>
        <v>0</v>
      </c>
      <c r="T177" s="9">
        <f t="shared" si="27"/>
        <v>0</v>
      </c>
      <c r="U177" s="8">
        <f t="shared" si="28"/>
        <v>0</v>
      </c>
      <c r="V177" s="8">
        <f t="shared" si="29"/>
        <v>0</v>
      </c>
      <c r="W177" s="4">
        <f t="shared" si="20"/>
        <v>0</v>
      </c>
      <c r="X177" s="4">
        <f t="shared" si="21"/>
        <v>0</v>
      </c>
    </row>
    <row r="178" spans="1:24" ht="10.9" customHeight="1" x14ac:dyDescent="0.2">
      <c r="A178" s="4" t="s">
        <v>4</v>
      </c>
      <c r="B178" s="4" t="str">
        <f t="shared" si="22"/>
        <v>P</v>
      </c>
      <c r="C178" s="4" t="s">
        <v>6</v>
      </c>
      <c r="D178" s="4" t="str">
        <f t="shared" si="23"/>
        <v>C</v>
      </c>
      <c r="E178" s="4" t="s">
        <v>169</v>
      </c>
      <c r="F178" s="4" t="str">
        <f t="shared" si="24"/>
        <v>Gas</v>
      </c>
      <c r="G178" s="4" t="s">
        <v>105</v>
      </c>
      <c r="H178" s="4" t="s">
        <v>53</v>
      </c>
      <c r="J178" s="4" t="str">
        <f t="shared" si="25"/>
        <v>(C) Gas and water-gathering pipeline networks (well to processing plant): Spillage - NA/</v>
      </c>
      <c r="S178" s="9">
        <f t="shared" si="26"/>
        <v>0</v>
      </c>
      <c r="T178" s="9">
        <f t="shared" si="27"/>
        <v>0</v>
      </c>
      <c r="U178" s="8">
        <f t="shared" si="28"/>
        <v>0</v>
      </c>
      <c r="V178" s="8">
        <f t="shared" si="29"/>
        <v>0</v>
      </c>
      <c r="W178" s="4">
        <f t="shared" si="20"/>
        <v>0</v>
      </c>
      <c r="X178" s="4">
        <f t="shared" si="21"/>
        <v>0</v>
      </c>
    </row>
    <row r="179" spans="1:24" ht="10.9" customHeight="1" x14ac:dyDescent="0.2">
      <c r="A179" s="4" t="s">
        <v>41</v>
      </c>
      <c r="B179" s="4" t="str">
        <f t="shared" si="22"/>
        <v>P</v>
      </c>
      <c r="C179" s="4" t="s">
        <v>6</v>
      </c>
      <c r="D179" s="4" t="str">
        <f t="shared" si="23"/>
        <v>C</v>
      </c>
      <c r="E179" s="4" t="s">
        <v>43</v>
      </c>
      <c r="F179" s="4" t="str">
        <f t="shared" si="24"/>
        <v>Gas</v>
      </c>
      <c r="G179" s="4" t="s">
        <v>105</v>
      </c>
      <c r="H179" s="4" t="s">
        <v>53</v>
      </c>
      <c r="J179" s="4" t="str">
        <f t="shared" si="25"/>
        <v>(C) Gas compression stations: Spillage - NA/</v>
      </c>
      <c r="S179" s="9">
        <f t="shared" si="26"/>
        <v>0</v>
      </c>
      <c r="T179" s="9">
        <f t="shared" si="27"/>
        <v>0</v>
      </c>
      <c r="U179" s="8">
        <f t="shared" si="28"/>
        <v>0</v>
      </c>
      <c r="V179" s="8">
        <f t="shared" si="29"/>
        <v>0</v>
      </c>
      <c r="W179" s="4">
        <f t="shared" si="20"/>
        <v>0</v>
      </c>
      <c r="X179" s="4">
        <f t="shared" si="21"/>
        <v>0</v>
      </c>
    </row>
    <row r="180" spans="1:24" ht="10.9" customHeight="1" x14ac:dyDescent="0.2">
      <c r="A180" s="4" t="s">
        <v>41</v>
      </c>
      <c r="B180" s="4" t="str">
        <f t="shared" si="22"/>
        <v>P</v>
      </c>
      <c r="C180" s="4" t="s">
        <v>6</v>
      </c>
      <c r="D180" s="4" t="str">
        <f t="shared" si="23"/>
        <v>C</v>
      </c>
      <c r="E180" s="4" t="s">
        <v>111</v>
      </c>
      <c r="F180" s="4" t="str">
        <f t="shared" si="24"/>
        <v>Gas</v>
      </c>
      <c r="G180" s="4" t="s">
        <v>105</v>
      </c>
      <c r="H180" s="4" t="s">
        <v>53</v>
      </c>
      <c r="J180" s="4" t="str">
        <f t="shared" si="25"/>
        <v>(C) Gas processing plant : Spillage - NA/</v>
      </c>
      <c r="S180" s="9">
        <f t="shared" si="26"/>
        <v>0</v>
      </c>
      <c r="T180" s="9">
        <f t="shared" si="27"/>
        <v>0</v>
      </c>
      <c r="U180" s="8">
        <f t="shared" si="28"/>
        <v>0</v>
      </c>
      <c r="V180" s="8">
        <f t="shared" si="29"/>
        <v>0</v>
      </c>
      <c r="W180" s="4">
        <f t="shared" si="20"/>
        <v>0</v>
      </c>
      <c r="X180" s="4">
        <f t="shared" si="21"/>
        <v>0</v>
      </c>
    </row>
    <row r="181" spans="1:24" ht="10.9" customHeight="1" x14ac:dyDescent="0.2">
      <c r="A181" s="4" t="s">
        <v>41</v>
      </c>
      <c r="B181" s="4" t="str">
        <f t="shared" si="22"/>
        <v>P</v>
      </c>
      <c r="C181" s="4" t="s">
        <v>6</v>
      </c>
      <c r="D181" s="4" t="str">
        <f t="shared" si="23"/>
        <v>C</v>
      </c>
      <c r="E181" s="4" t="s">
        <v>154</v>
      </c>
      <c r="F181" s="4" t="str">
        <f t="shared" si="24"/>
        <v>Gas</v>
      </c>
      <c r="G181" s="4" t="s">
        <v>105</v>
      </c>
      <c r="H181" s="4" t="s">
        <v>53</v>
      </c>
      <c r="J181" s="4" t="str">
        <f t="shared" si="25"/>
        <v>(C) Gas-gathering  pipeline networks : Spillage - NA/</v>
      </c>
      <c r="S181" s="9">
        <f t="shared" si="26"/>
        <v>0</v>
      </c>
      <c r="T181" s="9">
        <f t="shared" si="27"/>
        <v>0</v>
      </c>
      <c r="U181" s="8">
        <f t="shared" si="28"/>
        <v>0</v>
      </c>
      <c r="V181" s="8">
        <f t="shared" si="29"/>
        <v>0</v>
      </c>
      <c r="W181" s="4">
        <f t="shared" si="20"/>
        <v>0</v>
      </c>
      <c r="X181" s="4">
        <f t="shared" si="21"/>
        <v>0</v>
      </c>
    </row>
    <row r="182" spans="1:24" ht="10.9" customHeight="1" x14ac:dyDescent="0.2">
      <c r="A182" s="4" t="s">
        <v>3</v>
      </c>
      <c r="B182" s="4" t="str">
        <f t="shared" si="22"/>
        <v>W</v>
      </c>
      <c r="C182" s="4" t="s">
        <v>6</v>
      </c>
      <c r="D182" s="4" t="str">
        <f t="shared" si="23"/>
        <v>C</v>
      </c>
      <c r="E182" s="4" t="s">
        <v>108</v>
      </c>
      <c r="F182" s="4" t="str">
        <f t="shared" si="24"/>
        <v>Gro</v>
      </c>
      <c r="G182" s="4" t="s">
        <v>35</v>
      </c>
      <c r="H182" s="4" t="s">
        <v>53</v>
      </c>
      <c r="J182" s="4" t="str">
        <f t="shared" si="25"/>
        <v>(C) Groundwater monitoring bore construction: Disruption of natural surface drainage - NA/</v>
      </c>
      <c r="S182" s="9">
        <f t="shared" si="26"/>
        <v>0</v>
      </c>
      <c r="T182" s="9">
        <f t="shared" si="27"/>
        <v>0</v>
      </c>
      <c r="U182" s="8">
        <f t="shared" si="28"/>
        <v>0</v>
      </c>
      <c r="V182" s="8">
        <f t="shared" si="29"/>
        <v>0</v>
      </c>
      <c r="W182" s="4">
        <f t="shared" si="20"/>
        <v>0</v>
      </c>
      <c r="X182" s="4">
        <f t="shared" si="21"/>
        <v>0</v>
      </c>
    </row>
    <row r="183" spans="1:24" ht="10.9" customHeight="1" x14ac:dyDescent="0.2">
      <c r="A183" s="4" t="s">
        <v>3</v>
      </c>
      <c r="B183" s="4" t="str">
        <f t="shared" si="22"/>
        <v>W</v>
      </c>
      <c r="C183" s="4" t="s">
        <v>6</v>
      </c>
      <c r="D183" s="4" t="str">
        <f t="shared" si="23"/>
        <v>C</v>
      </c>
      <c r="E183" s="4" t="s">
        <v>108</v>
      </c>
      <c r="F183" s="4" t="str">
        <f t="shared" si="24"/>
        <v>Gro</v>
      </c>
      <c r="G183" s="4" t="s">
        <v>50</v>
      </c>
      <c r="H183" s="4" t="s">
        <v>53</v>
      </c>
      <c r="J183" s="4" t="str">
        <f t="shared" si="25"/>
        <v>(C) Groundwater monitoring bore construction: Impacts of ground support staff - NA/</v>
      </c>
      <c r="S183" s="9">
        <f t="shared" si="26"/>
        <v>0</v>
      </c>
      <c r="T183" s="9">
        <f t="shared" si="27"/>
        <v>0</v>
      </c>
      <c r="U183" s="8">
        <f t="shared" si="28"/>
        <v>0</v>
      </c>
      <c r="V183" s="8">
        <f t="shared" si="29"/>
        <v>0</v>
      </c>
      <c r="W183" s="4">
        <f t="shared" si="20"/>
        <v>0</v>
      </c>
      <c r="X183" s="4">
        <f t="shared" si="21"/>
        <v>0</v>
      </c>
    </row>
    <row r="184" spans="1:24" ht="10.9" customHeight="1" x14ac:dyDescent="0.2">
      <c r="A184" s="4" t="s">
        <v>41</v>
      </c>
      <c r="B184" s="4" t="str">
        <f t="shared" si="22"/>
        <v>P</v>
      </c>
      <c r="C184" s="4" t="s">
        <v>6</v>
      </c>
      <c r="D184" s="4" t="str">
        <f t="shared" si="23"/>
        <v>C</v>
      </c>
      <c r="E184" s="4" t="s">
        <v>148</v>
      </c>
      <c r="F184" s="4" t="str">
        <f t="shared" si="24"/>
        <v>Gro</v>
      </c>
      <c r="G184" s="4" t="s">
        <v>109</v>
      </c>
      <c r="H184" s="4" t="s">
        <v>53</v>
      </c>
      <c r="J184" s="4" t="str">
        <f t="shared" si="25"/>
        <v>(C) Groundwater supply bore: Cuttings disposal - NA/</v>
      </c>
      <c r="S184" s="9">
        <f t="shared" si="26"/>
        <v>0</v>
      </c>
      <c r="T184" s="9">
        <f t="shared" si="27"/>
        <v>0</v>
      </c>
      <c r="U184" s="8">
        <f t="shared" si="28"/>
        <v>0</v>
      </c>
      <c r="V184" s="8">
        <f t="shared" si="29"/>
        <v>0</v>
      </c>
      <c r="W184" s="4">
        <f t="shared" si="20"/>
        <v>0</v>
      </c>
      <c r="X184" s="4">
        <f t="shared" si="21"/>
        <v>0</v>
      </c>
    </row>
    <row r="185" spans="1:24" ht="10.9" customHeight="1" x14ac:dyDescent="0.2">
      <c r="A185" s="4" t="s">
        <v>41</v>
      </c>
      <c r="B185" s="4" t="str">
        <f t="shared" si="22"/>
        <v>P</v>
      </c>
      <c r="C185" s="4" t="s">
        <v>6</v>
      </c>
      <c r="D185" s="4" t="str">
        <f t="shared" si="23"/>
        <v>C</v>
      </c>
      <c r="E185" s="4" t="s">
        <v>148</v>
      </c>
      <c r="F185" s="4" t="str">
        <f t="shared" si="24"/>
        <v>Gro</v>
      </c>
      <c r="G185" s="4" t="s">
        <v>35</v>
      </c>
      <c r="H185" s="4" t="s">
        <v>53</v>
      </c>
      <c r="J185" s="4" t="str">
        <f t="shared" si="25"/>
        <v>(C) Groundwater supply bore: Disruption of natural surface drainage - NA/</v>
      </c>
      <c r="S185" s="9">
        <f t="shared" si="26"/>
        <v>0</v>
      </c>
      <c r="T185" s="9">
        <f t="shared" si="27"/>
        <v>0</v>
      </c>
      <c r="U185" s="8">
        <f t="shared" si="28"/>
        <v>0</v>
      </c>
      <c r="V185" s="8">
        <f t="shared" si="29"/>
        <v>0</v>
      </c>
      <c r="W185" s="4">
        <f t="shared" si="20"/>
        <v>0</v>
      </c>
      <c r="X185" s="4">
        <f t="shared" si="21"/>
        <v>0</v>
      </c>
    </row>
    <row r="186" spans="1:24" ht="10.9" customHeight="1" x14ac:dyDescent="0.2">
      <c r="A186" s="4" t="s">
        <v>41</v>
      </c>
      <c r="B186" s="4" t="str">
        <f t="shared" si="22"/>
        <v>P</v>
      </c>
      <c r="C186" s="4" t="s">
        <v>6</v>
      </c>
      <c r="D186" s="4" t="str">
        <f t="shared" si="23"/>
        <v>C</v>
      </c>
      <c r="E186" s="4" t="s">
        <v>148</v>
      </c>
      <c r="F186" s="4" t="str">
        <f t="shared" si="24"/>
        <v>Gro</v>
      </c>
      <c r="G186" s="4" t="s">
        <v>149</v>
      </c>
      <c r="H186" s="4" t="s">
        <v>53</v>
      </c>
      <c r="J186" s="4" t="str">
        <f t="shared" si="25"/>
        <v>(C) Groundwater supply bore: Groundwater extraction - NA/</v>
      </c>
      <c r="S186" s="9">
        <f t="shared" si="26"/>
        <v>0</v>
      </c>
      <c r="T186" s="9">
        <f t="shared" si="27"/>
        <v>0</v>
      </c>
      <c r="U186" s="8">
        <f t="shared" si="28"/>
        <v>0</v>
      </c>
      <c r="V186" s="8">
        <f t="shared" si="29"/>
        <v>0</v>
      </c>
      <c r="W186" s="4">
        <f t="shared" si="20"/>
        <v>0</v>
      </c>
      <c r="X186" s="4">
        <f t="shared" si="21"/>
        <v>0</v>
      </c>
    </row>
    <row r="187" spans="1:24" ht="10.9" customHeight="1" x14ac:dyDescent="0.2">
      <c r="A187" s="4" t="s">
        <v>41</v>
      </c>
      <c r="B187" s="4" t="str">
        <f t="shared" si="22"/>
        <v>P</v>
      </c>
      <c r="C187" s="4" t="s">
        <v>6</v>
      </c>
      <c r="D187" s="4" t="str">
        <f t="shared" si="23"/>
        <v>C</v>
      </c>
      <c r="E187" s="4" t="s">
        <v>148</v>
      </c>
      <c r="F187" s="4" t="str">
        <f t="shared" si="24"/>
        <v>Gro</v>
      </c>
      <c r="G187" s="4" t="s">
        <v>50</v>
      </c>
      <c r="H187" s="4" t="s">
        <v>53</v>
      </c>
      <c r="J187" s="4" t="str">
        <f t="shared" si="25"/>
        <v>(C) Groundwater supply bore: Impacts of ground support staff - NA/</v>
      </c>
      <c r="S187" s="9">
        <f t="shared" si="26"/>
        <v>0</v>
      </c>
      <c r="T187" s="9">
        <f t="shared" si="27"/>
        <v>0</v>
      </c>
      <c r="U187" s="8">
        <f t="shared" si="28"/>
        <v>0</v>
      </c>
      <c r="V187" s="8">
        <f t="shared" si="29"/>
        <v>0</v>
      </c>
      <c r="W187" s="4">
        <f t="shared" si="20"/>
        <v>0</v>
      </c>
      <c r="X187" s="4">
        <f t="shared" si="21"/>
        <v>0</v>
      </c>
    </row>
    <row r="188" spans="1:24" ht="10.9" customHeight="1" x14ac:dyDescent="0.2">
      <c r="A188" s="4" t="s">
        <v>41</v>
      </c>
      <c r="B188" s="4" t="str">
        <f t="shared" si="22"/>
        <v>P</v>
      </c>
      <c r="C188" s="4" t="s">
        <v>6</v>
      </c>
      <c r="D188" s="4" t="str">
        <f t="shared" si="23"/>
        <v>C</v>
      </c>
      <c r="E188" s="4" t="s">
        <v>148</v>
      </c>
      <c r="F188" s="4" t="str">
        <f t="shared" si="24"/>
        <v>Gro</v>
      </c>
      <c r="G188" s="4" t="s">
        <v>63</v>
      </c>
      <c r="H188" s="4" t="s">
        <v>53</v>
      </c>
      <c r="J188" s="4" t="str">
        <f t="shared" si="25"/>
        <v>(C) Groundwater supply bore: Incomplete/compromised cementing/casing (linking aquifers) - NA/</v>
      </c>
      <c r="S188" s="9">
        <f t="shared" si="26"/>
        <v>0</v>
      </c>
      <c r="T188" s="9">
        <f t="shared" si="27"/>
        <v>0</v>
      </c>
      <c r="U188" s="8">
        <f t="shared" si="28"/>
        <v>0</v>
      </c>
      <c r="V188" s="8">
        <f t="shared" si="29"/>
        <v>0</v>
      </c>
      <c r="W188" s="4">
        <f t="shared" si="20"/>
        <v>0</v>
      </c>
      <c r="X188" s="4">
        <f t="shared" si="21"/>
        <v>0</v>
      </c>
    </row>
    <row r="189" spans="1:24" ht="10.9" customHeight="1" x14ac:dyDescent="0.2">
      <c r="A189" s="4" t="s">
        <v>41</v>
      </c>
      <c r="B189" s="4" t="str">
        <f t="shared" si="22"/>
        <v>P</v>
      </c>
      <c r="C189" s="4" t="s">
        <v>6</v>
      </c>
      <c r="D189" s="4" t="str">
        <f t="shared" si="23"/>
        <v>C</v>
      </c>
      <c r="E189" s="4" t="s">
        <v>148</v>
      </c>
      <c r="F189" s="4" t="str">
        <f t="shared" si="24"/>
        <v>Gro</v>
      </c>
      <c r="G189" s="4" t="s">
        <v>36</v>
      </c>
      <c r="H189" s="4" t="s">
        <v>53</v>
      </c>
      <c r="J189" s="4" t="str">
        <f t="shared" si="25"/>
        <v>(C) Groundwater supply bore: Soil erosion following heavy rainfall - NA/</v>
      </c>
      <c r="S189" s="9">
        <f t="shared" si="26"/>
        <v>0</v>
      </c>
      <c r="T189" s="9">
        <f t="shared" si="27"/>
        <v>0</v>
      </c>
      <c r="U189" s="8">
        <f t="shared" si="28"/>
        <v>0</v>
      </c>
      <c r="V189" s="8">
        <f t="shared" si="29"/>
        <v>0</v>
      </c>
      <c r="W189" s="4">
        <f t="shared" si="20"/>
        <v>0</v>
      </c>
      <c r="X189" s="4">
        <f t="shared" si="21"/>
        <v>0</v>
      </c>
    </row>
    <row r="190" spans="1:24" ht="10.9" customHeight="1" x14ac:dyDescent="0.2">
      <c r="A190" s="4" t="s">
        <v>41</v>
      </c>
      <c r="B190" s="4" t="str">
        <f t="shared" si="22"/>
        <v>P</v>
      </c>
      <c r="C190" s="4" t="s">
        <v>6</v>
      </c>
      <c r="D190" s="4" t="str">
        <f t="shared" si="23"/>
        <v>C</v>
      </c>
      <c r="E190" s="4" t="s">
        <v>148</v>
      </c>
      <c r="F190" s="4" t="str">
        <f t="shared" si="24"/>
        <v>Gro</v>
      </c>
      <c r="G190" s="4" t="s">
        <v>105</v>
      </c>
      <c r="H190" s="4" t="s">
        <v>53</v>
      </c>
      <c r="J190" s="4" t="str">
        <f t="shared" si="25"/>
        <v>(C) Groundwater supply bore: Spillage - NA/</v>
      </c>
      <c r="S190" s="9">
        <f t="shared" si="26"/>
        <v>0</v>
      </c>
      <c r="T190" s="9">
        <f t="shared" si="27"/>
        <v>0</v>
      </c>
      <c r="U190" s="8">
        <f t="shared" si="28"/>
        <v>0</v>
      </c>
      <c r="V190" s="8">
        <f t="shared" si="29"/>
        <v>0</v>
      </c>
      <c r="W190" s="4">
        <f t="shared" si="20"/>
        <v>0</v>
      </c>
      <c r="X190" s="4">
        <f t="shared" si="21"/>
        <v>0</v>
      </c>
    </row>
    <row r="191" spans="1:24" ht="10.9" customHeight="1" x14ac:dyDescent="0.2">
      <c r="A191" s="4" t="s">
        <v>3</v>
      </c>
      <c r="B191" s="4" t="str">
        <f t="shared" si="22"/>
        <v>W</v>
      </c>
      <c r="C191" s="4" t="s">
        <v>6</v>
      </c>
      <c r="D191" s="4" t="str">
        <f t="shared" si="23"/>
        <v>C</v>
      </c>
      <c r="E191" s="4" t="s">
        <v>182</v>
      </c>
      <c r="F191" s="4" t="str">
        <f t="shared" si="24"/>
        <v>Hor</v>
      </c>
      <c r="G191" s="4" t="s">
        <v>206</v>
      </c>
      <c r="H191" s="4" t="s">
        <v>53</v>
      </c>
      <c r="J191" s="4" t="str">
        <f t="shared" si="25"/>
        <v>(C) Horizontal drilling: Accidental intersection of existing bore - NA/</v>
      </c>
      <c r="S191" s="9">
        <f t="shared" si="26"/>
        <v>0</v>
      </c>
      <c r="T191" s="9">
        <f t="shared" si="27"/>
        <v>0</v>
      </c>
      <c r="U191" s="8">
        <f t="shared" si="28"/>
        <v>0</v>
      </c>
      <c r="V191" s="8">
        <f t="shared" si="29"/>
        <v>0</v>
      </c>
      <c r="W191" s="4">
        <f t="shared" si="20"/>
        <v>0</v>
      </c>
      <c r="X191" s="4">
        <f t="shared" si="21"/>
        <v>0</v>
      </c>
    </row>
    <row r="192" spans="1:24" ht="10.9" customHeight="1" x14ac:dyDescent="0.2">
      <c r="A192" s="4" t="s">
        <v>41</v>
      </c>
      <c r="B192" s="4" t="str">
        <f t="shared" si="22"/>
        <v>P</v>
      </c>
      <c r="C192" s="4" t="s">
        <v>6</v>
      </c>
      <c r="D192" s="4" t="str">
        <f t="shared" si="23"/>
        <v>C</v>
      </c>
      <c r="E192" s="4" t="s">
        <v>104</v>
      </c>
      <c r="F192" s="4" t="str">
        <f t="shared" si="24"/>
        <v>Hyp</v>
      </c>
      <c r="G192" s="4" t="s">
        <v>105</v>
      </c>
      <c r="H192" s="4" t="s">
        <v>53</v>
      </c>
      <c r="J192" s="4" t="str">
        <f t="shared" si="25"/>
        <v>(C) Hypersaline brine ponds: Spillage - NA/</v>
      </c>
      <c r="S192" s="9">
        <f t="shared" si="26"/>
        <v>0</v>
      </c>
      <c r="T192" s="9">
        <f t="shared" si="27"/>
        <v>0</v>
      </c>
      <c r="U192" s="8">
        <f t="shared" si="28"/>
        <v>0</v>
      </c>
      <c r="V192" s="8">
        <f t="shared" si="29"/>
        <v>0</v>
      </c>
      <c r="W192" s="4">
        <f t="shared" si="20"/>
        <v>0</v>
      </c>
      <c r="X192" s="4">
        <f t="shared" si="21"/>
        <v>0</v>
      </c>
    </row>
    <row r="193" spans="1:24" ht="10.9" customHeight="1" x14ac:dyDescent="0.2">
      <c r="A193" s="4" t="s">
        <v>41</v>
      </c>
      <c r="B193" s="4" t="str">
        <f t="shared" si="22"/>
        <v>P</v>
      </c>
      <c r="C193" s="4" t="s">
        <v>6</v>
      </c>
      <c r="D193" s="4" t="str">
        <f t="shared" si="23"/>
        <v>C</v>
      </c>
      <c r="E193" s="4" t="s">
        <v>114</v>
      </c>
      <c r="F193" s="4" t="str">
        <f t="shared" si="24"/>
        <v>Pow</v>
      </c>
      <c r="G193" s="4" t="s">
        <v>105</v>
      </c>
      <c r="H193" s="4" t="s">
        <v>53</v>
      </c>
      <c r="J193" s="4" t="str">
        <f t="shared" si="25"/>
        <v>(C) Power generation facility (for processing plant): Spillage - NA/</v>
      </c>
      <c r="S193" s="9">
        <f t="shared" si="26"/>
        <v>0</v>
      </c>
      <c r="T193" s="9">
        <f t="shared" si="27"/>
        <v>0</v>
      </c>
      <c r="U193" s="8">
        <f t="shared" si="28"/>
        <v>0</v>
      </c>
      <c r="V193" s="8">
        <f t="shared" si="29"/>
        <v>0</v>
      </c>
      <c r="W193" s="4">
        <f t="shared" si="20"/>
        <v>0</v>
      </c>
      <c r="X193" s="4">
        <f t="shared" si="21"/>
        <v>0</v>
      </c>
    </row>
    <row r="194" spans="1:24" ht="10.9" customHeight="1" x14ac:dyDescent="0.2">
      <c r="A194" s="4" t="s">
        <v>3</v>
      </c>
      <c r="B194" s="4" t="str">
        <f t="shared" si="22"/>
        <v>W</v>
      </c>
      <c r="C194" s="4" t="s">
        <v>6</v>
      </c>
      <c r="D194" s="4" t="str">
        <f t="shared" si="23"/>
        <v>C</v>
      </c>
      <c r="E194" s="4" t="s">
        <v>73</v>
      </c>
      <c r="F194" s="4" t="str">
        <f t="shared" si="24"/>
        <v>Pum</v>
      </c>
      <c r="G194" s="4" t="s">
        <v>35</v>
      </c>
      <c r="H194" s="4" t="s">
        <v>53</v>
      </c>
      <c r="J194" s="4" t="str">
        <f t="shared" si="25"/>
        <v>(C) Pump and well head installation: Disruption of natural surface drainage - NA/</v>
      </c>
      <c r="S194" s="9">
        <f t="shared" si="26"/>
        <v>0</v>
      </c>
      <c r="T194" s="9">
        <f t="shared" si="27"/>
        <v>0</v>
      </c>
      <c r="U194" s="8">
        <f t="shared" si="28"/>
        <v>0</v>
      </c>
      <c r="V194" s="8">
        <f t="shared" si="29"/>
        <v>0</v>
      </c>
      <c r="W194" s="4">
        <f t="shared" ref="W194:W257" si="30">T194-(T194-S194)/2</f>
        <v>0</v>
      </c>
      <c r="X194" s="4">
        <f t="shared" ref="X194:X257" si="31">(T194-S194)/2</f>
        <v>0</v>
      </c>
    </row>
    <row r="195" spans="1:24" ht="10.9" customHeight="1" x14ac:dyDescent="0.2">
      <c r="A195" s="4" t="s">
        <v>3</v>
      </c>
      <c r="B195" s="4" t="str">
        <f t="shared" ref="B195:B258" si="32">LEFT(A195,1)</f>
        <v>W</v>
      </c>
      <c r="C195" s="4" t="s">
        <v>6</v>
      </c>
      <c r="D195" s="4" t="str">
        <f t="shared" ref="D195:D258" si="33">LEFT(C195,1)</f>
        <v>C</v>
      </c>
      <c r="E195" s="4" t="s">
        <v>73</v>
      </c>
      <c r="F195" s="4" t="str">
        <f t="shared" ref="F195:F258" si="34">LEFT(E195,3)</f>
        <v>Pum</v>
      </c>
      <c r="G195" s="4" t="s">
        <v>50</v>
      </c>
      <c r="H195" s="4" t="s">
        <v>53</v>
      </c>
      <c r="J195" s="4" t="str">
        <f t="shared" ref="J195:J258" si="35">"("&amp;D195&amp;") "&amp;E195&amp;": "&amp;G195&amp;" - "&amp;H195&amp;"/"&amp;I195</f>
        <v>(C) Pump and well head installation: Impacts of ground support staff - NA/</v>
      </c>
      <c r="S195" s="9">
        <f t="shared" ref="S195:S258" si="36">K195+N195+Q195</f>
        <v>0</v>
      </c>
      <c r="T195" s="9">
        <f t="shared" ref="T195:T258" si="37">L195+O195+R195</f>
        <v>0</v>
      </c>
      <c r="U195" s="8">
        <f t="shared" ref="U195:U258" si="38">$K195+$N195</f>
        <v>0</v>
      </c>
      <c r="V195" s="8">
        <f t="shared" ref="V195:V258" si="39">$L195+$O195</f>
        <v>0</v>
      </c>
      <c r="W195" s="4">
        <f t="shared" si="30"/>
        <v>0</v>
      </c>
      <c r="X195" s="4">
        <f t="shared" si="31"/>
        <v>0</v>
      </c>
    </row>
    <row r="196" spans="1:24" ht="10.9" customHeight="1" x14ac:dyDescent="0.2">
      <c r="A196" s="4" t="s">
        <v>4</v>
      </c>
      <c r="B196" s="4" t="str">
        <f t="shared" si="32"/>
        <v>P</v>
      </c>
      <c r="C196" s="4" t="s">
        <v>6</v>
      </c>
      <c r="D196" s="4" t="str">
        <f t="shared" si="33"/>
        <v>C</v>
      </c>
      <c r="E196" s="4" t="s">
        <v>134</v>
      </c>
      <c r="F196" s="4" t="str">
        <f t="shared" si="34"/>
        <v>Tre</v>
      </c>
      <c r="G196" s="4" t="s">
        <v>35</v>
      </c>
      <c r="H196" s="4" t="s">
        <v>53</v>
      </c>
      <c r="J196" s="4" t="str">
        <f t="shared" si="35"/>
        <v>(C) Treated co-produced water pipelines and pumps: Disruption of natural surface drainage - NA/</v>
      </c>
      <c r="S196" s="9">
        <f t="shared" si="36"/>
        <v>0</v>
      </c>
      <c r="T196" s="9">
        <f t="shared" si="37"/>
        <v>0</v>
      </c>
      <c r="U196" s="8">
        <f t="shared" si="38"/>
        <v>0</v>
      </c>
      <c r="V196" s="8">
        <f t="shared" si="39"/>
        <v>0</v>
      </c>
      <c r="W196" s="4">
        <f t="shared" si="30"/>
        <v>0</v>
      </c>
      <c r="X196" s="4">
        <f t="shared" si="31"/>
        <v>0</v>
      </c>
    </row>
    <row r="197" spans="1:24" ht="10.9" customHeight="1" x14ac:dyDescent="0.2">
      <c r="A197" s="4" t="s">
        <v>4</v>
      </c>
      <c r="B197" s="4" t="str">
        <f t="shared" si="32"/>
        <v>P</v>
      </c>
      <c r="C197" s="4" t="s">
        <v>6</v>
      </c>
      <c r="D197" s="4" t="str">
        <f t="shared" si="33"/>
        <v>C</v>
      </c>
      <c r="E197" s="4" t="s">
        <v>134</v>
      </c>
      <c r="F197" s="4" t="str">
        <f t="shared" si="34"/>
        <v>Tre</v>
      </c>
      <c r="G197" s="4" t="s">
        <v>135</v>
      </c>
      <c r="H197" s="4" t="s">
        <v>53</v>
      </c>
      <c r="J197" s="4" t="str">
        <f t="shared" si="35"/>
        <v>(C) Treated co-produced water pipelines and pumps: Disruption to SW/GW connectivity - due to backfill, soil compaction - NA/</v>
      </c>
      <c r="S197" s="9">
        <f t="shared" si="36"/>
        <v>0</v>
      </c>
      <c r="T197" s="9">
        <f t="shared" si="37"/>
        <v>0</v>
      </c>
      <c r="U197" s="8">
        <f t="shared" si="38"/>
        <v>0</v>
      </c>
      <c r="V197" s="8">
        <f t="shared" si="39"/>
        <v>0</v>
      </c>
      <c r="W197" s="4">
        <f t="shared" si="30"/>
        <v>0</v>
      </c>
      <c r="X197" s="4">
        <f t="shared" si="31"/>
        <v>0</v>
      </c>
    </row>
    <row r="198" spans="1:24" ht="10.9" customHeight="1" x14ac:dyDescent="0.2">
      <c r="A198" s="4" t="s">
        <v>4</v>
      </c>
      <c r="B198" s="4" t="str">
        <f t="shared" si="32"/>
        <v>P</v>
      </c>
      <c r="C198" s="4" t="s">
        <v>6</v>
      </c>
      <c r="D198" s="4" t="str">
        <f t="shared" si="33"/>
        <v>C</v>
      </c>
      <c r="E198" s="4" t="s">
        <v>134</v>
      </c>
      <c r="F198" s="4" t="str">
        <f t="shared" si="34"/>
        <v>Tre</v>
      </c>
      <c r="G198" s="4" t="s">
        <v>105</v>
      </c>
      <c r="H198" s="4" t="s">
        <v>53</v>
      </c>
      <c r="J198" s="4" t="str">
        <f t="shared" si="35"/>
        <v>(C) Treated co-produced water pipelines and pumps: Spillage - NA/</v>
      </c>
      <c r="S198" s="9">
        <f t="shared" si="36"/>
        <v>0</v>
      </c>
      <c r="T198" s="9">
        <f t="shared" si="37"/>
        <v>0</v>
      </c>
      <c r="U198" s="8">
        <f t="shared" si="38"/>
        <v>0</v>
      </c>
      <c r="V198" s="8">
        <f t="shared" si="39"/>
        <v>0</v>
      </c>
      <c r="W198" s="4">
        <f t="shared" si="30"/>
        <v>0</v>
      </c>
      <c r="X198" s="4">
        <f t="shared" si="31"/>
        <v>0</v>
      </c>
    </row>
    <row r="199" spans="1:24" ht="10.9" customHeight="1" x14ac:dyDescent="0.2">
      <c r="A199" s="4" t="s">
        <v>41</v>
      </c>
      <c r="B199" s="4" t="str">
        <f t="shared" si="32"/>
        <v>P</v>
      </c>
      <c r="C199" s="4" t="s">
        <v>6</v>
      </c>
      <c r="D199" s="4" t="str">
        <f t="shared" si="33"/>
        <v>C</v>
      </c>
      <c r="E199" s="4" t="s">
        <v>113</v>
      </c>
      <c r="F199" s="4" t="str">
        <f t="shared" si="34"/>
        <v>Tre</v>
      </c>
      <c r="G199" s="4" t="s">
        <v>105</v>
      </c>
      <c r="H199" s="4" t="s">
        <v>53</v>
      </c>
      <c r="J199" s="4" t="str">
        <f t="shared" si="35"/>
        <v>(C) Treated water pond: Spillage - NA/</v>
      </c>
      <c r="S199" s="9">
        <f t="shared" si="36"/>
        <v>0</v>
      </c>
      <c r="T199" s="9">
        <f t="shared" si="37"/>
        <v>0</v>
      </c>
      <c r="U199" s="8">
        <f t="shared" si="38"/>
        <v>0</v>
      </c>
      <c r="V199" s="8">
        <f t="shared" si="39"/>
        <v>0</v>
      </c>
      <c r="W199" s="4">
        <f t="shared" si="30"/>
        <v>0</v>
      </c>
      <c r="X199" s="4">
        <f t="shared" si="31"/>
        <v>0</v>
      </c>
    </row>
    <row r="200" spans="1:24" ht="10.9" customHeight="1" x14ac:dyDescent="0.2">
      <c r="A200" s="4" t="s">
        <v>4</v>
      </c>
      <c r="B200" s="4" t="str">
        <f t="shared" si="32"/>
        <v>P</v>
      </c>
      <c r="C200" s="4" t="s">
        <v>6</v>
      </c>
      <c r="D200" s="4" t="str">
        <f t="shared" si="33"/>
        <v>C</v>
      </c>
      <c r="E200" s="4" t="s">
        <v>132</v>
      </c>
      <c r="F200" s="4" t="str">
        <f t="shared" si="34"/>
        <v>Tru</v>
      </c>
      <c r="G200" s="4" t="s">
        <v>135</v>
      </c>
      <c r="H200" s="4" t="s">
        <v>53</v>
      </c>
      <c r="J200" s="4" t="str">
        <f t="shared" si="35"/>
        <v>(C) Trunk gas pipelines and associated easements (processing plant to town): Disruption to SW/GW connectivity - due to backfill, soil compaction - NA/</v>
      </c>
      <c r="S200" s="9">
        <f t="shared" si="36"/>
        <v>0</v>
      </c>
      <c r="T200" s="9">
        <f t="shared" si="37"/>
        <v>0</v>
      </c>
      <c r="U200" s="8">
        <f t="shared" si="38"/>
        <v>0</v>
      </c>
      <c r="V200" s="8">
        <f t="shared" si="39"/>
        <v>0</v>
      </c>
      <c r="W200" s="4">
        <f t="shared" si="30"/>
        <v>0</v>
      </c>
      <c r="X200" s="4">
        <f t="shared" si="31"/>
        <v>0</v>
      </c>
    </row>
    <row r="201" spans="1:24" ht="10.9" customHeight="1" x14ac:dyDescent="0.2">
      <c r="A201" s="4" t="s">
        <v>4</v>
      </c>
      <c r="B201" s="4" t="str">
        <f t="shared" si="32"/>
        <v>P</v>
      </c>
      <c r="C201" s="4" t="s">
        <v>6</v>
      </c>
      <c r="D201" s="4" t="str">
        <f t="shared" si="33"/>
        <v>C</v>
      </c>
      <c r="E201" s="4" t="s">
        <v>132</v>
      </c>
      <c r="F201" s="4" t="str">
        <f t="shared" si="34"/>
        <v>Tru</v>
      </c>
      <c r="G201" s="4" t="s">
        <v>105</v>
      </c>
      <c r="H201" s="4" t="s">
        <v>53</v>
      </c>
      <c r="J201" s="4" t="str">
        <f t="shared" si="35"/>
        <v>(C) Trunk gas pipelines and associated easements (processing plant to town): Spillage - NA/</v>
      </c>
      <c r="S201" s="9">
        <f t="shared" si="36"/>
        <v>0</v>
      </c>
      <c r="T201" s="9">
        <f t="shared" si="37"/>
        <v>0</v>
      </c>
      <c r="U201" s="8">
        <f t="shared" si="38"/>
        <v>0</v>
      </c>
      <c r="V201" s="8">
        <f t="shared" si="39"/>
        <v>0</v>
      </c>
      <c r="W201" s="4">
        <f t="shared" si="30"/>
        <v>0</v>
      </c>
      <c r="X201" s="4">
        <f t="shared" si="31"/>
        <v>0</v>
      </c>
    </row>
    <row r="202" spans="1:24" ht="10.9" customHeight="1" x14ac:dyDescent="0.2">
      <c r="A202" s="4" t="s">
        <v>41</v>
      </c>
      <c r="B202" s="4" t="str">
        <f t="shared" si="32"/>
        <v>P</v>
      </c>
      <c r="C202" s="4" t="s">
        <v>6</v>
      </c>
      <c r="D202" s="4" t="str">
        <f t="shared" si="33"/>
        <v>C</v>
      </c>
      <c r="E202" s="4" t="s">
        <v>112</v>
      </c>
      <c r="F202" s="4" t="str">
        <f t="shared" si="34"/>
        <v>Wat</v>
      </c>
      <c r="G202" s="4" t="s">
        <v>105</v>
      </c>
      <c r="H202" s="4" t="s">
        <v>53</v>
      </c>
      <c r="J202" s="4" t="str">
        <f t="shared" si="35"/>
        <v>(C) Water treatment plant (RO, fixed resin, fixed disc, electrochemical, etc): Spillage - NA/</v>
      </c>
      <c r="S202" s="9">
        <f t="shared" si="36"/>
        <v>0</v>
      </c>
      <c r="T202" s="9">
        <f t="shared" si="37"/>
        <v>0</v>
      </c>
      <c r="U202" s="8">
        <f t="shared" si="38"/>
        <v>0</v>
      </c>
      <c r="V202" s="8">
        <f t="shared" si="39"/>
        <v>0</v>
      </c>
      <c r="W202" s="4">
        <f t="shared" si="30"/>
        <v>0</v>
      </c>
      <c r="X202" s="4">
        <f t="shared" si="31"/>
        <v>0</v>
      </c>
    </row>
    <row r="203" spans="1:24" ht="10.9" customHeight="1" x14ac:dyDescent="0.2">
      <c r="A203" s="4" t="s">
        <v>3</v>
      </c>
      <c r="B203" s="4" t="str">
        <f t="shared" si="32"/>
        <v>W</v>
      </c>
      <c r="C203" s="4" t="s">
        <v>13</v>
      </c>
      <c r="D203" s="4" t="str">
        <f t="shared" si="33"/>
        <v>E</v>
      </c>
      <c r="E203" s="4" t="s">
        <v>19</v>
      </c>
      <c r="F203" s="4" t="str">
        <f t="shared" si="34"/>
        <v>Slu</v>
      </c>
      <c r="G203" s="4" t="s">
        <v>55</v>
      </c>
      <c r="H203" s="4" t="s">
        <v>53</v>
      </c>
      <c r="J203" s="4" t="str">
        <f t="shared" si="35"/>
        <v>(E) Slug testing (injection): Fluid loss to aquifer - NA/</v>
      </c>
      <c r="S203" s="9">
        <f t="shared" si="36"/>
        <v>0</v>
      </c>
      <c r="T203" s="9">
        <f t="shared" si="37"/>
        <v>0</v>
      </c>
      <c r="U203" s="8">
        <f t="shared" si="38"/>
        <v>0</v>
      </c>
      <c r="V203" s="8">
        <f t="shared" si="39"/>
        <v>0</v>
      </c>
      <c r="W203" s="4">
        <f t="shared" si="30"/>
        <v>0</v>
      </c>
      <c r="X203" s="4">
        <f t="shared" si="31"/>
        <v>0</v>
      </c>
    </row>
    <row r="204" spans="1:24" ht="10.9" customHeight="1" x14ac:dyDescent="0.2">
      <c r="A204" s="4" t="s">
        <v>3</v>
      </c>
      <c r="B204" s="4" t="str">
        <f t="shared" si="32"/>
        <v>W</v>
      </c>
      <c r="C204" s="4" t="s">
        <v>13</v>
      </c>
      <c r="D204" s="4" t="str">
        <f t="shared" si="33"/>
        <v>E</v>
      </c>
      <c r="E204" s="4" t="s">
        <v>19</v>
      </c>
      <c r="F204" s="4" t="str">
        <f t="shared" si="34"/>
        <v>Slu</v>
      </c>
      <c r="G204" s="4" t="s">
        <v>54</v>
      </c>
      <c r="H204" s="4" t="s">
        <v>53</v>
      </c>
      <c r="J204" s="4" t="str">
        <f t="shared" si="35"/>
        <v>(E) Slug testing (injection): Recovered fluid disposal - NA/</v>
      </c>
      <c r="S204" s="9">
        <f t="shared" si="36"/>
        <v>0</v>
      </c>
      <c r="T204" s="9">
        <f t="shared" si="37"/>
        <v>0</v>
      </c>
      <c r="U204" s="8">
        <f t="shared" si="38"/>
        <v>0</v>
      </c>
      <c r="V204" s="8">
        <f t="shared" si="39"/>
        <v>0</v>
      </c>
      <c r="W204" s="4">
        <f t="shared" si="30"/>
        <v>0</v>
      </c>
      <c r="X204" s="4">
        <f t="shared" si="31"/>
        <v>0</v>
      </c>
    </row>
    <row r="205" spans="1:24" ht="10.9" customHeight="1" x14ac:dyDescent="0.2">
      <c r="A205" s="4" t="s">
        <v>4</v>
      </c>
      <c r="B205" s="4" t="str">
        <f t="shared" si="32"/>
        <v>P</v>
      </c>
      <c r="C205" s="4" t="s">
        <v>12</v>
      </c>
      <c r="D205" s="4" t="str">
        <f t="shared" si="33"/>
        <v>P</v>
      </c>
      <c r="E205" s="4" t="s">
        <v>169</v>
      </c>
      <c r="F205" s="4" t="str">
        <f t="shared" si="34"/>
        <v>Gas</v>
      </c>
      <c r="G205" s="4" t="s">
        <v>139</v>
      </c>
      <c r="H205" s="4" t="s">
        <v>53</v>
      </c>
      <c r="J205" s="4" t="str">
        <f t="shared" si="35"/>
        <v>(P) Gas and water-gathering pipeline networks (well to processing plant): Pressurize gas pipe to remove water plug - NA/</v>
      </c>
      <c r="S205" s="9">
        <f t="shared" si="36"/>
        <v>0</v>
      </c>
      <c r="T205" s="9">
        <f t="shared" si="37"/>
        <v>0</v>
      </c>
      <c r="U205" s="8">
        <f t="shared" si="38"/>
        <v>0</v>
      </c>
      <c r="V205" s="8">
        <f t="shared" si="39"/>
        <v>0</v>
      </c>
      <c r="W205" s="4">
        <f t="shared" si="30"/>
        <v>0</v>
      </c>
      <c r="X205" s="4">
        <f t="shared" si="31"/>
        <v>0</v>
      </c>
    </row>
    <row r="206" spans="1:24" ht="10.9" customHeight="1" x14ac:dyDescent="0.2">
      <c r="A206" s="4" t="s">
        <v>41</v>
      </c>
      <c r="B206" s="4" t="str">
        <f t="shared" si="32"/>
        <v>P</v>
      </c>
      <c r="C206" s="4" t="s">
        <v>12</v>
      </c>
      <c r="D206" s="4" t="str">
        <f t="shared" si="33"/>
        <v>P</v>
      </c>
      <c r="E206" s="4" t="s">
        <v>43</v>
      </c>
      <c r="F206" s="4" t="str">
        <f t="shared" si="34"/>
        <v>Gas</v>
      </c>
      <c r="G206" s="4" t="s">
        <v>118</v>
      </c>
      <c r="H206" s="4" t="s">
        <v>53</v>
      </c>
      <c r="J206" s="4" t="str">
        <f t="shared" si="35"/>
        <v>(P) Gas compression stations: Equipment failure - NA/</v>
      </c>
      <c r="S206" s="9">
        <f t="shared" si="36"/>
        <v>0</v>
      </c>
      <c r="T206" s="9">
        <f t="shared" si="37"/>
        <v>0</v>
      </c>
      <c r="U206" s="8">
        <f t="shared" si="38"/>
        <v>0</v>
      </c>
      <c r="V206" s="8">
        <f t="shared" si="39"/>
        <v>0</v>
      </c>
      <c r="W206" s="4">
        <f t="shared" si="30"/>
        <v>0</v>
      </c>
      <c r="X206" s="4">
        <f t="shared" si="31"/>
        <v>0</v>
      </c>
    </row>
    <row r="207" spans="1:24" ht="10.9" customHeight="1" x14ac:dyDescent="0.2">
      <c r="A207" s="4" t="s">
        <v>41</v>
      </c>
      <c r="B207" s="4" t="str">
        <f t="shared" si="32"/>
        <v>P</v>
      </c>
      <c r="C207" s="4" t="s">
        <v>12</v>
      </c>
      <c r="D207" s="4" t="str">
        <f t="shared" si="33"/>
        <v>P</v>
      </c>
      <c r="E207" s="4" t="s">
        <v>111</v>
      </c>
      <c r="F207" s="4" t="str">
        <f t="shared" si="34"/>
        <v>Gas</v>
      </c>
      <c r="G207" s="4" t="s">
        <v>118</v>
      </c>
      <c r="H207" s="4" t="s">
        <v>53</v>
      </c>
      <c r="J207" s="4" t="str">
        <f t="shared" si="35"/>
        <v>(P) Gas processing plant : Equipment failure - NA/</v>
      </c>
      <c r="S207" s="9">
        <f t="shared" si="36"/>
        <v>0</v>
      </c>
      <c r="T207" s="9">
        <f t="shared" si="37"/>
        <v>0</v>
      </c>
      <c r="U207" s="8">
        <f t="shared" si="38"/>
        <v>0</v>
      </c>
      <c r="V207" s="8">
        <f t="shared" si="39"/>
        <v>0</v>
      </c>
      <c r="W207" s="4">
        <f t="shared" si="30"/>
        <v>0</v>
      </c>
      <c r="X207" s="4">
        <f t="shared" si="31"/>
        <v>0</v>
      </c>
    </row>
    <row r="208" spans="1:24" ht="10.9" customHeight="1" x14ac:dyDescent="0.2">
      <c r="A208" s="4" t="s">
        <v>3</v>
      </c>
      <c r="B208" s="4" t="str">
        <f t="shared" si="32"/>
        <v>W</v>
      </c>
      <c r="C208" s="4" t="s">
        <v>12</v>
      </c>
      <c r="D208" s="4" t="str">
        <f t="shared" si="33"/>
        <v>P</v>
      </c>
      <c r="E208" s="4" t="s">
        <v>155</v>
      </c>
      <c r="F208" s="4" t="str">
        <f t="shared" si="34"/>
        <v>Gro</v>
      </c>
      <c r="G208" s="4" t="s">
        <v>109</v>
      </c>
      <c r="H208" s="4" t="s">
        <v>53</v>
      </c>
      <c r="J208" s="4" t="str">
        <f t="shared" si="35"/>
        <v>(P) Groundwater monitoring bore construction or expansion: Cuttings disposal - NA/</v>
      </c>
      <c r="S208" s="9">
        <f t="shared" si="36"/>
        <v>0</v>
      </c>
      <c r="T208" s="9">
        <f t="shared" si="37"/>
        <v>0</v>
      </c>
      <c r="U208" s="8">
        <f t="shared" si="38"/>
        <v>0</v>
      </c>
      <c r="V208" s="8">
        <f t="shared" si="39"/>
        <v>0</v>
      </c>
      <c r="W208" s="4">
        <f t="shared" si="30"/>
        <v>0</v>
      </c>
      <c r="X208" s="4">
        <f t="shared" si="31"/>
        <v>0</v>
      </c>
    </row>
    <row r="209" spans="1:24" ht="10.9" customHeight="1" x14ac:dyDescent="0.2">
      <c r="A209" s="4" t="s">
        <v>3</v>
      </c>
      <c r="B209" s="4" t="str">
        <f t="shared" si="32"/>
        <v>W</v>
      </c>
      <c r="C209" s="4" t="s">
        <v>12</v>
      </c>
      <c r="D209" s="4" t="str">
        <f t="shared" si="33"/>
        <v>P</v>
      </c>
      <c r="E209" s="4" t="s">
        <v>155</v>
      </c>
      <c r="F209" s="4" t="str">
        <f t="shared" si="34"/>
        <v>Gro</v>
      </c>
      <c r="G209" s="4" t="s">
        <v>35</v>
      </c>
      <c r="H209" s="4" t="s">
        <v>53</v>
      </c>
      <c r="J209" s="4" t="str">
        <f t="shared" si="35"/>
        <v>(P) Groundwater monitoring bore construction or expansion: Disruption of natural surface drainage - NA/</v>
      </c>
      <c r="S209" s="9">
        <f t="shared" si="36"/>
        <v>0</v>
      </c>
      <c r="T209" s="9">
        <f t="shared" si="37"/>
        <v>0</v>
      </c>
      <c r="U209" s="8">
        <f t="shared" si="38"/>
        <v>0</v>
      </c>
      <c r="V209" s="8">
        <f t="shared" si="39"/>
        <v>0</v>
      </c>
      <c r="W209" s="4">
        <f t="shared" si="30"/>
        <v>0</v>
      </c>
      <c r="X209" s="4">
        <f t="shared" si="31"/>
        <v>0</v>
      </c>
    </row>
    <row r="210" spans="1:24" ht="10.9" customHeight="1" x14ac:dyDescent="0.2">
      <c r="A210" s="4" t="s">
        <v>3</v>
      </c>
      <c r="B210" s="4" t="str">
        <f t="shared" si="32"/>
        <v>W</v>
      </c>
      <c r="C210" s="4" t="s">
        <v>12</v>
      </c>
      <c r="D210" s="4" t="str">
        <f t="shared" si="33"/>
        <v>P</v>
      </c>
      <c r="E210" s="4" t="s">
        <v>155</v>
      </c>
      <c r="F210" s="4" t="str">
        <f t="shared" si="34"/>
        <v>Gro</v>
      </c>
      <c r="G210" s="4" t="s">
        <v>50</v>
      </c>
      <c r="H210" s="4" t="s">
        <v>53</v>
      </c>
      <c r="J210" s="4" t="str">
        <f t="shared" si="35"/>
        <v>(P) Groundwater monitoring bore construction or expansion: Impacts of ground support staff - NA/</v>
      </c>
      <c r="S210" s="9">
        <f t="shared" si="36"/>
        <v>0</v>
      </c>
      <c r="T210" s="9">
        <f t="shared" si="37"/>
        <v>0</v>
      </c>
      <c r="U210" s="8">
        <f t="shared" si="38"/>
        <v>0</v>
      </c>
      <c r="V210" s="8">
        <f t="shared" si="39"/>
        <v>0</v>
      </c>
      <c r="W210" s="4">
        <f t="shared" si="30"/>
        <v>0</v>
      </c>
      <c r="X210" s="4">
        <f t="shared" si="31"/>
        <v>0</v>
      </c>
    </row>
    <row r="211" spans="1:24" ht="10.9" customHeight="1" x14ac:dyDescent="0.2">
      <c r="A211" s="4" t="s">
        <v>3</v>
      </c>
      <c r="B211" s="4" t="str">
        <f t="shared" si="32"/>
        <v>W</v>
      </c>
      <c r="C211" s="4" t="s">
        <v>12</v>
      </c>
      <c r="D211" s="4" t="str">
        <f t="shared" si="33"/>
        <v>P</v>
      </c>
      <c r="E211" s="4" t="s">
        <v>155</v>
      </c>
      <c r="F211" s="4" t="str">
        <f t="shared" si="34"/>
        <v>Gro</v>
      </c>
      <c r="G211" s="4" t="s">
        <v>36</v>
      </c>
      <c r="H211" s="4" t="s">
        <v>53</v>
      </c>
      <c r="J211" s="4" t="str">
        <f t="shared" si="35"/>
        <v>(P) Groundwater monitoring bore construction or expansion: Soil erosion following heavy rainfall - NA/</v>
      </c>
      <c r="S211" s="9">
        <f t="shared" si="36"/>
        <v>0</v>
      </c>
      <c r="T211" s="9">
        <f t="shared" si="37"/>
        <v>0</v>
      </c>
      <c r="U211" s="8">
        <f t="shared" si="38"/>
        <v>0</v>
      </c>
      <c r="V211" s="8">
        <f t="shared" si="39"/>
        <v>0</v>
      </c>
      <c r="W211" s="4">
        <f t="shared" si="30"/>
        <v>0</v>
      </c>
      <c r="X211" s="4">
        <f t="shared" si="31"/>
        <v>0</v>
      </c>
    </row>
    <row r="212" spans="1:24" ht="10.9" customHeight="1" x14ac:dyDescent="0.2">
      <c r="A212" s="4" t="s">
        <v>3</v>
      </c>
      <c r="B212" s="4" t="str">
        <f t="shared" si="32"/>
        <v>W</v>
      </c>
      <c r="C212" s="4" t="s">
        <v>12</v>
      </c>
      <c r="D212" s="4" t="str">
        <f t="shared" si="33"/>
        <v>P</v>
      </c>
      <c r="E212" s="4" t="s">
        <v>155</v>
      </c>
      <c r="F212" s="4" t="str">
        <f t="shared" si="34"/>
        <v>Gro</v>
      </c>
      <c r="G212" s="4" t="s">
        <v>105</v>
      </c>
      <c r="H212" s="4" t="s">
        <v>53</v>
      </c>
      <c r="J212" s="4" t="str">
        <f t="shared" si="35"/>
        <v>(P) Groundwater monitoring bore construction or expansion: Spillage - NA/</v>
      </c>
      <c r="S212" s="9">
        <f t="shared" si="36"/>
        <v>0</v>
      </c>
      <c r="T212" s="9">
        <f t="shared" si="37"/>
        <v>0</v>
      </c>
      <c r="U212" s="8">
        <f t="shared" si="38"/>
        <v>0</v>
      </c>
      <c r="V212" s="8">
        <f t="shared" si="39"/>
        <v>0</v>
      </c>
      <c r="W212" s="4">
        <f t="shared" si="30"/>
        <v>0</v>
      </c>
      <c r="X212" s="4">
        <f t="shared" si="31"/>
        <v>0</v>
      </c>
    </row>
    <row r="213" spans="1:24" ht="10.9" customHeight="1" x14ac:dyDescent="0.2">
      <c r="A213" s="4" t="s">
        <v>41</v>
      </c>
      <c r="B213" s="4" t="str">
        <f t="shared" si="32"/>
        <v>P</v>
      </c>
      <c r="C213" s="4" t="s">
        <v>12</v>
      </c>
      <c r="D213" s="4" t="str">
        <f t="shared" si="33"/>
        <v>P</v>
      </c>
      <c r="E213" s="4" t="s">
        <v>148</v>
      </c>
      <c r="F213" s="4" t="str">
        <f t="shared" si="34"/>
        <v>Gro</v>
      </c>
      <c r="G213" s="4" t="s">
        <v>149</v>
      </c>
      <c r="H213" s="4" t="s">
        <v>53</v>
      </c>
      <c r="J213" s="4" t="str">
        <f t="shared" si="35"/>
        <v>(P) Groundwater supply bore: Groundwater extraction - NA/</v>
      </c>
      <c r="S213" s="9">
        <f t="shared" si="36"/>
        <v>0</v>
      </c>
      <c r="T213" s="9">
        <f t="shared" si="37"/>
        <v>0</v>
      </c>
      <c r="U213" s="8">
        <f t="shared" si="38"/>
        <v>0</v>
      </c>
      <c r="V213" s="8">
        <f t="shared" si="39"/>
        <v>0</v>
      </c>
      <c r="W213" s="4">
        <f t="shared" si="30"/>
        <v>0</v>
      </c>
      <c r="X213" s="4">
        <f t="shared" si="31"/>
        <v>0</v>
      </c>
    </row>
    <row r="214" spans="1:24" ht="10.9" customHeight="1" x14ac:dyDescent="0.2">
      <c r="A214" s="4" t="s">
        <v>5</v>
      </c>
      <c r="B214" s="4" t="str">
        <f t="shared" si="32"/>
        <v>R</v>
      </c>
      <c r="C214" s="4" t="s">
        <v>12</v>
      </c>
      <c r="D214" s="4" t="str">
        <f t="shared" si="33"/>
        <v>P</v>
      </c>
      <c r="E214" s="4" t="s">
        <v>163</v>
      </c>
      <c r="F214" s="4" t="str">
        <f t="shared" si="34"/>
        <v>Ope</v>
      </c>
      <c r="G214" s="4" t="s">
        <v>106</v>
      </c>
      <c r="H214" s="4" t="s">
        <v>53</v>
      </c>
      <c r="J214" s="4" t="str">
        <f t="shared" si="35"/>
        <v>(P) Operation access roads and easements (e.g.  for drilling rigs and equipment): Dust suppression - NA/</v>
      </c>
      <c r="S214" s="9">
        <f t="shared" si="36"/>
        <v>0</v>
      </c>
      <c r="T214" s="9">
        <f t="shared" si="37"/>
        <v>0</v>
      </c>
      <c r="U214" s="8">
        <f t="shared" si="38"/>
        <v>0</v>
      </c>
      <c r="V214" s="8">
        <f t="shared" si="39"/>
        <v>0</v>
      </c>
      <c r="W214" s="4">
        <f t="shared" si="30"/>
        <v>0</v>
      </c>
      <c r="X214" s="4">
        <f t="shared" si="31"/>
        <v>0</v>
      </c>
    </row>
    <row r="215" spans="1:24" ht="10.9" customHeight="1" x14ac:dyDescent="0.2">
      <c r="A215" s="4" t="s">
        <v>41</v>
      </c>
      <c r="B215" s="4" t="str">
        <f t="shared" si="32"/>
        <v>P</v>
      </c>
      <c r="C215" s="4" t="s">
        <v>12</v>
      </c>
      <c r="D215" s="4" t="str">
        <f t="shared" si="33"/>
        <v>P</v>
      </c>
      <c r="E215" s="4" t="s">
        <v>114</v>
      </c>
      <c r="F215" s="4" t="str">
        <f t="shared" si="34"/>
        <v>Pow</v>
      </c>
      <c r="G215" s="4" t="s">
        <v>105</v>
      </c>
      <c r="H215" s="4" t="s">
        <v>53</v>
      </c>
      <c r="J215" s="4" t="str">
        <f t="shared" si="35"/>
        <v>(P) Power generation facility (for processing plant): Spillage - NA/</v>
      </c>
      <c r="S215" s="9">
        <f t="shared" si="36"/>
        <v>0</v>
      </c>
      <c r="T215" s="9">
        <f t="shared" si="37"/>
        <v>0</v>
      </c>
      <c r="U215" s="8">
        <f t="shared" si="38"/>
        <v>0</v>
      </c>
      <c r="V215" s="8">
        <f t="shared" si="39"/>
        <v>0</v>
      </c>
      <c r="W215" s="4">
        <f t="shared" si="30"/>
        <v>0</v>
      </c>
      <c r="X215" s="4">
        <f t="shared" si="31"/>
        <v>0</v>
      </c>
    </row>
    <row r="216" spans="1:24" s="6" customFormat="1" ht="10.9" customHeight="1" x14ac:dyDescent="0.2">
      <c r="A216" s="4" t="s">
        <v>41</v>
      </c>
      <c r="B216" s="4" t="str">
        <f t="shared" si="32"/>
        <v>P</v>
      </c>
      <c r="C216" s="4" t="s">
        <v>12</v>
      </c>
      <c r="D216" s="4" t="str">
        <f t="shared" si="33"/>
        <v>P</v>
      </c>
      <c r="E216" s="4" t="s">
        <v>127</v>
      </c>
      <c r="F216" s="4" t="str">
        <f t="shared" si="34"/>
        <v>Tre</v>
      </c>
      <c r="G216" s="4" t="s">
        <v>82</v>
      </c>
      <c r="H216" s="4" t="s">
        <v>53</v>
      </c>
      <c r="I216" s="4"/>
      <c r="J216" s="4" t="str">
        <f t="shared" si="35"/>
        <v>(P) Treated co-produced water disposal: Increase discharge to rivers following irrigation - NA/</v>
      </c>
      <c r="K216" s="9"/>
      <c r="L216" s="9"/>
      <c r="M216" s="4"/>
      <c r="N216" s="9"/>
      <c r="O216" s="9"/>
      <c r="P216" s="4"/>
      <c r="Q216" s="9"/>
      <c r="R216" s="9"/>
      <c r="S216" s="9">
        <f t="shared" si="36"/>
        <v>0</v>
      </c>
      <c r="T216" s="9">
        <f t="shared" si="37"/>
        <v>0</v>
      </c>
      <c r="U216" s="8">
        <f t="shared" si="38"/>
        <v>0</v>
      </c>
      <c r="V216" s="8">
        <f t="shared" si="39"/>
        <v>0</v>
      </c>
      <c r="W216" s="4">
        <f t="shared" si="30"/>
        <v>0</v>
      </c>
      <c r="X216" s="4">
        <f t="shared" si="31"/>
        <v>0</v>
      </c>
    </row>
    <row r="217" spans="1:24" ht="10.9" customHeight="1" x14ac:dyDescent="0.2">
      <c r="A217" s="4" t="s">
        <v>41</v>
      </c>
      <c r="B217" s="4" t="str">
        <f t="shared" si="32"/>
        <v>P</v>
      </c>
      <c r="C217" s="4" t="s">
        <v>12</v>
      </c>
      <c r="D217" s="4" t="str">
        <f t="shared" si="33"/>
        <v>P</v>
      </c>
      <c r="E217" s="4" t="s">
        <v>127</v>
      </c>
      <c r="F217" s="4" t="str">
        <f t="shared" si="34"/>
        <v>Tre</v>
      </c>
      <c r="G217" s="4" t="s">
        <v>174</v>
      </c>
      <c r="H217" s="4" t="s">
        <v>53</v>
      </c>
      <c r="J217" s="4" t="str">
        <f t="shared" si="35"/>
        <v>(P) Treated co-produced water disposal: Raise watertable following irrigation - NA/</v>
      </c>
      <c r="S217" s="9">
        <f t="shared" si="36"/>
        <v>0</v>
      </c>
      <c r="T217" s="9">
        <f t="shared" si="37"/>
        <v>0</v>
      </c>
      <c r="U217" s="8">
        <f t="shared" si="38"/>
        <v>0</v>
      </c>
      <c r="V217" s="8">
        <f t="shared" si="39"/>
        <v>0</v>
      </c>
      <c r="W217" s="4">
        <f t="shared" si="30"/>
        <v>0</v>
      </c>
      <c r="X217" s="4">
        <f t="shared" si="31"/>
        <v>0</v>
      </c>
    </row>
    <row r="218" spans="1:24" ht="10.9" customHeight="1" x14ac:dyDescent="0.2">
      <c r="A218" s="4" t="s">
        <v>41</v>
      </c>
      <c r="B218" s="4" t="str">
        <f t="shared" si="32"/>
        <v>P</v>
      </c>
      <c r="C218" s="4" t="s">
        <v>12</v>
      </c>
      <c r="D218" s="4" t="str">
        <f t="shared" si="33"/>
        <v>P</v>
      </c>
      <c r="E218" s="4" t="s">
        <v>127</v>
      </c>
      <c r="F218" s="4" t="str">
        <f t="shared" si="34"/>
        <v>Tre</v>
      </c>
      <c r="G218" s="4" t="s">
        <v>80</v>
      </c>
      <c r="H218" s="4" t="s">
        <v>53</v>
      </c>
      <c r="J218" s="4" t="str">
        <f t="shared" si="35"/>
        <v>(P) Treated co-produced water disposal: Soil chemistry changes following irrigation - NA/</v>
      </c>
      <c r="S218" s="9">
        <f t="shared" si="36"/>
        <v>0</v>
      </c>
      <c r="T218" s="9">
        <f t="shared" si="37"/>
        <v>0</v>
      </c>
      <c r="U218" s="8">
        <f t="shared" si="38"/>
        <v>0</v>
      </c>
      <c r="V218" s="8">
        <f t="shared" si="39"/>
        <v>0</v>
      </c>
      <c r="W218" s="4">
        <f t="shared" si="30"/>
        <v>0</v>
      </c>
      <c r="X218" s="4">
        <f t="shared" si="31"/>
        <v>0</v>
      </c>
    </row>
    <row r="219" spans="1:24" ht="10.9" customHeight="1" x14ac:dyDescent="0.2">
      <c r="A219" s="4" t="s">
        <v>41</v>
      </c>
      <c r="B219" s="4" t="str">
        <f t="shared" si="32"/>
        <v>P</v>
      </c>
      <c r="C219" s="4" t="s">
        <v>12</v>
      </c>
      <c r="D219" s="4" t="str">
        <f t="shared" si="33"/>
        <v>P</v>
      </c>
      <c r="E219" s="4" t="s">
        <v>127</v>
      </c>
      <c r="F219" s="4" t="str">
        <f t="shared" si="34"/>
        <v>Tre</v>
      </c>
      <c r="G219" s="4" t="s">
        <v>81</v>
      </c>
      <c r="H219" s="4" t="s">
        <v>53</v>
      </c>
      <c r="J219" s="4" t="str">
        <f t="shared" si="35"/>
        <v>(P) Treated co-produced water disposal: Soil salt mobilisation following irrigation - NA/</v>
      </c>
      <c r="S219" s="9">
        <f t="shared" si="36"/>
        <v>0</v>
      </c>
      <c r="T219" s="9">
        <f t="shared" si="37"/>
        <v>0</v>
      </c>
      <c r="U219" s="8">
        <f t="shared" si="38"/>
        <v>0</v>
      </c>
      <c r="V219" s="8">
        <f t="shared" si="39"/>
        <v>0</v>
      </c>
      <c r="W219" s="4">
        <f t="shared" si="30"/>
        <v>0</v>
      </c>
      <c r="X219" s="4">
        <f t="shared" si="31"/>
        <v>0</v>
      </c>
    </row>
    <row r="220" spans="1:24" ht="10.9" customHeight="1" x14ac:dyDescent="0.2">
      <c r="A220" s="4" t="s">
        <v>41</v>
      </c>
      <c r="B220" s="4" t="str">
        <f t="shared" si="32"/>
        <v>P</v>
      </c>
      <c r="C220" s="4" t="s">
        <v>12</v>
      </c>
      <c r="D220" s="4" t="str">
        <f t="shared" si="33"/>
        <v>P</v>
      </c>
      <c r="E220" s="4" t="s">
        <v>125</v>
      </c>
      <c r="F220" s="4" t="str">
        <f t="shared" si="34"/>
        <v>Tre</v>
      </c>
      <c r="G220" s="4" t="s">
        <v>126</v>
      </c>
      <c r="H220" s="4" t="s">
        <v>53</v>
      </c>
      <c r="J220" s="4" t="str">
        <f t="shared" si="35"/>
        <v>(P) Treated water disposal: Reinjection to aquifers - NA/</v>
      </c>
      <c r="S220" s="9">
        <f t="shared" si="36"/>
        <v>0</v>
      </c>
      <c r="T220" s="9">
        <f t="shared" si="37"/>
        <v>0</v>
      </c>
      <c r="U220" s="8">
        <f t="shared" si="38"/>
        <v>0</v>
      </c>
      <c r="V220" s="8">
        <f t="shared" si="39"/>
        <v>0</v>
      </c>
      <c r="W220" s="4">
        <f t="shared" si="30"/>
        <v>0</v>
      </c>
      <c r="X220" s="4">
        <f t="shared" si="31"/>
        <v>0</v>
      </c>
    </row>
    <row r="221" spans="1:24" s="3" customFormat="1" ht="10.9" customHeight="1" x14ac:dyDescent="0.2">
      <c r="A221" s="4" t="s">
        <v>3</v>
      </c>
      <c r="B221" s="4" t="str">
        <f t="shared" si="32"/>
        <v>W</v>
      </c>
      <c r="C221" s="4" t="s">
        <v>12</v>
      </c>
      <c r="D221" s="4" t="str">
        <f t="shared" si="33"/>
        <v>P</v>
      </c>
      <c r="E221" s="4" t="s">
        <v>219</v>
      </c>
      <c r="F221" s="4" t="str">
        <f t="shared" si="34"/>
        <v>Unt</v>
      </c>
      <c r="G221" s="4" t="s">
        <v>84</v>
      </c>
      <c r="H221" s="4" t="s">
        <v>53</v>
      </c>
      <c r="I221" s="4"/>
      <c r="J221" s="4" t="str">
        <f t="shared" si="35"/>
        <v>(P) Untreated co-produced water storage, processing and disposal: Discharge to river - NA/</v>
      </c>
      <c r="K221" s="9"/>
      <c r="L221" s="9"/>
      <c r="M221" s="4"/>
      <c r="N221" s="9"/>
      <c r="O221" s="9"/>
      <c r="P221" s="4"/>
      <c r="Q221" s="9"/>
      <c r="R221" s="9"/>
      <c r="S221" s="9">
        <f t="shared" si="36"/>
        <v>0</v>
      </c>
      <c r="T221" s="9">
        <f t="shared" si="37"/>
        <v>0</v>
      </c>
      <c r="U221" s="8">
        <f t="shared" si="38"/>
        <v>0</v>
      </c>
      <c r="V221" s="8">
        <f t="shared" si="39"/>
        <v>0</v>
      </c>
      <c r="W221" s="4">
        <f t="shared" si="30"/>
        <v>0</v>
      </c>
      <c r="X221" s="4">
        <f t="shared" si="31"/>
        <v>0</v>
      </c>
    </row>
    <row r="222" spans="1:24" s="6" customFormat="1" ht="10.9" customHeight="1" x14ac:dyDescent="0.2">
      <c r="A222" s="4" t="s">
        <v>3</v>
      </c>
      <c r="B222" s="4" t="str">
        <f t="shared" si="32"/>
        <v>W</v>
      </c>
      <c r="C222" s="4" t="s">
        <v>12</v>
      </c>
      <c r="D222" s="4" t="str">
        <f t="shared" si="33"/>
        <v>P</v>
      </c>
      <c r="E222" s="4" t="s">
        <v>157</v>
      </c>
      <c r="F222" s="4" t="str">
        <f t="shared" si="34"/>
        <v>Wat</v>
      </c>
      <c r="G222" s="4" t="s">
        <v>38</v>
      </c>
      <c r="H222" s="4" t="s">
        <v>53</v>
      </c>
      <c r="I222" s="4"/>
      <c r="J222" s="4" t="str">
        <f t="shared" si="35"/>
        <v>(P) Water and gas extraction: Aquifer depressurisation (fault-mediated) - NA/</v>
      </c>
      <c r="K222" s="9"/>
      <c r="L222" s="9"/>
      <c r="M222" s="4"/>
      <c r="N222" s="9"/>
      <c r="O222" s="9"/>
      <c r="P222" s="4"/>
      <c r="Q222" s="9"/>
      <c r="R222" s="9"/>
      <c r="S222" s="9">
        <f t="shared" si="36"/>
        <v>0</v>
      </c>
      <c r="T222" s="9">
        <f t="shared" si="37"/>
        <v>0</v>
      </c>
      <c r="U222" s="8">
        <f t="shared" si="38"/>
        <v>0</v>
      </c>
      <c r="V222" s="8">
        <f t="shared" si="39"/>
        <v>0</v>
      </c>
      <c r="W222" s="4">
        <f t="shared" si="30"/>
        <v>0</v>
      </c>
      <c r="X222" s="4">
        <f t="shared" si="31"/>
        <v>0</v>
      </c>
    </row>
    <row r="223" spans="1:24" s="3" customFormat="1" ht="10.9" customHeight="1" x14ac:dyDescent="0.2">
      <c r="A223" s="4" t="s">
        <v>3</v>
      </c>
      <c r="B223" s="4" t="str">
        <f t="shared" si="32"/>
        <v>W</v>
      </c>
      <c r="C223" s="4" t="s">
        <v>12</v>
      </c>
      <c r="D223" s="4" t="str">
        <f t="shared" si="33"/>
        <v>P</v>
      </c>
      <c r="E223" s="4" t="s">
        <v>157</v>
      </c>
      <c r="F223" s="4" t="str">
        <f t="shared" si="34"/>
        <v>Wat</v>
      </c>
      <c r="G223" s="4" t="s">
        <v>40</v>
      </c>
      <c r="H223" s="4" t="s">
        <v>53</v>
      </c>
      <c r="I223" s="4"/>
      <c r="J223" s="4" t="str">
        <f t="shared" si="35"/>
        <v>(P) Water and gas extraction: Aquifer pressurisation (fault-mediated) - NA/</v>
      </c>
      <c r="K223" s="9"/>
      <c r="L223" s="9"/>
      <c r="M223" s="4"/>
      <c r="N223" s="9"/>
      <c r="O223" s="9"/>
      <c r="P223" s="4"/>
      <c r="Q223" s="9"/>
      <c r="R223" s="9"/>
      <c r="S223" s="9">
        <f t="shared" si="36"/>
        <v>0</v>
      </c>
      <c r="T223" s="9">
        <f t="shared" si="37"/>
        <v>0</v>
      </c>
      <c r="U223" s="8">
        <f t="shared" si="38"/>
        <v>0</v>
      </c>
      <c r="V223" s="8">
        <f t="shared" si="39"/>
        <v>0</v>
      </c>
      <c r="W223" s="4">
        <f t="shared" si="30"/>
        <v>0</v>
      </c>
      <c r="X223" s="4">
        <f t="shared" si="31"/>
        <v>0</v>
      </c>
    </row>
    <row r="224" spans="1:24" s="3" customFormat="1" ht="10.9" customHeight="1" x14ac:dyDescent="0.2">
      <c r="A224" s="4" t="s">
        <v>3</v>
      </c>
      <c r="B224" s="4" t="str">
        <f t="shared" si="32"/>
        <v>W</v>
      </c>
      <c r="C224" s="4" t="s">
        <v>27</v>
      </c>
      <c r="D224" s="4" t="str">
        <f t="shared" si="33"/>
        <v>W</v>
      </c>
      <c r="E224" s="4" t="s">
        <v>29</v>
      </c>
      <c r="F224" s="4" t="str">
        <f t="shared" si="34"/>
        <v>Wat</v>
      </c>
      <c r="G224" s="4" t="s">
        <v>96</v>
      </c>
      <c r="H224" s="4" t="s">
        <v>53</v>
      </c>
      <c r="I224" s="4"/>
      <c r="J224" s="4" t="str">
        <f t="shared" si="35"/>
        <v>(W) Water injection: Adds to co-produced water - NA/</v>
      </c>
      <c r="K224" s="9"/>
      <c r="L224" s="9"/>
      <c r="M224" s="4"/>
      <c r="N224" s="9"/>
      <c r="O224" s="9"/>
      <c r="P224" s="4"/>
      <c r="Q224" s="9"/>
      <c r="R224" s="9"/>
      <c r="S224" s="9">
        <f t="shared" si="36"/>
        <v>0</v>
      </c>
      <c r="T224" s="9">
        <f t="shared" si="37"/>
        <v>0</v>
      </c>
      <c r="U224" s="8">
        <f t="shared" si="38"/>
        <v>0</v>
      </c>
      <c r="V224" s="8">
        <f t="shared" si="39"/>
        <v>0</v>
      </c>
      <c r="W224" s="4">
        <f t="shared" si="30"/>
        <v>0</v>
      </c>
      <c r="X224" s="4">
        <f t="shared" si="31"/>
        <v>0</v>
      </c>
    </row>
    <row r="225" spans="1:24" s="3" customFormat="1" ht="10.9" customHeight="1" x14ac:dyDescent="0.2">
      <c r="A225" s="4" t="s">
        <v>3</v>
      </c>
      <c r="B225" s="4" t="str">
        <f t="shared" si="32"/>
        <v>W</v>
      </c>
      <c r="C225" s="4" t="s">
        <v>27</v>
      </c>
      <c r="D225" s="4" t="str">
        <f t="shared" si="33"/>
        <v>W</v>
      </c>
      <c r="E225" s="4" t="s">
        <v>30</v>
      </c>
      <c r="F225" s="4" t="str">
        <f t="shared" si="34"/>
        <v>Wat</v>
      </c>
      <c r="G225" s="4" t="s">
        <v>97</v>
      </c>
      <c r="H225" s="4" t="s">
        <v>53</v>
      </c>
      <c r="I225" s="4"/>
      <c r="J225" s="4" t="str">
        <f t="shared" si="35"/>
        <v>(W) Water sourcing (for injection): Extracting river water for injection - NA/</v>
      </c>
      <c r="K225" s="9"/>
      <c r="L225" s="9"/>
      <c r="M225" s="4"/>
      <c r="N225" s="9"/>
      <c r="O225" s="9"/>
      <c r="P225" s="4"/>
      <c r="Q225" s="9"/>
      <c r="R225" s="9"/>
      <c r="S225" s="9">
        <f t="shared" si="36"/>
        <v>0</v>
      </c>
      <c r="T225" s="9">
        <f t="shared" si="37"/>
        <v>0</v>
      </c>
      <c r="U225" s="8">
        <f t="shared" si="38"/>
        <v>0</v>
      </c>
      <c r="V225" s="8">
        <f t="shared" si="39"/>
        <v>0</v>
      </c>
      <c r="W225" s="4">
        <f t="shared" si="30"/>
        <v>0</v>
      </c>
      <c r="X225" s="4">
        <f t="shared" si="31"/>
        <v>0</v>
      </c>
    </row>
    <row r="226" spans="1:24" s="6" customFormat="1" ht="10.9" customHeight="1" x14ac:dyDescent="0.2">
      <c r="A226" s="4" t="s">
        <v>3</v>
      </c>
      <c r="B226" s="4" t="str">
        <f t="shared" si="32"/>
        <v>W</v>
      </c>
      <c r="C226" s="4" t="s">
        <v>12</v>
      </c>
      <c r="D226" s="4" t="str">
        <f t="shared" si="33"/>
        <v>P</v>
      </c>
      <c r="E226" s="4" t="s">
        <v>157</v>
      </c>
      <c r="F226" s="4" t="str">
        <f t="shared" si="34"/>
        <v>Wat</v>
      </c>
      <c r="G226" s="4" t="s">
        <v>77</v>
      </c>
      <c r="H226" s="4" t="s">
        <v>53</v>
      </c>
      <c r="I226" s="4"/>
      <c r="J226" s="4" t="str">
        <f t="shared" si="35"/>
        <v>(P) Water and gas extraction: Aquifer depressurisation (aquitard-absent) - NA/</v>
      </c>
      <c r="K226" s="9"/>
      <c r="L226" s="9"/>
      <c r="M226" s="4"/>
      <c r="N226" s="9"/>
      <c r="O226" s="9"/>
      <c r="P226" s="4"/>
      <c r="Q226" s="9"/>
      <c r="R226" s="9"/>
      <c r="S226" s="9">
        <f t="shared" si="36"/>
        <v>0</v>
      </c>
      <c r="T226" s="9">
        <f t="shared" si="37"/>
        <v>0</v>
      </c>
      <c r="U226" s="8">
        <f t="shared" si="38"/>
        <v>0</v>
      </c>
      <c r="V226" s="8">
        <f t="shared" si="39"/>
        <v>0</v>
      </c>
      <c r="W226" s="4">
        <f t="shared" si="30"/>
        <v>0</v>
      </c>
      <c r="X226" s="4">
        <f t="shared" si="31"/>
        <v>0</v>
      </c>
    </row>
    <row r="227" spans="1:24" s="3" customFormat="1" ht="10.9" customHeight="1" x14ac:dyDescent="0.2">
      <c r="A227" s="4" t="s">
        <v>4</v>
      </c>
      <c r="B227" s="4" t="str">
        <f t="shared" si="32"/>
        <v>P</v>
      </c>
      <c r="C227" s="4" t="s">
        <v>6</v>
      </c>
      <c r="D227" s="4" t="str">
        <f t="shared" si="33"/>
        <v>C</v>
      </c>
      <c r="E227" s="4" t="s">
        <v>133</v>
      </c>
      <c r="F227" s="4" t="str">
        <f t="shared" si="34"/>
        <v>Fre</v>
      </c>
      <c r="G227" s="4" t="s">
        <v>50</v>
      </c>
      <c r="H227" s="4" t="s">
        <v>129</v>
      </c>
      <c r="I227" s="4"/>
      <c r="J227" s="4" t="str">
        <f t="shared" si="35"/>
        <v>(C) Fresh water (RO Permeate) pipelines, pumps and reticulation systems (Water leaving processing plant - to external i.e. Town): Impacts of ground support staff - Need to know more/</v>
      </c>
      <c r="K227" s="9"/>
      <c r="L227" s="9"/>
      <c r="M227" s="4"/>
      <c r="N227" s="9"/>
      <c r="O227" s="9"/>
      <c r="P227" s="4"/>
      <c r="Q227" s="9"/>
      <c r="R227" s="9"/>
      <c r="S227" s="9">
        <f t="shared" si="36"/>
        <v>0</v>
      </c>
      <c r="T227" s="9">
        <f t="shared" si="37"/>
        <v>0</v>
      </c>
      <c r="U227" s="8">
        <f t="shared" si="38"/>
        <v>0</v>
      </c>
      <c r="V227" s="8">
        <f t="shared" si="39"/>
        <v>0</v>
      </c>
      <c r="W227" s="4">
        <f t="shared" si="30"/>
        <v>0</v>
      </c>
      <c r="X227" s="4">
        <f t="shared" si="31"/>
        <v>0</v>
      </c>
    </row>
    <row r="228" spans="1:24" s="3" customFormat="1" ht="10.9" customHeight="1" x14ac:dyDescent="0.2">
      <c r="A228" s="4" t="s">
        <v>4</v>
      </c>
      <c r="B228" s="4" t="str">
        <f t="shared" si="32"/>
        <v>P</v>
      </c>
      <c r="C228" s="4" t="s">
        <v>6</v>
      </c>
      <c r="D228" s="4" t="str">
        <f t="shared" si="33"/>
        <v>C</v>
      </c>
      <c r="E228" s="4" t="s">
        <v>133</v>
      </c>
      <c r="F228" s="4" t="str">
        <f t="shared" si="34"/>
        <v>Fre</v>
      </c>
      <c r="G228" s="4" t="s">
        <v>136</v>
      </c>
      <c r="H228" s="4" t="s">
        <v>129</v>
      </c>
      <c r="I228" s="4"/>
      <c r="J228" s="4" t="str">
        <f t="shared" si="35"/>
        <v>(C) Fresh water (RO Permeate) pipelines, pumps and reticulation systems (Water leaving processing plant - to external i.e. Town): Intersection of GW via directional drilling under river - Need to know more/</v>
      </c>
      <c r="K228" s="9"/>
      <c r="L228" s="9"/>
      <c r="M228" s="4"/>
      <c r="N228" s="9"/>
      <c r="O228" s="9"/>
      <c r="P228" s="4"/>
      <c r="Q228" s="9"/>
      <c r="R228" s="9"/>
      <c r="S228" s="9">
        <f t="shared" si="36"/>
        <v>0</v>
      </c>
      <c r="T228" s="9">
        <f t="shared" si="37"/>
        <v>0</v>
      </c>
      <c r="U228" s="8">
        <f t="shared" si="38"/>
        <v>0</v>
      </c>
      <c r="V228" s="8">
        <f t="shared" si="39"/>
        <v>0</v>
      </c>
      <c r="W228" s="4">
        <f t="shared" si="30"/>
        <v>0</v>
      </c>
      <c r="X228" s="4">
        <f t="shared" si="31"/>
        <v>0</v>
      </c>
    </row>
    <row r="229" spans="1:24" ht="10.9" customHeight="1" x14ac:dyDescent="0.2">
      <c r="A229" s="4" t="s">
        <v>4</v>
      </c>
      <c r="B229" s="4" t="str">
        <f t="shared" si="32"/>
        <v>P</v>
      </c>
      <c r="C229" s="4" t="s">
        <v>6</v>
      </c>
      <c r="D229" s="4" t="str">
        <f t="shared" si="33"/>
        <v>C</v>
      </c>
      <c r="E229" s="4" t="s">
        <v>169</v>
      </c>
      <c r="F229" s="4" t="str">
        <f t="shared" si="34"/>
        <v>Gas</v>
      </c>
      <c r="G229" s="4" t="s">
        <v>136</v>
      </c>
      <c r="H229" s="4" t="s">
        <v>129</v>
      </c>
      <c r="J229" s="4" t="str">
        <f t="shared" si="35"/>
        <v>(C) Gas and water-gathering pipeline networks (well to processing plant): Intersection of GW via directional drilling under river - Need to know more/</v>
      </c>
      <c r="S229" s="9">
        <f t="shared" si="36"/>
        <v>0</v>
      </c>
      <c r="T229" s="9">
        <f t="shared" si="37"/>
        <v>0</v>
      </c>
      <c r="U229" s="8">
        <f t="shared" si="38"/>
        <v>0</v>
      </c>
      <c r="V229" s="8">
        <f t="shared" si="39"/>
        <v>0</v>
      </c>
      <c r="W229" s="4">
        <f t="shared" si="30"/>
        <v>0</v>
      </c>
      <c r="X229" s="4">
        <f t="shared" si="31"/>
        <v>0</v>
      </c>
    </row>
    <row r="230" spans="1:24" ht="10.9" customHeight="1" x14ac:dyDescent="0.2">
      <c r="A230" s="4" t="s">
        <v>4</v>
      </c>
      <c r="B230" s="4" t="str">
        <f t="shared" si="32"/>
        <v>P</v>
      </c>
      <c r="C230" s="4" t="s">
        <v>6</v>
      </c>
      <c r="D230" s="4" t="str">
        <f t="shared" si="33"/>
        <v>C</v>
      </c>
      <c r="E230" s="4" t="s">
        <v>134</v>
      </c>
      <c r="F230" s="4" t="str">
        <f t="shared" si="34"/>
        <v>Tre</v>
      </c>
      <c r="G230" s="4" t="s">
        <v>50</v>
      </c>
      <c r="H230" s="4" t="s">
        <v>129</v>
      </c>
      <c r="J230" s="4" t="str">
        <f t="shared" si="35"/>
        <v>(C) Treated co-produced water pipelines and pumps: Impacts of ground support staff - Need to know more/</v>
      </c>
      <c r="S230" s="9">
        <f t="shared" si="36"/>
        <v>0</v>
      </c>
      <c r="T230" s="9">
        <f t="shared" si="37"/>
        <v>0</v>
      </c>
      <c r="U230" s="8">
        <f t="shared" si="38"/>
        <v>0</v>
      </c>
      <c r="V230" s="8">
        <f t="shared" si="39"/>
        <v>0</v>
      </c>
      <c r="W230" s="4">
        <f t="shared" si="30"/>
        <v>0</v>
      </c>
      <c r="X230" s="4">
        <f t="shared" si="31"/>
        <v>0</v>
      </c>
    </row>
    <row r="231" spans="1:24" ht="10.9" customHeight="1" x14ac:dyDescent="0.2">
      <c r="A231" s="4" t="s">
        <v>4</v>
      </c>
      <c r="B231" s="4" t="str">
        <f t="shared" si="32"/>
        <v>P</v>
      </c>
      <c r="C231" s="4" t="s">
        <v>6</v>
      </c>
      <c r="D231" s="4" t="str">
        <f t="shared" si="33"/>
        <v>C</v>
      </c>
      <c r="E231" s="4" t="s">
        <v>134</v>
      </c>
      <c r="F231" s="4" t="str">
        <f t="shared" si="34"/>
        <v>Tre</v>
      </c>
      <c r="G231" s="4" t="s">
        <v>136</v>
      </c>
      <c r="H231" s="4" t="s">
        <v>129</v>
      </c>
      <c r="J231" s="4" t="str">
        <f t="shared" si="35"/>
        <v>(C) Treated co-produced water pipelines and pumps: Intersection of GW via directional drilling under river - Need to know more/</v>
      </c>
      <c r="S231" s="9">
        <f t="shared" si="36"/>
        <v>0</v>
      </c>
      <c r="T231" s="9">
        <f t="shared" si="37"/>
        <v>0</v>
      </c>
      <c r="U231" s="8">
        <f t="shared" si="38"/>
        <v>0</v>
      </c>
      <c r="V231" s="8">
        <f t="shared" si="39"/>
        <v>0</v>
      </c>
      <c r="W231" s="4">
        <f t="shared" si="30"/>
        <v>0</v>
      </c>
      <c r="X231" s="4">
        <f t="shared" si="31"/>
        <v>0</v>
      </c>
    </row>
    <row r="232" spans="1:24" ht="10.9" customHeight="1" x14ac:dyDescent="0.2">
      <c r="A232" s="4" t="s">
        <v>4</v>
      </c>
      <c r="B232" s="4" t="str">
        <f t="shared" si="32"/>
        <v>P</v>
      </c>
      <c r="C232" s="4" t="s">
        <v>6</v>
      </c>
      <c r="D232" s="4" t="str">
        <f t="shared" si="33"/>
        <v>C</v>
      </c>
      <c r="E232" s="4" t="s">
        <v>132</v>
      </c>
      <c r="F232" s="4" t="str">
        <f t="shared" si="34"/>
        <v>Tru</v>
      </c>
      <c r="G232" s="4" t="s">
        <v>136</v>
      </c>
      <c r="H232" s="4" t="s">
        <v>129</v>
      </c>
      <c r="J232" s="4" t="str">
        <f t="shared" si="35"/>
        <v>(C) Trunk gas pipelines and associated easements (processing plant to town): Intersection of GW via directional drilling under river - Need to know more/</v>
      </c>
      <c r="S232" s="9">
        <f t="shared" si="36"/>
        <v>0</v>
      </c>
      <c r="T232" s="9">
        <f t="shared" si="37"/>
        <v>0</v>
      </c>
      <c r="U232" s="8">
        <f t="shared" si="38"/>
        <v>0</v>
      </c>
      <c r="V232" s="8">
        <f t="shared" si="39"/>
        <v>0</v>
      </c>
      <c r="W232" s="4">
        <f t="shared" si="30"/>
        <v>0</v>
      </c>
      <c r="X232" s="4">
        <f t="shared" si="31"/>
        <v>0</v>
      </c>
    </row>
    <row r="233" spans="1:24" ht="10.9" customHeight="1" x14ac:dyDescent="0.2">
      <c r="A233" s="4" t="s">
        <v>41</v>
      </c>
      <c r="B233" s="4" t="str">
        <f t="shared" si="32"/>
        <v>P</v>
      </c>
      <c r="C233" s="4" t="s">
        <v>12</v>
      </c>
      <c r="D233" s="4" t="str">
        <f t="shared" si="33"/>
        <v>P</v>
      </c>
      <c r="E233" s="4" t="s">
        <v>127</v>
      </c>
      <c r="F233" s="4" t="str">
        <f t="shared" si="34"/>
        <v>Tre</v>
      </c>
      <c r="G233" s="4" t="s">
        <v>93</v>
      </c>
      <c r="H233" s="4" t="s">
        <v>129</v>
      </c>
      <c r="J233" s="4" t="str">
        <f t="shared" si="35"/>
        <v>(P) Treated co-produced water disposal: Extracting river water for shandying - Need to know more/</v>
      </c>
      <c r="S233" s="9">
        <f t="shared" si="36"/>
        <v>0</v>
      </c>
      <c r="T233" s="9">
        <f t="shared" si="37"/>
        <v>0</v>
      </c>
      <c r="U233" s="8">
        <f t="shared" si="38"/>
        <v>0</v>
      </c>
      <c r="V233" s="8">
        <f t="shared" si="39"/>
        <v>0</v>
      </c>
      <c r="W233" s="4">
        <f t="shared" si="30"/>
        <v>0</v>
      </c>
      <c r="X233" s="4">
        <f t="shared" si="31"/>
        <v>0</v>
      </c>
    </row>
    <row r="234" spans="1:24" ht="10.9" customHeight="1" x14ac:dyDescent="0.2">
      <c r="A234" s="4" t="s">
        <v>41</v>
      </c>
      <c r="B234" s="4" t="str">
        <f t="shared" si="32"/>
        <v>P</v>
      </c>
      <c r="C234" s="4" t="s">
        <v>12</v>
      </c>
      <c r="D234" s="4" t="str">
        <f t="shared" si="33"/>
        <v>P</v>
      </c>
      <c r="E234" s="4" t="s">
        <v>112</v>
      </c>
      <c r="F234" s="4" t="str">
        <f t="shared" si="34"/>
        <v>Wat</v>
      </c>
      <c r="G234" s="4" t="s">
        <v>118</v>
      </c>
      <c r="H234" s="4" t="s">
        <v>129</v>
      </c>
      <c r="J234" s="4" t="str">
        <f t="shared" si="35"/>
        <v>(P) Water treatment plant (RO, fixed resin, fixed disc, electrochemical, etc): Equipment failure - Need to know more/</v>
      </c>
      <c r="S234" s="9">
        <f t="shared" si="36"/>
        <v>0</v>
      </c>
      <c r="T234" s="9">
        <f t="shared" si="37"/>
        <v>0</v>
      </c>
      <c r="U234" s="8">
        <f t="shared" si="38"/>
        <v>0</v>
      </c>
      <c r="V234" s="8">
        <f t="shared" si="39"/>
        <v>0</v>
      </c>
      <c r="W234" s="4">
        <f t="shared" si="30"/>
        <v>0</v>
      </c>
      <c r="X234" s="4">
        <f t="shared" si="31"/>
        <v>0</v>
      </c>
    </row>
    <row r="235" spans="1:24" ht="10.9" customHeight="1" x14ac:dyDescent="0.2">
      <c r="A235" s="4" t="s">
        <v>4</v>
      </c>
      <c r="B235" s="4" t="str">
        <f t="shared" si="32"/>
        <v>P</v>
      </c>
      <c r="C235" s="4" t="s">
        <v>7</v>
      </c>
      <c r="D235" s="4" t="str">
        <f t="shared" si="33"/>
        <v>D</v>
      </c>
      <c r="E235" s="4" t="s">
        <v>133</v>
      </c>
      <c r="F235" s="4" t="str">
        <f t="shared" si="34"/>
        <v>Fre</v>
      </c>
      <c r="G235" s="4" t="s">
        <v>140</v>
      </c>
      <c r="H235" s="4" t="s">
        <v>146</v>
      </c>
      <c r="J235" s="4" t="str">
        <f t="shared" si="35"/>
        <v>(D) Fresh water (RO Permeate) pipelines, pumps and reticulation systems (Water leaving processing plant - to external i.e. Town): Pipe corossion and leaching - Need to know more -see rehabilitation plan/</v>
      </c>
      <c r="S235" s="9">
        <f t="shared" si="36"/>
        <v>0</v>
      </c>
      <c r="T235" s="9">
        <f t="shared" si="37"/>
        <v>0</v>
      </c>
      <c r="U235" s="8">
        <f t="shared" si="38"/>
        <v>0</v>
      </c>
      <c r="V235" s="8">
        <f t="shared" si="39"/>
        <v>0</v>
      </c>
      <c r="W235" s="4">
        <f t="shared" si="30"/>
        <v>0</v>
      </c>
      <c r="X235" s="4">
        <f t="shared" si="31"/>
        <v>0</v>
      </c>
    </row>
    <row r="236" spans="1:24" ht="10.9" customHeight="1" x14ac:dyDescent="0.2">
      <c r="A236" s="4" t="s">
        <v>4</v>
      </c>
      <c r="B236" s="4" t="str">
        <f t="shared" si="32"/>
        <v>P</v>
      </c>
      <c r="C236" s="4" t="s">
        <v>7</v>
      </c>
      <c r="D236" s="4" t="str">
        <f t="shared" si="33"/>
        <v>D</v>
      </c>
      <c r="E236" s="4" t="s">
        <v>169</v>
      </c>
      <c r="F236" s="4" t="str">
        <f t="shared" si="34"/>
        <v>Gas</v>
      </c>
      <c r="G236" s="4" t="s">
        <v>140</v>
      </c>
      <c r="H236" s="4" t="s">
        <v>146</v>
      </c>
      <c r="J236" s="4" t="str">
        <f t="shared" si="35"/>
        <v>(D) Gas and water-gathering pipeline networks (well to processing plant): Pipe corossion and leaching - Need to know more -see rehabilitation plan/</v>
      </c>
      <c r="S236" s="9">
        <f t="shared" si="36"/>
        <v>0</v>
      </c>
      <c r="T236" s="9">
        <f t="shared" si="37"/>
        <v>0</v>
      </c>
      <c r="U236" s="8">
        <f t="shared" si="38"/>
        <v>0</v>
      </c>
      <c r="V236" s="8">
        <f t="shared" si="39"/>
        <v>0</v>
      </c>
      <c r="W236" s="4">
        <f t="shared" si="30"/>
        <v>0</v>
      </c>
      <c r="X236" s="4">
        <f t="shared" si="31"/>
        <v>0</v>
      </c>
    </row>
    <row r="237" spans="1:24" s="3" customFormat="1" ht="10.9" customHeight="1" x14ac:dyDescent="0.2">
      <c r="A237" s="4" t="s">
        <v>4</v>
      </c>
      <c r="B237" s="4" t="str">
        <f t="shared" si="32"/>
        <v>P</v>
      </c>
      <c r="C237" s="4" t="s">
        <v>7</v>
      </c>
      <c r="D237" s="4" t="str">
        <f t="shared" si="33"/>
        <v>D</v>
      </c>
      <c r="E237" s="4" t="s">
        <v>134</v>
      </c>
      <c r="F237" s="4" t="str">
        <f t="shared" si="34"/>
        <v>Tre</v>
      </c>
      <c r="G237" s="4" t="s">
        <v>140</v>
      </c>
      <c r="H237" s="4" t="s">
        <v>146</v>
      </c>
      <c r="I237" s="4"/>
      <c r="J237" s="4" t="str">
        <f t="shared" si="35"/>
        <v>(D) Treated co-produced water pipelines and pumps: Pipe corossion and leaching - Need to know more -see rehabilitation plan/</v>
      </c>
      <c r="K237" s="9"/>
      <c r="L237" s="9"/>
      <c r="M237" s="4"/>
      <c r="N237" s="9"/>
      <c r="O237" s="9"/>
      <c r="P237" s="4"/>
      <c r="Q237" s="9"/>
      <c r="R237" s="9"/>
      <c r="S237" s="9">
        <f t="shared" si="36"/>
        <v>0</v>
      </c>
      <c r="T237" s="9">
        <f t="shared" si="37"/>
        <v>0</v>
      </c>
      <c r="U237" s="8">
        <f t="shared" si="38"/>
        <v>0</v>
      </c>
      <c r="V237" s="8">
        <f t="shared" si="39"/>
        <v>0</v>
      </c>
      <c r="W237" s="4">
        <f t="shared" si="30"/>
        <v>0</v>
      </c>
      <c r="X237" s="4">
        <f t="shared" si="31"/>
        <v>0</v>
      </c>
    </row>
    <row r="238" spans="1:24" ht="10.9" customHeight="1" x14ac:dyDescent="0.2">
      <c r="A238" s="4" t="s">
        <v>4</v>
      </c>
      <c r="B238" s="4" t="str">
        <f t="shared" si="32"/>
        <v>P</v>
      </c>
      <c r="C238" s="4" t="s">
        <v>7</v>
      </c>
      <c r="D238" s="4" t="str">
        <f t="shared" si="33"/>
        <v>D</v>
      </c>
      <c r="E238" s="4" t="s">
        <v>132</v>
      </c>
      <c r="F238" s="4" t="str">
        <f t="shared" si="34"/>
        <v>Tru</v>
      </c>
      <c r="G238" s="4" t="s">
        <v>140</v>
      </c>
      <c r="H238" s="4" t="s">
        <v>146</v>
      </c>
      <c r="J238" s="4" t="str">
        <f t="shared" si="35"/>
        <v>(D) Trunk gas pipelines and associated easements (processing plant to town): Pipe corossion and leaching - Need to know more -see rehabilitation plan/</v>
      </c>
      <c r="S238" s="9">
        <f t="shared" si="36"/>
        <v>0</v>
      </c>
      <c r="T238" s="9">
        <f t="shared" si="37"/>
        <v>0</v>
      </c>
      <c r="U238" s="8">
        <f t="shared" si="38"/>
        <v>0</v>
      </c>
      <c r="V238" s="8">
        <f t="shared" si="39"/>
        <v>0</v>
      </c>
      <c r="W238" s="4">
        <f t="shared" si="30"/>
        <v>0</v>
      </c>
      <c r="X238" s="4">
        <f t="shared" si="31"/>
        <v>0</v>
      </c>
    </row>
    <row r="239" spans="1:24" ht="10.9" customHeight="1" x14ac:dyDescent="0.2">
      <c r="A239" s="4" t="s">
        <v>3</v>
      </c>
      <c r="B239" s="4" t="str">
        <f t="shared" si="32"/>
        <v>W</v>
      </c>
      <c r="C239" s="4" t="s">
        <v>6</v>
      </c>
      <c r="D239" s="4" t="str">
        <f t="shared" si="33"/>
        <v>C</v>
      </c>
      <c r="E239" s="4" t="s">
        <v>183</v>
      </c>
      <c r="F239" s="4" t="str">
        <f t="shared" si="34"/>
        <v>Con</v>
      </c>
      <c r="G239" s="4" t="s">
        <v>53</v>
      </c>
      <c r="J239" s="4" t="str">
        <f t="shared" si="35"/>
        <v>(C) Construction of reinjection wells and pipes: NA - /</v>
      </c>
      <c r="S239" s="9">
        <f t="shared" si="36"/>
        <v>0</v>
      </c>
      <c r="T239" s="9">
        <f t="shared" si="37"/>
        <v>0</v>
      </c>
      <c r="U239" s="8">
        <f t="shared" si="38"/>
        <v>0</v>
      </c>
      <c r="V239" s="8">
        <f t="shared" si="39"/>
        <v>0</v>
      </c>
      <c r="W239" s="4">
        <f t="shared" si="30"/>
        <v>0</v>
      </c>
      <c r="X239" s="4">
        <f t="shared" si="31"/>
        <v>0</v>
      </c>
    </row>
    <row r="240" spans="1:24" ht="10.9" customHeight="1" x14ac:dyDescent="0.2">
      <c r="A240" s="4" t="s">
        <v>5</v>
      </c>
      <c r="B240" s="4" t="str">
        <f t="shared" si="32"/>
        <v>R</v>
      </c>
      <c r="C240" s="4" t="s">
        <v>6</v>
      </c>
      <c r="D240" s="4" t="str">
        <f t="shared" si="33"/>
        <v>C</v>
      </c>
      <c r="E240" s="4" t="s">
        <v>142</v>
      </c>
      <c r="F240" s="4" t="str">
        <f t="shared" si="34"/>
        <v>Gen</v>
      </c>
      <c r="G240" s="4" t="s">
        <v>53</v>
      </c>
      <c r="J240" s="4" t="str">
        <f t="shared" si="35"/>
        <v>(C) General waste disposal: NA - /</v>
      </c>
      <c r="S240" s="9">
        <f t="shared" si="36"/>
        <v>0</v>
      </c>
      <c r="T240" s="9">
        <f t="shared" si="37"/>
        <v>0</v>
      </c>
      <c r="U240" s="8">
        <f t="shared" si="38"/>
        <v>0</v>
      </c>
      <c r="V240" s="8">
        <f t="shared" si="39"/>
        <v>0</v>
      </c>
      <c r="W240" s="4">
        <f t="shared" si="30"/>
        <v>0</v>
      </c>
      <c r="X240" s="4">
        <f t="shared" si="31"/>
        <v>0</v>
      </c>
    </row>
    <row r="241" spans="1:24" ht="10.9" customHeight="1" x14ac:dyDescent="0.2">
      <c r="A241" s="4" t="s">
        <v>5</v>
      </c>
      <c r="B241" s="4" t="str">
        <f t="shared" si="32"/>
        <v>R</v>
      </c>
      <c r="C241" s="4" t="s">
        <v>6</v>
      </c>
      <c r="D241" s="4" t="str">
        <f t="shared" si="33"/>
        <v>C</v>
      </c>
      <c r="E241" s="4" t="s">
        <v>144</v>
      </c>
      <c r="F241" s="4" t="str">
        <f t="shared" si="34"/>
        <v>Pot</v>
      </c>
      <c r="G241" s="4" t="s">
        <v>53</v>
      </c>
      <c r="J241" s="4" t="str">
        <f t="shared" si="35"/>
        <v>(C) Potable water: NA - /</v>
      </c>
      <c r="S241" s="9">
        <f t="shared" si="36"/>
        <v>0</v>
      </c>
      <c r="T241" s="9">
        <f t="shared" si="37"/>
        <v>0</v>
      </c>
      <c r="U241" s="8">
        <f t="shared" si="38"/>
        <v>0</v>
      </c>
      <c r="V241" s="8">
        <f t="shared" si="39"/>
        <v>0</v>
      </c>
      <c r="W241" s="4">
        <f t="shared" si="30"/>
        <v>0</v>
      </c>
      <c r="X241" s="4">
        <f t="shared" si="31"/>
        <v>0</v>
      </c>
    </row>
    <row r="242" spans="1:24" ht="10.9" customHeight="1" x14ac:dyDescent="0.2">
      <c r="A242" s="4" t="s">
        <v>41</v>
      </c>
      <c r="B242" s="4" t="str">
        <f t="shared" si="32"/>
        <v>P</v>
      </c>
      <c r="C242" s="4" t="s">
        <v>6</v>
      </c>
      <c r="D242" s="4" t="str">
        <f t="shared" si="33"/>
        <v>C</v>
      </c>
      <c r="E242" s="4" t="s">
        <v>49</v>
      </c>
      <c r="F242" s="4" t="str">
        <f t="shared" si="34"/>
        <v>Sal</v>
      </c>
      <c r="G242" s="4" t="s">
        <v>53</v>
      </c>
      <c r="J242" s="4" t="str">
        <f t="shared" si="35"/>
        <v>(C) Salt storage: NA - /</v>
      </c>
      <c r="S242" s="9">
        <f t="shared" si="36"/>
        <v>0</v>
      </c>
      <c r="T242" s="9">
        <f t="shared" si="37"/>
        <v>0</v>
      </c>
      <c r="U242" s="8">
        <f t="shared" si="38"/>
        <v>0</v>
      </c>
      <c r="V242" s="8">
        <f t="shared" si="39"/>
        <v>0</v>
      </c>
      <c r="W242" s="4">
        <f t="shared" si="30"/>
        <v>0</v>
      </c>
      <c r="X242" s="4">
        <f t="shared" si="31"/>
        <v>0</v>
      </c>
    </row>
    <row r="243" spans="1:24" ht="10.9" customHeight="1" x14ac:dyDescent="0.2">
      <c r="A243" s="4" t="s">
        <v>3</v>
      </c>
      <c r="B243" s="4" t="str">
        <f t="shared" si="32"/>
        <v>W</v>
      </c>
      <c r="C243" s="4" t="s">
        <v>6</v>
      </c>
      <c r="D243" s="4" t="str">
        <f t="shared" si="33"/>
        <v>C</v>
      </c>
      <c r="E243" s="4" t="s">
        <v>30</v>
      </c>
      <c r="F243" s="4" t="str">
        <f t="shared" si="34"/>
        <v>Wat</v>
      </c>
      <c r="G243" s="4" t="s">
        <v>53</v>
      </c>
      <c r="J243" s="4" t="str">
        <f t="shared" si="35"/>
        <v>(C) Water sourcing (for injection): NA - /</v>
      </c>
      <c r="S243" s="9">
        <f t="shared" si="36"/>
        <v>0</v>
      </c>
      <c r="T243" s="9">
        <f t="shared" si="37"/>
        <v>0</v>
      </c>
      <c r="U243" s="8">
        <f t="shared" si="38"/>
        <v>0</v>
      </c>
      <c r="V243" s="8">
        <f t="shared" si="39"/>
        <v>0</v>
      </c>
      <c r="W243" s="4">
        <f t="shared" si="30"/>
        <v>0</v>
      </c>
      <c r="X243" s="4">
        <f t="shared" si="31"/>
        <v>0</v>
      </c>
    </row>
    <row r="244" spans="1:24" ht="10.9" customHeight="1" x14ac:dyDescent="0.2">
      <c r="A244" s="4" t="s">
        <v>5</v>
      </c>
      <c r="B244" s="4" t="str">
        <f t="shared" si="32"/>
        <v>R</v>
      </c>
      <c r="C244" s="4" t="s">
        <v>7</v>
      </c>
      <c r="D244" s="4" t="str">
        <f t="shared" si="33"/>
        <v>D</v>
      </c>
      <c r="E244" s="4" t="s">
        <v>164</v>
      </c>
      <c r="F244" s="4" t="str">
        <f t="shared" si="34"/>
        <v>Acc</v>
      </c>
      <c r="G244" s="4" t="s">
        <v>146</v>
      </c>
      <c r="J244" s="4" t="str">
        <f t="shared" si="35"/>
        <v>(D) Access roads and easements (e.g. for drilling rigs and equipment): Need to know more -see rehabilitation plan - /</v>
      </c>
      <c r="S244" s="9">
        <f t="shared" si="36"/>
        <v>0</v>
      </c>
      <c r="T244" s="9">
        <f t="shared" si="37"/>
        <v>0</v>
      </c>
      <c r="U244" s="8">
        <f t="shared" si="38"/>
        <v>0</v>
      </c>
      <c r="V244" s="8">
        <f t="shared" si="39"/>
        <v>0</v>
      </c>
      <c r="W244" s="4">
        <f t="shared" si="30"/>
        <v>0</v>
      </c>
      <c r="X244" s="4">
        <f t="shared" si="31"/>
        <v>0</v>
      </c>
    </row>
    <row r="245" spans="1:24" ht="10.9" customHeight="1" x14ac:dyDescent="0.2">
      <c r="A245" s="4" t="s">
        <v>5</v>
      </c>
      <c r="B245" s="4" t="str">
        <f t="shared" si="32"/>
        <v>R</v>
      </c>
      <c r="C245" s="4" t="s">
        <v>7</v>
      </c>
      <c r="D245" s="4" t="str">
        <f t="shared" si="33"/>
        <v>D</v>
      </c>
      <c r="E245" s="4" t="s">
        <v>152</v>
      </c>
      <c r="F245" s="4" t="str">
        <f t="shared" si="34"/>
        <v>Acc</v>
      </c>
      <c r="G245" s="4" t="s">
        <v>53</v>
      </c>
      <c r="J245" s="4" t="str">
        <f t="shared" si="35"/>
        <v>(D) Accommodation, administration, workshop, depots, service facilities: NA - /</v>
      </c>
      <c r="S245" s="9">
        <f t="shared" si="36"/>
        <v>0</v>
      </c>
      <c r="T245" s="9">
        <f t="shared" si="37"/>
        <v>0</v>
      </c>
      <c r="U245" s="8">
        <f t="shared" si="38"/>
        <v>0</v>
      </c>
      <c r="V245" s="8">
        <f t="shared" si="39"/>
        <v>0</v>
      </c>
      <c r="W245" s="4">
        <f t="shared" si="30"/>
        <v>0</v>
      </c>
      <c r="X245" s="4">
        <f t="shared" si="31"/>
        <v>0</v>
      </c>
    </row>
    <row r="246" spans="1:24" ht="10.9" customHeight="1" x14ac:dyDescent="0.2">
      <c r="A246" s="4" t="s">
        <v>41</v>
      </c>
      <c r="B246" s="4" t="str">
        <f t="shared" si="32"/>
        <v>P</v>
      </c>
      <c r="C246" s="4" t="s">
        <v>7</v>
      </c>
      <c r="D246" s="4" t="str">
        <f t="shared" si="33"/>
        <v>D</v>
      </c>
      <c r="E246" s="4" t="s">
        <v>124</v>
      </c>
      <c r="F246" s="4" t="str">
        <f t="shared" si="34"/>
        <v>Bri</v>
      </c>
      <c r="G246" s="4" t="s">
        <v>146</v>
      </c>
      <c r="J246" s="4" t="str">
        <f t="shared" si="35"/>
        <v>(D) Brine storage ponds: Need to know more -see rehabilitation plan - /</v>
      </c>
      <c r="S246" s="9">
        <f t="shared" si="36"/>
        <v>0</v>
      </c>
      <c r="T246" s="9">
        <f t="shared" si="37"/>
        <v>0</v>
      </c>
      <c r="U246" s="8">
        <f t="shared" si="38"/>
        <v>0</v>
      </c>
      <c r="V246" s="8">
        <f t="shared" si="39"/>
        <v>0</v>
      </c>
      <c r="W246" s="4">
        <f t="shared" si="30"/>
        <v>0</v>
      </c>
      <c r="X246" s="4">
        <f t="shared" si="31"/>
        <v>0</v>
      </c>
    </row>
    <row r="247" spans="1:24" ht="10.9" customHeight="1" x14ac:dyDescent="0.2">
      <c r="A247" s="4" t="s">
        <v>3</v>
      </c>
      <c r="B247" s="4" t="str">
        <f t="shared" si="32"/>
        <v>W</v>
      </c>
      <c r="C247" s="4" t="s">
        <v>7</v>
      </c>
      <c r="D247" s="4" t="str">
        <f t="shared" si="33"/>
        <v>D</v>
      </c>
      <c r="E247" s="4" t="s">
        <v>185</v>
      </c>
      <c r="F247" s="4" t="str">
        <f t="shared" si="34"/>
        <v>Dec</v>
      </c>
      <c r="G247" s="4" t="s">
        <v>53</v>
      </c>
      <c r="J247" s="4" t="str">
        <f t="shared" si="35"/>
        <v>(D) Decomissioning of reinjection well : NA - /</v>
      </c>
      <c r="S247" s="9">
        <f t="shared" si="36"/>
        <v>0</v>
      </c>
      <c r="T247" s="9">
        <f t="shared" si="37"/>
        <v>0</v>
      </c>
      <c r="U247" s="8">
        <f t="shared" si="38"/>
        <v>0</v>
      </c>
      <c r="V247" s="8">
        <f t="shared" si="39"/>
        <v>0</v>
      </c>
      <c r="W247" s="4">
        <f t="shared" si="30"/>
        <v>0</v>
      </c>
      <c r="X247" s="4">
        <f t="shared" si="31"/>
        <v>0</v>
      </c>
    </row>
    <row r="248" spans="1:24" ht="10.9" customHeight="1" x14ac:dyDescent="0.2">
      <c r="A248" s="4" t="s">
        <v>3</v>
      </c>
      <c r="B248" s="4" t="str">
        <f t="shared" si="32"/>
        <v>W</v>
      </c>
      <c r="C248" s="4" t="s">
        <v>7</v>
      </c>
      <c r="D248" s="4" t="str">
        <f t="shared" si="33"/>
        <v>D</v>
      </c>
      <c r="E248" s="4" t="s">
        <v>31</v>
      </c>
      <c r="F248" s="4" t="str">
        <f t="shared" si="34"/>
        <v>Dis</v>
      </c>
      <c r="G248" s="4" t="s">
        <v>53</v>
      </c>
      <c r="J248" s="4" t="str">
        <f t="shared" si="35"/>
        <v>(D) Dismantling: NA - /</v>
      </c>
      <c r="S248" s="9">
        <f t="shared" si="36"/>
        <v>0</v>
      </c>
      <c r="T248" s="9">
        <f t="shared" si="37"/>
        <v>0</v>
      </c>
      <c r="U248" s="8">
        <f t="shared" si="38"/>
        <v>0</v>
      </c>
      <c r="V248" s="8">
        <f t="shared" si="39"/>
        <v>0</v>
      </c>
      <c r="W248" s="4">
        <f t="shared" si="30"/>
        <v>0</v>
      </c>
      <c r="X248" s="4">
        <f t="shared" si="31"/>
        <v>0</v>
      </c>
    </row>
    <row r="249" spans="1:24" ht="10.9" customHeight="1" x14ac:dyDescent="0.2">
      <c r="A249" s="4" t="s">
        <v>41</v>
      </c>
      <c r="B249" s="4" t="str">
        <f t="shared" si="32"/>
        <v>P</v>
      </c>
      <c r="C249" s="4" t="s">
        <v>7</v>
      </c>
      <c r="D249" s="4" t="str">
        <f t="shared" si="33"/>
        <v>D</v>
      </c>
      <c r="E249" s="4" t="s">
        <v>104</v>
      </c>
      <c r="F249" s="4" t="str">
        <f t="shared" si="34"/>
        <v>Hyp</v>
      </c>
      <c r="G249" s="4" t="s">
        <v>146</v>
      </c>
      <c r="J249" s="4" t="str">
        <f t="shared" si="35"/>
        <v>(D) Hypersaline brine ponds: Need to know more -see rehabilitation plan - /</v>
      </c>
      <c r="S249" s="9">
        <f t="shared" si="36"/>
        <v>0</v>
      </c>
      <c r="T249" s="9">
        <f t="shared" si="37"/>
        <v>0</v>
      </c>
      <c r="U249" s="8">
        <f t="shared" si="38"/>
        <v>0</v>
      </c>
      <c r="V249" s="8">
        <f t="shared" si="39"/>
        <v>0</v>
      </c>
      <c r="W249" s="4">
        <f t="shared" si="30"/>
        <v>0</v>
      </c>
      <c r="X249" s="4">
        <f t="shared" si="31"/>
        <v>0</v>
      </c>
    </row>
    <row r="250" spans="1:24" ht="10.9" customHeight="1" x14ac:dyDescent="0.2">
      <c r="A250" s="4" t="s">
        <v>5</v>
      </c>
      <c r="B250" s="4" t="str">
        <f t="shared" si="32"/>
        <v>R</v>
      </c>
      <c r="C250" s="4" t="s">
        <v>7</v>
      </c>
      <c r="D250" s="4" t="str">
        <f t="shared" si="33"/>
        <v>D</v>
      </c>
      <c r="E250" s="4" t="s">
        <v>144</v>
      </c>
      <c r="F250" s="4" t="str">
        <f t="shared" si="34"/>
        <v>Pot</v>
      </c>
      <c r="G250" s="4" t="s">
        <v>53</v>
      </c>
      <c r="J250" s="4" t="str">
        <f t="shared" si="35"/>
        <v>(D) Potable water: NA - /</v>
      </c>
      <c r="S250" s="9">
        <f t="shared" si="36"/>
        <v>0</v>
      </c>
      <c r="T250" s="9">
        <f t="shared" si="37"/>
        <v>0</v>
      </c>
      <c r="U250" s="8">
        <f t="shared" si="38"/>
        <v>0</v>
      </c>
      <c r="V250" s="8">
        <f t="shared" si="39"/>
        <v>0</v>
      </c>
      <c r="W250" s="4">
        <f t="shared" si="30"/>
        <v>0</v>
      </c>
      <c r="X250" s="4">
        <f t="shared" si="31"/>
        <v>0</v>
      </c>
    </row>
    <row r="251" spans="1:24" ht="10.9" customHeight="1" x14ac:dyDescent="0.2">
      <c r="A251" s="4" t="s">
        <v>5</v>
      </c>
      <c r="B251" s="4" t="str">
        <f t="shared" si="32"/>
        <v>R</v>
      </c>
      <c r="C251" s="4" t="s">
        <v>7</v>
      </c>
      <c r="D251" s="4" t="str">
        <f t="shared" si="33"/>
        <v>D</v>
      </c>
      <c r="E251" s="4" t="s">
        <v>143</v>
      </c>
      <c r="F251" s="4" t="str">
        <f t="shared" si="34"/>
        <v>Pow</v>
      </c>
      <c r="G251" s="4" t="s">
        <v>53</v>
      </c>
      <c r="J251" s="4" t="str">
        <f t="shared" si="35"/>
        <v>(D) Power and communications: NA - /</v>
      </c>
      <c r="S251" s="9">
        <f t="shared" si="36"/>
        <v>0</v>
      </c>
      <c r="T251" s="9">
        <f t="shared" si="37"/>
        <v>0</v>
      </c>
      <c r="U251" s="8">
        <f t="shared" si="38"/>
        <v>0</v>
      </c>
      <c r="V251" s="8">
        <f t="shared" si="39"/>
        <v>0</v>
      </c>
      <c r="W251" s="4">
        <f t="shared" si="30"/>
        <v>0</v>
      </c>
      <c r="X251" s="4">
        <f t="shared" si="31"/>
        <v>0</v>
      </c>
    </row>
    <row r="252" spans="1:24" ht="10.9" customHeight="1" x14ac:dyDescent="0.2">
      <c r="A252" s="4" t="s">
        <v>3</v>
      </c>
      <c r="B252" s="4" t="str">
        <f t="shared" si="32"/>
        <v>W</v>
      </c>
      <c r="C252" s="4" t="s">
        <v>7</v>
      </c>
      <c r="D252" s="4" t="str">
        <f t="shared" si="33"/>
        <v>D</v>
      </c>
      <c r="E252" s="4" t="s">
        <v>99</v>
      </c>
      <c r="F252" s="4" t="str">
        <f t="shared" si="34"/>
        <v>Pre</v>
      </c>
      <c r="G252" s="4" t="s">
        <v>53</v>
      </c>
      <c r="J252" s="4" t="str">
        <f t="shared" si="35"/>
        <v>(D) Pressure concrete: NA - /</v>
      </c>
      <c r="S252" s="9">
        <f t="shared" si="36"/>
        <v>0</v>
      </c>
      <c r="T252" s="9">
        <f t="shared" si="37"/>
        <v>0</v>
      </c>
      <c r="U252" s="8">
        <f t="shared" si="38"/>
        <v>0</v>
      </c>
      <c r="V252" s="8">
        <f t="shared" si="39"/>
        <v>0</v>
      </c>
      <c r="W252" s="4">
        <f t="shared" si="30"/>
        <v>0</v>
      </c>
      <c r="X252" s="4">
        <f t="shared" si="31"/>
        <v>0</v>
      </c>
    </row>
    <row r="253" spans="1:24" ht="10.9" customHeight="1" x14ac:dyDescent="0.2">
      <c r="A253" s="4" t="s">
        <v>3</v>
      </c>
      <c r="B253" s="4" t="str">
        <f t="shared" si="32"/>
        <v>W</v>
      </c>
      <c r="C253" s="4" t="s">
        <v>7</v>
      </c>
      <c r="D253" s="4" t="str">
        <f t="shared" si="33"/>
        <v>D</v>
      </c>
      <c r="E253" s="4" t="s">
        <v>26</v>
      </c>
      <c r="F253" s="4" t="str">
        <f t="shared" si="34"/>
        <v>Rem</v>
      </c>
      <c r="G253" s="4" t="s">
        <v>53</v>
      </c>
      <c r="J253" s="4" t="str">
        <f t="shared" si="35"/>
        <v>(D) Remediation: NA - /</v>
      </c>
      <c r="S253" s="9">
        <f t="shared" si="36"/>
        <v>0</v>
      </c>
      <c r="T253" s="9">
        <f t="shared" si="37"/>
        <v>0</v>
      </c>
      <c r="U253" s="8">
        <f t="shared" si="38"/>
        <v>0</v>
      </c>
      <c r="V253" s="8">
        <f t="shared" si="39"/>
        <v>0</v>
      </c>
      <c r="W253" s="4">
        <f t="shared" si="30"/>
        <v>0</v>
      </c>
      <c r="X253" s="4">
        <f t="shared" si="31"/>
        <v>0</v>
      </c>
    </row>
    <row r="254" spans="1:24" ht="10.9" customHeight="1" x14ac:dyDescent="0.2">
      <c r="A254" s="4" t="s">
        <v>3</v>
      </c>
      <c r="B254" s="4" t="str">
        <f t="shared" si="32"/>
        <v>W</v>
      </c>
      <c r="C254" s="4" t="s">
        <v>7</v>
      </c>
      <c r="D254" s="4" t="str">
        <f t="shared" si="33"/>
        <v>D</v>
      </c>
      <c r="E254" s="4" t="s">
        <v>32</v>
      </c>
      <c r="F254" s="4" t="str">
        <f t="shared" si="34"/>
        <v>Sig</v>
      </c>
      <c r="G254" s="4" t="s">
        <v>53</v>
      </c>
      <c r="J254" s="4" t="str">
        <f t="shared" si="35"/>
        <v>(D) Signage: NA - /</v>
      </c>
      <c r="S254" s="9">
        <f t="shared" si="36"/>
        <v>0</v>
      </c>
      <c r="T254" s="9">
        <f t="shared" si="37"/>
        <v>0</v>
      </c>
      <c r="U254" s="8">
        <f t="shared" si="38"/>
        <v>0</v>
      </c>
      <c r="V254" s="8">
        <f t="shared" si="39"/>
        <v>0</v>
      </c>
      <c r="W254" s="4">
        <f t="shared" si="30"/>
        <v>0</v>
      </c>
      <c r="X254" s="4">
        <f t="shared" si="31"/>
        <v>0</v>
      </c>
    </row>
    <row r="255" spans="1:24" ht="10.9" customHeight="1" x14ac:dyDescent="0.2">
      <c r="A255" s="4" t="s">
        <v>41</v>
      </c>
      <c r="B255" s="4" t="str">
        <f t="shared" si="32"/>
        <v>P</v>
      </c>
      <c r="C255" s="4" t="s">
        <v>7</v>
      </c>
      <c r="D255" s="4" t="str">
        <f t="shared" si="33"/>
        <v>D</v>
      </c>
      <c r="E255" s="4" t="s">
        <v>113</v>
      </c>
      <c r="F255" s="4" t="str">
        <f t="shared" si="34"/>
        <v>Tre</v>
      </c>
      <c r="G255" s="4" t="s">
        <v>146</v>
      </c>
      <c r="J255" s="4" t="str">
        <f t="shared" si="35"/>
        <v>(D) Treated water pond: Need to know more -see rehabilitation plan - /</v>
      </c>
      <c r="S255" s="9">
        <f t="shared" si="36"/>
        <v>0</v>
      </c>
      <c r="T255" s="9">
        <f t="shared" si="37"/>
        <v>0</v>
      </c>
      <c r="U255" s="8">
        <f t="shared" si="38"/>
        <v>0</v>
      </c>
      <c r="V255" s="8">
        <f t="shared" si="39"/>
        <v>0</v>
      </c>
      <c r="W255" s="4">
        <f t="shared" si="30"/>
        <v>0</v>
      </c>
      <c r="X255" s="4">
        <f t="shared" si="31"/>
        <v>0</v>
      </c>
    </row>
    <row r="256" spans="1:24" ht="10.9" customHeight="1" x14ac:dyDescent="0.2">
      <c r="A256" s="4" t="s">
        <v>3</v>
      </c>
      <c r="B256" s="4" t="str">
        <f t="shared" si="32"/>
        <v>W</v>
      </c>
      <c r="C256" s="4" t="s">
        <v>7</v>
      </c>
      <c r="D256" s="4" t="str">
        <f t="shared" si="33"/>
        <v>D</v>
      </c>
      <c r="E256" s="4" t="s">
        <v>28</v>
      </c>
      <c r="F256" s="4" t="str">
        <f t="shared" si="34"/>
        <v>Was</v>
      </c>
      <c r="G256" s="4" t="s">
        <v>53</v>
      </c>
      <c r="J256" s="4" t="str">
        <f t="shared" si="35"/>
        <v>(D) Waste disposal: NA - /</v>
      </c>
      <c r="S256" s="9">
        <f t="shared" si="36"/>
        <v>0</v>
      </c>
      <c r="T256" s="9">
        <f t="shared" si="37"/>
        <v>0</v>
      </c>
      <c r="U256" s="8">
        <f t="shared" si="38"/>
        <v>0</v>
      </c>
      <c r="V256" s="8">
        <f t="shared" si="39"/>
        <v>0</v>
      </c>
      <c r="W256" s="4">
        <f t="shared" si="30"/>
        <v>0</v>
      </c>
      <c r="X256" s="4">
        <f t="shared" si="31"/>
        <v>0</v>
      </c>
    </row>
    <row r="257" spans="1:24" ht="10.9" customHeight="1" x14ac:dyDescent="0.2">
      <c r="A257" s="4" t="s">
        <v>3</v>
      </c>
      <c r="B257" s="4" t="str">
        <f t="shared" si="32"/>
        <v>W</v>
      </c>
      <c r="C257" s="4" t="s">
        <v>13</v>
      </c>
      <c r="D257" s="4" t="str">
        <f t="shared" si="33"/>
        <v>E</v>
      </c>
      <c r="E257" s="4" t="s">
        <v>22</v>
      </c>
      <c r="F257" s="4" t="str">
        <f t="shared" si="34"/>
        <v>Air</v>
      </c>
      <c r="G257" s="4" t="s">
        <v>53</v>
      </c>
      <c r="J257" s="4" t="str">
        <f t="shared" si="35"/>
        <v>(E) Airborne geophysics: NA - /</v>
      </c>
      <c r="S257" s="9">
        <f t="shared" si="36"/>
        <v>0</v>
      </c>
      <c r="T257" s="9">
        <f t="shared" si="37"/>
        <v>0</v>
      </c>
      <c r="U257" s="8">
        <f t="shared" si="38"/>
        <v>0</v>
      </c>
      <c r="V257" s="8">
        <f t="shared" si="39"/>
        <v>0</v>
      </c>
      <c r="W257" s="4">
        <f t="shared" si="30"/>
        <v>0</v>
      </c>
      <c r="X257" s="4">
        <f t="shared" si="31"/>
        <v>0</v>
      </c>
    </row>
    <row r="258" spans="1:24" ht="10.9" customHeight="1" x14ac:dyDescent="0.2">
      <c r="A258" s="4" t="s">
        <v>5</v>
      </c>
      <c r="B258" s="4" t="str">
        <f t="shared" si="32"/>
        <v>R</v>
      </c>
      <c r="C258" s="4" t="s">
        <v>13</v>
      </c>
      <c r="D258" s="4" t="str">
        <f t="shared" si="33"/>
        <v>E</v>
      </c>
      <c r="E258" s="4" t="s">
        <v>142</v>
      </c>
      <c r="F258" s="4" t="str">
        <f t="shared" si="34"/>
        <v>Gen</v>
      </c>
      <c r="G258" s="4" t="s">
        <v>53</v>
      </c>
      <c r="J258" s="4" t="str">
        <f t="shared" si="35"/>
        <v>(E) General waste disposal: NA - /</v>
      </c>
      <c r="S258" s="9">
        <f t="shared" si="36"/>
        <v>0</v>
      </c>
      <c r="T258" s="9">
        <f t="shared" si="37"/>
        <v>0</v>
      </c>
      <c r="U258" s="8">
        <f t="shared" si="38"/>
        <v>0</v>
      </c>
      <c r="V258" s="8">
        <f t="shared" si="39"/>
        <v>0</v>
      </c>
      <c r="W258" s="4">
        <f t="shared" ref="W258:W321" si="40">T258-(T258-S258)/2</f>
        <v>0</v>
      </c>
      <c r="X258" s="4">
        <f t="shared" ref="X258:X321" si="41">(T258-S258)/2</f>
        <v>0</v>
      </c>
    </row>
    <row r="259" spans="1:24" ht="10.9" customHeight="1" x14ac:dyDescent="0.2">
      <c r="A259" s="4" t="s">
        <v>3</v>
      </c>
      <c r="B259" s="4" t="str">
        <f t="shared" ref="B259:B270" si="42">LEFT(A259,1)</f>
        <v>W</v>
      </c>
      <c r="C259" s="4" t="s">
        <v>13</v>
      </c>
      <c r="D259" s="4" t="str">
        <f t="shared" ref="D259:D270" si="43">LEFT(C259,1)</f>
        <v>E</v>
      </c>
      <c r="E259" s="4" t="s">
        <v>20</v>
      </c>
      <c r="F259" s="4" t="str">
        <f t="shared" ref="F259:F270" si="44">LEFT(E259,3)</f>
        <v>Geo</v>
      </c>
      <c r="G259" s="4" t="s">
        <v>53</v>
      </c>
      <c r="J259" s="4" t="str">
        <f t="shared" ref="J259:J270" si="45">"("&amp;D259&amp;") "&amp;E259&amp;": "&amp;G259&amp;" - "&amp;H259&amp;"/"&amp;I259</f>
        <v>(E) Geochemistry testing: NA - /</v>
      </c>
      <c r="S259" s="9">
        <f t="shared" ref="S259:S270" si="46">K259+N259+Q259</f>
        <v>0</v>
      </c>
      <c r="T259" s="9">
        <f t="shared" ref="T259:T270" si="47">L259+O259+R259</f>
        <v>0</v>
      </c>
      <c r="U259" s="8">
        <f t="shared" ref="U259:U270" si="48">$K259+$N259</f>
        <v>0</v>
      </c>
      <c r="V259" s="8">
        <f t="shared" ref="V259:V270" si="49">$L259+$O259</f>
        <v>0</v>
      </c>
      <c r="W259" s="4">
        <f t="shared" si="40"/>
        <v>0</v>
      </c>
      <c r="X259" s="4">
        <f t="shared" si="41"/>
        <v>0</v>
      </c>
    </row>
    <row r="260" spans="1:24" ht="10.9" customHeight="1" x14ac:dyDescent="0.2">
      <c r="A260" s="4" t="s">
        <v>4</v>
      </c>
      <c r="B260" s="4" t="str">
        <f t="shared" si="42"/>
        <v>P</v>
      </c>
      <c r="C260" s="4" t="s">
        <v>13</v>
      </c>
      <c r="D260" s="4" t="str">
        <f t="shared" si="43"/>
        <v>E</v>
      </c>
      <c r="E260" s="4" t="s">
        <v>131</v>
      </c>
      <c r="F260" s="4" t="str">
        <f t="shared" si="44"/>
        <v>Pip</v>
      </c>
      <c r="G260" s="4" t="s">
        <v>53</v>
      </c>
      <c r="J260" s="4" t="str">
        <f t="shared" si="45"/>
        <v>(E) Pipeline route survey: NA - /</v>
      </c>
      <c r="S260" s="9">
        <f t="shared" si="46"/>
        <v>0</v>
      </c>
      <c r="T260" s="9">
        <f t="shared" si="47"/>
        <v>0</v>
      </c>
      <c r="U260" s="8">
        <f t="shared" si="48"/>
        <v>0</v>
      </c>
      <c r="V260" s="8">
        <f t="shared" si="49"/>
        <v>0</v>
      </c>
      <c r="W260" s="4">
        <f t="shared" si="40"/>
        <v>0</v>
      </c>
      <c r="X260" s="4">
        <f t="shared" si="41"/>
        <v>0</v>
      </c>
    </row>
    <row r="261" spans="1:24" ht="10.9" customHeight="1" x14ac:dyDescent="0.2">
      <c r="A261" s="4" t="s">
        <v>5</v>
      </c>
      <c r="B261" s="4" t="str">
        <f t="shared" si="42"/>
        <v>R</v>
      </c>
      <c r="C261" s="4" t="s">
        <v>13</v>
      </c>
      <c r="D261" s="4" t="str">
        <f t="shared" si="43"/>
        <v>E</v>
      </c>
      <c r="E261" s="4" t="s">
        <v>144</v>
      </c>
      <c r="F261" s="4" t="str">
        <f t="shared" si="44"/>
        <v>Pot</v>
      </c>
      <c r="G261" s="4" t="s">
        <v>53</v>
      </c>
      <c r="J261" s="4" t="str">
        <f t="shared" si="45"/>
        <v>(E) Potable water: NA - /</v>
      </c>
      <c r="S261" s="9">
        <f t="shared" si="46"/>
        <v>0</v>
      </c>
      <c r="T261" s="9">
        <f t="shared" si="47"/>
        <v>0</v>
      </c>
      <c r="U261" s="8">
        <f t="shared" si="48"/>
        <v>0</v>
      </c>
      <c r="V261" s="8">
        <f t="shared" si="49"/>
        <v>0</v>
      </c>
      <c r="W261" s="4">
        <f t="shared" si="40"/>
        <v>0</v>
      </c>
      <c r="X261" s="4">
        <f t="shared" si="41"/>
        <v>0</v>
      </c>
    </row>
    <row r="262" spans="1:24" ht="10.9" customHeight="1" x14ac:dyDescent="0.2">
      <c r="A262" s="4" t="s">
        <v>5</v>
      </c>
      <c r="B262" s="4" t="str">
        <f t="shared" si="42"/>
        <v>R</v>
      </c>
      <c r="C262" s="4" t="s">
        <v>13</v>
      </c>
      <c r="D262" s="4" t="str">
        <f t="shared" si="43"/>
        <v>E</v>
      </c>
      <c r="E262" s="4" t="s">
        <v>156</v>
      </c>
      <c r="F262" s="4" t="str">
        <f t="shared" si="44"/>
        <v>Sew</v>
      </c>
      <c r="G262" s="4" t="s">
        <v>53</v>
      </c>
      <c r="J262" s="4" t="str">
        <f t="shared" si="45"/>
        <v>(E) Sewage treatment and disposal: NA - /</v>
      </c>
      <c r="S262" s="9">
        <f t="shared" si="46"/>
        <v>0</v>
      </c>
      <c r="T262" s="9">
        <f t="shared" si="47"/>
        <v>0</v>
      </c>
      <c r="U262" s="8">
        <f t="shared" si="48"/>
        <v>0</v>
      </c>
      <c r="V262" s="8">
        <f t="shared" si="49"/>
        <v>0</v>
      </c>
      <c r="W262" s="4">
        <f t="shared" si="40"/>
        <v>0</v>
      </c>
      <c r="X262" s="4">
        <f t="shared" si="41"/>
        <v>0</v>
      </c>
    </row>
    <row r="263" spans="1:24" ht="10.9" customHeight="1" x14ac:dyDescent="0.2">
      <c r="A263" s="4" t="s">
        <v>3</v>
      </c>
      <c r="B263" s="4" t="str">
        <f t="shared" si="42"/>
        <v>W</v>
      </c>
      <c r="C263" s="4" t="s">
        <v>13</v>
      </c>
      <c r="D263" s="4" t="str">
        <f t="shared" si="43"/>
        <v>E</v>
      </c>
      <c r="E263" s="4" t="s">
        <v>23</v>
      </c>
      <c r="F263" s="4" t="str">
        <f t="shared" si="44"/>
        <v>Sub</v>
      </c>
      <c r="G263" s="4" t="s">
        <v>53</v>
      </c>
      <c r="J263" s="4" t="str">
        <f t="shared" si="45"/>
        <v>(E) Subsurface geophysics: NA - /</v>
      </c>
      <c r="S263" s="9">
        <f t="shared" si="46"/>
        <v>0</v>
      </c>
      <c r="T263" s="9">
        <f t="shared" si="47"/>
        <v>0</v>
      </c>
      <c r="U263" s="8">
        <f t="shared" si="48"/>
        <v>0</v>
      </c>
      <c r="V263" s="8">
        <f t="shared" si="49"/>
        <v>0</v>
      </c>
      <c r="W263" s="4">
        <f t="shared" si="40"/>
        <v>0</v>
      </c>
      <c r="X263" s="4">
        <f t="shared" si="41"/>
        <v>0</v>
      </c>
    </row>
    <row r="264" spans="1:24" ht="10.9" customHeight="1" x14ac:dyDescent="0.2">
      <c r="A264" s="4" t="s">
        <v>3</v>
      </c>
      <c r="B264" s="4" t="str">
        <f t="shared" si="42"/>
        <v>W</v>
      </c>
      <c r="C264" s="4" t="s">
        <v>13</v>
      </c>
      <c r="D264" s="4" t="str">
        <f t="shared" si="43"/>
        <v>E</v>
      </c>
      <c r="E264" s="4" t="s">
        <v>30</v>
      </c>
      <c r="F264" s="4" t="str">
        <f t="shared" si="44"/>
        <v>Wat</v>
      </c>
      <c r="G264" s="4" t="s">
        <v>53</v>
      </c>
      <c r="J264" s="4" t="str">
        <f t="shared" si="45"/>
        <v>(E) Water sourcing (for injection): NA - /</v>
      </c>
      <c r="S264" s="9">
        <f t="shared" si="46"/>
        <v>0</v>
      </c>
      <c r="T264" s="9">
        <f t="shared" si="47"/>
        <v>0</v>
      </c>
      <c r="U264" s="8">
        <f t="shared" si="48"/>
        <v>0</v>
      </c>
      <c r="V264" s="8">
        <f t="shared" si="49"/>
        <v>0</v>
      </c>
      <c r="W264" s="4">
        <f t="shared" si="40"/>
        <v>0</v>
      </c>
      <c r="X264" s="4">
        <f t="shared" si="41"/>
        <v>0</v>
      </c>
    </row>
    <row r="265" spans="1:24" ht="10.9" customHeight="1" x14ac:dyDescent="0.2">
      <c r="A265" s="4" t="s">
        <v>5</v>
      </c>
      <c r="B265" s="4" t="str">
        <f t="shared" si="42"/>
        <v>R</v>
      </c>
      <c r="C265" s="4" t="s">
        <v>12</v>
      </c>
      <c r="D265" s="4" t="str">
        <f t="shared" si="43"/>
        <v>P</v>
      </c>
      <c r="E265" s="4" t="s">
        <v>142</v>
      </c>
      <c r="F265" s="4" t="str">
        <f t="shared" si="44"/>
        <v>Gen</v>
      </c>
      <c r="G265" s="4" t="s">
        <v>53</v>
      </c>
      <c r="J265" s="4" t="str">
        <f t="shared" si="45"/>
        <v>(P) General waste disposal: NA - /</v>
      </c>
      <c r="S265" s="9">
        <f t="shared" si="46"/>
        <v>0</v>
      </c>
      <c r="T265" s="9">
        <f t="shared" si="47"/>
        <v>0</v>
      </c>
      <c r="U265" s="8">
        <f t="shared" si="48"/>
        <v>0</v>
      </c>
      <c r="V265" s="8">
        <f t="shared" si="49"/>
        <v>0</v>
      </c>
      <c r="W265" s="4">
        <f t="shared" si="40"/>
        <v>0</v>
      </c>
      <c r="X265" s="4">
        <f t="shared" si="41"/>
        <v>0</v>
      </c>
    </row>
    <row r="266" spans="1:24" ht="10.9" customHeight="1" x14ac:dyDescent="0.2">
      <c r="A266" s="4" t="s">
        <v>3</v>
      </c>
      <c r="B266" s="4" t="str">
        <f t="shared" si="42"/>
        <v>W</v>
      </c>
      <c r="C266" s="4" t="s">
        <v>12</v>
      </c>
      <c r="D266" s="4" t="str">
        <f t="shared" si="43"/>
        <v>P</v>
      </c>
      <c r="E266" s="4" t="s">
        <v>20</v>
      </c>
      <c r="F266" s="4" t="str">
        <f t="shared" si="44"/>
        <v>Geo</v>
      </c>
      <c r="G266" s="4" t="s">
        <v>53</v>
      </c>
      <c r="J266" s="4" t="str">
        <f t="shared" si="45"/>
        <v>(P) Geochemistry testing: NA - /</v>
      </c>
      <c r="S266" s="9">
        <f t="shared" si="46"/>
        <v>0</v>
      </c>
      <c r="T266" s="9">
        <f t="shared" si="47"/>
        <v>0</v>
      </c>
      <c r="U266" s="8">
        <f t="shared" si="48"/>
        <v>0</v>
      </c>
      <c r="V266" s="8">
        <f t="shared" si="49"/>
        <v>0</v>
      </c>
      <c r="W266" s="4">
        <f t="shared" si="40"/>
        <v>0</v>
      </c>
      <c r="X266" s="4">
        <f t="shared" si="41"/>
        <v>0</v>
      </c>
    </row>
    <row r="267" spans="1:24" ht="10.9" customHeight="1" x14ac:dyDescent="0.2">
      <c r="A267" s="4" t="s">
        <v>3</v>
      </c>
      <c r="B267" s="4" t="str">
        <f t="shared" si="42"/>
        <v>W</v>
      </c>
      <c r="C267" s="4" t="s">
        <v>12</v>
      </c>
      <c r="D267" s="4" t="str">
        <f t="shared" si="43"/>
        <v>P</v>
      </c>
      <c r="E267" s="4" t="s">
        <v>76</v>
      </c>
      <c r="F267" s="4" t="str">
        <f t="shared" si="44"/>
        <v>Ins</v>
      </c>
      <c r="G267" s="4" t="s">
        <v>53</v>
      </c>
      <c r="J267" s="4" t="str">
        <f t="shared" si="45"/>
        <v>(P) Inspection and well maintenance: NA - /</v>
      </c>
      <c r="S267" s="9">
        <f t="shared" si="46"/>
        <v>0</v>
      </c>
      <c r="T267" s="9">
        <f t="shared" si="47"/>
        <v>0</v>
      </c>
      <c r="U267" s="8">
        <f t="shared" si="48"/>
        <v>0</v>
      </c>
      <c r="V267" s="8">
        <f t="shared" si="49"/>
        <v>0</v>
      </c>
      <c r="W267" s="4">
        <f t="shared" si="40"/>
        <v>0</v>
      </c>
      <c r="X267" s="4">
        <f t="shared" si="41"/>
        <v>0</v>
      </c>
    </row>
    <row r="268" spans="1:24" ht="10.9" customHeight="1" x14ac:dyDescent="0.2">
      <c r="A268" s="4" t="s">
        <v>5</v>
      </c>
      <c r="B268" s="4" t="str">
        <f t="shared" si="42"/>
        <v>R</v>
      </c>
      <c r="C268" s="4" t="s">
        <v>12</v>
      </c>
      <c r="D268" s="4" t="str">
        <f t="shared" si="43"/>
        <v>P</v>
      </c>
      <c r="E268" s="4" t="s">
        <v>144</v>
      </c>
      <c r="F268" s="4" t="str">
        <f t="shared" si="44"/>
        <v>Pot</v>
      </c>
      <c r="G268" s="4" t="s">
        <v>53</v>
      </c>
      <c r="J268" s="4" t="str">
        <f t="shared" si="45"/>
        <v>(P) Potable water: NA - /</v>
      </c>
      <c r="S268" s="9">
        <f t="shared" si="46"/>
        <v>0</v>
      </c>
      <c r="T268" s="9">
        <f t="shared" si="47"/>
        <v>0</v>
      </c>
      <c r="U268" s="8">
        <f t="shared" si="48"/>
        <v>0</v>
      </c>
      <c r="V268" s="8">
        <f t="shared" si="49"/>
        <v>0</v>
      </c>
      <c r="W268" s="4">
        <f t="shared" si="40"/>
        <v>0</v>
      </c>
      <c r="X268" s="4">
        <f t="shared" si="41"/>
        <v>0</v>
      </c>
    </row>
    <row r="269" spans="1:24" ht="10.9" customHeight="1" x14ac:dyDescent="0.2">
      <c r="A269" s="4" t="s">
        <v>3</v>
      </c>
      <c r="B269" s="4" t="str">
        <f t="shared" si="42"/>
        <v>W</v>
      </c>
      <c r="C269" s="4" t="s">
        <v>12</v>
      </c>
      <c r="D269" s="4" t="str">
        <f t="shared" si="43"/>
        <v>P</v>
      </c>
      <c r="E269" s="4" t="s">
        <v>184</v>
      </c>
      <c r="F269" s="4" t="str">
        <f t="shared" si="44"/>
        <v>Rei</v>
      </c>
      <c r="G269" s="4" t="s">
        <v>53</v>
      </c>
      <c r="J269" s="4" t="str">
        <f t="shared" si="45"/>
        <v>(P) Reinjection of co-produced water into a target aquifer: NA - /</v>
      </c>
      <c r="S269" s="9">
        <f t="shared" si="46"/>
        <v>0</v>
      </c>
      <c r="T269" s="9">
        <f t="shared" si="47"/>
        <v>0</v>
      </c>
      <c r="U269" s="8">
        <f t="shared" si="48"/>
        <v>0</v>
      </c>
      <c r="V269" s="8">
        <f t="shared" si="49"/>
        <v>0</v>
      </c>
      <c r="W269" s="4">
        <f t="shared" si="40"/>
        <v>0</v>
      </c>
      <c r="X269" s="4">
        <f t="shared" si="41"/>
        <v>0</v>
      </c>
    </row>
    <row r="270" spans="1:24" ht="10.9" customHeight="1" x14ac:dyDescent="0.2">
      <c r="A270" s="4" t="s">
        <v>41</v>
      </c>
      <c r="B270" s="4" t="str">
        <f t="shared" si="42"/>
        <v>P</v>
      </c>
      <c r="C270" s="4" t="s">
        <v>12</v>
      </c>
      <c r="D270" s="4" t="str">
        <f t="shared" si="43"/>
        <v>P</v>
      </c>
      <c r="E270" s="4" t="s">
        <v>49</v>
      </c>
      <c r="F270" s="4" t="str">
        <f t="shared" si="44"/>
        <v>Sal</v>
      </c>
      <c r="G270" s="4" t="s">
        <v>53</v>
      </c>
      <c r="J270" s="4" t="str">
        <f t="shared" si="45"/>
        <v>(P) Salt storage: NA - /</v>
      </c>
      <c r="S270" s="9">
        <f t="shared" si="46"/>
        <v>0</v>
      </c>
      <c r="T270" s="9">
        <f t="shared" si="47"/>
        <v>0</v>
      </c>
      <c r="U270" s="8">
        <f t="shared" si="48"/>
        <v>0</v>
      </c>
      <c r="V270" s="8">
        <f t="shared" si="49"/>
        <v>0</v>
      </c>
      <c r="W270" s="4">
        <f t="shared" si="40"/>
        <v>0</v>
      </c>
      <c r="X270" s="4">
        <f t="shared" si="41"/>
        <v>0</v>
      </c>
    </row>
    <row r="271" spans="1:24" s="3" customFormat="1" ht="10.9" customHeight="1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9"/>
      <c r="L271" s="9"/>
      <c r="M271" s="4"/>
      <c r="N271" s="9"/>
      <c r="O271" s="9"/>
      <c r="P271" s="4"/>
      <c r="Q271" s="9"/>
      <c r="R271" s="9"/>
      <c r="S271" s="9"/>
      <c r="T271" s="9"/>
      <c r="U271" s="8"/>
      <c r="V271" s="8"/>
      <c r="W271" s="4">
        <f t="shared" si="40"/>
        <v>0</v>
      </c>
      <c r="X271" s="4">
        <f t="shared" si="41"/>
        <v>0</v>
      </c>
    </row>
    <row r="272" spans="1:24" ht="10.9" customHeight="1" x14ac:dyDescent="0.2">
      <c r="W272" s="4">
        <f t="shared" si="40"/>
        <v>0</v>
      </c>
      <c r="X272" s="4">
        <f t="shared" si="41"/>
        <v>0</v>
      </c>
    </row>
    <row r="273" spans="3:24" ht="10.9" customHeight="1" x14ac:dyDescent="0.2">
      <c r="W273" s="4">
        <f t="shared" si="40"/>
        <v>0</v>
      </c>
      <c r="X273" s="4">
        <f t="shared" si="41"/>
        <v>0</v>
      </c>
    </row>
    <row r="274" spans="3:24" ht="10.9" customHeight="1" x14ac:dyDescent="0.2">
      <c r="W274" s="4">
        <f t="shared" si="40"/>
        <v>0</v>
      </c>
      <c r="X274" s="4">
        <f t="shared" si="41"/>
        <v>0</v>
      </c>
    </row>
    <row r="275" spans="3:24" ht="10.9" customHeight="1" x14ac:dyDescent="0.2">
      <c r="C275" s="2"/>
      <c r="D275" s="2"/>
      <c r="W275" s="4">
        <f t="shared" si="40"/>
        <v>0</v>
      </c>
      <c r="X275" s="4">
        <f t="shared" si="41"/>
        <v>0</v>
      </c>
    </row>
    <row r="276" spans="3:24" ht="10.9" customHeight="1" x14ac:dyDescent="0.2">
      <c r="C276" s="2"/>
      <c r="D276" s="2"/>
      <c r="E276" s="2"/>
      <c r="F276" s="2"/>
      <c r="W276" s="4">
        <f t="shared" si="40"/>
        <v>0</v>
      </c>
      <c r="X276" s="4">
        <f t="shared" si="41"/>
        <v>0</v>
      </c>
    </row>
    <row r="277" spans="3:24" ht="16.5" customHeight="1" x14ac:dyDescent="0.2">
      <c r="C277" s="2"/>
      <c r="D277" s="2"/>
      <c r="E277" s="2"/>
      <c r="F277" s="2"/>
      <c r="W277" s="4">
        <f t="shared" si="40"/>
        <v>0</v>
      </c>
      <c r="X277" s="4">
        <f t="shared" si="41"/>
        <v>0</v>
      </c>
    </row>
    <row r="278" spans="3:24" ht="10.9" customHeight="1" x14ac:dyDescent="0.2">
      <c r="C278" s="2"/>
      <c r="D278" s="2"/>
      <c r="E278" s="2"/>
      <c r="F278" s="2"/>
      <c r="W278" s="4">
        <f t="shared" si="40"/>
        <v>0</v>
      </c>
      <c r="X278" s="4">
        <f t="shared" si="41"/>
        <v>0</v>
      </c>
    </row>
    <row r="279" spans="3:24" ht="10.9" customHeight="1" x14ac:dyDescent="0.2">
      <c r="W279" s="4">
        <f t="shared" si="40"/>
        <v>0</v>
      </c>
      <c r="X279" s="4">
        <f t="shared" si="41"/>
        <v>0</v>
      </c>
    </row>
    <row r="280" spans="3:24" ht="10.9" customHeight="1" x14ac:dyDescent="0.2">
      <c r="W280" s="4">
        <f t="shared" si="40"/>
        <v>0</v>
      </c>
      <c r="X280" s="4">
        <f t="shared" si="41"/>
        <v>0</v>
      </c>
    </row>
    <row r="281" spans="3:24" ht="10.9" customHeight="1" x14ac:dyDescent="0.2">
      <c r="C281" s="3"/>
      <c r="D281" s="3"/>
      <c r="G281" s="3"/>
      <c r="H281" s="3"/>
      <c r="I281" s="3"/>
      <c r="J281" s="3"/>
      <c r="L281" s="5"/>
      <c r="M281" s="3"/>
      <c r="N281" s="5"/>
      <c r="O281" s="5"/>
      <c r="P281" s="3"/>
      <c r="Q281" s="5"/>
      <c r="R281" s="5"/>
      <c r="W281" s="4">
        <f t="shared" si="40"/>
        <v>0</v>
      </c>
      <c r="X281" s="4">
        <f t="shared" si="41"/>
        <v>0</v>
      </c>
    </row>
    <row r="282" spans="3:24" ht="10.9" customHeight="1" x14ac:dyDescent="0.2">
      <c r="C282" s="3"/>
      <c r="D282" s="3"/>
      <c r="K282" s="4"/>
      <c r="L282" s="4"/>
      <c r="N282" s="4"/>
      <c r="O282" s="4"/>
      <c r="Q282" s="4"/>
      <c r="R282" s="4"/>
      <c r="W282" s="4">
        <f t="shared" si="40"/>
        <v>0</v>
      </c>
      <c r="X282" s="4">
        <f t="shared" si="41"/>
        <v>0</v>
      </c>
    </row>
    <row r="283" spans="3:24" ht="10.9" customHeight="1" x14ac:dyDescent="0.2">
      <c r="C283" s="3"/>
      <c r="D283" s="3"/>
      <c r="K283" s="4"/>
      <c r="L283" s="4"/>
      <c r="N283" s="4"/>
      <c r="O283" s="4"/>
      <c r="Q283" s="4"/>
      <c r="R283" s="4"/>
      <c r="W283" s="4">
        <f t="shared" si="40"/>
        <v>0</v>
      </c>
      <c r="X283" s="4">
        <f t="shared" si="41"/>
        <v>0</v>
      </c>
    </row>
    <row r="284" spans="3:24" ht="10.9" customHeight="1" x14ac:dyDescent="0.2">
      <c r="C284" s="3"/>
      <c r="D284" s="3"/>
      <c r="K284" s="4"/>
      <c r="L284" s="4"/>
      <c r="N284" s="4"/>
      <c r="O284" s="4"/>
      <c r="Q284" s="4"/>
      <c r="R284" s="4"/>
      <c r="W284" s="4">
        <f t="shared" si="40"/>
        <v>0</v>
      </c>
      <c r="X284" s="4">
        <f t="shared" si="41"/>
        <v>0</v>
      </c>
    </row>
    <row r="285" spans="3:24" ht="10.9" customHeight="1" x14ac:dyDescent="0.2">
      <c r="C285" s="3"/>
      <c r="D285" s="3"/>
      <c r="E285" s="3"/>
      <c r="F285" s="3"/>
      <c r="G285" s="3"/>
      <c r="H285" s="3"/>
      <c r="I285" s="3"/>
      <c r="J285" s="3"/>
      <c r="L285" s="5"/>
      <c r="M285" s="3"/>
      <c r="N285" s="5"/>
      <c r="O285" s="5"/>
      <c r="P285" s="3"/>
      <c r="Q285" s="5"/>
      <c r="R285" s="5"/>
      <c r="W285" s="4">
        <f t="shared" si="40"/>
        <v>0</v>
      </c>
      <c r="X285" s="4">
        <f t="shared" si="41"/>
        <v>0</v>
      </c>
    </row>
    <row r="286" spans="3:24" ht="10.9" customHeight="1" x14ac:dyDescent="0.2">
      <c r="C286" s="3"/>
      <c r="D286" s="3"/>
      <c r="E286" s="3"/>
      <c r="F286" s="3"/>
      <c r="G286" s="3"/>
      <c r="H286" s="3"/>
      <c r="I286" s="3"/>
      <c r="J286" s="3"/>
      <c r="L286" s="5"/>
      <c r="M286" s="3"/>
      <c r="N286" s="5"/>
      <c r="O286" s="5"/>
      <c r="P286" s="3"/>
      <c r="Q286" s="5"/>
      <c r="R286" s="5"/>
      <c r="W286" s="4">
        <f t="shared" si="40"/>
        <v>0</v>
      </c>
      <c r="X286" s="4">
        <f t="shared" si="41"/>
        <v>0</v>
      </c>
    </row>
    <row r="287" spans="3:24" ht="10.9" customHeight="1" x14ac:dyDescent="0.2">
      <c r="C287" s="3"/>
      <c r="D287" s="3"/>
      <c r="E287" s="3"/>
      <c r="F287" s="3"/>
      <c r="G287" s="3"/>
      <c r="H287" s="3"/>
      <c r="I287" s="3"/>
      <c r="J287" s="3"/>
      <c r="L287" s="5"/>
      <c r="M287" s="3"/>
      <c r="N287" s="5"/>
      <c r="O287" s="5"/>
      <c r="P287" s="3"/>
      <c r="Q287" s="5"/>
      <c r="R287" s="5"/>
      <c r="W287" s="4">
        <f t="shared" si="40"/>
        <v>0</v>
      </c>
      <c r="X287" s="4">
        <f t="shared" si="41"/>
        <v>0</v>
      </c>
    </row>
    <row r="288" spans="3:24" ht="10.9" customHeight="1" x14ac:dyDescent="0.2">
      <c r="C288" s="3"/>
      <c r="D288" s="3"/>
      <c r="E288" s="3"/>
      <c r="F288" s="3"/>
      <c r="G288" s="3"/>
      <c r="H288" s="3"/>
      <c r="I288" s="3"/>
      <c r="J288" s="3"/>
      <c r="L288" s="5"/>
      <c r="M288" s="3"/>
      <c r="N288" s="5"/>
      <c r="O288" s="5"/>
      <c r="P288" s="3"/>
      <c r="Q288" s="5"/>
      <c r="R288" s="5"/>
      <c r="W288" s="4">
        <f t="shared" si="40"/>
        <v>0</v>
      </c>
      <c r="X288" s="4">
        <f t="shared" si="41"/>
        <v>0</v>
      </c>
    </row>
    <row r="289" spans="3:24" ht="10.9" customHeight="1" x14ac:dyDescent="0.2">
      <c r="C289" s="3"/>
      <c r="D289" s="3"/>
      <c r="E289" s="3"/>
      <c r="F289" s="3"/>
      <c r="G289" s="3"/>
      <c r="H289" s="3"/>
      <c r="I289" s="3"/>
      <c r="J289" s="3"/>
      <c r="L289" s="5"/>
      <c r="M289" s="3"/>
      <c r="N289" s="5"/>
      <c r="O289" s="5"/>
      <c r="P289" s="3"/>
      <c r="Q289" s="5"/>
      <c r="R289" s="5"/>
      <c r="W289" s="4">
        <f t="shared" si="40"/>
        <v>0</v>
      </c>
      <c r="X289" s="4">
        <f t="shared" si="41"/>
        <v>0</v>
      </c>
    </row>
    <row r="290" spans="3:24" ht="10.9" customHeight="1" x14ac:dyDescent="0.2">
      <c r="C290" s="3"/>
      <c r="D290" s="3"/>
      <c r="E290" s="3"/>
      <c r="F290" s="3"/>
      <c r="G290" s="3"/>
      <c r="H290" s="3"/>
      <c r="I290" s="3"/>
      <c r="J290" s="3"/>
      <c r="L290" s="5"/>
      <c r="M290" s="3"/>
      <c r="N290" s="5"/>
      <c r="O290" s="5"/>
      <c r="P290" s="3"/>
      <c r="Q290" s="5"/>
      <c r="R290" s="5"/>
      <c r="W290" s="4">
        <f t="shared" si="40"/>
        <v>0</v>
      </c>
      <c r="X290" s="4">
        <f t="shared" si="41"/>
        <v>0</v>
      </c>
    </row>
    <row r="291" spans="3:24" ht="10.9" customHeight="1" x14ac:dyDescent="0.2">
      <c r="C291" s="3"/>
      <c r="D291" s="3"/>
      <c r="E291" s="3"/>
      <c r="F291" s="3"/>
      <c r="G291" s="3"/>
      <c r="H291" s="3"/>
      <c r="I291" s="3"/>
      <c r="J291" s="3"/>
      <c r="L291" s="5"/>
      <c r="M291" s="3"/>
      <c r="N291" s="5"/>
      <c r="O291" s="5"/>
      <c r="P291" s="3"/>
      <c r="Q291" s="5"/>
      <c r="R291" s="5"/>
      <c r="W291" s="4">
        <f t="shared" si="40"/>
        <v>0</v>
      </c>
      <c r="X291" s="4">
        <f t="shared" si="41"/>
        <v>0</v>
      </c>
    </row>
    <row r="292" spans="3:24" ht="10.9" customHeight="1" x14ac:dyDescent="0.2">
      <c r="C292" s="3"/>
      <c r="D292" s="3"/>
      <c r="E292" s="3"/>
      <c r="F292" s="3"/>
      <c r="G292" s="3"/>
      <c r="H292" s="3"/>
      <c r="I292" s="3"/>
      <c r="J292" s="3"/>
      <c r="L292" s="5"/>
      <c r="M292" s="3"/>
      <c r="N292" s="5"/>
      <c r="O292" s="5"/>
      <c r="P292" s="3"/>
      <c r="Q292" s="5"/>
      <c r="R292" s="5"/>
      <c r="W292" s="4">
        <f t="shared" si="40"/>
        <v>0</v>
      </c>
      <c r="X292" s="4">
        <f t="shared" si="41"/>
        <v>0</v>
      </c>
    </row>
    <row r="293" spans="3:24" ht="10.9" customHeight="1" x14ac:dyDescent="0.2">
      <c r="C293" s="3"/>
      <c r="D293" s="3"/>
      <c r="E293" s="3"/>
      <c r="F293" s="3"/>
      <c r="G293" s="3"/>
      <c r="H293" s="3"/>
      <c r="I293" s="3"/>
      <c r="J293" s="3"/>
      <c r="L293" s="5"/>
      <c r="M293" s="3"/>
      <c r="N293" s="5"/>
      <c r="O293" s="5"/>
      <c r="P293" s="3"/>
      <c r="Q293" s="5"/>
      <c r="R293" s="5"/>
      <c r="W293" s="4">
        <f t="shared" si="40"/>
        <v>0</v>
      </c>
      <c r="X293" s="4">
        <f t="shared" si="41"/>
        <v>0</v>
      </c>
    </row>
    <row r="294" spans="3:24" ht="10.9" customHeight="1" x14ac:dyDescent="0.2">
      <c r="C294" s="3"/>
      <c r="D294" s="3"/>
      <c r="E294" s="3"/>
      <c r="F294" s="3"/>
      <c r="G294" s="3"/>
      <c r="H294" s="3"/>
      <c r="I294" s="3"/>
      <c r="J294" s="3"/>
      <c r="K294" s="4"/>
      <c r="L294" s="3"/>
      <c r="M294" s="3"/>
      <c r="N294" s="5"/>
      <c r="O294" s="5"/>
      <c r="P294" s="3"/>
      <c r="Q294" s="5"/>
      <c r="R294" s="5"/>
      <c r="W294" s="4">
        <f t="shared" si="40"/>
        <v>0</v>
      </c>
      <c r="X294" s="4">
        <f t="shared" si="41"/>
        <v>0</v>
      </c>
    </row>
    <row r="295" spans="3:24" ht="10.9" customHeight="1" x14ac:dyDescent="0.2">
      <c r="C295" s="3"/>
      <c r="D295" s="3"/>
      <c r="E295" s="3"/>
      <c r="F295" s="3"/>
      <c r="G295" s="3"/>
      <c r="H295" s="3"/>
      <c r="I295" s="3"/>
      <c r="J295" s="3"/>
      <c r="L295" s="5"/>
      <c r="M295" s="3"/>
      <c r="N295" s="5"/>
      <c r="O295" s="5"/>
      <c r="P295" s="3"/>
      <c r="Q295" s="5"/>
      <c r="R295" s="5"/>
      <c r="W295" s="4">
        <f t="shared" si="40"/>
        <v>0</v>
      </c>
      <c r="X295" s="4">
        <f t="shared" si="41"/>
        <v>0</v>
      </c>
    </row>
    <row r="296" spans="3:24" ht="9.75" customHeight="1" x14ac:dyDescent="0.2">
      <c r="C296" s="3"/>
      <c r="D296" s="3"/>
      <c r="E296" s="3"/>
      <c r="F296" s="3"/>
      <c r="G296" s="3"/>
      <c r="H296" s="3"/>
      <c r="I296" s="3"/>
      <c r="J296" s="3"/>
      <c r="L296" s="5"/>
      <c r="M296" s="3"/>
      <c r="N296" s="5"/>
      <c r="O296" s="5"/>
      <c r="P296" s="3"/>
      <c r="Q296" s="5"/>
      <c r="R296" s="5"/>
      <c r="W296" s="4">
        <f t="shared" si="40"/>
        <v>0</v>
      </c>
      <c r="X296" s="4">
        <f t="shared" si="41"/>
        <v>0</v>
      </c>
    </row>
    <row r="297" spans="3:24" ht="10.9" customHeight="1" x14ac:dyDescent="0.2">
      <c r="C297" s="3"/>
      <c r="D297" s="3"/>
      <c r="E297" s="3"/>
      <c r="F297" s="3"/>
      <c r="G297" s="3"/>
      <c r="H297" s="3"/>
      <c r="I297" s="3"/>
      <c r="J297" s="3"/>
      <c r="K297" s="4"/>
      <c r="L297" s="3"/>
      <c r="M297" s="3"/>
      <c r="N297" s="5"/>
      <c r="O297" s="5"/>
      <c r="P297" s="3"/>
      <c r="Q297" s="5"/>
      <c r="R297" s="5"/>
      <c r="W297" s="4">
        <f t="shared" si="40"/>
        <v>0</v>
      </c>
      <c r="X297" s="4">
        <f t="shared" si="41"/>
        <v>0</v>
      </c>
    </row>
    <row r="298" spans="3:24" ht="10.9" customHeight="1" x14ac:dyDescent="0.2">
      <c r="C298" s="3"/>
      <c r="D298" s="3"/>
      <c r="E298" s="3"/>
      <c r="F298" s="3"/>
      <c r="G298" s="3"/>
      <c r="H298" s="3"/>
      <c r="I298" s="3"/>
      <c r="J298" s="3"/>
      <c r="L298" s="5"/>
      <c r="M298" s="3"/>
      <c r="N298" s="5"/>
      <c r="O298" s="5"/>
      <c r="P298" s="3"/>
      <c r="Q298" s="5"/>
      <c r="R298" s="5"/>
      <c r="W298" s="4">
        <f t="shared" si="40"/>
        <v>0</v>
      </c>
      <c r="X298" s="4">
        <f t="shared" si="41"/>
        <v>0</v>
      </c>
    </row>
    <row r="299" spans="3:24" ht="10.9" customHeight="1" x14ac:dyDescent="0.2">
      <c r="C299" s="3"/>
      <c r="D299" s="3"/>
      <c r="E299" s="3"/>
      <c r="F299" s="3"/>
      <c r="G299" s="3"/>
      <c r="H299" s="3"/>
      <c r="I299" s="3"/>
      <c r="J299" s="3"/>
      <c r="L299" s="5"/>
      <c r="M299" s="3"/>
      <c r="N299" s="5"/>
      <c r="O299" s="5"/>
      <c r="P299" s="3"/>
      <c r="Q299" s="5"/>
      <c r="R299" s="5"/>
      <c r="W299" s="4">
        <f t="shared" si="40"/>
        <v>0</v>
      </c>
      <c r="X299" s="4">
        <f t="shared" si="41"/>
        <v>0</v>
      </c>
    </row>
    <row r="300" spans="3:24" ht="10.9" customHeight="1" x14ac:dyDescent="0.2">
      <c r="C300" s="3"/>
      <c r="D300" s="3"/>
      <c r="E300" s="3"/>
      <c r="F300" s="3"/>
      <c r="G300" s="3"/>
      <c r="H300" s="3"/>
      <c r="I300" s="3"/>
      <c r="J300" s="3"/>
      <c r="L300" s="5"/>
      <c r="M300" s="3"/>
      <c r="N300" s="5"/>
      <c r="O300" s="5"/>
      <c r="P300" s="3"/>
      <c r="Q300" s="5"/>
      <c r="R300" s="5"/>
      <c r="W300" s="4">
        <f t="shared" si="40"/>
        <v>0</v>
      </c>
      <c r="X300" s="4">
        <f t="shared" si="41"/>
        <v>0</v>
      </c>
    </row>
    <row r="301" spans="3:24" ht="10.9" customHeight="1" x14ac:dyDescent="0.2">
      <c r="E301" s="3"/>
      <c r="F301" s="3"/>
      <c r="W301" s="4">
        <f t="shared" si="40"/>
        <v>0</v>
      </c>
      <c r="X301" s="4">
        <f t="shared" si="41"/>
        <v>0</v>
      </c>
    </row>
    <row r="302" spans="3:24" ht="10.9" customHeight="1" x14ac:dyDescent="0.2">
      <c r="W302" s="4">
        <f t="shared" si="40"/>
        <v>0</v>
      </c>
      <c r="X302" s="4">
        <f t="shared" si="41"/>
        <v>0</v>
      </c>
    </row>
    <row r="303" spans="3:24" ht="10.9" customHeight="1" x14ac:dyDescent="0.2">
      <c r="W303" s="4">
        <f t="shared" si="40"/>
        <v>0</v>
      </c>
      <c r="X303" s="4">
        <f t="shared" si="41"/>
        <v>0</v>
      </c>
    </row>
    <row r="304" spans="3:24" ht="10.9" customHeight="1" x14ac:dyDescent="0.2">
      <c r="W304" s="4">
        <f t="shared" si="40"/>
        <v>0</v>
      </c>
      <c r="X304" s="4">
        <f t="shared" si="41"/>
        <v>0</v>
      </c>
    </row>
    <row r="305" spans="23:24" ht="10.9" customHeight="1" x14ac:dyDescent="0.2">
      <c r="W305" s="4">
        <f t="shared" si="40"/>
        <v>0</v>
      </c>
      <c r="X305" s="4">
        <f t="shared" si="41"/>
        <v>0</v>
      </c>
    </row>
    <row r="306" spans="23:24" ht="10.9" customHeight="1" x14ac:dyDescent="0.2">
      <c r="W306" s="4">
        <f t="shared" si="40"/>
        <v>0</v>
      </c>
      <c r="X306" s="4">
        <f t="shared" si="41"/>
        <v>0</v>
      </c>
    </row>
    <row r="307" spans="23:24" ht="10.9" customHeight="1" x14ac:dyDescent="0.2">
      <c r="W307" s="4">
        <f t="shared" si="40"/>
        <v>0</v>
      </c>
      <c r="X307" s="4">
        <f t="shared" si="41"/>
        <v>0</v>
      </c>
    </row>
    <row r="308" spans="23:24" ht="10.9" customHeight="1" x14ac:dyDescent="0.2">
      <c r="W308" s="4">
        <f t="shared" si="40"/>
        <v>0</v>
      </c>
      <c r="X308" s="4">
        <f t="shared" si="41"/>
        <v>0</v>
      </c>
    </row>
    <row r="309" spans="23:24" ht="10.9" customHeight="1" x14ac:dyDescent="0.2">
      <c r="W309" s="4">
        <f t="shared" si="40"/>
        <v>0</v>
      </c>
      <c r="X309" s="4">
        <f t="shared" si="41"/>
        <v>0</v>
      </c>
    </row>
    <row r="310" spans="23:24" ht="10.9" customHeight="1" x14ac:dyDescent="0.2">
      <c r="W310" s="4">
        <f t="shared" si="40"/>
        <v>0</v>
      </c>
      <c r="X310" s="4">
        <f t="shared" si="41"/>
        <v>0</v>
      </c>
    </row>
    <row r="311" spans="23:24" ht="10.9" customHeight="1" x14ac:dyDescent="0.2">
      <c r="W311" s="4">
        <f t="shared" si="40"/>
        <v>0</v>
      </c>
      <c r="X311" s="4">
        <f t="shared" si="41"/>
        <v>0</v>
      </c>
    </row>
    <row r="312" spans="23:24" ht="10.9" customHeight="1" x14ac:dyDescent="0.2">
      <c r="W312" s="4">
        <f t="shared" si="40"/>
        <v>0</v>
      </c>
      <c r="X312" s="4">
        <f t="shared" si="41"/>
        <v>0</v>
      </c>
    </row>
    <row r="313" spans="23:24" ht="10.9" customHeight="1" x14ac:dyDescent="0.2">
      <c r="W313" s="4">
        <f t="shared" si="40"/>
        <v>0</v>
      </c>
      <c r="X313" s="4">
        <f t="shared" si="41"/>
        <v>0</v>
      </c>
    </row>
    <row r="314" spans="23:24" ht="10.9" customHeight="1" x14ac:dyDescent="0.2">
      <c r="W314" s="4">
        <f t="shared" si="40"/>
        <v>0</v>
      </c>
      <c r="X314" s="4">
        <f t="shared" si="41"/>
        <v>0</v>
      </c>
    </row>
    <row r="315" spans="23:24" ht="10.9" customHeight="1" x14ac:dyDescent="0.2">
      <c r="W315" s="4">
        <f t="shared" si="40"/>
        <v>0</v>
      </c>
      <c r="X315" s="4">
        <f t="shared" si="41"/>
        <v>0</v>
      </c>
    </row>
    <row r="316" spans="23:24" ht="10.9" customHeight="1" x14ac:dyDescent="0.2">
      <c r="W316" s="4">
        <f t="shared" si="40"/>
        <v>0</v>
      </c>
      <c r="X316" s="4">
        <f t="shared" si="41"/>
        <v>0</v>
      </c>
    </row>
    <row r="317" spans="23:24" ht="10.9" customHeight="1" x14ac:dyDescent="0.2">
      <c r="W317" s="4">
        <f t="shared" si="40"/>
        <v>0</v>
      </c>
      <c r="X317" s="4">
        <f t="shared" si="41"/>
        <v>0</v>
      </c>
    </row>
    <row r="318" spans="23:24" ht="10.9" customHeight="1" x14ac:dyDescent="0.2">
      <c r="W318" s="4">
        <f t="shared" si="40"/>
        <v>0</v>
      </c>
      <c r="X318" s="4">
        <f t="shared" si="41"/>
        <v>0</v>
      </c>
    </row>
    <row r="319" spans="23:24" ht="10.9" customHeight="1" x14ac:dyDescent="0.2">
      <c r="W319" s="4">
        <f t="shared" si="40"/>
        <v>0</v>
      </c>
      <c r="X319" s="4">
        <f t="shared" si="41"/>
        <v>0</v>
      </c>
    </row>
    <row r="320" spans="23:24" ht="10.9" customHeight="1" x14ac:dyDescent="0.2">
      <c r="W320" s="4">
        <f t="shared" si="40"/>
        <v>0</v>
      </c>
      <c r="X320" s="4">
        <f t="shared" si="41"/>
        <v>0</v>
      </c>
    </row>
    <row r="321" spans="23:24" ht="10.9" customHeight="1" x14ac:dyDescent="0.2">
      <c r="W321" s="4">
        <f t="shared" si="40"/>
        <v>0</v>
      </c>
      <c r="X321" s="4">
        <f t="shared" si="41"/>
        <v>0</v>
      </c>
    </row>
    <row r="322" spans="23:24" ht="10.9" customHeight="1" x14ac:dyDescent="0.2">
      <c r="W322" s="4">
        <f t="shared" ref="W322:W368" si="50">T322-(T322-S322)/2</f>
        <v>0</v>
      </c>
      <c r="X322" s="4">
        <f t="shared" ref="X322:X368" si="51">(T322-S322)/2</f>
        <v>0</v>
      </c>
    </row>
    <row r="323" spans="23:24" ht="10.9" customHeight="1" x14ac:dyDescent="0.2">
      <c r="W323" s="4">
        <f t="shared" si="50"/>
        <v>0</v>
      </c>
      <c r="X323" s="4">
        <f t="shared" si="51"/>
        <v>0</v>
      </c>
    </row>
    <row r="324" spans="23:24" ht="10.9" customHeight="1" x14ac:dyDescent="0.2">
      <c r="W324" s="4">
        <f t="shared" si="50"/>
        <v>0</v>
      </c>
      <c r="X324" s="4">
        <f t="shared" si="51"/>
        <v>0</v>
      </c>
    </row>
    <row r="325" spans="23:24" ht="10.9" customHeight="1" x14ac:dyDescent="0.2">
      <c r="W325" s="4">
        <f t="shared" si="50"/>
        <v>0</v>
      </c>
      <c r="X325" s="4">
        <f t="shared" si="51"/>
        <v>0</v>
      </c>
    </row>
    <row r="326" spans="23:24" ht="10.9" customHeight="1" x14ac:dyDescent="0.2">
      <c r="W326" s="4">
        <f t="shared" si="50"/>
        <v>0</v>
      </c>
      <c r="X326" s="4">
        <f t="shared" si="51"/>
        <v>0</v>
      </c>
    </row>
    <row r="327" spans="23:24" ht="10.9" customHeight="1" x14ac:dyDescent="0.2">
      <c r="W327" s="4">
        <f t="shared" si="50"/>
        <v>0</v>
      </c>
      <c r="X327" s="4">
        <f t="shared" si="51"/>
        <v>0</v>
      </c>
    </row>
    <row r="328" spans="23:24" ht="10.9" customHeight="1" x14ac:dyDescent="0.2">
      <c r="W328" s="4">
        <f t="shared" si="50"/>
        <v>0</v>
      </c>
      <c r="X328" s="4">
        <f t="shared" si="51"/>
        <v>0</v>
      </c>
    </row>
    <row r="329" spans="23:24" ht="10.9" customHeight="1" x14ac:dyDescent="0.2">
      <c r="W329" s="4">
        <f t="shared" si="50"/>
        <v>0</v>
      </c>
      <c r="X329" s="4">
        <f t="shared" si="51"/>
        <v>0</v>
      </c>
    </row>
    <row r="330" spans="23:24" ht="10.9" customHeight="1" x14ac:dyDescent="0.2">
      <c r="W330" s="4">
        <f t="shared" si="50"/>
        <v>0</v>
      </c>
      <c r="X330" s="4">
        <f t="shared" si="51"/>
        <v>0</v>
      </c>
    </row>
    <row r="331" spans="23:24" ht="10.9" customHeight="1" x14ac:dyDescent="0.2">
      <c r="W331" s="4">
        <f t="shared" si="50"/>
        <v>0</v>
      </c>
      <c r="X331" s="4">
        <f t="shared" si="51"/>
        <v>0</v>
      </c>
    </row>
    <row r="332" spans="23:24" ht="10.9" customHeight="1" x14ac:dyDescent="0.2">
      <c r="W332" s="4">
        <f t="shared" si="50"/>
        <v>0</v>
      </c>
      <c r="X332" s="4">
        <f t="shared" si="51"/>
        <v>0</v>
      </c>
    </row>
    <row r="333" spans="23:24" ht="10.9" customHeight="1" x14ac:dyDescent="0.2">
      <c r="W333" s="4">
        <f t="shared" si="50"/>
        <v>0</v>
      </c>
      <c r="X333" s="4">
        <f t="shared" si="51"/>
        <v>0</v>
      </c>
    </row>
    <row r="334" spans="23:24" ht="10.9" customHeight="1" x14ac:dyDescent="0.2">
      <c r="W334" s="4">
        <f t="shared" si="50"/>
        <v>0</v>
      </c>
      <c r="X334" s="4">
        <f t="shared" si="51"/>
        <v>0</v>
      </c>
    </row>
    <row r="335" spans="23:24" ht="10.9" customHeight="1" x14ac:dyDescent="0.2">
      <c r="W335" s="4">
        <f t="shared" si="50"/>
        <v>0</v>
      </c>
      <c r="X335" s="4">
        <f t="shared" si="51"/>
        <v>0</v>
      </c>
    </row>
    <row r="336" spans="23:24" ht="10.9" customHeight="1" x14ac:dyDescent="0.2">
      <c r="W336" s="4">
        <f t="shared" si="50"/>
        <v>0</v>
      </c>
      <c r="X336" s="4">
        <f t="shared" si="51"/>
        <v>0</v>
      </c>
    </row>
    <row r="337" spans="23:24" ht="10.9" customHeight="1" x14ac:dyDescent="0.2">
      <c r="W337" s="4">
        <f t="shared" si="50"/>
        <v>0</v>
      </c>
      <c r="X337" s="4">
        <f t="shared" si="51"/>
        <v>0</v>
      </c>
    </row>
    <row r="338" spans="23:24" ht="10.9" customHeight="1" x14ac:dyDescent="0.2">
      <c r="W338" s="4">
        <f t="shared" si="50"/>
        <v>0</v>
      </c>
      <c r="X338" s="4">
        <f t="shared" si="51"/>
        <v>0</v>
      </c>
    </row>
    <row r="339" spans="23:24" ht="10.9" customHeight="1" x14ac:dyDescent="0.2">
      <c r="W339" s="4">
        <f t="shared" si="50"/>
        <v>0</v>
      </c>
      <c r="X339" s="4">
        <f t="shared" si="51"/>
        <v>0</v>
      </c>
    </row>
    <row r="340" spans="23:24" ht="10.9" customHeight="1" x14ac:dyDescent="0.2">
      <c r="W340" s="4">
        <f t="shared" si="50"/>
        <v>0</v>
      </c>
      <c r="X340" s="4">
        <f t="shared" si="51"/>
        <v>0</v>
      </c>
    </row>
    <row r="341" spans="23:24" ht="10.9" customHeight="1" x14ac:dyDescent="0.2">
      <c r="W341" s="4">
        <f t="shared" si="50"/>
        <v>0</v>
      </c>
      <c r="X341" s="4">
        <f t="shared" si="51"/>
        <v>0</v>
      </c>
    </row>
    <row r="342" spans="23:24" ht="10.9" customHeight="1" x14ac:dyDescent="0.2">
      <c r="W342" s="4">
        <f t="shared" si="50"/>
        <v>0</v>
      </c>
      <c r="X342" s="4">
        <f t="shared" si="51"/>
        <v>0</v>
      </c>
    </row>
    <row r="343" spans="23:24" ht="10.9" customHeight="1" x14ac:dyDescent="0.2">
      <c r="W343" s="4">
        <f t="shared" si="50"/>
        <v>0</v>
      </c>
      <c r="X343" s="4">
        <f t="shared" si="51"/>
        <v>0</v>
      </c>
    </row>
    <row r="344" spans="23:24" ht="10.9" customHeight="1" x14ac:dyDescent="0.2">
      <c r="W344" s="4">
        <f t="shared" si="50"/>
        <v>0</v>
      </c>
      <c r="X344" s="4">
        <f t="shared" si="51"/>
        <v>0</v>
      </c>
    </row>
    <row r="345" spans="23:24" ht="10.9" customHeight="1" x14ac:dyDescent="0.2">
      <c r="W345" s="4">
        <f t="shared" si="50"/>
        <v>0</v>
      </c>
      <c r="X345" s="4">
        <f t="shared" si="51"/>
        <v>0</v>
      </c>
    </row>
    <row r="346" spans="23:24" ht="10.9" customHeight="1" x14ac:dyDescent="0.2">
      <c r="W346" s="4">
        <f t="shared" si="50"/>
        <v>0</v>
      </c>
      <c r="X346" s="4">
        <f t="shared" si="51"/>
        <v>0</v>
      </c>
    </row>
    <row r="347" spans="23:24" ht="10.9" customHeight="1" x14ac:dyDescent="0.2">
      <c r="W347" s="4">
        <f t="shared" si="50"/>
        <v>0</v>
      </c>
      <c r="X347" s="4">
        <f t="shared" si="51"/>
        <v>0</v>
      </c>
    </row>
    <row r="348" spans="23:24" ht="10.9" customHeight="1" x14ac:dyDescent="0.2">
      <c r="W348" s="4">
        <f t="shared" si="50"/>
        <v>0</v>
      </c>
      <c r="X348" s="4">
        <f t="shared" si="51"/>
        <v>0</v>
      </c>
    </row>
    <row r="349" spans="23:24" ht="10.9" customHeight="1" x14ac:dyDescent="0.2">
      <c r="W349" s="4">
        <f t="shared" si="50"/>
        <v>0</v>
      </c>
      <c r="X349" s="4">
        <f t="shared" si="51"/>
        <v>0</v>
      </c>
    </row>
    <row r="350" spans="23:24" ht="10.9" customHeight="1" x14ac:dyDescent="0.2">
      <c r="W350" s="4">
        <f t="shared" si="50"/>
        <v>0</v>
      </c>
      <c r="X350" s="4">
        <f t="shared" si="51"/>
        <v>0</v>
      </c>
    </row>
    <row r="351" spans="23:24" ht="10.9" customHeight="1" x14ac:dyDescent="0.2">
      <c r="W351" s="4">
        <f t="shared" si="50"/>
        <v>0</v>
      </c>
      <c r="X351" s="4">
        <f t="shared" si="51"/>
        <v>0</v>
      </c>
    </row>
    <row r="352" spans="23:24" ht="10.9" customHeight="1" x14ac:dyDescent="0.2">
      <c r="W352" s="4">
        <f t="shared" si="50"/>
        <v>0</v>
      </c>
      <c r="X352" s="4">
        <f t="shared" si="51"/>
        <v>0</v>
      </c>
    </row>
    <row r="353" spans="23:24" ht="10.9" customHeight="1" x14ac:dyDescent="0.2">
      <c r="W353" s="4">
        <f t="shared" si="50"/>
        <v>0</v>
      </c>
      <c r="X353" s="4">
        <f t="shared" si="51"/>
        <v>0</v>
      </c>
    </row>
    <row r="354" spans="23:24" ht="10.9" customHeight="1" x14ac:dyDescent="0.2">
      <c r="W354" s="4">
        <f t="shared" si="50"/>
        <v>0</v>
      </c>
      <c r="X354" s="4">
        <f t="shared" si="51"/>
        <v>0</v>
      </c>
    </row>
    <row r="355" spans="23:24" ht="10.9" customHeight="1" x14ac:dyDescent="0.2">
      <c r="W355" s="4">
        <f t="shared" si="50"/>
        <v>0</v>
      </c>
      <c r="X355" s="4">
        <f t="shared" si="51"/>
        <v>0</v>
      </c>
    </row>
    <row r="356" spans="23:24" ht="10.9" customHeight="1" x14ac:dyDescent="0.2">
      <c r="W356" s="4">
        <f t="shared" si="50"/>
        <v>0</v>
      </c>
      <c r="X356" s="4">
        <f t="shared" si="51"/>
        <v>0</v>
      </c>
    </row>
    <row r="357" spans="23:24" ht="10.9" customHeight="1" x14ac:dyDescent="0.2">
      <c r="W357" s="4">
        <f t="shared" si="50"/>
        <v>0</v>
      </c>
      <c r="X357" s="4">
        <f t="shared" si="51"/>
        <v>0</v>
      </c>
    </row>
    <row r="358" spans="23:24" ht="10.9" customHeight="1" x14ac:dyDescent="0.2">
      <c r="W358" s="4">
        <f t="shared" si="50"/>
        <v>0</v>
      </c>
      <c r="X358" s="4">
        <f t="shared" si="51"/>
        <v>0</v>
      </c>
    </row>
    <row r="359" spans="23:24" ht="10.9" customHeight="1" x14ac:dyDescent="0.2">
      <c r="W359" s="4">
        <f t="shared" si="50"/>
        <v>0</v>
      </c>
      <c r="X359" s="4">
        <f t="shared" si="51"/>
        <v>0</v>
      </c>
    </row>
    <row r="360" spans="23:24" ht="10.9" customHeight="1" x14ac:dyDescent="0.2">
      <c r="W360" s="4">
        <f t="shared" si="50"/>
        <v>0</v>
      </c>
      <c r="X360" s="4">
        <f t="shared" si="51"/>
        <v>0</v>
      </c>
    </row>
    <row r="361" spans="23:24" ht="10.9" customHeight="1" x14ac:dyDescent="0.2">
      <c r="W361" s="4">
        <f t="shared" si="50"/>
        <v>0</v>
      </c>
      <c r="X361" s="4">
        <f t="shared" si="51"/>
        <v>0</v>
      </c>
    </row>
    <row r="362" spans="23:24" ht="10.9" customHeight="1" x14ac:dyDescent="0.2">
      <c r="W362" s="4">
        <f t="shared" si="50"/>
        <v>0</v>
      </c>
      <c r="X362" s="4">
        <f t="shared" si="51"/>
        <v>0</v>
      </c>
    </row>
    <row r="363" spans="23:24" ht="10.9" customHeight="1" x14ac:dyDescent="0.2">
      <c r="W363" s="4">
        <f t="shared" si="50"/>
        <v>0</v>
      </c>
      <c r="X363" s="4">
        <f t="shared" si="51"/>
        <v>0</v>
      </c>
    </row>
    <row r="364" spans="23:24" ht="10.9" customHeight="1" x14ac:dyDescent="0.2">
      <c r="W364" s="4">
        <f t="shared" si="50"/>
        <v>0</v>
      </c>
      <c r="X364" s="4">
        <f t="shared" si="51"/>
        <v>0</v>
      </c>
    </row>
    <row r="365" spans="23:24" ht="10.9" customHeight="1" x14ac:dyDescent="0.2">
      <c r="W365" s="4">
        <f t="shared" si="50"/>
        <v>0</v>
      </c>
      <c r="X365" s="4">
        <f t="shared" si="51"/>
        <v>0</v>
      </c>
    </row>
    <row r="366" spans="23:24" ht="10.9" customHeight="1" x14ac:dyDescent="0.2">
      <c r="W366" s="4">
        <f t="shared" si="50"/>
        <v>0</v>
      </c>
      <c r="X366" s="4">
        <f t="shared" si="51"/>
        <v>0</v>
      </c>
    </row>
    <row r="367" spans="23:24" ht="10.9" customHeight="1" x14ac:dyDescent="0.2">
      <c r="W367" s="4">
        <f t="shared" si="50"/>
        <v>0</v>
      </c>
      <c r="X367" s="4">
        <f t="shared" si="51"/>
        <v>0</v>
      </c>
    </row>
    <row r="368" spans="23:24" ht="10.9" customHeight="1" x14ac:dyDescent="0.2">
      <c r="W368" s="4">
        <f t="shared" si="50"/>
        <v>0</v>
      </c>
      <c r="X368" s="4">
        <f t="shared" si="51"/>
        <v>0</v>
      </c>
    </row>
  </sheetData>
  <sortState ref="A2:AD300">
    <sortCondition descending="1" ref="V2:V300"/>
    <sortCondition ref="C2:C300"/>
    <sortCondition ref="E2:E300"/>
    <sortCondition ref="G2:G300"/>
  </sortState>
  <dataValidations count="6">
    <dataValidation type="list" allowBlank="1" showInputMessage="1" showErrorMessage="1" sqref="C299:D299 A275:B65546 C281:D284 A2:A91 A224:A271 B2:B271">
      <formula1>Components</formula1>
    </dataValidation>
    <dataValidation type="list" allowBlank="1" showInputMessage="1" showErrorMessage="1" sqref="Q295:R296 Q298:R65546 Q285:R292 Q234:R245 Q248:R262 Q265:R281 Q186:R192 Q76:R91 Q179:R184 Q95:R120 Q203:R203 Q58:R72 Q122:R177 Q206:R231 Q196:R201 Q2:R54">
      <formula1>Detect_score</formula1>
    </dataValidation>
    <dataValidation type="list" allowBlank="1" showInputMessage="1" showErrorMessage="1" sqref="K301:K650 K298:L300 K285:L292 L301:L65546 K234:L245 K248:L262 K265:L281 K186:L192 K203:L203 K179:L184 K122:L177 K206:L231 K196:L201 K2:L120 K295:L296">
      <formula1>Severity_score</formula1>
    </dataValidation>
    <dataValidation type="list" allowBlank="1" showInputMessage="1" showErrorMessage="1" sqref="N301:N650 N298:O300 N285:O292 O301:O65546 N234:O245 N248:O262 N265:O281 N196:O201 N203:O203 N206:O231 N123:O177 N119:O120 N189:O192 N2:O117 N179:O184 N295:O296">
      <formula1>Like_score</formula1>
    </dataValidation>
    <dataValidation type="list" allowBlank="1" showInputMessage="1" showErrorMessage="1" sqref="E285:F285 C280:D280 C300:D65546 C3:C91">
      <formula1>Life_cycle</formula1>
    </dataValidation>
    <dataValidation type="list" allowBlank="1" showInputMessage="1" showErrorMessage="1" sqref="Q92:R94 Q73:R75 Q55:R57">
      <formula1>Detect_score2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71"/>
  <sheetViews>
    <sheetView topLeftCell="C104" zoomScale="110" zoomScaleNormal="110" workbookViewId="0">
      <selection activeCell="C126" sqref="C126"/>
    </sheetView>
  </sheetViews>
  <sheetFormatPr defaultRowHeight="12.75" x14ac:dyDescent="0.2"/>
  <cols>
    <col min="1" max="1" width="77" customWidth="1"/>
    <col min="2" max="2" width="72.5703125" bestFit="1" customWidth="1"/>
    <col min="3" max="3" width="214.85546875" bestFit="1" customWidth="1"/>
  </cols>
  <sheetData>
    <row r="4" spans="1:3" x14ac:dyDescent="0.2">
      <c r="A4" s="14" t="s">
        <v>271</v>
      </c>
      <c r="B4" s="14" t="s">
        <v>274</v>
      </c>
      <c r="C4" s="14" t="s">
        <v>264</v>
      </c>
    </row>
    <row r="5" spans="1:3" x14ac:dyDescent="0.2">
      <c r="A5" t="s">
        <v>272</v>
      </c>
      <c r="B5" t="s">
        <v>278</v>
      </c>
      <c r="C5" t="s">
        <v>291</v>
      </c>
    </row>
    <row r="6" spans="1:3" x14ac:dyDescent="0.2">
      <c r="C6" t="s">
        <v>292</v>
      </c>
    </row>
    <row r="7" spans="1:3" x14ac:dyDescent="0.2">
      <c r="C7" t="s">
        <v>293</v>
      </c>
    </row>
    <row r="8" spans="1:3" x14ac:dyDescent="0.2">
      <c r="C8" t="s">
        <v>294</v>
      </c>
    </row>
    <row r="9" spans="1:3" x14ac:dyDescent="0.2">
      <c r="C9" t="s">
        <v>295</v>
      </c>
    </row>
    <row r="10" spans="1:3" x14ac:dyDescent="0.2">
      <c r="C10" t="s">
        <v>296</v>
      </c>
    </row>
    <row r="11" spans="1:3" x14ac:dyDescent="0.2">
      <c r="C11" t="s">
        <v>297</v>
      </c>
    </row>
    <row r="12" spans="1:3" x14ac:dyDescent="0.2">
      <c r="C12" t="s">
        <v>298</v>
      </c>
    </row>
    <row r="13" spans="1:3" x14ac:dyDescent="0.2">
      <c r="C13" t="s">
        <v>299</v>
      </c>
    </row>
    <row r="14" spans="1:3" x14ac:dyDescent="0.2">
      <c r="C14" t="s">
        <v>325</v>
      </c>
    </row>
    <row r="15" spans="1:3" x14ac:dyDescent="0.2">
      <c r="C15" t="s">
        <v>300</v>
      </c>
    </row>
    <row r="16" spans="1:3" x14ac:dyDescent="0.2">
      <c r="C16" t="s">
        <v>301</v>
      </c>
    </row>
    <row r="17" spans="2:3" x14ac:dyDescent="0.2">
      <c r="C17" t="s">
        <v>302</v>
      </c>
    </row>
    <row r="18" spans="2:3" x14ac:dyDescent="0.2">
      <c r="C18" t="s">
        <v>303</v>
      </c>
    </row>
    <row r="19" spans="2:3" x14ac:dyDescent="0.2">
      <c r="C19" t="s">
        <v>304</v>
      </c>
    </row>
    <row r="20" spans="2:3" x14ac:dyDescent="0.2">
      <c r="B20" t="s">
        <v>287</v>
      </c>
      <c r="C20" t="s">
        <v>305</v>
      </c>
    </row>
    <row r="21" spans="2:3" x14ac:dyDescent="0.2">
      <c r="B21" t="s">
        <v>279</v>
      </c>
      <c r="C21" t="s">
        <v>306</v>
      </c>
    </row>
    <row r="22" spans="2:3" x14ac:dyDescent="0.2">
      <c r="C22" t="s">
        <v>307</v>
      </c>
    </row>
    <row r="23" spans="2:3" x14ac:dyDescent="0.2">
      <c r="C23" t="s">
        <v>308</v>
      </c>
    </row>
    <row r="24" spans="2:3" x14ac:dyDescent="0.2">
      <c r="C24" t="s">
        <v>309</v>
      </c>
    </row>
    <row r="25" spans="2:3" x14ac:dyDescent="0.2">
      <c r="C25" t="s">
        <v>310</v>
      </c>
    </row>
    <row r="26" spans="2:3" x14ac:dyDescent="0.2">
      <c r="C26" t="s">
        <v>311</v>
      </c>
    </row>
    <row r="27" spans="2:3" x14ac:dyDescent="0.2">
      <c r="C27" t="s">
        <v>312</v>
      </c>
    </row>
    <row r="28" spans="2:3" x14ac:dyDescent="0.2">
      <c r="C28" t="s">
        <v>313</v>
      </c>
    </row>
    <row r="29" spans="2:3" x14ac:dyDescent="0.2">
      <c r="C29" t="s">
        <v>314</v>
      </c>
    </row>
    <row r="30" spans="2:3" x14ac:dyDescent="0.2">
      <c r="C30" t="s">
        <v>315</v>
      </c>
    </row>
    <row r="31" spans="2:3" x14ac:dyDescent="0.2">
      <c r="C31" t="s">
        <v>316</v>
      </c>
    </row>
    <row r="32" spans="2:3" x14ac:dyDescent="0.2">
      <c r="C32" t="s">
        <v>317</v>
      </c>
    </row>
    <row r="33" spans="1:3" x14ac:dyDescent="0.2">
      <c r="C33" t="s">
        <v>318</v>
      </c>
    </row>
    <row r="34" spans="1:3" x14ac:dyDescent="0.2">
      <c r="C34" t="s">
        <v>319</v>
      </c>
    </row>
    <row r="35" spans="1:3" x14ac:dyDescent="0.2">
      <c r="B35" t="s">
        <v>39</v>
      </c>
      <c r="C35" t="s">
        <v>324</v>
      </c>
    </row>
    <row r="36" spans="1:3" x14ac:dyDescent="0.2">
      <c r="B36" t="s">
        <v>458</v>
      </c>
      <c r="C36" t="s">
        <v>320</v>
      </c>
    </row>
    <row r="37" spans="1:3" x14ac:dyDescent="0.2">
      <c r="C37" t="s">
        <v>321</v>
      </c>
    </row>
    <row r="38" spans="1:3" x14ac:dyDescent="0.2">
      <c r="C38" t="s">
        <v>322</v>
      </c>
    </row>
    <row r="39" spans="1:3" x14ac:dyDescent="0.2">
      <c r="C39" t="s">
        <v>323</v>
      </c>
    </row>
    <row r="40" spans="1:3" x14ac:dyDescent="0.2">
      <c r="B40" t="s">
        <v>457</v>
      </c>
      <c r="C40" t="s">
        <v>332</v>
      </c>
    </row>
    <row r="41" spans="1:3" x14ac:dyDescent="0.2">
      <c r="C41" t="s">
        <v>392</v>
      </c>
    </row>
    <row r="42" spans="1:3" x14ac:dyDescent="0.2">
      <c r="A42" t="s">
        <v>273</v>
      </c>
      <c r="B42" t="s">
        <v>276</v>
      </c>
      <c r="C42" t="s">
        <v>333</v>
      </c>
    </row>
    <row r="43" spans="1:3" x14ac:dyDescent="0.2">
      <c r="C43" t="s">
        <v>334</v>
      </c>
    </row>
    <row r="44" spans="1:3" x14ac:dyDescent="0.2">
      <c r="C44" t="s">
        <v>336</v>
      </c>
    </row>
    <row r="45" spans="1:3" x14ac:dyDescent="0.2">
      <c r="C45" t="s">
        <v>337</v>
      </c>
    </row>
    <row r="46" spans="1:3" x14ac:dyDescent="0.2">
      <c r="C46" t="s">
        <v>338</v>
      </c>
    </row>
    <row r="47" spans="1:3" x14ac:dyDescent="0.2">
      <c r="C47" t="s">
        <v>339</v>
      </c>
    </row>
    <row r="48" spans="1:3" x14ac:dyDescent="0.2">
      <c r="B48" t="s">
        <v>282</v>
      </c>
      <c r="C48" t="s">
        <v>340</v>
      </c>
    </row>
    <row r="49" spans="2:3" x14ac:dyDescent="0.2">
      <c r="C49" t="s">
        <v>341</v>
      </c>
    </row>
    <row r="50" spans="2:3" x14ac:dyDescent="0.2">
      <c r="C50" t="s">
        <v>342</v>
      </c>
    </row>
    <row r="51" spans="2:3" x14ac:dyDescent="0.2">
      <c r="C51" t="s">
        <v>343</v>
      </c>
    </row>
    <row r="52" spans="2:3" x14ac:dyDescent="0.2">
      <c r="C52" t="s">
        <v>344</v>
      </c>
    </row>
    <row r="53" spans="2:3" x14ac:dyDescent="0.2">
      <c r="C53" t="s">
        <v>345</v>
      </c>
    </row>
    <row r="54" spans="2:3" x14ac:dyDescent="0.2">
      <c r="C54" t="s">
        <v>346</v>
      </c>
    </row>
    <row r="55" spans="2:3" x14ac:dyDescent="0.2">
      <c r="C55" t="s">
        <v>347</v>
      </c>
    </row>
    <row r="56" spans="2:3" x14ac:dyDescent="0.2">
      <c r="C56" t="s">
        <v>348</v>
      </c>
    </row>
    <row r="57" spans="2:3" x14ac:dyDescent="0.2">
      <c r="C57" t="s">
        <v>349</v>
      </c>
    </row>
    <row r="58" spans="2:3" x14ac:dyDescent="0.2">
      <c r="C58" t="s">
        <v>350</v>
      </c>
    </row>
    <row r="59" spans="2:3" x14ac:dyDescent="0.2">
      <c r="C59" t="s">
        <v>351</v>
      </c>
    </row>
    <row r="60" spans="2:3" x14ac:dyDescent="0.2">
      <c r="C60" t="s">
        <v>352</v>
      </c>
    </row>
    <row r="61" spans="2:3" x14ac:dyDescent="0.2">
      <c r="C61" t="s">
        <v>353</v>
      </c>
    </row>
    <row r="62" spans="2:3" x14ac:dyDescent="0.2">
      <c r="B62" t="s">
        <v>286</v>
      </c>
      <c r="C62" t="s">
        <v>354</v>
      </c>
    </row>
    <row r="63" spans="2:3" x14ac:dyDescent="0.2">
      <c r="C63" t="s">
        <v>355</v>
      </c>
    </row>
    <row r="64" spans="2:3" x14ac:dyDescent="0.2">
      <c r="C64" t="s">
        <v>356</v>
      </c>
    </row>
    <row r="65" spans="2:3" x14ac:dyDescent="0.2">
      <c r="B65" t="s">
        <v>284</v>
      </c>
      <c r="C65" t="s">
        <v>357</v>
      </c>
    </row>
    <row r="66" spans="2:3" x14ac:dyDescent="0.2">
      <c r="C66" t="s">
        <v>358</v>
      </c>
    </row>
    <row r="67" spans="2:3" x14ac:dyDescent="0.2">
      <c r="C67" t="s">
        <v>359</v>
      </c>
    </row>
    <row r="68" spans="2:3" x14ac:dyDescent="0.2">
      <c r="C68" t="s">
        <v>360</v>
      </c>
    </row>
    <row r="69" spans="2:3" x14ac:dyDescent="0.2">
      <c r="C69" t="s">
        <v>361</v>
      </c>
    </row>
    <row r="70" spans="2:3" x14ac:dyDescent="0.2">
      <c r="C70" t="s">
        <v>362</v>
      </c>
    </row>
    <row r="71" spans="2:3" x14ac:dyDescent="0.2">
      <c r="C71" t="s">
        <v>363</v>
      </c>
    </row>
    <row r="72" spans="2:3" x14ac:dyDescent="0.2">
      <c r="C72" t="s">
        <v>364</v>
      </c>
    </row>
    <row r="73" spans="2:3" x14ac:dyDescent="0.2">
      <c r="C73" t="s">
        <v>365</v>
      </c>
    </row>
    <row r="74" spans="2:3" x14ac:dyDescent="0.2">
      <c r="C74" t="s">
        <v>366</v>
      </c>
    </row>
    <row r="75" spans="2:3" x14ac:dyDescent="0.2">
      <c r="C75" t="s">
        <v>367</v>
      </c>
    </row>
    <row r="76" spans="2:3" x14ac:dyDescent="0.2">
      <c r="C76" t="s">
        <v>368</v>
      </c>
    </row>
    <row r="77" spans="2:3" x14ac:dyDescent="0.2">
      <c r="C77" t="s">
        <v>369</v>
      </c>
    </row>
    <row r="78" spans="2:3" x14ac:dyDescent="0.2">
      <c r="C78" t="s">
        <v>370</v>
      </c>
    </row>
    <row r="79" spans="2:3" x14ac:dyDescent="0.2">
      <c r="C79" t="s">
        <v>371</v>
      </c>
    </row>
    <row r="80" spans="2:3" x14ac:dyDescent="0.2">
      <c r="C80" t="s">
        <v>372</v>
      </c>
    </row>
    <row r="81" spans="3:3" x14ac:dyDescent="0.2">
      <c r="C81" t="s">
        <v>373</v>
      </c>
    </row>
    <row r="82" spans="3:3" x14ac:dyDescent="0.2">
      <c r="C82" t="s">
        <v>374</v>
      </c>
    </row>
    <row r="83" spans="3:3" x14ac:dyDescent="0.2">
      <c r="C83" t="s">
        <v>375</v>
      </c>
    </row>
    <row r="84" spans="3:3" x14ac:dyDescent="0.2">
      <c r="C84" t="s">
        <v>376</v>
      </c>
    </row>
    <row r="85" spans="3:3" x14ac:dyDescent="0.2">
      <c r="C85" t="s">
        <v>377</v>
      </c>
    </row>
    <row r="86" spans="3:3" x14ac:dyDescent="0.2">
      <c r="C86" t="s">
        <v>378</v>
      </c>
    </row>
    <row r="87" spans="3:3" x14ac:dyDescent="0.2">
      <c r="C87" t="s">
        <v>379</v>
      </c>
    </row>
    <row r="88" spans="3:3" x14ac:dyDescent="0.2">
      <c r="C88" t="s">
        <v>380</v>
      </c>
    </row>
    <row r="89" spans="3:3" x14ac:dyDescent="0.2">
      <c r="C89" t="s">
        <v>381</v>
      </c>
    </row>
    <row r="90" spans="3:3" x14ac:dyDescent="0.2">
      <c r="C90" t="s">
        <v>382</v>
      </c>
    </row>
    <row r="91" spans="3:3" x14ac:dyDescent="0.2">
      <c r="C91" t="s">
        <v>383</v>
      </c>
    </row>
    <row r="92" spans="3:3" x14ac:dyDescent="0.2">
      <c r="C92" t="s">
        <v>384</v>
      </c>
    </row>
    <row r="93" spans="3:3" x14ac:dyDescent="0.2">
      <c r="C93" t="s">
        <v>385</v>
      </c>
    </row>
    <row r="94" spans="3:3" x14ac:dyDescent="0.2">
      <c r="C94" t="s">
        <v>386</v>
      </c>
    </row>
    <row r="95" spans="3:3" x14ac:dyDescent="0.2">
      <c r="C95" t="s">
        <v>387</v>
      </c>
    </row>
    <row r="96" spans="3:3" x14ac:dyDescent="0.2">
      <c r="C96" t="s">
        <v>335</v>
      </c>
    </row>
    <row r="97" spans="2:3" x14ac:dyDescent="0.2">
      <c r="C97" t="s">
        <v>388</v>
      </c>
    </row>
    <row r="98" spans="2:3" x14ac:dyDescent="0.2">
      <c r="C98" t="s">
        <v>389</v>
      </c>
    </row>
    <row r="99" spans="2:3" x14ac:dyDescent="0.2">
      <c r="C99" t="s">
        <v>390</v>
      </c>
    </row>
    <row r="100" spans="2:3" x14ac:dyDescent="0.2">
      <c r="C100" t="s">
        <v>391</v>
      </c>
    </row>
    <row r="101" spans="2:3" x14ac:dyDescent="0.2">
      <c r="C101" t="s">
        <v>393</v>
      </c>
    </row>
    <row r="102" spans="2:3" x14ac:dyDescent="0.2">
      <c r="C102" t="s">
        <v>394</v>
      </c>
    </row>
    <row r="103" spans="2:3" x14ac:dyDescent="0.2">
      <c r="C103" t="s">
        <v>395</v>
      </c>
    </row>
    <row r="104" spans="2:3" x14ac:dyDescent="0.2">
      <c r="C104" t="s">
        <v>396</v>
      </c>
    </row>
    <row r="105" spans="2:3" x14ac:dyDescent="0.2">
      <c r="B105" t="s">
        <v>285</v>
      </c>
      <c r="C105" t="s">
        <v>397</v>
      </c>
    </row>
    <row r="106" spans="2:3" x14ac:dyDescent="0.2">
      <c r="C106" t="s">
        <v>398</v>
      </c>
    </row>
    <row r="107" spans="2:3" x14ac:dyDescent="0.2">
      <c r="C107" t="s">
        <v>399</v>
      </c>
    </row>
    <row r="108" spans="2:3" x14ac:dyDescent="0.2">
      <c r="C108" t="s">
        <v>400</v>
      </c>
    </row>
    <row r="109" spans="2:3" x14ac:dyDescent="0.2">
      <c r="C109" t="s">
        <v>401</v>
      </c>
    </row>
    <row r="110" spans="2:3" x14ac:dyDescent="0.2">
      <c r="C110" t="s">
        <v>402</v>
      </c>
    </row>
    <row r="111" spans="2:3" x14ac:dyDescent="0.2">
      <c r="C111" t="s">
        <v>403</v>
      </c>
    </row>
    <row r="112" spans="2:3" x14ac:dyDescent="0.2">
      <c r="C112" t="s">
        <v>404</v>
      </c>
    </row>
    <row r="113" spans="3:3" x14ac:dyDescent="0.2">
      <c r="C113" t="s">
        <v>405</v>
      </c>
    </row>
    <row r="114" spans="3:3" x14ac:dyDescent="0.2">
      <c r="C114" t="s">
        <v>406</v>
      </c>
    </row>
    <row r="115" spans="3:3" x14ac:dyDescent="0.2">
      <c r="C115" t="s">
        <v>407</v>
      </c>
    </row>
    <row r="116" spans="3:3" x14ac:dyDescent="0.2">
      <c r="C116" t="s">
        <v>408</v>
      </c>
    </row>
    <row r="117" spans="3:3" x14ac:dyDescent="0.2">
      <c r="C117" t="s">
        <v>409</v>
      </c>
    </row>
    <row r="118" spans="3:3" x14ac:dyDescent="0.2">
      <c r="C118" t="s">
        <v>410</v>
      </c>
    </row>
    <row r="119" spans="3:3" x14ac:dyDescent="0.2">
      <c r="C119" t="s">
        <v>411</v>
      </c>
    </row>
    <row r="120" spans="3:3" x14ac:dyDescent="0.2">
      <c r="C120" t="s">
        <v>412</v>
      </c>
    </row>
    <row r="121" spans="3:3" x14ac:dyDescent="0.2">
      <c r="C121" t="s">
        <v>413</v>
      </c>
    </row>
    <row r="122" spans="3:3" x14ac:dyDescent="0.2">
      <c r="C122" t="s">
        <v>414</v>
      </c>
    </row>
    <row r="123" spans="3:3" x14ac:dyDescent="0.2">
      <c r="C123" t="s">
        <v>415</v>
      </c>
    </row>
    <row r="124" spans="3:3" x14ac:dyDescent="0.2">
      <c r="C124" t="s">
        <v>416</v>
      </c>
    </row>
    <row r="125" spans="3:3" x14ac:dyDescent="0.2">
      <c r="C125" t="s">
        <v>417</v>
      </c>
    </row>
    <row r="126" spans="3:3" x14ac:dyDescent="0.2">
      <c r="C126" t="s">
        <v>418</v>
      </c>
    </row>
    <row r="127" spans="3:3" x14ac:dyDescent="0.2">
      <c r="C127" t="s">
        <v>419</v>
      </c>
    </row>
    <row r="128" spans="3:3" x14ac:dyDescent="0.2">
      <c r="C128" t="s">
        <v>420</v>
      </c>
    </row>
    <row r="129" spans="2:3" x14ac:dyDescent="0.2">
      <c r="B129" t="s">
        <v>288</v>
      </c>
      <c r="C129" t="s">
        <v>421</v>
      </c>
    </row>
    <row r="130" spans="2:3" x14ac:dyDescent="0.2">
      <c r="C130" t="s">
        <v>422</v>
      </c>
    </row>
    <row r="131" spans="2:3" x14ac:dyDescent="0.2">
      <c r="C131" t="s">
        <v>423</v>
      </c>
    </row>
    <row r="132" spans="2:3" x14ac:dyDescent="0.2">
      <c r="C132" t="s">
        <v>424</v>
      </c>
    </row>
    <row r="133" spans="2:3" x14ac:dyDescent="0.2">
      <c r="C133" t="s">
        <v>425</v>
      </c>
    </row>
    <row r="134" spans="2:3" x14ac:dyDescent="0.2">
      <c r="C134" t="s">
        <v>426</v>
      </c>
    </row>
    <row r="135" spans="2:3" x14ac:dyDescent="0.2">
      <c r="C135" t="s">
        <v>427</v>
      </c>
    </row>
    <row r="136" spans="2:3" x14ac:dyDescent="0.2">
      <c r="C136" t="s">
        <v>428</v>
      </c>
    </row>
    <row r="137" spans="2:3" x14ac:dyDescent="0.2">
      <c r="C137" t="s">
        <v>429</v>
      </c>
    </row>
    <row r="138" spans="2:3" x14ac:dyDescent="0.2">
      <c r="B138" t="s">
        <v>283</v>
      </c>
      <c r="C138" t="s">
        <v>430</v>
      </c>
    </row>
    <row r="139" spans="2:3" x14ac:dyDescent="0.2">
      <c r="C139" t="s">
        <v>431</v>
      </c>
    </row>
    <row r="140" spans="2:3" x14ac:dyDescent="0.2">
      <c r="C140" t="s">
        <v>432</v>
      </c>
    </row>
    <row r="141" spans="2:3" x14ac:dyDescent="0.2">
      <c r="C141" t="s">
        <v>433</v>
      </c>
    </row>
    <row r="142" spans="2:3" x14ac:dyDescent="0.2">
      <c r="B142" t="s">
        <v>280</v>
      </c>
      <c r="C142" t="s">
        <v>434</v>
      </c>
    </row>
    <row r="143" spans="2:3" x14ac:dyDescent="0.2">
      <c r="C143" t="s">
        <v>435</v>
      </c>
    </row>
    <row r="144" spans="2:3" x14ac:dyDescent="0.2">
      <c r="C144" t="s">
        <v>436</v>
      </c>
    </row>
    <row r="145" spans="3:3" x14ac:dyDescent="0.2">
      <c r="C145" t="s">
        <v>437</v>
      </c>
    </row>
    <row r="146" spans="3:3" x14ac:dyDescent="0.2">
      <c r="C146" t="s">
        <v>438</v>
      </c>
    </row>
    <row r="147" spans="3:3" x14ac:dyDescent="0.2">
      <c r="C147" t="s">
        <v>439</v>
      </c>
    </row>
    <row r="148" spans="3:3" x14ac:dyDescent="0.2">
      <c r="C148" t="s">
        <v>440</v>
      </c>
    </row>
    <row r="149" spans="3:3" x14ac:dyDescent="0.2">
      <c r="C149" t="s">
        <v>441</v>
      </c>
    </row>
    <row r="150" spans="3:3" x14ac:dyDescent="0.2">
      <c r="C150" t="s">
        <v>442</v>
      </c>
    </row>
    <row r="151" spans="3:3" x14ac:dyDescent="0.2">
      <c r="C151" t="s">
        <v>443</v>
      </c>
    </row>
    <row r="152" spans="3:3" x14ac:dyDescent="0.2">
      <c r="C152" t="s">
        <v>444</v>
      </c>
    </row>
    <row r="153" spans="3:3" x14ac:dyDescent="0.2">
      <c r="C153" t="s">
        <v>445</v>
      </c>
    </row>
    <row r="154" spans="3:3" x14ac:dyDescent="0.2">
      <c r="C154" t="s">
        <v>446</v>
      </c>
    </row>
    <row r="155" spans="3:3" x14ac:dyDescent="0.2">
      <c r="C155" t="s">
        <v>447</v>
      </c>
    </row>
    <row r="156" spans="3:3" x14ac:dyDescent="0.2">
      <c r="C156" t="s">
        <v>448</v>
      </c>
    </row>
    <row r="157" spans="3:3" x14ac:dyDescent="0.2">
      <c r="C157" t="s">
        <v>449</v>
      </c>
    </row>
    <row r="158" spans="3:3" x14ac:dyDescent="0.2">
      <c r="C158" t="s">
        <v>450</v>
      </c>
    </row>
    <row r="159" spans="3:3" x14ac:dyDescent="0.2">
      <c r="C159" t="s">
        <v>451</v>
      </c>
    </row>
    <row r="160" spans="3:3" x14ac:dyDescent="0.2">
      <c r="C160" t="s">
        <v>452</v>
      </c>
    </row>
    <row r="161" spans="1:3" x14ac:dyDescent="0.2">
      <c r="C161" t="s">
        <v>453</v>
      </c>
    </row>
    <row r="162" spans="1:3" x14ac:dyDescent="0.2">
      <c r="C162" t="s">
        <v>454</v>
      </c>
    </row>
    <row r="163" spans="1:3" x14ac:dyDescent="0.2">
      <c r="C163" t="s">
        <v>455</v>
      </c>
    </row>
    <row r="164" spans="1:3" x14ac:dyDescent="0.2">
      <c r="C164" t="s">
        <v>456</v>
      </c>
    </row>
    <row r="165" spans="1:3" x14ac:dyDescent="0.2">
      <c r="A165" t="s">
        <v>290</v>
      </c>
      <c r="B165" t="s">
        <v>275</v>
      </c>
      <c r="C165" t="s">
        <v>326</v>
      </c>
    </row>
    <row r="166" spans="1:3" x14ac:dyDescent="0.2">
      <c r="C166" t="s">
        <v>327</v>
      </c>
    </row>
    <row r="167" spans="1:3" x14ac:dyDescent="0.2">
      <c r="C167" t="s">
        <v>328</v>
      </c>
    </row>
    <row r="168" spans="1:3" x14ac:dyDescent="0.2">
      <c r="B168" t="s">
        <v>277</v>
      </c>
      <c r="C168" t="s">
        <v>331</v>
      </c>
    </row>
    <row r="169" spans="1:3" x14ac:dyDescent="0.2">
      <c r="C169" t="s">
        <v>329</v>
      </c>
    </row>
    <row r="170" spans="1:3" x14ac:dyDescent="0.2">
      <c r="C170" t="s">
        <v>330</v>
      </c>
    </row>
    <row r="171" spans="1:3" x14ac:dyDescent="0.2">
      <c r="A171" t="s">
        <v>289</v>
      </c>
    </row>
  </sheetData>
  <pageMargins left="0.7" right="0.7" top="0.75" bottom="0.75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tabSelected="1" topLeftCell="B12" workbookViewId="0">
      <selection activeCell="E3" sqref="E3:F19"/>
    </sheetView>
  </sheetViews>
  <sheetFormatPr defaultRowHeight="12.75" x14ac:dyDescent="0.2"/>
  <cols>
    <col min="1" max="1" width="77" customWidth="1"/>
    <col min="2" max="2" width="72.5703125" bestFit="1" customWidth="1"/>
    <col min="3" max="3" width="5.5703125" bestFit="1" customWidth="1"/>
    <col min="5" max="5" width="25.140625" bestFit="1" customWidth="1"/>
    <col min="6" max="6" width="72.5703125" bestFit="1" customWidth="1"/>
  </cols>
  <sheetData>
    <row r="2" spans="1:6" x14ac:dyDescent="0.2">
      <c r="E2" t="s">
        <v>464</v>
      </c>
    </row>
    <row r="3" spans="1:6" x14ac:dyDescent="0.2">
      <c r="A3" s="14" t="s">
        <v>459</v>
      </c>
      <c r="E3" s="29" t="s">
        <v>465</v>
      </c>
      <c r="F3" s="29" t="s">
        <v>274</v>
      </c>
    </row>
    <row r="4" spans="1:6" x14ac:dyDescent="0.2">
      <c r="A4" s="14" t="s">
        <v>271</v>
      </c>
      <c r="B4" s="14" t="s">
        <v>274</v>
      </c>
      <c r="C4" t="s">
        <v>460</v>
      </c>
      <c r="E4" t="str">
        <f>A5</f>
        <v>Modelling</v>
      </c>
      <c r="F4" t="str">
        <f>B5</f>
        <v>Depressurisation of coal seam and non-target aquifers from water and gas extraction</v>
      </c>
    </row>
    <row r="5" spans="1:6" x14ac:dyDescent="0.2">
      <c r="A5" t="s">
        <v>290</v>
      </c>
      <c r="B5" t="s">
        <v>275</v>
      </c>
      <c r="C5" s="28">
        <v>3</v>
      </c>
      <c r="F5" t="str">
        <f>B6</f>
        <v>Discharge of co-produced water to stream</v>
      </c>
    </row>
    <row r="6" spans="1:6" x14ac:dyDescent="0.2">
      <c r="B6" t="s">
        <v>277</v>
      </c>
      <c r="C6" s="28">
        <v>3</v>
      </c>
      <c r="E6" t="str">
        <f>A8</f>
        <v>Narrative</v>
      </c>
      <c r="F6" t="str">
        <f>B8</f>
        <v>Bore and well construction</v>
      </c>
    </row>
    <row r="7" spans="1:6" x14ac:dyDescent="0.2">
      <c r="A7" t="s">
        <v>461</v>
      </c>
      <c r="C7" s="28">
        <v>6</v>
      </c>
      <c r="F7" t="str">
        <f>B9</f>
        <v>Changes to water quality associated with depressurisation and connecting aquifers</v>
      </c>
    </row>
    <row r="8" spans="1:6" x14ac:dyDescent="0.2">
      <c r="A8" t="s">
        <v>272</v>
      </c>
      <c r="B8" t="s">
        <v>278</v>
      </c>
      <c r="C8" s="28">
        <v>15</v>
      </c>
      <c r="F8" t="str">
        <f>B10</f>
        <v>Disruption of surface drainage network</v>
      </c>
    </row>
    <row r="9" spans="1:6" x14ac:dyDescent="0.2">
      <c r="B9" t="s">
        <v>287</v>
      </c>
      <c r="C9" s="28">
        <v>1</v>
      </c>
      <c r="F9" t="str">
        <f>B11</f>
        <v>Hydraulic fracturing and potential of contamination of aquifers</v>
      </c>
    </row>
    <row r="10" spans="1:6" x14ac:dyDescent="0.2">
      <c r="B10" t="s">
        <v>279</v>
      </c>
      <c r="C10" s="28">
        <v>14</v>
      </c>
      <c r="F10" t="str">
        <f>B12</f>
        <v>Subsidence</v>
      </c>
    </row>
    <row r="11" spans="1:6" x14ac:dyDescent="0.2">
      <c r="B11" t="s">
        <v>458</v>
      </c>
      <c r="C11" s="28">
        <v>4</v>
      </c>
      <c r="F11" t="str">
        <f>B13</f>
        <v>Unregulated or forced release of water due to dam / containment failure</v>
      </c>
    </row>
    <row r="12" spans="1:6" x14ac:dyDescent="0.2">
      <c r="B12" t="s">
        <v>39</v>
      </c>
      <c r="C12" s="28">
        <v>1</v>
      </c>
      <c r="E12" t="str">
        <f>A15</f>
        <v>Site based risk management</v>
      </c>
      <c r="F12" t="str">
        <f>B15</f>
        <v>Containment failure due to construction or design</v>
      </c>
    </row>
    <row r="13" spans="1:6" x14ac:dyDescent="0.2">
      <c r="B13" t="s">
        <v>457</v>
      </c>
      <c r="C13" s="28">
        <v>2</v>
      </c>
      <c r="F13" t="str">
        <f>B16</f>
        <v>Disruption of surface drainage network site based</v>
      </c>
    </row>
    <row r="14" spans="1:6" x14ac:dyDescent="0.2">
      <c r="A14" t="s">
        <v>462</v>
      </c>
      <c r="C14" s="28">
        <v>37</v>
      </c>
      <c r="F14" t="str">
        <f>B17</f>
        <v>Drill control issue</v>
      </c>
    </row>
    <row r="15" spans="1:6" x14ac:dyDescent="0.2">
      <c r="A15" t="s">
        <v>273</v>
      </c>
      <c r="B15" t="s">
        <v>276</v>
      </c>
      <c r="C15" s="28">
        <v>6</v>
      </c>
      <c r="F15" t="str">
        <f>B18</f>
        <v>Equipment/Infrastructure failure</v>
      </c>
    </row>
    <row r="16" spans="1:6" x14ac:dyDescent="0.2">
      <c r="B16" t="s">
        <v>282</v>
      </c>
      <c r="C16" s="28">
        <v>14</v>
      </c>
      <c r="F16" t="str">
        <f>B19</f>
        <v>Ground staff impacts</v>
      </c>
    </row>
    <row r="17" spans="1:6" x14ac:dyDescent="0.2">
      <c r="B17" t="s">
        <v>286</v>
      </c>
      <c r="C17" s="28">
        <v>3</v>
      </c>
      <c r="F17" t="str">
        <f>B20</f>
        <v>Leaching/leaking from storage ponds and stockpiles</v>
      </c>
    </row>
    <row r="18" spans="1:6" x14ac:dyDescent="0.2">
      <c r="B18" t="s">
        <v>284</v>
      </c>
      <c r="C18" s="28">
        <v>40</v>
      </c>
      <c r="F18" t="str">
        <f>B21</f>
        <v>Spillages and disposals</v>
      </c>
    </row>
    <row r="19" spans="1:6" x14ac:dyDescent="0.2">
      <c r="B19" t="s">
        <v>285</v>
      </c>
      <c r="C19" s="28">
        <v>24</v>
      </c>
      <c r="F19" t="str">
        <f>B22</f>
        <v>Vegetation clearance and subsequent soil erosion</v>
      </c>
    </row>
    <row r="20" spans="1:6" x14ac:dyDescent="0.2">
      <c r="B20" t="s">
        <v>288</v>
      </c>
      <c r="C20" s="28">
        <v>9</v>
      </c>
    </row>
    <row r="21" spans="1:6" x14ac:dyDescent="0.2">
      <c r="B21" t="s">
        <v>283</v>
      </c>
      <c r="C21" s="28">
        <v>4</v>
      </c>
    </row>
    <row r="22" spans="1:6" x14ac:dyDescent="0.2">
      <c r="B22" t="s">
        <v>280</v>
      </c>
      <c r="C22" s="28">
        <v>23</v>
      </c>
      <c r="F22">
        <f t="shared" ref="F6:F22" si="0">B23</f>
        <v>0</v>
      </c>
    </row>
    <row r="23" spans="1:6" x14ac:dyDescent="0.2">
      <c r="A23" t="s">
        <v>463</v>
      </c>
      <c r="C23" s="28">
        <v>123</v>
      </c>
    </row>
    <row r="24" spans="1:6" x14ac:dyDescent="0.2">
      <c r="A24" t="s">
        <v>289</v>
      </c>
      <c r="C24" s="28">
        <v>166</v>
      </c>
    </row>
  </sheetData>
  <pageMargins left="0.7" right="0.7" top="0.75" bottom="0.75" header="0.3" footer="0.3"/>
  <pageSetup paperSize="9" orientation="portrait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7"/>
  <sheetViews>
    <sheetView workbookViewId="0">
      <selection activeCell="Z73" sqref="Z73"/>
    </sheetView>
  </sheetViews>
  <sheetFormatPr defaultRowHeight="12.75" x14ac:dyDescent="0.2"/>
  <cols>
    <col min="1" max="1" width="4.42578125" customWidth="1"/>
    <col min="2" max="2" width="4.28515625" customWidth="1"/>
    <col min="3" max="3" width="4" customWidth="1"/>
    <col min="4" max="4" width="2" customWidth="1"/>
    <col min="5" max="5" width="21.28515625" customWidth="1"/>
    <col min="6" max="6" width="4.85546875" customWidth="1"/>
    <col min="7" max="7" width="18.42578125" customWidth="1"/>
    <col min="8" max="8" width="6.85546875" customWidth="1"/>
    <col min="10" max="10" width="3.7109375" customWidth="1"/>
    <col min="11" max="12" width="2.7109375" customWidth="1"/>
    <col min="13" max="13" width="35.85546875" customWidth="1"/>
    <col min="14" max="24" width="3.85546875" customWidth="1"/>
    <col min="25" max="25" width="4.7109375" customWidth="1"/>
  </cols>
  <sheetData>
    <row r="1" spans="1:28" x14ac:dyDescent="0.2">
      <c r="A1" s="11" t="s">
        <v>0</v>
      </c>
      <c r="B1" s="11" t="s">
        <v>265</v>
      </c>
      <c r="C1" s="11" t="s">
        <v>14</v>
      </c>
      <c r="D1" s="11" t="s">
        <v>266</v>
      </c>
      <c r="E1" s="11" t="s">
        <v>8</v>
      </c>
      <c r="F1" s="11" t="s">
        <v>267</v>
      </c>
      <c r="G1" s="11" t="s">
        <v>179</v>
      </c>
      <c r="H1" s="11" t="s">
        <v>1</v>
      </c>
      <c r="I1" s="11" t="s">
        <v>89</v>
      </c>
      <c r="J1" s="11" t="s">
        <v>264</v>
      </c>
      <c r="K1" s="12" t="s">
        <v>198</v>
      </c>
      <c r="L1" s="12" t="s">
        <v>199</v>
      </c>
      <c r="M1" s="11" t="s">
        <v>180</v>
      </c>
      <c r="N1" s="12" t="s">
        <v>45</v>
      </c>
      <c r="O1" s="12" t="s">
        <v>44</v>
      </c>
      <c r="P1" s="11" t="s">
        <v>2</v>
      </c>
      <c r="Q1" s="12" t="s">
        <v>47</v>
      </c>
      <c r="R1" s="12" t="s">
        <v>46</v>
      </c>
      <c r="S1" s="12" t="s">
        <v>196</v>
      </c>
      <c r="T1" s="12" t="s">
        <v>48</v>
      </c>
      <c r="U1" s="13" t="s">
        <v>197</v>
      </c>
      <c r="V1" s="13" t="s">
        <v>187</v>
      </c>
      <c r="W1" s="4" t="s">
        <v>268</v>
      </c>
      <c r="X1" s="4" t="s">
        <v>269</v>
      </c>
      <c r="Y1" s="11" t="s">
        <v>270</v>
      </c>
      <c r="Z1" t="s">
        <v>271</v>
      </c>
      <c r="AA1" t="s">
        <v>274</v>
      </c>
      <c r="AB1" t="s">
        <v>281</v>
      </c>
    </row>
    <row r="2" spans="1:28" x14ac:dyDescent="0.2">
      <c r="A2" s="4" t="s">
        <v>3</v>
      </c>
      <c r="B2" s="4" t="str">
        <f t="shared" ref="B2:B33" si="0">LEFT(A2,1)</f>
        <v>W</v>
      </c>
      <c r="C2" s="4" t="s">
        <v>12</v>
      </c>
      <c r="D2" s="4" t="str">
        <f t="shared" ref="D2:D33" si="1">LEFT(C2,1)</f>
        <v>P</v>
      </c>
      <c r="E2" s="4" t="s">
        <v>157</v>
      </c>
      <c r="F2" s="4" t="str">
        <f t="shared" ref="F2:F33" si="2">LEFT(E2,3)</f>
        <v>Wat</v>
      </c>
      <c r="G2" s="4" t="s">
        <v>37</v>
      </c>
      <c r="H2" s="4" t="s">
        <v>237</v>
      </c>
      <c r="I2" s="4" t="s">
        <v>237</v>
      </c>
      <c r="J2" s="4" t="str">
        <f t="shared" ref="J2:J33" si="3">"("&amp;D2&amp;") "&amp;E2&amp;": "&amp;G2&amp;" - "&amp;H2&amp;"/"&amp;I2</f>
        <v>(P) Water and gas extraction: Aquifer depressurisation (coal seam) - change in GW pressure/change in GW pressure</v>
      </c>
      <c r="K2" s="9">
        <v>7</v>
      </c>
      <c r="L2" s="9">
        <v>8</v>
      </c>
      <c r="M2" s="4" t="s">
        <v>250</v>
      </c>
      <c r="N2" s="9">
        <v>2</v>
      </c>
      <c r="O2" s="9">
        <v>2.5</v>
      </c>
      <c r="P2" s="4" t="s">
        <v>258</v>
      </c>
      <c r="Q2" s="9">
        <v>0</v>
      </c>
      <c r="R2" s="9">
        <v>0.5</v>
      </c>
      <c r="S2" s="9">
        <f t="shared" ref="S2:S33" si="4">K2+N2+Q2</f>
        <v>9</v>
      </c>
      <c r="T2" s="9">
        <f t="shared" ref="T2:T33" si="5">L2+O2+R2</f>
        <v>11</v>
      </c>
      <c r="U2" s="8">
        <f t="shared" ref="U2:U33" si="6">$K2+$N2</f>
        <v>9</v>
      </c>
      <c r="V2" s="8">
        <f t="shared" ref="V2:V33" si="7">$L2+$O2</f>
        <v>10.5</v>
      </c>
      <c r="W2" s="4">
        <f t="shared" ref="W2:W33" si="8">T2-(T2-S2)/2</f>
        <v>10</v>
      </c>
      <c r="X2" s="4">
        <f t="shared" ref="X2:X33" si="9">(T2-S2)/2</f>
        <v>1</v>
      </c>
      <c r="Y2" s="4">
        <v>1</v>
      </c>
      <c r="Z2" t="s">
        <v>290</v>
      </c>
      <c r="AA2" t="s">
        <v>275</v>
      </c>
    </row>
    <row r="3" spans="1:28" x14ac:dyDescent="0.2">
      <c r="A3" s="4" t="s">
        <v>3</v>
      </c>
      <c r="B3" s="4" t="str">
        <f t="shared" si="0"/>
        <v>W</v>
      </c>
      <c r="C3" s="4" t="s">
        <v>12</v>
      </c>
      <c r="D3" s="4" t="str">
        <f t="shared" si="1"/>
        <v>P</v>
      </c>
      <c r="E3" s="4" t="s">
        <v>216</v>
      </c>
      <c r="F3" s="4" t="str">
        <f t="shared" si="2"/>
        <v>Tre</v>
      </c>
      <c r="G3" s="4" t="s">
        <v>224</v>
      </c>
      <c r="H3" s="4" t="s">
        <v>215</v>
      </c>
      <c r="I3" s="4" t="s">
        <v>225</v>
      </c>
      <c r="J3" s="4" t="str">
        <f t="shared" si="3"/>
        <v>(P) Treated co-produced water storage, processing and disposal: Discharge to river: rising water table - GW level/SW level, TDS</v>
      </c>
      <c r="K3" s="9">
        <v>4</v>
      </c>
      <c r="L3" s="9">
        <v>6</v>
      </c>
      <c r="M3" s="4" t="s">
        <v>226</v>
      </c>
      <c r="N3" s="9">
        <v>0.5</v>
      </c>
      <c r="O3" s="9">
        <v>1</v>
      </c>
      <c r="P3" s="4" t="s">
        <v>263</v>
      </c>
      <c r="Q3" s="9">
        <v>2.5</v>
      </c>
      <c r="R3" s="9">
        <v>4</v>
      </c>
      <c r="S3" s="9">
        <f t="shared" si="4"/>
        <v>7</v>
      </c>
      <c r="T3" s="9">
        <f t="shared" si="5"/>
        <v>11</v>
      </c>
      <c r="U3" s="8">
        <f t="shared" si="6"/>
        <v>4.5</v>
      </c>
      <c r="V3" s="8">
        <f t="shared" si="7"/>
        <v>7</v>
      </c>
      <c r="W3" s="4">
        <f t="shared" si="8"/>
        <v>9</v>
      </c>
      <c r="X3" s="4">
        <f t="shared" si="9"/>
        <v>2</v>
      </c>
      <c r="Y3" s="4">
        <v>1</v>
      </c>
      <c r="Z3" t="s">
        <v>290</v>
      </c>
      <c r="AA3" t="s">
        <v>277</v>
      </c>
    </row>
    <row r="4" spans="1:28" x14ac:dyDescent="0.2">
      <c r="A4" s="4" t="s">
        <v>3</v>
      </c>
      <c r="B4" s="4" t="str">
        <f t="shared" si="0"/>
        <v>W</v>
      </c>
      <c r="C4" s="4" t="s">
        <v>12</v>
      </c>
      <c r="D4" s="4" t="str">
        <f t="shared" si="1"/>
        <v>P</v>
      </c>
      <c r="E4" s="4" t="s">
        <v>157</v>
      </c>
      <c r="F4" s="4" t="str">
        <f t="shared" si="2"/>
        <v>Wat</v>
      </c>
      <c r="G4" s="4" t="s">
        <v>181</v>
      </c>
      <c r="H4" s="4" t="s">
        <v>237</v>
      </c>
      <c r="I4" s="4" t="s">
        <v>237</v>
      </c>
      <c r="J4" s="4" t="str">
        <f t="shared" si="3"/>
        <v>(P) Water and gas extraction: Aquifer depressurisation (non-target, non-reservoir) - change in GW pressure/change in GW pressure</v>
      </c>
      <c r="K4" s="9">
        <v>4</v>
      </c>
      <c r="L4" s="9">
        <v>8</v>
      </c>
      <c r="M4" s="4" t="s">
        <v>78</v>
      </c>
      <c r="N4" s="9">
        <v>-1.5</v>
      </c>
      <c r="O4" s="9">
        <v>-0.5</v>
      </c>
      <c r="P4" s="4" t="s">
        <v>258</v>
      </c>
      <c r="Q4" s="9">
        <v>3</v>
      </c>
      <c r="R4" s="9">
        <v>4</v>
      </c>
      <c r="S4" s="9">
        <f t="shared" si="4"/>
        <v>5.5</v>
      </c>
      <c r="T4" s="9">
        <f t="shared" si="5"/>
        <v>11.5</v>
      </c>
      <c r="U4" s="8">
        <f t="shared" si="6"/>
        <v>2.5</v>
      </c>
      <c r="V4" s="8">
        <f t="shared" si="7"/>
        <v>7.5</v>
      </c>
      <c r="W4" s="4">
        <f t="shared" si="8"/>
        <v>8.5</v>
      </c>
      <c r="X4" s="4">
        <f t="shared" si="9"/>
        <v>3</v>
      </c>
      <c r="Y4" s="4">
        <v>1</v>
      </c>
      <c r="Z4" t="s">
        <v>290</v>
      </c>
      <c r="AA4" t="s">
        <v>275</v>
      </c>
    </row>
    <row r="5" spans="1:28" x14ac:dyDescent="0.2">
      <c r="A5" s="4" t="s">
        <v>3</v>
      </c>
      <c r="B5" s="4" t="str">
        <f t="shared" si="0"/>
        <v>W</v>
      </c>
      <c r="C5" s="4" t="s">
        <v>12</v>
      </c>
      <c r="D5" s="4" t="str">
        <f t="shared" si="1"/>
        <v>P</v>
      </c>
      <c r="E5" s="4" t="s">
        <v>157</v>
      </c>
      <c r="F5" s="4" t="str">
        <f t="shared" si="2"/>
        <v>Wat</v>
      </c>
      <c r="G5" s="4" t="s">
        <v>229</v>
      </c>
      <c r="H5" s="4" t="s">
        <v>230</v>
      </c>
      <c r="I5" s="4" t="s">
        <v>237</v>
      </c>
      <c r="J5" s="4" t="str">
        <f t="shared" si="3"/>
        <v>(P) Water and gas extraction: Aquifer depressurisation - GW flow (reduction)/change in GW pressure</v>
      </c>
      <c r="K5" s="9">
        <v>4</v>
      </c>
      <c r="L5" s="9">
        <v>7</v>
      </c>
      <c r="M5" s="4" t="s">
        <v>231</v>
      </c>
      <c r="N5" s="9">
        <v>-1</v>
      </c>
      <c r="O5" s="9">
        <v>2</v>
      </c>
      <c r="P5" s="4" t="s">
        <v>257</v>
      </c>
      <c r="Q5" s="9">
        <v>1</v>
      </c>
      <c r="R5" s="9">
        <v>2.5</v>
      </c>
      <c r="S5" s="9">
        <f t="shared" si="4"/>
        <v>4</v>
      </c>
      <c r="T5" s="9">
        <f t="shared" si="5"/>
        <v>11.5</v>
      </c>
      <c r="U5" s="8">
        <f t="shared" si="6"/>
        <v>3</v>
      </c>
      <c r="V5" s="8">
        <f t="shared" si="7"/>
        <v>9</v>
      </c>
      <c r="W5" s="4">
        <f t="shared" si="8"/>
        <v>7.75</v>
      </c>
      <c r="X5" s="4">
        <f t="shared" si="9"/>
        <v>3.75</v>
      </c>
      <c r="Y5" s="4">
        <v>1</v>
      </c>
      <c r="Z5" t="s">
        <v>290</v>
      </c>
      <c r="AA5" t="s">
        <v>275</v>
      </c>
    </row>
    <row r="6" spans="1:28" x14ac:dyDescent="0.2">
      <c r="A6" s="4" t="s">
        <v>3</v>
      </c>
      <c r="B6" s="4" t="str">
        <f t="shared" si="0"/>
        <v>W</v>
      </c>
      <c r="C6" s="4" t="s">
        <v>6</v>
      </c>
      <c r="D6" s="4" t="str">
        <f t="shared" si="1"/>
        <v>C</v>
      </c>
      <c r="E6" s="4" t="s">
        <v>11</v>
      </c>
      <c r="F6" s="4" t="str">
        <f t="shared" si="2"/>
        <v>Cem</v>
      </c>
      <c r="G6" s="4" t="s">
        <v>63</v>
      </c>
      <c r="H6" s="4" t="s">
        <v>88</v>
      </c>
      <c r="I6" s="4" t="s">
        <v>232</v>
      </c>
      <c r="J6" s="4" t="str">
        <f t="shared" si="3"/>
        <v>(C) Cementing and casing: Incomplete/compromised cementing/casing (linking aquifers) - GW quality/GW composition, Hydrocarbons</v>
      </c>
      <c r="K6" s="9">
        <v>3</v>
      </c>
      <c r="L6" s="9">
        <v>7</v>
      </c>
      <c r="M6" s="4" t="s">
        <v>254</v>
      </c>
      <c r="N6" s="9">
        <v>-1</v>
      </c>
      <c r="O6" s="9">
        <v>0.5</v>
      </c>
      <c r="P6" s="4" t="s">
        <v>257</v>
      </c>
      <c r="Q6" s="9">
        <v>2</v>
      </c>
      <c r="R6" s="9">
        <v>3.5</v>
      </c>
      <c r="S6" s="9">
        <f t="shared" si="4"/>
        <v>4</v>
      </c>
      <c r="T6" s="9">
        <f t="shared" si="5"/>
        <v>11</v>
      </c>
      <c r="U6" s="8">
        <f t="shared" si="6"/>
        <v>2</v>
      </c>
      <c r="V6" s="8">
        <f t="shared" si="7"/>
        <v>7.5</v>
      </c>
      <c r="W6" s="4">
        <f t="shared" si="8"/>
        <v>7.5</v>
      </c>
      <c r="X6" s="4">
        <f t="shared" si="9"/>
        <v>3.5</v>
      </c>
      <c r="Y6" s="4">
        <v>1</v>
      </c>
      <c r="Z6" t="s">
        <v>272</v>
      </c>
      <c r="AA6" t="s">
        <v>278</v>
      </c>
    </row>
    <row r="7" spans="1:28" x14ac:dyDescent="0.2">
      <c r="A7" s="4" t="s">
        <v>3</v>
      </c>
      <c r="B7" s="4" t="str">
        <f t="shared" si="0"/>
        <v>W</v>
      </c>
      <c r="C7" s="4" t="s">
        <v>7</v>
      </c>
      <c r="D7" s="4" t="str">
        <f t="shared" si="1"/>
        <v>D</v>
      </c>
      <c r="E7" s="4" t="s">
        <v>98</v>
      </c>
      <c r="F7" s="4" t="str">
        <f t="shared" si="2"/>
        <v>Pre</v>
      </c>
      <c r="G7" s="4" t="s">
        <v>102</v>
      </c>
      <c r="H7" s="4" t="s">
        <v>88</v>
      </c>
      <c r="I7" s="4" t="s">
        <v>243</v>
      </c>
      <c r="J7" s="4" t="str">
        <f t="shared" si="3"/>
        <v>(D) Pressure concrete durability: Seal integrity loss - GW quality/TDS, Hydrocarbons, change in GW pressure</v>
      </c>
      <c r="K7" s="9">
        <v>3</v>
      </c>
      <c r="L7" s="9">
        <v>7</v>
      </c>
      <c r="M7" s="4" t="s">
        <v>250</v>
      </c>
      <c r="N7" s="9">
        <v>-2.5</v>
      </c>
      <c r="O7" s="9">
        <v>-1.5</v>
      </c>
      <c r="P7" s="4" t="s">
        <v>258</v>
      </c>
      <c r="Q7" s="9">
        <v>4.5</v>
      </c>
      <c r="R7" s="9">
        <v>4.5</v>
      </c>
      <c r="S7" s="9">
        <f t="shared" si="4"/>
        <v>5</v>
      </c>
      <c r="T7" s="9">
        <f t="shared" si="5"/>
        <v>10</v>
      </c>
      <c r="U7" s="8">
        <f t="shared" si="6"/>
        <v>0.5</v>
      </c>
      <c r="V7" s="8">
        <f t="shared" si="7"/>
        <v>5.5</v>
      </c>
      <c r="W7" s="4">
        <f t="shared" si="8"/>
        <v>7.5</v>
      </c>
      <c r="X7" s="4">
        <f t="shared" si="9"/>
        <v>2.5</v>
      </c>
      <c r="Y7" s="4">
        <v>1</v>
      </c>
      <c r="Z7" t="s">
        <v>272</v>
      </c>
      <c r="AA7" t="s">
        <v>278</v>
      </c>
    </row>
    <row r="8" spans="1:28" x14ac:dyDescent="0.2">
      <c r="A8" s="4" t="s">
        <v>41</v>
      </c>
      <c r="B8" s="4" t="str">
        <f t="shared" si="0"/>
        <v>P</v>
      </c>
      <c r="C8" s="4" t="s">
        <v>6</v>
      </c>
      <c r="D8" s="4" t="str">
        <f t="shared" si="1"/>
        <v>C</v>
      </c>
      <c r="E8" s="4" t="s">
        <v>154</v>
      </c>
      <c r="F8" s="4" t="str">
        <f t="shared" si="2"/>
        <v>Gas</v>
      </c>
      <c r="G8" s="4" t="s">
        <v>35</v>
      </c>
      <c r="H8" s="10" t="s">
        <v>190</v>
      </c>
      <c r="I8" s="10" t="s">
        <v>87</v>
      </c>
      <c r="J8" s="4" t="str">
        <f t="shared" si="3"/>
        <v>(C) Gas-gathering  pipeline networks : Disruption of natural surface drainage - SW volume, SW quality/TSS, SW flow</v>
      </c>
      <c r="K8" s="9">
        <v>3</v>
      </c>
      <c r="L8" s="9">
        <v>7</v>
      </c>
      <c r="M8" s="4" t="s">
        <v>251</v>
      </c>
      <c r="N8" s="9">
        <v>0</v>
      </c>
      <c r="O8" s="9">
        <v>1</v>
      </c>
      <c r="P8" s="4" t="s">
        <v>258</v>
      </c>
      <c r="Q8" s="9">
        <v>0</v>
      </c>
      <c r="R8" s="9">
        <v>3.5</v>
      </c>
      <c r="S8" s="9">
        <f t="shared" si="4"/>
        <v>3</v>
      </c>
      <c r="T8" s="9">
        <f t="shared" si="5"/>
        <v>11.5</v>
      </c>
      <c r="U8" s="8">
        <f t="shared" si="6"/>
        <v>3</v>
      </c>
      <c r="V8" s="8">
        <f t="shared" si="7"/>
        <v>8</v>
      </c>
      <c r="W8" s="4">
        <f t="shared" si="8"/>
        <v>7.25</v>
      </c>
      <c r="X8" s="4">
        <f t="shared" si="9"/>
        <v>4.25</v>
      </c>
      <c r="Y8" s="4">
        <v>1</v>
      </c>
      <c r="Z8" t="s">
        <v>273</v>
      </c>
      <c r="AA8" t="s">
        <v>282</v>
      </c>
    </row>
    <row r="9" spans="1:28" x14ac:dyDescent="0.2">
      <c r="A9" s="4" t="s">
        <v>4</v>
      </c>
      <c r="B9" s="4" t="str">
        <f t="shared" si="0"/>
        <v>P</v>
      </c>
      <c r="C9" s="4" t="s">
        <v>6</v>
      </c>
      <c r="D9" s="4" t="str">
        <f t="shared" si="1"/>
        <v>C</v>
      </c>
      <c r="E9" s="4" t="s">
        <v>132</v>
      </c>
      <c r="F9" s="4" t="str">
        <f t="shared" si="2"/>
        <v>Tru</v>
      </c>
      <c r="G9" s="4" t="s">
        <v>35</v>
      </c>
      <c r="H9" s="4" t="s">
        <v>188</v>
      </c>
      <c r="I9" s="4" t="s">
        <v>227</v>
      </c>
      <c r="J9" s="4" t="str">
        <f t="shared" si="3"/>
        <v>(C) Trunk gas pipelines and associated easements (processing plant to town): Disruption of natural surface drainage - SW volume, SW quality, GW quantity/TSS, SW flow, TDS</v>
      </c>
      <c r="K9" s="9">
        <v>4</v>
      </c>
      <c r="L9" s="9">
        <v>7</v>
      </c>
      <c r="M9" s="4" t="s">
        <v>137</v>
      </c>
      <c r="N9" s="9">
        <v>-0.5</v>
      </c>
      <c r="O9" s="9">
        <v>0.5</v>
      </c>
      <c r="P9" s="4" t="s">
        <v>258</v>
      </c>
      <c r="Q9" s="9">
        <v>0</v>
      </c>
      <c r="R9" s="9">
        <v>3.5</v>
      </c>
      <c r="S9" s="9">
        <f t="shared" si="4"/>
        <v>3.5</v>
      </c>
      <c r="T9" s="9">
        <f t="shared" si="5"/>
        <v>11</v>
      </c>
      <c r="U9" s="8">
        <f t="shared" si="6"/>
        <v>3.5</v>
      </c>
      <c r="V9" s="8">
        <f t="shared" si="7"/>
        <v>7.5</v>
      </c>
      <c r="W9" s="4">
        <f t="shared" si="8"/>
        <v>7.25</v>
      </c>
      <c r="X9" s="4">
        <f t="shared" si="9"/>
        <v>3.75</v>
      </c>
      <c r="Y9" s="4">
        <v>1</v>
      </c>
      <c r="Z9" t="s">
        <v>272</v>
      </c>
      <c r="AA9" t="s">
        <v>279</v>
      </c>
    </row>
    <row r="10" spans="1:28" x14ac:dyDescent="0.2">
      <c r="A10" s="4" t="s">
        <v>3</v>
      </c>
      <c r="B10" s="4" t="str">
        <f t="shared" si="0"/>
        <v>W</v>
      </c>
      <c r="C10" s="4" t="s">
        <v>7</v>
      </c>
      <c r="D10" s="4" t="str">
        <f t="shared" si="1"/>
        <v>D</v>
      </c>
      <c r="E10" s="4" t="s">
        <v>101</v>
      </c>
      <c r="F10" s="4" t="str">
        <f t="shared" si="2"/>
        <v>Pre</v>
      </c>
      <c r="G10" s="4" t="s">
        <v>100</v>
      </c>
      <c r="H10" s="4" t="s">
        <v>239</v>
      </c>
      <c r="I10" s="4" t="s">
        <v>243</v>
      </c>
      <c r="J10" s="4" t="str">
        <f t="shared" si="3"/>
        <v>(D) Pressure concrete completion: Incomplete seal - GW quality, change in GW pressure/TDS, Hydrocarbons, change in GW pressure</v>
      </c>
      <c r="K10" s="9">
        <v>3</v>
      </c>
      <c r="L10" s="9">
        <v>7</v>
      </c>
      <c r="M10" s="4" t="s">
        <v>254</v>
      </c>
      <c r="N10" s="9">
        <v>-2.5</v>
      </c>
      <c r="O10" s="9">
        <v>-0.5</v>
      </c>
      <c r="P10" s="4" t="s">
        <v>256</v>
      </c>
      <c r="Q10" s="9">
        <v>2.5</v>
      </c>
      <c r="R10" s="9">
        <v>4.5</v>
      </c>
      <c r="S10" s="9">
        <f t="shared" si="4"/>
        <v>3</v>
      </c>
      <c r="T10" s="9">
        <f t="shared" si="5"/>
        <v>11</v>
      </c>
      <c r="U10" s="8">
        <f t="shared" si="6"/>
        <v>0.5</v>
      </c>
      <c r="V10" s="8">
        <f t="shared" si="7"/>
        <v>6.5</v>
      </c>
      <c r="W10" s="4">
        <f t="shared" si="8"/>
        <v>7</v>
      </c>
      <c r="X10" s="4">
        <f t="shared" si="9"/>
        <v>4</v>
      </c>
      <c r="Y10" s="4">
        <v>1</v>
      </c>
      <c r="Z10" t="s">
        <v>272</v>
      </c>
      <c r="AA10" t="s">
        <v>278</v>
      </c>
    </row>
    <row r="11" spans="1:28" x14ac:dyDescent="0.2">
      <c r="A11" s="4" t="s">
        <v>4</v>
      </c>
      <c r="B11" s="4" t="str">
        <f t="shared" si="0"/>
        <v>P</v>
      </c>
      <c r="C11" s="4" t="s">
        <v>6</v>
      </c>
      <c r="D11" s="4" t="str">
        <f t="shared" si="1"/>
        <v>C</v>
      </c>
      <c r="E11" s="4" t="s">
        <v>133</v>
      </c>
      <c r="F11" s="4" t="str">
        <f t="shared" si="2"/>
        <v>Fre</v>
      </c>
      <c r="G11" s="4" t="s">
        <v>35</v>
      </c>
      <c r="H11" s="4" t="s">
        <v>188</v>
      </c>
      <c r="I11" s="4" t="s">
        <v>227</v>
      </c>
      <c r="J11" s="4" t="str">
        <f t="shared" si="3"/>
        <v>(C) Fresh water (RO Permeate) pipelines, pumps and reticulation systems (Water leaving processing plant - to external i.e. Town): Disruption of natural surface drainage - SW volume, SW quality, GW quantity/TSS, SW flow, TDS</v>
      </c>
      <c r="K11" s="9">
        <v>4</v>
      </c>
      <c r="L11" s="9">
        <v>6</v>
      </c>
      <c r="M11" s="4" t="s">
        <v>137</v>
      </c>
      <c r="N11" s="9">
        <v>0</v>
      </c>
      <c r="O11" s="9">
        <v>1</v>
      </c>
      <c r="P11" s="4" t="s">
        <v>258</v>
      </c>
      <c r="Q11" s="9">
        <v>0</v>
      </c>
      <c r="R11" s="9">
        <v>3</v>
      </c>
      <c r="S11" s="9">
        <f t="shared" si="4"/>
        <v>4</v>
      </c>
      <c r="T11" s="9">
        <f t="shared" si="5"/>
        <v>10</v>
      </c>
      <c r="U11" s="8">
        <f t="shared" si="6"/>
        <v>4</v>
      </c>
      <c r="V11" s="8">
        <f t="shared" si="7"/>
        <v>7</v>
      </c>
      <c r="W11" s="4">
        <f t="shared" si="8"/>
        <v>7</v>
      </c>
      <c r="X11" s="4">
        <f t="shared" si="9"/>
        <v>3</v>
      </c>
      <c r="Y11" s="4">
        <v>1</v>
      </c>
      <c r="Z11" t="s">
        <v>273</v>
      </c>
      <c r="AA11" t="s">
        <v>282</v>
      </c>
    </row>
    <row r="12" spans="1:28" x14ac:dyDescent="0.2">
      <c r="A12" s="4" t="s">
        <v>4</v>
      </c>
      <c r="B12" s="4" t="str">
        <f t="shared" si="0"/>
        <v>P</v>
      </c>
      <c r="C12" s="4" t="s">
        <v>6</v>
      </c>
      <c r="D12" s="4" t="str">
        <f t="shared" si="1"/>
        <v>C</v>
      </c>
      <c r="E12" s="4" t="s">
        <v>169</v>
      </c>
      <c r="F12" s="4" t="str">
        <f t="shared" si="2"/>
        <v>Gas</v>
      </c>
      <c r="G12" s="4" t="s">
        <v>35</v>
      </c>
      <c r="H12" s="4" t="s">
        <v>188</v>
      </c>
      <c r="I12" s="4" t="s">
        <v>227</v>
      </c>
      <c r="J12" s="4" t="str">
        <f t="shared" si="3"/>
        <v>(C) Gas and water-gathering pipeline networks (well to processing plant): Disruption of natural surface drainage - SW volume, SW quality, GW quantity/TSS, SW flow, TDS</v>
      </c>
      <c r="K12" s="9">
        <v>4</v>
      </c>
      <c r="L12" s="9">
        <v>6</v>
      </c>
      <c r="M12" s="4" t="s">
        <v>137</v>
      </c>
      <c r="N12" s="9">
        <v>0</v>
      </c>
      <c r="O12" s="9">
        <v>1</v>
      </c>
      <c r="P12" s="4" t="s">
        <v>258</v>
      </c>
      <c r="Q12" s="9">
        <v>0</v>
      </c>
      <c r="R12" s="9">
        <v>3</v>
      </c>
      <c r="S12" s="9">
        <f t="shared" si="4"/>
        <v>4</v>
      </c>
      <c r="T12" s="9">
        <f t="shared" si="5"/>
        <v>10</v>
      </c>
      <c r="U12" s="8">
        <f t="shared" si="6"/>
        <v>4</v>
      </c>
      <c r="V12" s="8">
        <f t="shared" si="7"/>
        <v>7</v>
      </c>
      <c r="W12" s="4">
        <f t="shared" si="8"/>
        <v>7</v>
      </c>
      <c r="X12" s="4">
        <f t="shared" si="9"/>
        <v>3</v>
      </c>
      <c r="Y12" s="4">
        <v>1</v>
      </c>
      <c r="Z12" t="s">
        <v>272</v>
      </c>
      <c r="AA12" t="s">
        <v>279</v>
      </c>
    </row>
    <row r="13" spans="1:28" x14ac:dyDescent="0.2">
      <c r="A13" s="4" t="s">
        <v>4</v>
      </c>
      <c r="B13" s="4" t="str">
        <f t="shared" si="0"/>
        <v>P</v>
      </c>
      <c r="C13" s="4" t="s">
        <v>6</v>
      </c>
      <c r="D13" s="4" t="str">
        <f t="shared" si="1"/>
        <v>C</v>
      </c>
      <c r="E13" s="4" t="s">
        <v>132</v>
      </c>
      <c r="F13" s="4" t="str">
        <f t="shared" si="2"/>
        <v>Tru</v>
      </c>
      <c r="G13" s="4" t="s">
        <v>36</v>
      </c>
      <c r="H13" s="4" t="s">
        <v>147</v>
      </c>
      <c r="I13" s="4" t="s">
        <v>34</v>
      </c>
      <c r="J13" s="4" t="str">
        <f t="shared" si="3"/>
        <v>(C) Trunk gas pipelines and associated easements (processing plant to town): Soil erosion following heavy rainfall - SW quality/TSS</v>
      </c>
      <c r="K13" s="9">
        <v>4</v>
      </c>
      <c r="L13" s="9">
        <v>7</v>
      </c>
      <c r="M13" s="4" t="s">
        <v>249</v>
      </c>
      <c r="N13" s="9">
        <v>-1</v>
      </c>
      <c r="O13" s="9">
        <v>0.5</v>
      </c>
      <c r="P13" s="4" t="s">
        <v>258</v>
      </c>
      <c r="Q13" s="9">
        <v>0</v>
      </c>
      <c r="R13" s="9">
        <v>2.5</v>
      </c>
      <c r="S13" s="9">
        <f t="shared" si="4"/>
        <v>3</v>
      </c>
      <c r="T13" s="9">
        <f t="shared" si="5"/>
        <v>10</v>
      </c>
      <c r="U13" s="8">
        <f t="shared" si="6"/>
        <v>3</v>
      </c>
      <c r="V13" s="8">
        <f t="shared" si="7"/>
        <v>7.5</v>
      </c>
      <c r="W13" s="4">
        <f t="shared" si="8"/>
        <v>6.5</v>
      </c>
      <c r="X13" s="4">
        <f t="shared" si="9"/>
        <v>3.5</v>
      </c>
      <c r="Y13" s="4">
        <v>1</v>
      </c>
      <c r="Z13" t="s">
        <v>273</v>
      </c>
      <c r="AA13" t="s">
        <v>280</v>
      </c>
    </row>
    <row r="14" spans="1:28" x14ac:dyDescent="0.2">
      <c r="A14" s="4" t="s">
        <v>3</v>
      </c>
      <c r="B14" s="4" t="str">
        <f t="shared" si="0"/>
        <v>W</v>
      </c>
      <c r="C14" s="4" t="s">
        <v>13</v>
      </c>
      <c r="D14" s="4" t="str">
        <f t="shared" si="1"/>
        <v>E</v>
      </c>
      <c r="E14" s="4" t="s">
        <v>24</v>
      </c>
      <c r="F14" s="4" t="str">
        <f t="shared" si="2"/>
        <v>Aba</v>
      </c>
      <c r="G14" s="4" t="s">
        <v>57</v>
      </c>
      <c r="H14" s="4" t="s">
        <v>207</v>
      </c>
      <c r="I14" s="4" t="s">
        <v>232</v>
      </c>
      <c r="J14" s="4" t="str">
        <f t="shared" si="3"/>
        <v>(E) Abandonment: Bore leakage between aquifers - GW composition, GW quality, GW pressure/GW composition, Hydrocarbons</v>
      </c>
      <c r="K14" s="9">
        <v>3</v>
      </c>
      <c r="L14" s="9">
        <v>6</v>
      </c>
      <c r="M14" s="4" t="s">
        <v>254</v>
      </c>
      <c r="N14" s="9">
        <v>-2</v>
      </c>
      <c r="O14" s="9">
        <v>-0.5</v>
      </c>
      <c r="P14" s="4" t="s">
        <v>257</v>
      </c>
      <c r="Q14" s="9">
        <v>2.5</v>
      </c>
      <c r="R14" s="9">
        <v>4</v>
      </c>
      <c r="S14" s="9">
        <f t="shared" si="4"/>
        <v>3.5</v>
      </c>
      <c r="T14" s="9">
        <f t="shared" si="5"/>
        <v>9.5</v>
      </c>
      <c r="U14" s="8">
        <f t="shared" si="6"/>
        <v>1</v>
      </c>
      <c r="V14" s="8">
        <f t="shared" si="7"/>
        <v>5.5</v>
      </c>
      <c r="W14" s="4">
        <f t="shared" si="8"/>
        <v>6.5</v>
      </c>
      <c r="X14" s="4">
        <f t="shared" si="9"/>
        <v>3</v>
      </c>
      <c r="Y14" s="4">
        <v>1</v>
      </c>
      <c r="Z14" t="s">
        <v>272</v>
      </c>
      <c r="AA14" t="s">
        <v>278</v>
      </c>
    </row>
    <row r="15" spans="1:28" x14ac:dyDescent="0.2">
      <c r="A15" s="4" t="s">
        <v>3</v>
      </c>
      <c r="B15" s="4" t="str">
        <f t="shared" si="0"/>
        <v>W</v>
      </c>
      <c r="C15" s="4" t="s">
        <v>12</v>
      </c>
      <c r="D15" s="4" t="str">
        <f t="shared" si="1"/>
        <v>P</v>
      </c>
      <c r="E15" s="4" t="s">
        <v>219</v>
      </c>
      <c r="F15" s="4" t="str">
        <f t="shared" si="2"/>
        <v>Unt</v>
      </c>
      <c r="G15" s="4" t="s">
        <v>91</v>
      </c>
      <c r="H15" s="4" t="s">
        <v>88</v>
      </c>
      <c r="I15" s="4" t="s">
        <v>209</v>
      </c>
      <c r="J15" s="4" t="str">
        <f t="shared" si="3"/>
        <v>(P) Untreated co-produced water storage, processing and disposal: Leaching from storage ponds - GW quality/TDS, Chemicals</v>
      </c>
      <c r="K15" s="9">
        <v>3</v>
      </c>
      <c r="L15" s="9">
        <v>6</v>
      </c>
      <c r="M15" s="4" t="s">
        <v>247</v>
      </c>
      <c r="N15" s="9">
        <v>-1.5</v>
      </c>
      <c r="O15" s="9">
        <v>0</v>
      </c>
      <c r="P15" s="4" t="s">
        <v>258</v>
      </c>
      <c r="Q15" s="9">
        <v>2</v>
      </c>
      <c r="R15" s="9">
        <v>3.5</v>
      </c>
      <c r="S15" s="9">
        <f t="shared" si="4"/>
        <v>3.5</v>
      </c>
      <c r="T15" s="9">
        <f t="shared" si="5"/>
        <v>9.5</v>
      </c>
      <c r="U15" s="8">
        <f t="shared" si="6"/>
        <v>1.5</v>
      </c>
      <c r="V15" s="8">
        <f t="shared" si="7"/>
        <v>6</v>
      </c>
      <c r="W15" s="4">
        <f t="shared" si="8"/>
        <v>6.5</v>
      </c>
      <c r="X15" s="4">
        <f t="shared" si="9"/>
        <v>3</v>
      </c>
      <c r="Y15" s="4">
        <v>1</v>
      </c>
      <c r="Z15" t="s">
        <v>273</v>
      </c>
      <c r="AA15" t="s">
        <v>288</v>
      </c>
    </row>
    <row r="16" spans="1:28" x14ac:dyDescent="0.2">
      <c r="A16" s="4" t="s">
        <v>41</v>
      </c>
      <c r="B16" s="4" t="str">
        <f t="shared" si="0"/>
        <v>P</v>
      </c>
      <c r="C16" s="4" t="s">
        <v>12</v>
      </c>
      <c r="D16" s="4" t="str">
        <f t="shared" si="1"/>
        <v>P</v>
      </c>
      <c r="E16" s="4" t="s">
        <v>104</v>
      </c>
      <c r="F16" s="4" t="str">
        <f t="shared" si="2"/>
        <v>Hyp</v>
      </c>
      <c r="G16" s="4" t="s">
        <v>121</v>
      </c>
      <c r="H16" s="4" t="s">
        <v>191</v>
      </c>
      <c r="I16" s="4" t="s">
        <v>195</v>
      </c>
      <c r="J16" s="4" t="str">
        <f t="shared" si="3"/>
        <v>(P) Hypersaline brine ponds: Leaking - SW quality, GW quality/TSS, TDS, pH, Pollutants (e.g. metals/trace elements/sulfides/phosphorous)</v>
      </c>
      <c r="K16" s="9">
        <v>3</v>
      </c>
      <c r="L16" s="9">
        <v>6</v>
      </c>
      <c r="M16" s="4" t="s">
        <v>247</v>
      </c>
      <c r="N16" s="9">
        <v>-2</v>
      </c>
      <c r="O16" s="9">
        <v>-0.5</v>
      </c>
      <c r="P16" s="4" t="s">
        <v>258</v>
      </c>
      <c r="Q16" s="9">
        <v>2.5</v>
      </c>
      <c r="R16" s="9">
        <v>4</v>
      </c>
      <c r="S16" s="9">
        <f t="shared" si="4"/>
        <v>3.5</v>
      </c>
      <c r="T16" s="9">
        <f t="shared" si="5"/>
        <v>9.5</v>
      </c>
      <c r="U16" s="8">
        <f t="shared" si="6"/>
        <v>1</v>
      </c>
      <c r="V16" s="8">
        <f t="shared" si="7"/>
        <v>5.5</v>
      </c>
      <c r="W16" s="4">
        <f t="shared" si="8"/>
        <v>6.5</v>
      </c>
      <c r="X16" s="4">
        <f t="shared" si="9"/>
        <v>3</v>
      </c>
      <c r="Y16" s="4">
        <v>1</v>
      </c>
      <c r="Z16" t="s">
        <v>273</v>
      </c>
      <c r="AA16" t="s">
        <v>288</v>
      </c>
    </row>
    <row r="17" spans="1:27" x14ac:dyDescent="0.2">
      <c r="A17" s="4" t="s">
        <v>3</v>
      </c>
      <c r="B17" s="4" t="str">
        <f t="shared" si="0"/>
        <v>W</v>
      </c>
      <c r="C17" s="4" t="s">
        <v>6</v>
      </c>
      <c r="D17" s="4" t="str">
        <f t="shared" si="1"/>
        <v>C</v>
      </c>
      <c r="E17" s="4" t="s">
        <v>11</v>
      </c>
      <c r="F17" s="4" t="str">
        <f t="shared" si="2"/>
        <v>Cem</v>
      </c>
      <c r="G17" s="4" t="s">
        <v>64</v>
      </c>
      <c r="H17" s="4" t="s">
        <v>88</v>
      </c>
      <c r="I17" s="4" t="s">
        <v>103</v>
      </c>
      <c r="J17" s="4" t="str">
        <f t="shared" si="3"/>
        <v>(C) Cementing and casing: Incomplete/compromised cementing/casing (gas leakage) - GW quality/TDS, Hydrocarbons</v>
      </c>
      <c r="K17" s="9">
        <v>3</v>
      </c>
      <c r="L17" s="9">
        <v>5</v>
      </c>
      <c r="M17" s="4" t="s">
        <v>254</v>
      </c>
      <c r="N17" s="9">
        <v>-1</v>
      </c>
      <c r="O17" s="9">
        <v>0.5</v>
      </c>
      <c r="P17" s="4" t="s">
        <v>257</v>
      </c>
      <c r="Q17" s="9">
        <v>2</v>
      </c>
      <c r="R17" s="9">
        <v>3.5</v>
      </c>
      <c r="S17" s="9">
        <f t="shared" si="4"/>
        <v>4</v>
      </c>
      <c r="T17" s="9">
        <f t="shared" si="5"/>
        <v>9</v>
      </c>
      <c r="U17" s="8">
        <f t="shared" si="6"/>
        <v>2</v>
      </c>
      <c r="V17" s="8">
        <f t="shared" si="7"/>
        <v>5.5</v>
      </c>
      <c r="W17" s="4">
        <f t="shared" si="8"/>
        <v>6.5</v>
      </c>
      <c r="X17" s="4">
        <f t="shared" si="9"/>
        <v>2.5</v>
      </c>
      <c r="Y17" s="4">
        <v>1</v>
      </c>
      <c r="Z17" t="s">
        <v>272</v>
      </c>
      <c r="AA17" t="s">
        <v>278</v>
      </c>
    </row>
    <row r="18" spans="1:27" x14ac:dyDescent="0.2">
      <c r="A18" s="4" t="s">
        <v>3</v>
      </c>
      <c r="B18" s="4" t="str">
        <f t="shared" si="0"/>
        <v>W</v>
      </c>
      <c r="C18" s="4" t="s">
        <v>13</v>
      </c>
      <c r="D18" s="4" t="str">
        <f t="shared" si="1"/>
        <v>E</v>
      </c>
      <c r="E18" s="4" t="s">
        <v>24</v>
      </c>
      <c r="F18" s="4" t="str">
        <f t="shared" si="2"/>
        <v>Aba</v>
      </c>
      <c r="G18" s="4" t="s">
        <v>58</v>
      </c>
      <c r="H18" s="4" t="s">
        <v>147</v>
      </c>
      <c r="I18" s="4" t="s">
        <v>233</v>
      </c>
      <c r="J18" s="4" t="str">
        <f t="shared" si="3"/>
        <v>(E) Abandonment: Bore leakage to surface - SW quality/SW composition, Hydrocarbons</v>
      </c>
      <c r="K18" s="9">
        <v>3</v>
      </c>
      <c r="L18" s="9">
        <v>6</v>
      </c>
      <c r="M18" s="4" t="s">
        <v>254</v>
      </c>
      <c r="N18" s="9">
        <v>-2</v>
      </c>
      <c r="O18" s="9">
        <v>-1</v>
      </c>
      <c r="P18" s="4" t="s">
        <v>257</v>
      </c>
      <c r="Q18" s="9">
        <v>2.5</v>
      </c>
      <c r="R18" s="9">
        <v>4</v>
      </c>
      <c r="S18" s="9">
        <f t="shared" si="4"/>
        <v>3.5</v>
      </c>
      <c r="T18" s="9">
        <f t="shared" si="5"/>
        <v>9</v>
      </c>
      <c r="U18" s="8">
        <f t="shared" si="6"/>
        <v>1</v>
      </c>
      <c r="V18" s="8">
        <f t="shared" si="7"/>
        <v>5</v>
      </c>
      <c r="W18" s="4">
        <f t="shared" si="8"/>
        <v>6.25</v>
      </c>
      <c r="X18" s="4">
        <f t="shared" si="9"/>
        <v>2.75</v>
      </c>
      <c r="Y18" s="4">
        <v>1</v>
      </c>
      <c r="Z18" t="s">
        <v>272</v>
      </c>
      <c r="AA18" t="s">
        <v>278</v>
      </c>
    </row>
    <row r="19" spans="1:27" x14ac:dyDescent="0.2">
      <c r="A19" s="4" t="s">
        <v>3</v>
      </c>
      <c r="B19" s="4" t="str">
        <f t="shared" si="0"/>
        <v>W</v>
      </c>
      <c r="C19" s="4" t="s">
        <v>6</v>
      </c>
      <c r="D19" s="4" t="str">
        <f t="shared" si="1"/>
        <v>C</v>
      </c>
      <c r="E19" s="4" t="s">
        <v>108</v>
      </c>
      <c r="F19" s="4" t="str">
        <f t="shared" si="2"/>
        <v>Gro</v>
      </c>
      <c r="G19" s="4" t="s">
        <v>63</v>
      </c>
      <c r="H19" s="4" t="s">
        <v>189</v>
      </c>
      <c r="I19" s="4" t="s">
        <v>232</v>
      </c>
      <c r="J19" s="4" t="str">
        <f t="shared" si="3"/>
        <v>(C) Groundwater monitoring bore construction: Incomplete/compromised cementing/casing (linking aquifers) - GW composition, GW quality/GW composition, Hydrocarbons</v>
      </c>
      <c r="K19" s="9">
        <v>3</v>
      </c>
      <c r="L19" s="9">
        <v>5</v>
      </c>
      <c r="M19" s="4" t="s">
        <v>110</v>
      </c>
      <c r="N19" s="9">
        <v>-0.5</v>
      </c>
      <c r="O19" s="9">
        <v>0</v>
      </c>
      <c r="P19" s="4" t="s">
        <v>257</v>
      </c>
      <c r="Q19" s="9">
        <v>2</v>
      </c>
      <c r="R19" s="9">
        <v>3</v>
      </c>
      <c r="S19" s="9">
        <f t="shared" si="4"/>
        <v>4.5</v>
      </c>
      <c r="T19" s="9">
        <f t="shared" si="5"/>
        <v>8</v>
      </c>
      <c r="U19" s="8">
        <f t="shared" si="6"/>
        <v>2.5</v>
      </c>
      <c r="V19" s="8">
        <f t="shared" si="7"/>
        <v>5</v>
      </c>
      <c r="W19" s="4">
        <f t="shared" si="8"/>
        <v>6.25</v>
      </c>
      <c r="X19" s="4">
        <f t="shared" si="9"/>
        <v>1.75</v>
      </c>
      <c r="Y19" s="4">
        <v>0</v>
      </c>
      <c r="Z19" t="s">
        <v>272</v>
      </c>
      <c r="AA19" t="s">
        <v>278</v>
      </c>
    </row>
    <row r="20" spans="1:27" x14ac:dyDescent="0.2">
      <c r="A20" s="4" t="s">
        <v>5</v>
      </c>
      <c r="B20" s="4" t="str">
        <f t="shared" si="0"/>
        <v>R</v>
      </c>
      <c r="C20" s="4" t="s">
        <v>6</v>
      </c>
      <c r="D20" s="4" t="str">
        <f t="shared" si="1"/>
        <v>C</v>
      </c>
      <c r="E20" s="4" t="s">
        <v>162</v>
      </c>
      <c r="F20" s="4" t="str">
        <f t="shared" si="2"/>
        <v>Con</v>
      </c>
      <c r="G20" s="4" t="s">
        <v>35</v>
      </c>
      <c r="H20" s="4" t="s">
        <v>241</v>
      </c>
      <c r="I20" s="4" t="s">
        <v>87</v>
      </c>
      <c r="J20" s="4" t="str">
        <f t="shared" si="3"/>
        <v>(C) Construction of access roads and easements (e.g. for drilling rigs and equipment): Disruption of natural surface drainage - SW directional characteristics, SW volume, SW quality/TSS, SW flow</v>
      </c>
      <c r="K20" s="9">
        <v>4</v>
      </c>
      <c r="L20" s="9">
        <v>6</v>
      </c>
      <c r="M20" s="4" t="s">
        <v>251</v>
      </c>
      <c r="N20" s="9">
        <v>-1</v>
      </c>
      <c r="O20" s="9">
        <v>0</v>
      </c>
      <c r="P20" s="4" t="s">
        <v>258</v>
      </c>
      <c r="Q20" s="9">
        <v>0</v>
      </c>
      <c r="R20" s="9">
        <v>3</v>
      </c>
      <c r="S20" s="9">
        <f t="shared" si="4"/>
        <v>3</v>
      </c>
      <c r="T20" s="9">
        <f t="shared" si="5"/>
        <v>9</v>
      </c>
      <c r="U20" s="8">
        <f t="shared" si="6"/>
        <v>3</v>
      </c>
      <c r="V20" s="8">
        <f t="shared" si="7"/>
        <v>6</v>
      </c>
      <c r="W20" s="4">
        <f t="shared" si="8"/>
        <v>6</v>
      </c>
      <c r="X20" s="4">
        <f t="shared" si="9"/>
        <v>3</v>
      </c>
      <c r="Y20" s="4">
        <v>1</v>
      </c>
      <c r="Z20" t="s">
        <v>272</v>
      </c>
      <c r="AA20" t="s">
        <v>279</v>
      </c>
    </row>
    <row r="21" spans="1:27" x14ac:dyDescent="0.2">
      <c r="A21" s="4" t="s">
        <v>4</v>
      </c>
      <c r="B21" s="4" t="str">
        <f t="shared" si="0"/>
        <v>P</v>
      </c>
      <c r="C21" s="4" t="s">
        <v>6</v>
      </c>
      <c r="D21" s="4" t="str">
        <f t="shared" si="1"/>
        <v>C</v>
      </c>
      <c r="E21" s="4" t="s">
        <v>133</v>
      </c>
      <c r="F21" s="4" t="str">
        <f t="shared" si="2"/>
        <v>Fre</v>
      </c>
      <c r="G21" s="4" t="s">
        <v>36</v>
      </c>
      <c r="H21" s="4" t="s">
        <v>147</v>
      </c>
      <c r="I21" s="4" t="s">
        <v>34</v>
      </c>
      <c r="J21" s="4" t="str">
        <f t="shared" si="3"/>
        <v>(C) Fresh water (RO Permeate) pipelines, pumps and reticulation systems (Water leaving processing plant - to external i.e. Town): Soil erosion following heavy rainfall - SW quality/TSS</v>
      </c>
      <c r="K21" s="9">
        <v>4</v>
      </c>
      <c r="L21" s="9">
        <v>6</v>
      </c>
      <c r="M21" s="4" t="s">
        <v>249</v>
      </c>
      <c r="N21" s="9">
        <v>-1</v>
      </c>
      <c r="O21" s="9">
        <v>0.5</v>
      </c>
      <c r="P21" s="4" t="s">
        <v>258</v>
      </c>
      <c r="Q21" s="9">
        <v>0</v>
      </c>
      <c r="R21" s="9">
        <v>2.5</v>
      </c>
      <c r="S21" s="9">
        <f t="shared" si="4"/>
        <v>3</v>
      </c>
      <c r="T21" s="9">
        <f t="shared" si="5"/>
        <v>9</v>
      </c>
      <c r="U21" s="8">
        <f t="shared" si="6"/>
        <v>3</v>
      </c>
      <c r="V21" s="8">
        <f t="shared" si="7"/>
        <v>6.5</v>
      </c>
      <c r="W21" s="4">
        <f t="shared" si="8"/>
        <v>6</v>
      </c>
      <c r="X21" s="4">
        <f t="shared" si="9"/>
        <v>3</v>
      </c>
      <c r="Y21" s="4">
        <v>1</v>
      </c>
      <c r="Z21" t="s">
        <v>273</v>
      </c>
      <c r="AA21" t="s">
        <v>280</v>
      </c>
    </row>
    <row r="22" spans="1:27" x14ac:dyDescent="0.2">
      <c r="A22" s="4" t="s">
        <v>4</v>
      </c>
      <c r="B22" s="4" t="str">
        <f t="shared" si="0"/>
        <v>P</v>
      </c>
      <c r="C22" s="4" t="s">
        <v>6</v>
      </c>
      <c r="D22" s="4" t="str">
        <f t="shared" si="1"/>
        <v>C</v>
      </c>
      <c r="E22" s="4" t="s">
        <v>169</v>
      </c>
      <c r="F22" s="4" t="str">
        <f t="shared" si="2"/>
        <v>Gas</v>
      </c>
      <c r="G22" s="4" t="s">
        <v>36</v>
      </c>
      <c r="H22" s="4" t="s">
        <v>147</v>
      </c>
      <c r="I22" s="4" t="s">
        <v>34</v>
      </c>
      <c r="J22" s="4" t="str">
        <f t="shared" si="3"/>
        <v>(C) Gas and water-gathering pipeline networks (well to processing plant): Soil erosion following heavy rainfall - SW quality/TSS</v>
      </c>
      <c r="K22" s="9">
        <v>4</v>
      </c>
      <c r="L22" s="9">
        <v>6</v>
      </c>
      <c r="M22" s="4" t="s">
        <v>249</v>
      </c>
      <c r="N22" s="9">
        <v>-1</v>
      </c>
      <c r="O22" s="9">
        <v>0.5</v>
      </c>
      <c r="P22" s="4" t="s">
        <v>258</v>
      </c>
      <c r="Q22" s="9">
        <v>0</v>
      </c>
      <c r="R22" s="9">
        <v>2.5</v>
      </c>
      <c r="S22" s="9">
        <f t="shared" si="4"/>
        <v>3</v>
      </c>
      <c r="T22" s="9">
        <f t="shared" si="5"/>
        <v>9</v>
      </c>
      <c r="U22" s="8">
        <f t="shared" si="6"/>
        <v>3</v>
      </c>
      <c r="V22" s="8">
        <f t="shared" si="7"/>
        <v>6.5</v>
      </c>
      <c r="W22" s="4">
        <f t="shared" si="8"/>
        <v>6</v>
      </c>
      <c r="X22" s="4">
        <f t="shared" si="9"/>
        <v>3</v>
      </c>
      <c r="Y22" s="4">
        <v>1</v>
      </c>
      <c r="Z22" t="s">
        <v>273</v>
      </c>
      <c r="AA22" t="s">
        <v>280</v>
      </c>
    </row>
    <row r="23" spans="1:27" x14ac:dyDescent="0.2">
      <c r="A23" s="4" t="s">
        <v>4</v>
      </c>
      <c r="B23" s="4" t="str">
        <f t="shared" si="0"/>
        <v>P</v>
      </c>
      <c r="C23" s="4" t="s">
        <v>6</v>
      </c>
      <c r="D23" s="4" t="str">
        <f t="shared" si="1"/>
        <v>C</v>
      </c>
      <c r="E23" s="4" t="s">
        <v>134</v>
      </c>
      <c r="F23" s="4" t="str">
        <f t="shared" si="2"/>
        <v>Tre</v>
      </c>
      <c r="G23" s="4" t="s">
        <v>36</v>
      </c>
      <c r="H23" s="4" t="s">
        <v>147</v>
      </c>
      <c r="I23" s="4" t="s">
        <v>34</v>
      </c>
      <c r="J23" s="4" t="str">
        <f t="shared" si="3"/>
        <v>(C) Treated co-produced water pipelines and pumps: Soil erosion following heavy rainfall - SW quality/TSS</v>
      </c>
      <c r="K23" s="9">
        <v>4</v>
      </c>
      <c r="L23" s="9">
        <v>6</v>
      </c>
      <c r="M23" s="4" t="s">
        <v>249</v>
      </c>
      <c r="N23" s="9">
        <v>-1</v>
      </c>
      <c r="O23" s="9">
        <v>0.5</v>
      </c>
      <c r="P23" s="4" t="s">
        <v>258</v>
      </c>
      <c r="Q23" s="9">
        <v>0</v>
      </c>
      <c r="R23" s="9">
        <v>2.5</v>
      </c>
      <c r="S23" s="9">
        <f t="shared" si="4"/>
        <v>3</v>
      </c>
      <c r="T23" s="9">
        <f t="shared" si="5"/>
        <v>9</v>
      </c>
      <c r="U23" s="8">
        <f t="shared" si="6"/>
        <v>3</v>
      </c>
      <c r="V23" s="8">
        <f t="shared" si="7"/>
        <v>6.5</v>
      </c>
      <c r="W23" s="4">
        <f t="shared" si="8"/>
        <v>6</v>
      </c>
      <c r="X23" s="4">
        <f t="shared" si="9"/>
        <v>3</v>
      </c>
      <c r="Y23" s="4">
        <v>1</v>
      </c>
      <c r="Z23" t="s">
        <v>273</v>
      </c>
      <c r="AA23" t="s">
        <v>280</v>
      </c>
    </row>
    <row r="24" spans="1:27" x14ac:dyDescent="0.2">
      <c r="A24" s="4" t="s">
        <v>41</v>
      </c>
      <c r="B24" s="4" t="str">
        <f t="shared" si="0"/>
        <v>P</v>
      </c>
      <c r="C24" s="4" t="s">
        <v>6</v>
      </c>
      <c r="D24" s="4" t="str">
        <f t="shared" si="1"/>
        <v>C</v>
      </c>
      <c r="E24" s="4" t="s">
        <v>113</v>
      </c>
      <c r="F24" s="4" t="str">
        <f t="shared" si="2"/>
        <v>Tre</v>
      </c>
      <c r="G24" s="4" t="s">
        <v>35</v>
      </c>
      <c r="H24" s="10" t="s">
        <v>190</v>
      </c>
      <c r="I24" s="10" t="s">
        <v>87</v>
      </c>
      <c r="J24" s="4" t="str">
        <f t="shared" si="3"/>
        <v>(C) Treated water pond: Disruption of natural surface drainage - SW volume, SW quality/TSS, SW flow</v>
      </c>
      <c r="K24" s="9">
        <v>4</v>
      </c>
      <c r="L24" s="9">
        <v>6</v>
      </c>
      <c r="M24" s="4" t="s">
        <v>251</v>
      </c>
      <c r="N24" s="9">
        <v>-1</v>
      </c>
      <c r="O24" s="9">
        <v>0</v>
      </c>
      <c r="P24" s="4" t="s">
        <v>258</v>
      </c>
      <c r="Q24" s="9">
        <v>0</v>
      </c>
      <c r="R24" s="9">
        <v>3</v>
      </c>
      <c r="S24" s="9">
        <f t="shared" si="4"/>
        <v>3</v>
      </c>
      <c r="T24" s="9">
        <f t="shared" si="5"/>
        <v>9</v>
      </c>
      <c r="U24" s="8">
        <f t="shared" si="6"/>
        <v>3</v>
      </c>
      <c r="V24" s="8">
        <f t="shared" si="7"/>
        <v>6</v>
      </c>
      <c r="W24" s="4">
        <f t="shared" si="8"/>
        <v>6</v>
      </c>
      <c r="X24" s="4">
        <f t="shared" si="9"/>
        <v>3</v>
      </c>
      <c r="Y24" s="4">
        <v>1</v>
      </c>
      <c r="Z24" t="s">
        <v>273</v>
      </c>
      <c r="AA24" t="s">
        <v>282</v>
      </c>
    </row>
    <row r="25" spans="1:27" x14ac:dyDescent="0.2">
      <c r="A25" s="4" t="s">
        <v>41</v>
      </c>
      <c r="B25" s="4" t="str">
        <f t="shared" si="0"/>
        <v>P</v>
      </c>
      <c r="C25" s="4" t="s">
        <v>6</v>
      </c>
      <c r="D25" s="4" t="str">
        <f t="shared" si="1"/>
        <v>C</v>
      </c>
      <c r="E25" s="4" t="s">
        <v>160</v>
      </c>
      <c r="F25" s="4" t="str">
        <f t="shared" si="2"/>
        <v>Bri</v>
      </c>
      <c r="G25" s="4" t="s">
        <v>35</v>
      </c>
      <c r="H25" s="4" t="s">
        <v>188</v>
      </c>
      <c r="I25" s="4" t="s">
        <v>227</v>
      </c>
      <c r="J25" s="4" t="str">
        <f t="shared" si="3"/>
        <v>(C) Brine storage ponds, pumps and water disposal pipelines: Disruption of natural surface drainage - SW volume, SW quality, GW quantity/TSS, SW flow, TDS</v>
      </c>
      <c r="K25" s="9">
        <v>4</v>
      </c>
      <c r="L25" s="9">
        <v>6</v>
      </c>
      <c r="M25" s="4" t="s">
        <v>251</v>
      </c>
      <c r="N25" s="9">
        <v>-1</v>
      </c>
      <c r="O25" s="9">
        <v>0</v>
      </c>
      <c r="P25" s="4" t="s">
        <v>258</v>
      </c>
      <c r="Q25" s="9">
        <v>0</v>
      </c>
      <c r="R25" s="9">
        <v>3</v>
      </c>
      <c r="S25" s="9">
        <f t="shared" si="4"/>
        <v>3</v>
      </c>
      <c r="T25" s="9">
        <f t="shared" si="5"/>
        <v>9</v>
      </c>
      <c r="U25" s="8">
        <f t="shared" si="6"/>
        <v>3</v>
      </c>
      <c r="V25" s="8">
        <f t="shared" si="7"/>
        <v>6</v>
      </c>
      <c r="W25" s="4">
        <f t="shared" si="8"/>
        <v>6</v>
      </c>
      <c r="X25" s="4">
        <f t="shared" si="9"/>
        <v>3</v>
      </c>
      <c r="Y25" s="4">
        <v>1</v>
      </c>
      <c r="Z25" t="s">
        <v>273</v>
      </c>
      <c r="AA25" t="s">
        <v>282</v>
      </c>
    </row>
    <row r="26" spans="1:27" x14ac:dyDescent="0.2">
      <c r="A26" s="4" t="s">
        <v>41</v>
      </c>
      <c r="B26" s="4" t="str">
        <f t="shared" si="0"/>
        <v>P</v>
      </c>
      <c r="C26" s="4" t="s">
        <v>6</v>
      </c>
      <c r="D26" s="4" t="str">
        <f t="shared" si="1"/>
        <v>C</v>
      </c>
      <c r="E26" s="4" t="s">
        <v>111</v>
      </c>
      <c r="F26" s="4" t="str">
        <f t="shared" si="2"/>
        <v>Gas</v>
      </c>
      <c r="G26" s="4" t="s">
        <v>35</v>
      </c>
      <c r="H26" s="10" t="s">
        <v>190</v>
      </c>
      <c r="I26" s="10" t="s">
        <v>87</v>
      </c>
      <c r="J26" s="4" t="str">
        <f t="shared" si="3"/>
        <v>(C) Gas processing plant : Disruption of natural surface drainage - SW volume, SW quality/TSS, SW flow</v>
      </c>
      <c r="K26" s="9">
        <v>4</v>
      </c>
      <c r="L26" s="9">
        <v>6</v>
      </c>
      <c r="M26" s="4" t="s">
        <v>251</v>
      </c>
      <c r="N26" s="9">
        <v>-1</v>
      </c>
      <c r="O26" s="9">
        <v>0</v>
      </c>
      <c r="P26" s="4" t="s">
        <v>258</v>
      </c>
      <c r="Q26" s="9">
        <v>0</v>
      </c>
      <c r="R26" s="9">
        <v>3</v>
      </c>
      <c r="S26" s="9">
        <f t="shared" si="4"/>
        <v>3</v>
      </c>
      <c r="T26" s="9">
        <f t="shared" si="5"/>
        <v>9</v>
      </c>
      <c r="U26" s="8">
        <f t="shared" si="6"/>
        <v>3</v>
      </c>
      <c r="V26" s="8">
        <f t="shared" si="7"/>
        <v>6</v>
      </c>
      <c r="W26" s="4">
        <f t="shared" si="8"/>
        <v>6</v>
      </c>
      <c r="X26" s="4">
        <f t="shared" si="9"/>
        <v>3</v>
      </c>
      <c r="Y26" s="4">
        <v>1</v>
      </c>
      <c r="Z26" t="s">
        <v>273</v>
      </c>
      <c r="AA26" t="s">
        <v>282</v>
      </c>
    </row>
    <row r="27" spans="1:27" x14ac:dyDescent="0.2">
      <c r="A27" s="4" t="s">
        <v>41</v>
      </c>
      <c r="B27" s="4" t="str">
        <f t="shared" si="0"/>
        <v>P</v>
      </c>
      <c r="C27" s="4" t="s">
        <v>6</v>
      </c>
      <c r="D27" s="4" t="str">
        <f t="shared" si="1"/>
        <v>C</v>
      </c>
      <c r="E27" s="4" t="s">
        <v>104</v>
      </c>
      <c r="F27" s="4" t="str">
        <f t="shared" si="2"/>
        <v>Hyp</v>
      </c>
      <c r="G27" s="4" t="s">
        <v>35</v>
      </c>
      <c r="H27" s="10" t="s">
        <v>190</v>
      </c>
      <c r="I27" s="10" t="s">
        <v>87</v>
      </c>
      <c r="J27" s="4" t="str">
        <f t="shared" si="3"/>
        <v>(C) Hypersaline brine ponds: Disruption of natural surface drainage - SW volume, SW quality/TSS, SW flow</v>
      </c>
      <c r="K27" s="9">
        <v>4</v>
      </c>
      <c r="L27" s="9">
        <v>6</v>
      </c>
      <c r="M27" s="4" t="s">
        <v>251</v>
      </c>
      <c r="N27" s="9">
        <v>-1</v>
      </c>
      <c r="O27" s="9">
        <v>0</v>
      </c>
      <c r="P27" s="4" t="s">
        <v>258</v>
      </c>
      <c r="Q27" s="9">
        <v>0</v>
      </c>
      <c r="R27" s="9">
        <v>3</v>
      </c>
      <c r="S27" s="9">
        <f t="shared" si="4"/>
        <v>3</v>
      </c>
      <c r="T27" s="9">
        <f t="shared" si="5"/>
        <v>9</v>
      </c>
      <c r="U27" s="8">
        <f t="shared" si="6"/>
        <v>3</v>
      </c>
      <c r="V27" s="8">
        <f t="shared" si="7"/>
        <v>6</v>
      </c>
      <c r="W27" s="4">
        <f t="shared" si="8"/>
        <v>6</v>
      </c>
      <c r="X27" s="4">
        <f t="shared" si="9"/>
        <v>3</v>
      </c>
      <c r="Y27" s="4">
        <v>1</v>
      </c>
      <c r="Z27" t="s">
        <v>273</v>
      </c>
      <c r="AA27" t="s">
        <v>282</v>
      </c>
    </row>
    <row r="28" spans="1:27" x14ac:dyDescent="0.2">
      <c r="A28" s="4" t="s">
        <v>41</v>
      </c>
      <c r="B28" s="4" t="str">
        <f t="shared" si="0"/>
        <v>P</v>
      </c>
      <c r="C28" s="4" t="s">
        <v>6</v>
      </c>
      <c r="D28" s="4" t="str">
        <f t="shared" si="1"/>
        <v>C</v>
      </c>
      <c r="E28" s="4" t="s">
        <v>112</v>
      </c>
      <c r="F28" s="4" t="str">
        <f t="shared" si="2"/>
        <v>Wat</v>
      </c>
      <c r="G28" s="4" t="s">
        <v>35</v>
      </c>
      <c r="H28" s="10" t="s">
        <v>190</v>
      </c>
      <c r="I28" s="10" t="s">
        <v>87</v>
      </c>
      <c r="J28" s="4" t="str">
        <f t="shared" si="3"/>
        <v>(C) Water treatment plant (RO, fixed resin, fixed disc, electrochemical, etc): Disruption of natural surface drainage - SW volume, SW quality/TSS, SW flow</v>
      </c>
      <c r="K28" s="9">
        <v>4</v>
      </c>
      <c r="L28" s="9">
        <v>6</v>
      </c>
      <c r="M28" s="4" t="s">
        <v>251</v>
      </c>
      <c r="N28" s="9">
        <v>-1</v>
      </c>
      <c r="O28" s="9">
        <v>0</v>
      </c>
      <c r="P28" s="4" t="s">
        <v>258</v>
      </c>
      <c r="Q28" s="9">
        <v>0</v>
      </c>
      <c r="R28" s="9">
        <v>3</v>
      </c>
      <c r="S28" s="9">
        <f t="shared" si="4"/>
        <v>3</v>
      </c>
      <c r="T28" s="9">
        <f t="shared" si="5"/>
        <v>9</v>
      </c>
      <c r="U28" s="8">
        <f t="shared" si="6"/>
        <v>3</v>
      </c>
      <c r="V28" s="8">
        <f t="shared" si="7"/>
        <v>6</v>
      </c>
      <c r="W28" s="4">
        <f t="shared" si="8"/>
        <v>6</v>
      </c>
      <c r="X28" s="4">
        <f t="shared" si="9"/>
        <v>3</v>
      </c>
      <c r="Y28" s="4">
        <v>1</v>
      </c>
      <c r="Z28" t="s">
        <v>273</v>
      </c>
      <c r="AA28" t="s">
        <v>282</v>
      </c>
    </row>
    <row r="29" spans="1:27" x14ac:dyDescent="0.2">
      <c r="A29" s="4" t="s">
        <v>3</v>
      </c>
      <c r="B29" s="4" t="str">
        <f t="shared" si="0"/>
        <v>W</v>
      </c>
      <c r="C29" s="4" t="s">
        <v>6</v>
      </c>
      <c r="D29" s="4" t="str">
        <f t="shared" si="1"/>
        <v>C</v>
      </c>
      <c r="E29" s="4" t="s">
        <v>72</v>
      </c>
      <c r="F29" s="4" t="str">
        <f t="shared" si="2"/>
        <v>Per</v>
      </c>
      <c r="G29" s="4" t="s">
        <v>186</v>
      </c>
      <c r="H29" s="4" t="s">
        <v>238</v>
      </c>
      <c r="I29" s="4" t="s">
        <v>237</v>
      </c>
      <c r="J29" s="4" t="str">
        <f t="shared" si="3"/>
        <v>(C) Perforation: Miss perforation target and depressurise aquifers - change in GW pressure, GW quality/change in GW pressure</v>
      </c>
      <c r="K29" s="9">
        <v>4</v>
      </c>
      <c r="L29" s="9">
        <v>7</v>
      </c>
      <c r="M29" s="4" t="s">
        <v>244</v>
      </c>
      <c r="N29" s="9">
        <v>-3</v>
      </c>
      <c r="O29" s="9">
        <v>-2.5</v>
      </c>
      <c r="P29" s="4" t="s">
        <v>258</v>
      </c>
      <c r="Q29" s="9">
        <v>2.5</v>
      </c>
      <c r="R29" s="9">
        <v>4</v>
      </c>
      <c r="S29" s="9">
        <f t="shared" si="4"/>
        <v>3.5</v>
      </c>
      <c r="T29" s="9">
        <f t="shared" si="5"/>
        <v>8.5</v>
      </c>
      <c r="U29" s="8">
        <f t="shared" si="6"/>
        <v>1</v>
      </c>
      <c r="V29" s="8">
        <f t="shared" si="7"/>
        <v>4.5</v>
      </c>
      <c r="W29" s="4">
        <f t="shared" si="8"/>
        <v>6</v>
      </c>
      <c r="X29" s="4">
        <f t="shared" si="9"/>
        <v>2.5</v>
      </c>
      <c r="Y29" s="4">
        <v>0</v>
      </c>
      <c r="Z29" t="s">
        <v>273</v>
      </c>
      <c r="AA29" t="s">
        <v>276</v>
      </c>
    </row>
    <row r="30" spans="1:27" x14ac:dyDescent="0.2">
      <c r="A30" s="4" t="s">
        <v>3</v>
      </c>
      <c r="B30" s="4" t="str">
        <f t="shared" si="0"/>
        <v>W</v>
      </c>
      <c r="C30" s="4" t="s">
        <v>6</v>
      </c>
      <c r="D30" s="4" t="str">
        <f t="shared" si="1"/>
        <v>C</v>
      </c>
      <c r="E30" s="4" t="s">
        <v>167</v>
      </c>
      <c r="F30" s="4" t="str">
        <f t="shared" si="2"/>
        <v>Hyd</v>
      </c>
      <c r="G30" s="4" t="s">
        <v>68</v>
      </c>
      <c r="H30" s="4" t="s">
        <v>88</v>
      </c>
      <c r="I30" s="4" t="s">
        <v>168</v>
      </c>
      <c r="J30" s="4" t="str">
        <f t="shared" si="3"/>
        <v>(C) Hydraulic fracturing: Contaminate non-target aquifer (chemical) - GW quality/Hydraulic fracturing chemicals</v>
      </c>
      <c r="K30" s="9">
        <v>4</v>
      </c>
      <c r="L30" s="9">
        <v>7</v>
      </c>
      <c r="M30" s="4" t="s">
        <v>244</v>
      </c>
      <c r="N30" s="9">
        <v>-3</v>
      </c>
      <c r="O30" s="9">
        <v>-2.5</v>
      </c>
      <c r="P30" s="4" t="s">
        <v>258</v>
      </c>
      <c r="Q30" s="9">
        <v>2.5</v>
      </c>
      <c r="R30" s="9">
        <v>4</v>
      </c>
      <c r="S30" s="9">
        <f t="shared" si="4"/>
        <v>3.5</v>
      </c>
      <c r="T30" s="9">
        <f t="shared" si="5"/>
        <v>8.5</v>
      </c>
      <c r="U30" s="8">
        <f t="shared" si="6"/>
        <v>1</v>
      </c>
      <c r="V30" s="8">
        <f t="shared" si="7"/>
        <v>4.5</v>
      </c>
      <c r="W30" s="4">
        <f t="shared" si="8"/>
        <v>6</v>
      </c>
      <c r="X30" s="4">
        <f t="shared" si="9"/>
        <v>2.5</v>
      </c>
      <c r="Y30" s="4">
        <v>0</v>
      </c>
      <c r="Z30" t="s">
        <v>272</v>
      </c>
      <c r="AA30" t="s">
        <v>458</v>
      </c>
    </row>
    <row r="31" spans="1:27" x14ac:dyDescent="0.2">
      <c r="A31" s="4" t="s">
        <v>3</v>
      </c>
      <c r="B31" s="4" t="str">
        <f t="shared" si="0"/>
        <v>W</v>
      </c>
      <c r="C31" s="4" t="s">
        <v>6</v>
      </c>
      <c r="D31" s="4" t="str">
        <f t="shared" si="1"/>
        <v>C</v>
      </c>
      <c r="E31" s="4" t="s">
        <v>167</v>
      </c>
      <c r="F31" s="4" t="str">
        <f t="shared" si="2"/>
        <v>Hyd</v>
      </c>
      <c r="G31" s="4" t="s">
        <v>65</v>
      </c>
      <c r="H31" s="4" t="s">
        <v>207</v>
      </c>
      <c r="I31" s="4" t="s">
        <v>232</v>
      </c>
      <c r="J31" s="4" t="str">
        <f t="shared" si="3"/>
        <v>(C) Hydraulic fracturing: Connecting aquifers - GW composition, GW quality, GW pressure/GW composition, Hydrocarbons</v>
      </c>
      <c r="K31" s="9">
        <v>4</v>
      </c>
      <c r="L31" s="9">
        <v>7</v>
      </c>
      <c r="M31" s="4" t="s">
        <v>200</v>
      </c>
      <c r="N31" s="9">
        <v>-3</v>
      </c>
      <c r="O31" s="9">
        <v>-2.5</v>
      </c>
      <c r="P31" s="4" t="s">
        <v>260</v>
      </c>
      <c r="Q31" s="9">
        <v>2.5</v>
      </c>
      <c r="R31" s="9">
        <v>4</v>
      </c>
      <c r="S31" s="9">
        <f t="shared" si="4"/>
        <v>3.5</v>
      </c>
      <c r="T31" s="9">
        <f t="shared" si="5"/>
        <v>8.5</v>
      </c>
      <c r="U31" s="8">
        <f t="shared" si="6"/>
        <v>1</v>
      </c>
      <c r="V31" s="8">
        <f t="shared" si="7"/>
        <v>4.5</v>
      </c>
      <c r="W31" s="4">
        <f t="shared" si="8"/>
        <v>6</v>
      </c>
      <c r="X31" s="4">
        <f t="shared" si="9"/>
        <v>2.5</v>
      </c>
      <c r="Y31" s="4">
        <v>1</v>
      </c>
      <c r="Z31" t="s">
        <v>272</v>
      </c>
      <c r="AA31" t="s">
        <v>278</v>
      </c>
    </row>
    <row r="32" spans="1:27" x14ac:dyDescent="0.2">
      <c r="A32" s="4" t="s">
        <v>41</v>
      </c>
      <c r="B32" s="4" t="str">
        <f t="shared" si="0"/>
        <v>P</v>
      </c>
      <c r="C32" s="4" t="s">
        <v>12</v>
      </c>
      <c r="D32" s="4" t="str">
        <f t="shared" si="1"/>
        <v>P</v>
      </c>
      <c r="E32" s="4" t="s">
        <v>160</v>
      </c>
      <c r="F32" s="4" t="str">
        <f t="shared" si="2"/>
        <v>Bri</v>
      </c>
      <c r="G32" s="4" t="s">
        <v>121</v>
      </c>
      <c r="H32" s="4" t="s">
        <v>191</v>
      </c>
      <c r="I32" s="4" t="s">
        <v>195</v>
      </c>
      <c r="J32" s="4" t="str">
        <f t="shared" si="3"/>
        <v>(P) Brine storage ponds, pumps and water disposal pipelines: Leaking - SW quality, GW quality/TSS, TDS, pH, Pollutants (e.g. metals/trace elements/sulfides/phosphorous)</v>
      </c>
      <c r="K32" s="9">
        <v>3</v>
      </c>
      <c r="L32" s="9">
        <v>5</v>
      </c>
      <c r="M32" s="4" t="s">
        <v>247</v>
      </c>
      <c r="N32" s="9">
        <v>-2</v>
      </c>
      <c r="O32" s="9">
        <v>-0.5</v>
      </c>
      <c r="P32" s="4" t="s">
        <v>258</v>
      </c>
      <c r="Q32" s="9">
        <v>2.5</v>
      </c>
      <c r="R32" s="9">
        <v>4</v>
      </c>
      <c r="S32" s="9">
        <f t="shared" si="4"/>
        <v>3.5</v>
      </c>
      <c r="T32" s="9">
        <f t="shared" si="5"/>
        <v>8.5</v>
      </c>
      <c r="U32" s="8">
        <f t="shared" si="6"/>
        <v>1</v>
      </c>
      <c r="V32" s="8">
        <f t="shared" si="7"/>
        <v>4.5</v>
      </c>
      <c r="W32" s="4">
        <f t="shared" si="8"/>
        <v>6</v>
      </c>
      <c r="X32" s="4">
        <f t="shared" si="9"/>
        <v>2.5</v>
      </c>
      <c r="Y32" s="4">
        <v>0</v>
      </c>
      <c r="Z32" t="s">
        <v>273</v>
      </c>
      <c r="AA32" t="s">
        <v>288</v>
      </c>
    </row>
    <row r="33" spans="1:27" x14ac:dyDescent="0.2">
      <c r="A33" s="4" t="s">
        <v>3</v>
      </c>
      <c r="B33" s="4" t="str">
        <f t="shared" si="0"/>
        <v>W</v>
      </c>
      <c r="C33" s="4" t="s">
        <v>12</v>
      </c>
      <c r="D33" s="4" t="str">
        <f t="shared" si="1"/>
        <v>P</v>
      </c>
      <c r="E33" s="4" t="s">
        <v>155</v>
      </c>
      <c r="F33" s="4" t="str">
        <f t="shared" si="2"/>
        <v>Gro</v>
      </c>
      <c r="G33" s="4" t="s">
        <v>63</v>
      </c>
      <c r="H33" s="4" t="s">
        <v>189</v>
      </c>
      <c r="I33" s="4" t="s">
        <v>232</v>
      </c>
      <c r="J33" s="4" t="str">
        <f t="shared" si="3"/>
        <v>(P) Groundwater monitoring bore construction or expansion: Incomplete/compromised cementing/casing (linking aquifers) - GW composition, GW quality/GW composition, Hydrocarbons</v>
      </c>
      <c r="K33" s="9">
        <v>3</v>
      </c>
      <c r="L33" s="9">
        <v>4</v>
      </c>
      <c r="M33" s="4" t="s">
        <v>110</v>
      </c>
      <c r="N33" s="9">
        <v>-0.5</v>
      </c>
      <c r="O33" s="9">
        <v>0.5</v>
      </c>
      <c r="P33" s="4" t="s">
        <v>257</v>
      </c>
      <c r="Q33" s="9">
        <v>2</v>
      </c>
      <c r="R33" s="9">
        <v>3</v>
      </c>
      <c r="S33" s="9">
        <f t="shared" si="4"/>
        <v>4.5</v>
      </c>
      <c r="T33" s="9">
        <f t="shared" si="5"/>
        <v>7.5</v>
      </c>
      <c r="U33" s="8">
        <f t="shared" si="6"/>
        <v>2.5</v>
      </c>
      <c r="V33" s="8">
        <f t="shared" si="7"/>
        <v>4.5</v>
      </c>
      <c r="W33" s="4">
        <f t="shared" si="8"/>
        <v>6</v>
      </c>
      <c r="X33" s="4">
        <f t="shared" si="9"/>
        <v>1.5</v>
      </c>
      <c r="Y33" s="4">
        <v>0</v>
      </c>
      <c r="Z33" t="s">
        <v>272</v>
      </c>
      <c r="AA33" t="s">
        <v>278</v>
      </c>
    </row>
    <row r="34" spans="1:27" x14ac:dyDescent="0.2">
      <c r="A34" s="4" t="s">
        <v>3</v>
      </c>
      <c r="B34" s="4" t="str">
        <f t="shared" ref="B34:B65" si="10">LEFT(A34,1)</f>
        <v>W</v>
      </c>
      <c r="C34" s="4" t="s">
        <v>6</v>
      </c>
      <c r="D34" s="4" t="str">
        <f t="shared" ref="D34:D65" si="11">LEFT(C34,1)</f>
        <v>C</v>
      </c>
      <c r="E34" s="4" t="s">
        <v>21</v>
      </c>
      <c r="F34" s="4" t="str">
        <f t="shared" ref="F34:F65" si="12">LEFT(E34,3)</f>
        <v>Dri</v>
      </c>
      <c r="G34" s="4" t="s">
        <v>211</v>
      </c>
      <c r="H34" s="4" t="s">
        <v>147</v>
      </c>
      <c r="I34" s="4" t="s">
        <v>202</v>
      </c>
      <c r="J34" s="4" t="str">
        <f t="shared" ref="J34:J65" si="13">"("&amp;D34&amp;") "&amp;E34&amp;": "&amp;G34&amp;" - "&amp;H34&amp;"/"&amp;I34</f>
        <v>(C) Drill cutting disposal: Surface water contamination - SW quality/TSS, Drilling mud products, TDS</v>
      </c>
      <c r="K34" s="9">
        <v>3</v>
      </c>
      <c r="L34" s="9">
        <v>4</v>
      </c>
      <c r="M34" s="4" t="s">
        <v>247</v>
      </c>
      <c r="N34" s="9">
        <v>-1.5</v>
      </c>
      <c r="O34" s="9">
        <v>-0.5</v>
      </c>
      <c r="P34" s="4" t="s">
        <v>257</v>
      </c>
      <c r="Q34" s="9">
        <v>3</v>
      </c>
      <c r="R34" s="9">
        <v>4</v>
      </c>
      <c r="S34" s="9">
        <f t="shared" ref="S34:S65" si="14">K34+N34+Q34</f>
        <v>4.5</v>
      </c>
      <c r="T34" s="9">
        <f t="shared" ref="T34:T65" si="15">L34+O34+R34</f>
        <v>7.5</v>
      </c>
      <c r="U34" s="8">
        <f t="shared" ref="U34:U65" si="16">$K34+$N34</f>
        <v>1.5</v>
      </c>
      <c r="V34" s="8">
        <f t="shared" ref="V34:V65" si="17">$L34+$O34</f>
        <v>3.5</v>
      </c>
      <c r="W34" s="4">
        <f t="shared" ref="W34:W65" si="18">T34-(T34-S34)/2</f>
        <v>6</v>
      </c>
      <c r="X34" s="4">
        <f t="shared" ref="X34:X65" si="19">(T34-S34)/2</f>
        <v>1.5</v>
      </c>
      <c r="Y34" s="4">
        <v>0</v>
      </c>
      <c r="Z34" t="s">
        <v>273</v>
      </c>
      <c r="AA34" t="s">
        <v>288</v>
      </c>
    </row>
    <row r="35" spans="1:27" x14ac:dyDescent="0.2">
      <c r="A35" s="4" t="s">
        <v>3</v>
      </c>
      <c r="B35" s="4" t="str">
        <f t="shared" si="10"/>
        <v>W</v>
      </c>
      <c r="C35" s="4" t="s">
        <v>27</v>
      </c>
      <c r="D35" s="4" t="str">
        <f t="shared" si="11"/>
        <v>W</v>
      </c>
      <c r="E35" s="4" t="s">
        <v>28</v>
      </c>
      <c r="F35" s="4" t="str">
        <f t="shared" si="12"/>
        <v>Was</v>
      </c>
      <c r="G35" s="4" t="s">
        <v>211</v>
      </c>
      <c r="H35" s="4" t="s">
        <v>147</v>
      </c>
      <c r="I35" s="4" t="s">
        <v>95</v>
      </c>
      <c r="J35" s="4" t="str">
        <f t="shared" si="13"/>
        <v>(W) Waste disposal: Surface water contamination - SW quality/TSS, TDS</v>
      </c>
      <c r="K35" s="9">
        <v>3</v>
      </c>
      <c r="L35" s="9">
        <v>4</v>
      </c>
      <c r="M35" s="4" t="s">
        <v>247</v>
      </c>
      <c r="N35" s="9">
        <v>-1.5</v>
      </c>
      <c r="O35" s="9">
        <v>-0.5</v>
      </c>
      <c r="P35" s="4" t="s">
        <v>257</v>
      </c>
      <c r="Q35" s="9">
        <v>3</v>
      </c>
      <c r="R35" s="9">
        <v>4</v>
      </c>
      <c r="S35" s="9">
        <f t="shared" si="14"/>
        <v>4.5</v>
      </c>
      <c r="T35" s="9">
        <f t="shared" si="15"/>
        <v>7.5</v>
      </c>
      <c r="U35" s="8">
        <f t="shared" si="16"/>
        <v>1.5</v>
      </c>
      <c r="V35" s="8">
        <f t="shared" si="17"/>
        <v>3.5</v>
      </c>
      <c r="W35" s="4">
        <f t="shared" si="18"/>
        <v>6</v>
      </c>
      <c r="X35" s="4">
        <f t="shared" si="19"/>
        <v>1.5</v>
      </c>
      <c r="Y35" s="4">
        <v>0</v>
      </c>
      <c r="Z35" t="s">
        <v>273</v>
      </c>
      <c r="AA35" t="s">
        <v>288</v>
      </c>
    </row>
    <row r="36" spans="1:27" x14ac:dyDescent="0.2">
      <c r="A36" s="4" t="s">
        <v>5</v>
      </c>
      <c r="B36" s="4" t="str">
        <f t="shared" si="10"/>
        <v>R</v>
      </c>
      <c r="C36" s="4" t="s">
        <v>6</v>
      </c>
      <c r="D36" s="4" t="str">
        <f t="shared" si="11"/>
        <v>C</v>
      </c>
      <c r="E36" s="4" t="s">
        <v>162</v>
      </c>
      <c r="F36" s="4" t="str">
        <f t="shared" si="12"/>
        <v>Con</v>
      </c>
      <c r="G36" s="4" t="s">
        <v>36</v>
      </c>
      <c r="H36" s="4" t="s">
        <v>147</v>
      </c>
      <c r="I36" s="4" t="s">
        <v>34</v>
      </c>
      <c r="J36" s="4" t="str">
        <f t="shared" si="13"/>
        <v>(C) Construction of access roads and easements (e.g. for drilling rigs and equipment): Soil erosion following heavy rainfall - SW quality/TSS</v>
      </c>
      <c r="K36" s="9">
        <v>4</v>
      </c>
      <c r="L36" s="9">
        <v>5</v>
      </c>
      <c r="M36" s="4" t="s">
        <v>249</v>
      </c>
      <c r="N36" s="9">
        <v>-0.5</v>
      </c>
      <c r="O36" s="9">
        <v>0.5</v>
      </c>
      <c r="P36" s="4" t="s">
        <v>258</v>
      </c>
      <c r="Q36" s="9">
        <v>0</v>
      </c>
      <c r="R36" s="9">
        <v>2.5</v>
      </c>
      <c r="S36" s="9">
        <f t="shared" si="14"/>
        <v>3.5</v>
      </c>
      <c r="T36" s="9">
        <f t="shared" si="15"/>
        <v>8</v>
      </c>
      <c r="U36" s="8">
        <f t="shared" si="16"/>
        <v>3.5</v>
      </c>
      <c r="V36" s="8">
        <f t="shared" si="17"/>
        <v>5.5</v>
      </c>
      <c r="W36" s="4">
        <f t="shared" si="18"/>
        <v>5.75</v>
      </c>
      <c r="X36" s="4">
        <f t="shared" si="19"/>
        <v>2.25</v>
      </c>
      <c r="Y36" s="4">
        <v>1</v>
      </c>
      <c r="Z36" t="s">
        <v>273</v>
      </c>
      <c r="AA36" t="s">
        <v>280</v>
      </c>
    </row>
    <row r="37" spans="1:27" x14ac:dyDescent="0.2">
      <c r="A37" s="4" t="s">
        <v>3</v>
      </c>
      <c r="B37" s="4" t="str">
        <f t="shared" si="10"/>
        <v>W</v>
      </c>
      <c r="C37" s="4" t="s">
        <v>6</v>
      </c>
      <c r="D37" s="4" t="str">
        <f t="shared" si="11"/>
        <v>C</v>
      </c>
      <c r="E37" s="4" t="s">
        <v>167</v>
      </c>
      <c r="F37" s="4" t="str">
        <f t="shared" si="12"/>
        <v>Hyd</v>
      </c>
      <c r="G37" s="4" t="s">
        <v>70</v>
      </c>
      <c r="H37" s="4" t="s">
        <v>88</v>
      </c>
      <c r="I37" s="4" t="s">
        <v>168</v>
      </c>
      <c r="J37" s="4" t="str">
        <f t="shared" si="13"/>
        <v>(C) Hydraulic fracturing: Contaminate target aquifer (chemical) - GW quality/Hydraulic fracturing chemicals</v>
      </c>
      <c r="K37" s="9">
        <v>3</v>
      </c>
      <c r="L37" s="9">
        <v>5</v>
      </c>
      <c r="M37" s="4" t="s">
        <v>250</v>
      </c>
      <c r="N37" s="9">
        <v>1</v>
      </c>
      <c r="O37" s="9">
        <v>1.5</v>
      </c>
      <c r="P37" s="4" t="s">
        <v>62</v>
      </c>
      <c r="Q37" s="9">
        <v>0</v>
      </c>
      <c r="R37" s="9">
        <v>1</v>
      </c>
      <c r="S37" s="9">
        <f t="shared" si="14"/>
        <v>4</v>
      </c>
      <c r="T37" s="9">
        <f t="shared" si="15"/>
        <v>7.5</v>
      </c>
      <c r="U37" s="8">
        <f t="shared" si="16"/>
        <v>4</v>
      </c>
      <c r="V37" s="8">
        <f t="shared" si="17"/>
        <v>6.5</v>
      </c>
      <c r="W37" s="4">
        <f t="shared" si="18"/>
        <v>5.75</v>
      </c>
      <c r="X37" s="4">
        <f t="shared" si="19"/>
        <v>1.75</v>
      </c>
      <c r="Y37" s="4">
        <v>1</v>
      </c>
      <c r="Z37" t="s">
        <v>272</v>
      </c>
      <c r="AA37" t="s">
        <v>458</v>
      </c>
    </row>
    <row r="38" spans="1:27" x14ac:dyDescent="0.2">
      <c r="A38" s="4" t="s">
        <v>41</v>
      </c>
      <c r="B38" s="4" t="str">
        <f t="shared" si="10"/>
        <v>P</v>
      </c>
      <c r="C38" s="4" t="s">
        <v>12</v>
      </c>
      <c r="D38" s="4" t="str">
        <f t="shared" si="11"/>
        <v>P</v>
      </c>
      <c r="E38" s="4" t="s">
        <v>113</v>
      </c>
      <c r="F38" s="4" t="str">
        <f t="shared" si="12"/>
        <v>Tre</v>
      </c>
      <c r="G38" s="4" t="s">
        <v>121</v>
      </c>
      <c r="H38" s="4" t="s">
        <v>191</v>
      </c>
      <c r="I38" s="4" t="s">
        <v>195</v>
      </c>
      <c r="J38" s="4" t="str">
        <f t="shared" si="13"/>
        <v>(P) Treated water pond: Leaking - SW quality, GW quality/TSS, TDS, pH, Pollutants (e.g. metals/trace elements/sulfides/phosphorous)</v>
      </c>
      <c r="K38" s="9">
        <v>3</v>
      </c>
      <c r="L38" s="9">
        <v>4</v>
      </c>
      <c r="M38" s="4" t="s">
        <v>247</v>
      </c>
      <c r="N38" s="9">
        <v>-2</v>
      </c>
      <c r="O38" s="9">
        <v>-0.5</v>
      </c>
      <c r="P38" s="4" t="s">
        <v>258</v>
      </c>
      <c r="Q38" s="9">
        <v>2.5</v>
      </c>
      <c r="R38" s="9">
        <v>4</v>
      </c>
      <c r="S38" s="9">
        <f t="shared" si="14"/>
        <v>3.5</v>
      </c>
      <c r="T38" s="9">
        <f t="shared" si="15"/>
        <v>7.5</v>
      </c>
      <c r="U38" s="8">
        <f t="shared" si="16"/>
        <v>1</v>
      </c>
      <c r="V38" s="8">
        <f t="shared" si="17"/>
        <v>3.5</v>
      </c>
      <c r="W38" s="4">
        <f t="shared" si="18"/>
        <v>5.5</v>
      </c>
      <c r="X38" s="4">
        <f t="shared" si="19"/>
        <v>2</v>
      </c>
      <c r="Y38" s="4">
        <v>0</v>
      </c>
      <c r="Z38" t="s">
        <v>273</v>
      </c>
      <c r="AA38" t="s">
        <v>288</v>
      </c>
    </row>
    <row r="39" spans="1:27" x14ac:dyDescent="0.2">
      <c r="A39" s="4" t="s">
        <v>3</v>
      </c>
      <c r="B39" s="4" t="str">
        <f t="shared" si="10"/>
        <v>W</v>
      </c>
      <c r="C39" s="4" t="s">
        <v>13</v>
      </c>
      <c r="D39" s="4" t="str">
        <f t="shared" si="11"/>
        <v>E</v>
      </c>
      <c r="E39" s="4" t="s">
        <v>21</v>
      </c>
      <c r="F39" s="4" t="str">
        <f t="shared" si="12"/>
        <v>Dri</v>
      </c>
      <c r="G39" s="4" t="s">
        <v>211</v>
      </c>
      <c r="H39" s="4" t="s">
        <v>147</v>
      </c>
      <c r="I39" s="4" t="s">
        <v>202</v>
      </c>
      <c r="J39" s="4" t="str">
        <f t="shared" si="13"/>
        <v>(E) Drill cutting disposal: Surface water contamination - SW quality/TSS, Drilling mud products, TDS</v>
      </c>
      <c r="K39" s="9">
        <v>3</v>
      </c>
      <c r="L39" s="9">
        <v>4</v>
      </c>
      <c r="M39" s="4" t="s">
        <v>247</v>
      </c>
      <c r="N39" s="9">
        <v>-2</v>
      </c>
      <c r="O39" s="9">
        <v>-1</v>
      </c>
      <c r="P39" s="4" t="s">
        <v>257</v>
      </c>
      <c r="Q39" s="9">
        <v>3</v>
      </c>
      <c r="R39" s="9">
        <v>4</v>
      </c>
      <c r="S39" s="9">
        <f t="shared" si="14"/>
        <v>4</v>
      </c>
      <c r="T39" s="9">
        <f t="shared" si="15"/>
        <v>7</v>
      </c>
      <c r="U39" s="8">
        <f t="shared" si="16"/>
        <v>1</v>
      </c>
      <c r="V39" s="8">
        <f t="shared" si="17"/>
        <v>3</v>
      </c>
      <c r="W39" s="4">
        <f t="shared" si="18"/>
        <v>5.5</v>
      </c>
      <c r="X39" s="4">
        <f t="shared" si="19"/>
        <v>1.5</v>
      </c>
      <c r="Y39" s="4">
        <v>0</v>
      </c>
      <c r="Z39" t="s">
        <v>273</v>
      </c>
      <c r="AA39" t="s">
        <v>288</v>
      </c>
    </row>
    <row r="40" spans="1:27" x14ac:dyDescent="0.2">
      <c r="A40" s="4" t="s">
        <v>3</v>
      </c>
      <c r="B40" s="4" t="str">
        <f t="shared" si="10"/>
        <v>W</v>
      </c>
      <c r="C40" s="4" t="s">
        <v>6</v>
      </c>
      <c r="D40" s="4" t="str">
        <f t="shared" si="11"/>
        <v>C</v>
      </c>
      <c r="E40" s="4" t="s">
        <v>182</v>
      </c>
      <c r="F40" s="4" t="str">
        <f t="shared" si="12"/>
        <v>Hor</v>
      </c>
      <c r="G40" s="4" t="s">
        <v>205</v>
      </c>
      <c r="H40" s="4" t="s">
        <v>239</v>
      </c>
      <c r="I40" s="4" t="s">
        <v>242</v>
      </c>
      <c r="J40" s="4" t="str">
        <f t="shared" si="13"/>
        <v>(C) Horizontal drilling: Accidental intersection of fault - GW quality, change in GW pressure/change in GW pressure, TDS, TSS</v>
      </c>
      <c r="K40" s="9">
        <v>4</v>
      </c>
      <c r="L40" s="9">
        <v>5</v>
      </c>
      <c r="M40" s="4" t="s">
        <v>254</v>
      </c>
      <c r="N40" s="9">
        <v>-1.5</v>
      </c>
      <c r="O40" s="9">
        <v>-0.5</v>
      </c>
      <c r="P40" s="4" t="s">
        <v>258</v>
      </c>
      <c r="Q40" s="9">
        <v>0</v>
      </c>
      <c r="R40" s="9">
        <v>3.5</v>
      </c>
      <c r="S40" s="9">
        <f t="shared" si="14"/>
        <v>2.5</v>
      </c>
      <c r="T40" s="9">
        <f t="shared" si="15"/>
        <v>8</v>
      </c>
      <c r="U40" s="8">
        <f t="shared" si="16"/>
        <v>2.5</v>
      </c>
      <c r="V40" s="8">
        <f t="shared" si="17"/>
        <v>4.5</v>
      </c>
      <c r="W40" s="4">
        <f t="shared" si="18"/>
        <v>5.25</v>
      </c>
      <c r="X40" s="4">
        <f t="shared" si="19"/>
        <v>2.75</v>
      </c>
      <c r="Y40" s="4">
        <v>0</v>
      </c>
      <c r="Z40" t="s">
        <v>272</v>
      </c>
      <c r="AA40" t="s">
        <v>278</v>
      </c>
    </row>
    <row r="41" spans="1:27" x14ac:dyDescent="0.2">
      <c r="A41" s="4" t="s">
        <v>3</v>
      </c>
      <c r="B41" s="4" t="str">
        <f t="shared" si="10"/>
        <v>W</v>
      </c>
      <c r="C41" s="4" t="s">
        <v>12</v>
      </c>
      <c r="D41" s="4" t="str">
        <f t="shared" si="11"/>
        <v>P</v>
      </c>
      <c r="E41" s="4" t="s">
        <v>157</v>
      </c>
      <c r="F41" s="4" t="str">
        <f t="shared" si="12"/>
        <v>Wat</v>
      </c>
      <c r="G41" s="4" t="s">
        <v>39</v>
      </c>
      <c r="H41" s="4" t="s">
        <v>240</v>
      </c>
      <c r="I41" s="4" t="s">
        <v>39</v>
      </c>
      <c r="J41" s="4" t="str">
        <f t="shared" si="13"/>
        <v>(P) Water and gas extraction: Subsidence - SW directional characteristics/Subsidence</v>
      </c>
      <c r="K41" s="9">
        <v>3</v>
      </c>
      <c r="L41" s="9">
        <v>5</v>
      </c>
      <c r="M41" s="4" t="s">
        <v>79</v>
      </c>
      <c r="N41" s="9">
        <v>-2.5</v>
      </c>
      <c r="O41" s="9">
        <v>-0.5</v>
      </c>
      <c r="P41" s="4" t="s">
        <v>258</v>
      </c>
      <c r="Q41" s="9">
        <v>2</v>
      </c>
      <c r="R41" s="9">
        <v>3</v>
      </c>
      <c r="S41" s="9">
        <f t="shared" si="14"/>
        <v>2.5</v>
      </c>
      <c r="T41" s="9">
        <f t="shared" si="15"/>
        <v>7.5</v>
      </c>
      <c r="U41" s="8">
        <f t="shared" si="16"/>
        <v>0.5</v>
      </c>
      <c r="V41" s="8">
        <f t="shared" si="17"/>
        <v>4.5</v>
      </c>
      <c r="W41" s="4">
        <f t="shared" si="18"/>
        <v>5</v>
      </c>
      <c r="X41" s="4">
        <f t="shared" si="19"/>
        <v>2.5</v>
      </c>
      <c r="Y41" s="4">
        <v>1</v>
      </c>
      <c r="Z41" t="s">
        <v>272</v>
      </c>
      <c r="AA41" t="s">
        <v>39</v>
      </c>
    </row>
    <row r="42" spans="1:27" x14ac:dyDescent="0.2">
      <c r="A42" s="4" t="s">
        <v>5</v>
      </c>
      <c r="B42" s="4" t="str">
        <f t="shared" si="10"/>
        <v>R</v>
      </c>
      <c r="C42" s="4" t="s">
        <v>6</v>
      </c>
      <c r="D42" s="4" t="str">
        <f t="shared" si="11"/>
        <v>C</v>
      </c>
      <c r="E42" s="4" t="s">
        <v>162</v>
      </c>
      <c r="F42" s="4" t="str">
        <f t="shared" si="12"/>
        <v>Con</v>
      </c>
      <c r="G42" s="4" t="s">
        <v>150</v>
      </c>
      <c r="H42" s="4" t="s">
        <v>94</v>
      </c>
      <c r="I42" s="4" t="s">
        <v>94</v>
      </c>
      <c r="J42" s="4" t="str">
        <f t="shared" si="13"/>
        <v>(C) Construction of access roads and easements (e.g. for drilling rigs and equipment): Disruption to natural surface water course (e.g. creek crossing) - SW flow/SW flow</v>
      </c>
      <c r="K42" s="9">
        <v>4</v>
      </c>
      <c r="L42" s="9">
        <v>7</v>
      </c>
      <c r="M42" s="4" t="s">
        <v>250</v>
      </c>
      <c r="N42" s="9">
        <v>-1</v>
      </c>
      <c r="O42" s="9">
        <v>0</v>
      </c>
      <c r="P42" s="4" t="s">
        <v>258</v>
      </c>
      <c r="Q42" s="9">
        <v>-0.5</v>
      </c>
      <c r="R42" s="9">
        <v>0</v>
      </c>
      <c r="S42" s="9">
        <f t="shared" si="14"/>
        <v>2.5</v>
      </c>
      <c r="T42" s="9">
        <f t="shared" si="15"/>
        <v>7</v>
      </c>
      <c r="U42" s="8">
        <f t="shared" si="16"/>
        <v>3</v>
      </c>
      <c r="V42" s="8">
        <f t="shared" si="17"/>
        <v>7</v>
      </c>
      <c r="W42" s="4">
        <f t="shared" si="18"/>
        <v>4.75</v>
      </c>
      <c r="X42" s="4">
        <f t="shared" si="19"/>
        <v>2.25</v>
      </c>
      <c r="Y42" s="4">
        <v>1</v>
      </c>
      <c r="Z42" t="s">
        <v>272</v>
      </c>
      <c r="AA42" t="s">
        <v>279</v>
      </c>
    </row>
    <row r="43" spans="1:27" x14ac:dyDescent="0.2">
      <c r="A43" s="4" t="s">
        <v>5</v>
      </c>
      <c r="B43" s="4" t="str">
        <f t="shared" si="10"/>
        <v>R</v>
      </c>
      <c r="C43" s="4" t="s">
        <v>12</v>
      </c>
      <c r="D43" s="4" t="str">
        <f t="shared" si="11"/>
        <v>P</v>
      </c>
      <c r="E43" s="4" t="s">
        <v>161</v>
      </c>
      <c r="F43" s="4" t="str">
        <f t="shared" si="12"/>
        <v>Ope</v>
      </c>
      <c r="G43" s="4" t="s">
        <v>36</v>
      </c>
      <c r="H43" s="4" t="s">
        <v>147</v>
      </c>
      <c r="I43" s="4" t="s">
        <v>34</v>
      </c>
      <c r="J43" s="4" t="str">
        <f t="shared" si="13"/>
        <v>(P) Operation access roads and easements (e.g. for drilling rigs and equipment): Soil erosion following heavy rainfall - SW quality/TSS</v>
      </c>
      <c r="K43" s="9">
        <v>3</v>
      </c>
      <c r="L43" s="9">
        <v>4</v>
      </c>
      <c r="M43" s="4" t="s">
        <v>249</v>
      </c>
      <c r="N43" s="9">
        <v>-0.5</v>
      </c>
      <c r="O43" s="9">
        <v>0.5</v>
      </c>
      <c r="P43" s="4" t="s">
        <v>258</v>
      </c>
      <c r="Q43" s="9">
        <v>0</v>
      </c>
      <c r="R43" s="9">
        <v>2.5</v>
      </c>
      <c r="S43" s="9">
        <f t="shared" si="14"/>
        <v>2.5</v>
      </c>
      <c r="T43" s="9">
        <f t="shared" si="15"/>
        <v>7</v>
      </c>
      <c r="U43" s="8">
        <f t="shared" si="16"/>
        <v>2.5</v>
      </c>
      <c r="V43" s="8">
        <f t="shared" si="17"/>
        <v>4.5</v>
      </c>
      <c r="W43" s="4">
        <f t="shared" si="18"/>
        <v>4.75</v>
      </c>
      <c r="X43" s="4">
        <f t="shared" si="19"/>
        <v>2.25</v>
      </c>
      <c r="Y43" s="4">
        <v>1</v>
      </c>
      <c r="Z43" t="s">
        <v>273</v>
      </c>
      <c r="AA43" t="s">
        <v>280</v>
      </c>
    </row>
    <row r="44" spans="1:27" x14ac:dyDescent="0.2">
      <c r="A44" s="4" t="s">
        <v>5</v>
      </c>
      <c r="B44" s="4" t="str">
        <f t="shared" si="10"/>
        <v>R</v>
      </c>
      <c r="C44" s="4" t="s">
        <v>13</v>
      </c>
      <c r="D44" s="4" t="str">
        <f t="shared" si="11"/>
        <v>E</v>
      </c>
      <c r="E44" s="4" t="s">
        <v>162</v>
      </c>
      <c r="F44" s="4" t="str">
        <f t="shared" si="12"/>
        <v>Con</v>
      </c>
      <c r="G44" s="4" t="s">
        <v>35</v>
      </c>
      <c r="H44" s="4" t="s">
        <v>241</v>
      </c>
      <c r="I44" s="4" t="s">
        <v>87</v>
      </c>
      <c r="J44" s="4" t="str">
        <f t="shared" si="13"/>
        <v>(E) Construction of access roads and easements (e.g. for drilling rigs and equipment): Disruption of natural surface drainage - SW directional characteristics, SW volume, SW quality/TSS, SW flow</v>
      </c>
      <c r="K44" s="9">
        <v>3</v>
      </c>
      <c r="L44" s="9">
        <v>4</v>
      </c>
      <c r="M44" s="4" t="s">
        <v>251</v>
      </c>
      <c r="N44" s="9">
        <v>0</v>
      </c>
      <c r="O44" s="9">
        <v>1</v>
      </c>
      <c r="P44" s="4" t="s">
        <v>258</v>
      </c>
      <c r="Q44" s="9">
        <v>0</v>
      </c>
      <c r="R44" s="9">
        <v>1.5</v>
      </c>
      <c r="S44" s="9">
        <f t="shared" si="14"/>
        <v>3</v>
      </c>
      <c r="T44" s="9">
        <f t="shared" si="15"/>
        <v>6.5</v>
      </c>
      <c r="U44" s="8">
        <f t="shared" si="16"/>
        <v>3</v>
      </c>
      <c r="V44" s="8">
        <f t="shared" si="17"/>
        <v>5</v>
      </c>
      <c r="W44" s="4">
        <f t="shared" si="18"/>
        <v>4.75</v>
      </c>
      <c r="X44" s="4">
        <f t="shared" si="19"/>
        <v>1.75</v>
      </c>
      <c r="Y44" s="4">
        <v>1</v>
      </c>
      <c r="Z44" t="s">
        <v>272</v>
      </c>
      <c r="AA44" t="s">
        <v>279</v>
      </c>
    </row>
    <row r="45" spans="1:27" x14ac:dyDescent="0.2">
      <c r="A45" s="4" t="s">
        <v>3</v>
      </c>
      <c r="B45" s="4" t="str">
        <f t="shared" si="10"/>
        <v>W</v>
      </c>
      <c r="C45" s="4" t="s">
        <v>6</v>
      </c>
      <c r="D45" s="4" t="str">
        <f t="shared" si="11"/>
        <v>C</v>
      </c>
      <c r="E45" s="4" t="s">
        <v>9</v>
      </c>
      <c r="F45" s="4" t="str">
        <f t="shared" si="12"/>
        <v>Dri</v>
      </c>
      <c r="G45" s="4" t="s">
        <v>213</v>
      </c>
      <c r="H45" s="4" t="s">
        <v>237</v>
      </c>
      <c r="I45" s="4" t="s">
        <v>237</v>
      </c>
      <c r="J45" s="4" t="str">
        <f t="shared" si="13"/>
        <v>(C) Drilling and logging: Intersection of artesian aquifer - change in GW pressure/change in GW pressure</v>
      </c>
      <c r="K45" s="9">
        <v>4</v>
      </c>
      <c r="L45" s="9">
        <v>5</v>
      </c>
      <c r="M45" s="4" t="s">
        <v>254</v>
      </c>
      <c r="N45" s="9">
        <v>-1</v>
      </c>
      <c r="O45" s="9">
        <v>0.5</v>
      </c>
      <c r="P45" s="4" t="s">
        <v>261</v>
      </c>
      <c r="Q45" s="9">
        <v>0</v>
      </c>
      <c r="R45" s="9">
        <v>1</v>
      </c>
      <c r="S45" s="9">
        <f t="shared" si="14"/>
        <v>3</v>
      </c>
      <c r="T45" s="9">
        <f t="shared" si="15"/>
        <v>6.5</v>
      </c>
      <c r="U45" s="8">
        <f t="shared" si="16"/>
        <v>3</v>
      </c>
      <c r="V45" s="8">
        <f t="shared" si="17"/>
        <v>5.5</v>
      </c>
      <c r="W45" s="4">
        <f t="shared" si="18"/>
        <v>4.75</v>
      </c>
      <c r="X45" s="4">
        <f t="shared" si="19"/>
        <v>1.75</v>
      </c>
      <c r="Y45" s="4">
        <v>0</v>
      </c>
      <c r="Z45" t="s">
        <v>272</v>
      </c>
      <c r="AA45" t="s">
        <v>287</v>
      </c>
    </row>
    <row r="46" spans="1:27" x14ac:dyDescent="0.2">
      <c r="A46" s="4" t="s">
        <v>3</v>
      </c>
      <c r="B46" s="4" t="str">
        <f t="shared" si="10"/>
        <v>W</v>
      </c>
      <c r="C46" s="4" t="s">
        <v>6</v>
      </c>
      <c r="D46" s="4" t="str">
        <f t="shared" si="11"/>
        <v>C</v>
      </c>
      <c r="E46" s="4" t="s">
        <v>167</v>
      </c>
      <c r="F46" s="4" t="str">
        <f t="shared" si="12"/>
        <v>Hyd</v>
      </c>
      <c r="G46" s="4" t="s">
        <v>69</v>
      </c>
      <c r="H46" s="4" t="s">
        <v>66</v>
      </c>
      <c r="I46" s="4" t="s">
        <v>66</v>
      </c>
      <c r="J46" s="4" t="str">
        <f t="shared" si="13"/>
        <v>(C) Hydraulic fracturing: Changing target aquifer properties (physical or chemical) - Aquifer properties/Aquifer properties</v>
      </c>
      <c r="K46" s="9">
        <v>3</v>
      </c>
      <c r="L46" s="9">
        <v>5</v>
      </c>
      <c r="M46" s="4" t="s">
        <v>250</v>
      </c>
      <c r="N46" s="9">
        <v>-0.5</v>
      </c>
      <c r="O46" s="9">
        <v>0.5</v>
      </c>
      <c r="P46" s="4" t="s">
        <v>62</v>
      </c>
      <c r="Q46" s="9">
        <v>0</v>
      </c>
      <c r="R46" s="9">
        <v>1</v>
      </c>
      <c r="S46" s="9">
        <f t="shared" si="14"/>
        <v>2.5</v>
      </c>
      <c r="T46" s="9">
        <f t="shared" si="15"/>
        <v>6.5</v>
      </c>
      <c r="U46" s="8">
        <f t="shared" si="16"/>
        <v>2.5</v>
      </c>
      <c r="V46" s="8">
        <f t="shared" si="17"/>
        <v>5.5</v>
      </c>
      <c r="W46" s="4">
        <f t="shared" si="18"/>
        <v>4.5</v>
      </c>
      <c r="X46" s="4">
        <f t="shared" si="19"/>
        <v>2</v>
      </c>
      <c r="Y46" s="4">
        <v>1</v>
      </c>
      <c r="Z46" t="s">
        <v>272</v>
      </c>
      <c r="AA46" t="s">
        <v>458</v>
      </c>
    </row>
    <row r="47" spans="1:27" x14ac:dyDescent="0.2">
      <c r="A47" s="4" t="s">
        <v>3</v>
      </c>
      <c r="B47" s="4" t="str">
        <f t="shared" si="10"/>
        <v>W</v>
      </c>
      <c r="C47" s="4" t="s">
        <v>12</v>
      </c>
      <c r="D47" s="4" t="str">
        <f t="shared" si="11"/>
        <v>P</v>
      </c>
      <c r="E47" s="4" t="s">
        <v>219</v>
      </c>
      <c r="F47" s="4" t="str">
        <f t="shared" si="12"/>
        <v>Unt</v>
      </c>
      <c r="G47" s="4" t="s">
        <v>83</v>
      </c>
      <c r="H47" s="4" t="s">
        <v>217</v>
      </c>
      <c r="I47" s="4" t="s">
        <v>220</v>
      </c>
      <c r="J47" s="4" t="str">
        <f t="shared" si="13"/>
        <v>(P) Untreated co-produced water storage, processing and disposal: Discharge to river following heavy rainfall - SW quality, SW flow, GW quality/SW flow, SW quality, TSS, GW quality, TDS, Pollutants (e.g. metals/trace elements/sulfides/phosphorous)</v>
      </c>
      <c r="K47" s="9">
        <v>4</v>
      </c>
      <c r="L47" s="9">
        <v>7</v>
      </c>
      <c r="M47" s="4" t="s">
        <v>222</v>
      </c>
      <c r="N47" s="9">
        <v>-1</v>
      </c>
      <c r="O47" s="9">
        <v>-0.5</v>
      </c>
      <c r="P47" s="4" t="s">
        <v>263</v>
      </c>
      <c r="Q47" s="9">
        <v>-0.5</v>
      </c>
      <c r="R47" s="9">
        <v>0</v>
      </c>
      <c r="S47" s="9">
        <f t="shared" si="14"/>
        <v>2.5</v>
      </c>
      <c r="T47" s="9">
        <f t="shared" si="15"/>
        <v>6.5</v>
      </c>
      <c r="U47" s="8">
        <f t="shared" si="16"/>
        <v>3</v>
      </c>
      <c r="V47" s="8">
        <f t="shared" si="17"/>
        <v>6.5</v>
      </c>
      <c r="W47" s="4">
        <f t="shared" si="18"/>
        <v>4.5</v>
      </c>
      <c r="X47" s="4">
        <f t="shared" si="19"/>
        <v>2</v>
      </c>
      <c r="Y47" s="4">
        <v>0</v>
      </c>
      <c r="Z47" t="s">
        <v>273</v>
      </c>
      <c r="AA47" t="s">
        <v>284</v>
      </c>
    </row>
    <row r="48" spans="1:27" x14ac:dyDescent="0.2">
      <c r="A48" s="4" t="s">
        <v>41</v>
      </c>
      <c r="B48" s="4" t="str">
        <f t="shared" si="10"/>
        <v>P</v>
      </c>
      <c r="C48" s="4" t="s">
        <v>6</v>
      </c>
      <c r="D48" s="4" t="str">
        <f t="shared" si="11"/>
        <v>C</v>
      </c>
      <c r="E48" s="4" t="s">
        <v>104</v>
      </c>
      <c r="F48" s="4" t="str">
        <f t="shared" si="12"/>
        <v>Hyp</v>
      </c>
      <c r="G48" s="4" t="s">
        <v>36</v>
      </c>
      <c r="H48" s="4" t="s">
        <v>147</v>
      </c>
      <c r="I48" s="4" t="s">
        <v>34</v>
      </c>
      <c r="J48" s="4" t="str">
        <f t="shared" si="13"/>
        <v>(C) Hypersaline brine ponds: Soil erosion following heavy rainfall - SW quality/TSS</v>
      </c>
      <c r="K48" s="9">
        <v>4</v>
      </c>
      <c r="L48" s="9">
        <v>6</v>
      </c>
      <c r="M48" s="4" t="s">
        <v>249</v>
      </c>
      <c r="N48" s="9">
        <v>-1</v>
      </c>
      <c r="O48" s="9">
        <v>0</v>
      </c>
      <c r="P48" s="4" t="s">
        <v>258</v>
      </c>
      <c r="Q48" s="9">
        <v>0</v>
      </c>
      <c r="R48" s="9">
        <v>0</v>
      </c>
      <c r="S48" s="9">
        <f t="shared" si="14"/>
        <v>3</v>
      </c>
      <c r="T48" s="9">
        <f t="shared" si="15"/>
        <v>6</v>
      </c>
      <c r="U48" s="8">
        <f t="shared" si="16"/>
        <v>3</v>
      </c>
      <c r="V48" s="8">
        <f t="shared" si="17"/>
        <v>6</v>
      </c>
      <c r="W48" s="4">
        <f t="shared" si="18"/>
        <v>4.5</v>
      </c>
      <c r="X48" s="4">
        <f t="shared" si="19"/>
        <v>1.5</v>
      </c>
      <c r="Y48" s="4">
        <v>1</v>
      </c>
      <c r="Z48" t="s">
        <v>273</v>
      </c>
      <c r="AA48" t="s">
        <v>280</v>
      </c>
    </row>
    <row r="49" spans="1:27" x14ac:dyDescent="0.2">
      <c r="A49" s="4" t="s">
        <v>41</v>
      </c>
      <c r="B49" s="4" t="str">
        <f t="shared" si="10"/>
        <v>P</v>
      </c>
      <c r="C49" s="4" t="s">
        <v>6</v>
      </c>
      <c r="D49" s="4" t="str">
        <f t="shared" si="11"/>
        <v>C</v>
      </c>
      <c r="E49" s="4" t="s">
        <v>160</v>
      </c>
      <c r="F49" s="4" t="str">
        <f t="shared" si="12"/>
        <v>Bri</v>
      </c>
      <c r="G49" s="4" t="s">
        <v>36</v>
      </c>
      <c r="H49" s="4" t="s">
        <v>147</v>
      </c>
      <c r="I49" s="4" t="s">
        <v>34</v>
      </c>
      <c r="J49" s="4" t="str">
        <f t="shared" si="13"/>
        <v>(C) Brine storage ponds, pumps and water disposal pipelines: Soil erosion following heavy rainfall - SW quality/TSS</v>
      </c>
      <c r="K49" s="9">
        <v>4</v>
      </c>
      <c r="L49" s="9">
        <v>6</v>
      </c>
      <c r="M49" s="4" t="s">
        <v>249</v>
      </c>
      <c r="N49" s="9">
        <v>-1</v>
      </c>
      <c r="O49" s="9">
        <v>0</v>
      </c>
      <c r="P49" s="4" t="s">
        <v>258</v>
      </c>
      <c r="Q49" s="9">
        <v>0</v>
      </c>
      <c r="R49" s="9">
        <v>0</v>
      </c>
      <c r="S49" s="9">
        <f t="shared" si="14"/>
        <v>3</v>
      </c>
      <c r="T49" s="9">
        <f t="shared" si="15"/>
        <v>6</v>
      </c>
      <c r="U49" s="8">
        <f t="shared" si="16"/>
        <v>3</v>
      </c>
      <c r="V49" s="8">
        <f t="shared" si="17"/>
        <v>6</v>
      </c>
      <c r="W49" s="4">
        <f t="shared" si="18"/>
        <v>4.5</v>
      </c>
      <c r="X49" s="4">
        <f t="shared" si="19"/>
        <v>1.5</v>
      </c>
      <c r="Y49" s="4">
        <v>1</v>
      </c>
      <c r="Z49" t="s">
        <v>273</v>
      </c>
      <c r="AA49" t="s">
        <v>280</v>
      </c>
    </row>
    <row r="50" spans="1:27" x14ac:dyDescent="0.2">
      <c r="A50" s="4" t="s">
        <v>41</v>
      </c>
      <c r="B50" s="4" t="str">
        <f t="shared" si="10"/>
        <v>P</v>
      </c>
      <c r="C50" s="4" t="s">
        <v>6</v>
      </c>
      <c r="D50" s="4" t="str">
        <f t="shared" si="11"/>
        <v>C</v>
      </c>
      <c r="E50" s="4" t="s">
        <v>113</v>
      </c>
      <c r="F50" s="4" t="str">
        <f t="shared" si="12"/>
        <v>Tre</v>
      </c>
      <c r="G50" s="4" t="s">
        <v>36</v>
      </c>
      <c r="H50" s="4" t="s">
        <v>147</v>
      </c>
      <c r="I50" s="4" t="s">
        <v>34</v>
      </c>
      <c r="J50" s="4" t="str">
        <f t="shared" si="13"/>
        <v>(C) Treated water pond: Soil erosion following heavy rainfall - SW quality/TSS</v>
      </c>
      <c r="K50" s="9">
        <v>4</v>
      </c>
      <c r="L50" s="9">
        <v>6</v>
      </c>
      <c r="M50" s="4" t="s">
        <v>249</v>
      </c>
      <c r="N50" s="9">
        <v>-1</v>
      </c>
      <c r="O50" s="9">
        <v>0</v>
      </c>
      <c r="P50" s="4" t="s">
        <v>258</v>
      </c>
      <c r="Q50" s="9">
        <v>0</v>
      </c>
      <c r="R50" s="9">
        <v>0</v>
      </c>
      <c r="S50" s="9">
        <f t="shared" si="14"/>
        <v>3</v>
      </c>
      <c r="T50" s="9">
        <f t="shared" si="15"/>
        <v>6</v>
      </c>
      <c r="U50" s="8">
        <f t="shared" si="16"/>
        <v>3</v>
      </c>
      <c r="V50" s="8">
        <f t="shared" si="17"/>
        <v>6</v>
      </c>
      <c r="W50" s="4">
        <f t="shared" si="18"/>
        <v>4.5</v>
      </c>
      <c r="X50" s="4">
        <f t="shared" si="19"/>
        <v>1.5</v>
      </c>
      <c r="Y50" s="4">
        <v>1</v>
      </c>
      <c r="Z50" t="s">
        <v>273</v>
      </c>
      <c r="AA50" t="s">
        <v>280</v>
      </c>
    </row>
    <row r="51" spans="1:27" x14ac:dyDescent="0.2">
      <c r="A51" s="4" t="s">
        <v>41</v>
      </c>
      <c r="B51" s="4" t="str">
        <f t="shared" si="10"/>
        <v>P</v>
      </c>
      <c r="C51" s="4" t="s">
        <v>6</v>
      </c>
      <c r="D51" s="4" t="str">
        <f t="shared" si="11"/>
        <v>C</v>
      </c>
      <c r="E51" s="4" t="s">
        <v>112</v>
      </c>
      <c r="F51" s="4" t="str">
        <f t="shared" si="12"/>
        <v>Wat</v>
      </c>
      <c r="G51" s="4" t="s">
        <v>36</v>
      </c>
      <c r="H51" s="4" t="s">
        <v>147</v>
      </c>
      <c r="I51" s="4" t="s">
        <v>34</v>
      </c>
      <c r="J51" s="4" t="str">
        <f t="shared" si="13"/>
        <v>(C) Water treatment plant (RO, fixed resin, fixed disc, electrochemical, etc): Soil erosion following heavy rainfall - SW quality/TSS</v>
      </c>
      <c r="K51" s="9">
        <v>4</v>
      </c>
      <c r="L51" s="9">
        <v>6</v>
      </c>
      <c r="M51" s="4" t="s">
        <v>249</v>
      </c>
      <c r="N51" s="9">
        <v>-1</v>
      </c>
      <c r="O51" s="9">
        <v>0</v>
      </c>
      <c r="P51" s="4" t="s">
        <v>258</v>
      </c>
      <c r="Q51" s="9">
        <v>0</v>
      </c>
      <c r="R51" s="9">
        <v>0</v>
      </c>
      <c r="S51" s="9">
        <f t="shared" si="14"/>
        <v>3</v>
      </c>
      <c r="T51" s="9">
        <f t="shared" si="15"/>
        <v>6</v>
      </c>
      <c r="U51" s="8">
        <f t="shared" si="16"/>
        <v>3</v>
      </c>
      <c r="V51" s="8">
        <f t="shared" si="17"/>
        <v>6</v>
      </c>
      <c r="W51" s="4">
        <f t="shared" si="18"/>
        <v>4.5</v>
      </c>
      <c r="X51" s="4">
        <f t="shared" si="19"/>
        <v>1.5</v>
      </c>
      <c r="Y51" s="4">
        <v>1</v>
      </c>
      <c r="Z51" t="s">
        <v>273</v>
      </c>
      <c r="AA51" t="s">
        <v>280</v>
      </c>
    </row>
    <row r="52" spans="1:27" x14ac:dyDescent="0.2">
      <c r="A52" s="4" t="s">
        <v>4</v>
      </c>
      <c r="B52" s="4" t="str">
        <f t="shared" si="10"/>
        <v>P</v>
      </c>
      <c r="C52" s="4" t="s">
        <v>12</v>
      </c>
      <c r="D52" s="4" t="str">
        <f t="shared" si="11"/>
        <v>P</v>
      </c>
      <c r="E52" s="4" t="s">
        <v>132</v>
      </c>
      <c r="F52" s="4" t="str">
        <f t="shared" si="12"/>
        <v>Tru</v>
      </c>
      <c r="G52" s="4" t="s">
        <v>138</v>
      </c>
      <c r="H52" s="4" t="s">
        <v>147</v>
      </c>
      <c r="I52" s="4" t="s">
        <v>115</v>
      </c>
      <c r="J52" s="4" t="str">
        <f t="shared" si="13"/>
        <v>(P) Trunk gas pipelines and associated easements (processing plant to town): Pipe failure - SW quality/Hydrocarbons</v>
      </c>
      <c r="K52" s="9">
        <v>3</v>
      </c>
      <c r="L52" s="9">
        <v>6</v>
      </c>
      <c r="M52" s="4" t="s">
        <v>245</v>
      </c>
      <c r="N52" s="9">
        <v>-2</v>
      </c>
      <c r="O52" s="9">
        <v>-1</v>
      </c>
      <c r="P52" s="4" t="s">
        <v>258</v>
      </c>
      <c r="Q52" s="9">
        <v>0</v>
      </c>
      <c r="R52" s="9">
        <v>2.5</v>
      </c>
      <c r="S52" s="9">
        <f t="shared" si="14"/>
        <v>1</v>
      </c>
      <c r="T52" s="9">
        <f t="shared" si="15"/>
        <v>7.5</v>
      </c>
      <c r="U52" s="8">
        <f t="shared" si="16"/>
        <v>1</v>
      </c>
      <c r="V52" s="8">
        <f t="shared" si="17"/>
        <v>5</v>
      </c>
      <c r="W52" s="4">
        <f t="shared" si="18"/>
        <v>4.25</v>
      </c>
      <c r="X52" s="4">
        <f t="shared" si="19"/>
        <v>3.25</v>
      </c>
      <c r="Y52" s="4">
        <v>0</v>
      </c>
      <c r="Z52" t="s">
        <v>273</v>
      </c>
      <c r="AA52" t="s">
        <v>284</v>
      </c>
    </row>
    <row r="53" spans="1:27" x14ac:dyDescent="0.2">
      <c r="A53" s="4" t="s">
        <v>5</v>
      </c>
      <c r="B53" s="4" t="str">
        <f t="shared" si="10"/>
        <v>R</v>
      </c>
      <c r="C53" s="4" t="s">
        <v>13</v>
      </c>
      <c r="D53" s="4" t="str">
        <f t="shared" si="11"/>
        <v>E</v>
      </c>
      <c r="E53" s="4" t="s">
        <v>153</v>
      </c>
      <c r="F53" s="4" t="str">
        <f t="shared" si="12"/>
        <v>Tem</v>
      </c>
      <c r="G53" s="4" t="s">
        <v>36</v>
      </c>
      <c r="H53" s="4" t="s">
        <v>147</v>
      </c>
      <c r="I53" s="4" t="s">
        <v>34</v>
      </c>
      <c r="J53" s="4" t="str">
        <f t="shared" si="13"/>
        <v>(E) Temporary  Accommodation, administration, workshop, depots, service facilities: Soil erosion following heavy rainfall - SW quality/TSS</v>
      </c>
      <c r="K53" s="9">
        <v>3</v>
      </c>
      <c r="L53" s="9">
        <v>4</v>
      </c>
      <c r="M53" s="4" t="s">
        <v>249</v>
      </c>
      <c r="N53" s="9">
        <v>-1</v>
      </c>
      <c r="O53" s="9">
        <v>0</v>
      </c>
      <c r="P53" s="4" t="s">
        <v>258</v>
      </c>
      <c r="Q53" s="9">
        <v>0</v>
      </c>
      <c r="R53" s="9">
        <v>2.5</v>
      </c>
      <c r="S53" s="9">
        <f t="shared" si="14"/>
        <v>2</v>
      </c>
      <c r="T53" s="9">
        <f t="shared" si="15"/>
        <v>6.5</v>
      </c>
      <c r="U53" s="8">
        <f t="shared" si="16"/>
        <v>2</v>
      </c>
      <c r="V53" s="8">
        <f t="shared" si="17"/>
        <v>4</v>
      </c>
      <c r="W53" s="4">
        <f t="shared" si="18"/>
        <v>4.25</v>
      </c>
      <c r="X53" s="4">
        <f t="shared" si="19"/>
        <v>2.25</v>
      </c>
      <c r="Y53" s="4">
        <v>1</v>
      </c>
      <c r="Z53" t="s">
        <v>273</v>
      </c>
      <c r="AA53" t="s">
        <v>280</v>
      </c>
    </row>
    <row r="54" spans="1:27" x14ac:dyDescent="0.2">
      <c r="A54" s="4" t="s">
        <v>5</v>
      </c>
      <c r="B54" s="4" t="str">
        <f t="shared" si="10"/>
        <v>R</v>
      </c>
      <c r="C54" s="4" t="s">
        <v>12</v>
      </c>
      <c r="D54" s="4" t="str">
        <f t="shared" si="11"/>
        <v>P</v>
      </c>
      <c r="E54" s="4" t="s">
        <v>161</v>
      </c>
      <c r="F54" s="4" t="str">
        <f t="shared" si="12"/>
        <v>Ope</v>
      </c>
      <c r="G54" s="4" t="s">
        <v>35</v>
      </c>
      <c r="H54" s="4" t="s">
        <v>241</v>
      </c>
      <c r="I54" s="4" t="s">
        <v>87</v>
      </c>
      <c r="J54" s="4" t="str">
        <f t="shared" si="13"/>
        <v>(P) Operation access roads and easements (e.g. for drilling rigs and equipment): Disruption of natural surface drainage - SW directional characteristics, SW volume, SW quality/TSS, SW flow</v>
      </c>
      <c r="K54" s="9">
        <v>3</v>
      </c>
      <c r="L54" s="9">
        <v>4</v>
      </c>
      <c r="M54" s="4" t="s">
        <v>251</v>
      </c>
      <c r="N54" s="9">
        <v>-1.5</v>
      </c>
      <c r="O54" s="9">
        <v>-0.5</v>
      </c>
      <c r="P54" s="4" t="s">
        <v>258</v>
      </c>
      <c r="Q54" s="9">
        <v>0</v>
      </c>
      <c r="R54" s="9">
        <v>3</v>
      </c>
      <c r="S54" s="9">
        <f t="shared" si="14"/>
        <v>1.5</v>
      </c>
      <c r="T54" s="9">
        <f t="shared" si="15"/>
        <v>6.5</v>
      </c>
      <c r="U54" s="8">
        <f t="shared" si="16"/>
        <v>1.5</v>
      </c>
      <c r="V54" s="8">
        <f t="shared" si="17"/>
        <v>3.5</v>
      </c>
      <c r="W54" s="4">
        <f t="shared" si="18"/>
        <v>4</v>
      </c>
      <c r="X54" s="4">
        <f t="shared" si="19"/>
        <v>2.5</v>
      </c>
      <c r="Y54" s="4">
        <v>1</v>
      </c>
      <c r="Z54" t="s">
        <v>272</v>
      </c>
      <c r="AA54" t="s">
        <v>279</v>
      </c>
    </row>
    <row r="55" spans="1:27" x14ac:dyDescent="0.2">
      <c r="A55" s="4" t="s">
        <v>41</v>
      </c>
      <c r="B55" s="4" t="str">
        <f t="shared" si="10"/>
        <v>P</v>
      </c>
      <c r="C55" s="4" t="s">
        <v>6</v>
      </c>
      <c r="D55" s="4" t="str">
        <f t="shared" si="11"/>
        <v>C</v>
      </c>
      <c r="E55" s="4" t="s">
        <v>43</v>
      </c>
      <c r="F55" s="4" t="str">
        <f t="shared" si="12"/>
        <v>Gas</v>
      </c>
      <c r="G55" s="4" t="s">
        <v>35</v>
      </c>
      <c r="H55" s="10" t="s">
        <v>190</v>
      </c>
      <c r="I55" s="10" t="s">
        <v>87</v>
      </c>
      <c r="J55" s="4" t="str">
        <f t="shared" si="13"/>
        <v>(C) Gas compression stations: Disruption of natural surface drainage - SW volume, SW quality/TSS, SW flow</v>
      </c>
      <c r="K55" s="9">
        <v>3</v>
      </c>
      <c r="L55" s="9">
        <v>4</v>
      </c>
      <c r="M55" s="4" t="s">
        <v>251</v>
      </c>
      <c r="N55" s="9">
        <v>-1.5</v>
      </c>
      <c r="O55" s="9">
        <v>-0.5</v>
      </c>
      <c r="P55" s="4" t="s">
        <v>258</v>
      </c>
      <c r="Q55" s="9">
        <v>0</v>
      </c>
      <c r="R55" s="9">
        <v>3</v>
      </c>
      <c r="S55" s="9">
        <f t="shared" si="14"/>
        <v>1.5</v>
      </c>
      <c r="T55" s="9">
        <f t="shared" si="15"/>
        <v>6.5</v>
      </c>
      <c r="U55" s="8">
        <f t="shared" si="16"/>
        <v>1.5</v>
      </c>
      <c r="V55" s="8">
        <f t="shared" si="17"/>
        <v>3.5</v>
      </c>
      <c r="W55" s="4">
        <f t="shared" si="18"/>
        <v>4</v>
      </c>
      <c r="X55" s="4">
        <f t="shared" si="19"/>
        <v>2.5</v>
      </c>
      <c r="Y55" s="4">
        <v>1</v>
      </c>
      <c r="Z55" t="s">
        <v>273</v>
      </c>
      <c r="AA55" t="s">
        <v>282</v>
      </c>
    </row>
    <row r="56" spans="1:27" x14ac:dyDescent="0.2">
      <c r="A56" s="4" t="s">
        <v>41</v>
      </c>
      <c r="B56" s="4" t="str">
        <f t="shared" si="10"/>
        <v>P</v>
      </c>
      <c r="C56" s="4" t="s">
        <v>6</v>
      </c>
      <c r="D56" s="4" t="str">
        <f t="shared" si="11"/>
        <v>C</v>
      </c>
      <c r="E56" s="4" t="s">
        <v>114</v>
      </c>
      <c r="F56" s="4" t="str">
        <f t="shared" si="12"/>
        <v>Pow</v>
      </c>
      <c r="G56" s="4" t="s">
        <v>35</v>
      </c>
      <c r="H56" s="10" t="s">
        <v>190</v>
      </c>
      <c r="I56" s="10" t="s">
        <v>87</v>
      </c>
      <c r="J56" s="4" t="str">
        <f t="shared" si="13"/>
        <v>(C) Power generation facility (for processing plant): Disruption of natural surface drainage - SW volume, SW quality/TSS, SW flow</v>
      </c>
      <c r="K56" s="9">
        <v>3</v>
      </c>
      <c r="L56" s="9">
        <v>4</v>
      </c>
      <c r="M56" s="4" t="s">
        <v>251</v>
      </c>
      <c r="N56" s="9">
        <v>-1.5</v>
      </c>
      <c r="O56" s="9">
        <v>-0.5</v>
      </c>
      <c r="P56" s="4" t="s">
        <v>258</v>
      </c>
      <c r="Q56" s="9">
        <v>0</v>
      </c>
      <c r="R56" s="9">
        <v>3</v>
      </c>
      <c r="S56" s="9">
        <f t="shared" si="14"/>
        <v>1.5</v>
      </c>
      <c r="T56" s="9">
        <f t="shared" si="15"/>
        <v>6.5</v>
      </c>
      <c r="U56" s="8">
        <f t="shared" si="16"/>
        <v>1.5</v>
      </c>
      <c r="V56" s="8">
        <f t="shared" si="17"/>
        <v>3.5</v>
      </c>
      <c r="W56" s="4">
        <f t="shared" si="18"/>
        <v>4</v>
      </c>
      <c r="X56" s="4">
        <f t="shared" si="19"/>
        <v>2.5</v>
      </c>
      <c r="Y56" s="4">
        <v>1</v>
      </c>
      <c r="Z56" t="s">
        <v>273</v>
      </c>
      <c r="AA56" t="s">
        <v>282</v>
      </c>
    </row>
    <row r="57" spans="1:27" x14ac:dyDescent="0.2">
      <c r="A57" s="4" t="s">
        <v>41</v>
      </c>
      <c r="B57" s="4" t="str">
        <f t="shared" si="10"/>
        <v>P</v>
      </c>
      <c r="C57" s="4" t="s">
        <v>6</v>
      </c>
      <c r="D57" s="4" t="str">
        <f t="shared" si="11"/>
        <v>C</v>
      </c>
      <c r="E57" s="4" t="s">
        <v>111</v>
      </c>
      <c r="F57" s="4" t="str">
        <f t="shared" si="12"/>
        <v>Gas</v>
      </c>
      <c r="G57" s="4" t="s">
        <v>36</v>
      </c>
      <c r="H57" s="4" t="s">
        <v>147</v>
      </c>
      <c r="I57" s="4" t="s">
        <v>34</v>
      </c>
      <c r="J57" s="4" t="str">
        <f t="shared" si="13"/>
        <v>(C) Gas processing plant : Soil erosion following heavy rainfall - SW quality/TSS</v>
      </c>
      <c r="K57" s="9">
        <v>4</v>
      </c>
      <c r="L57" s="9">
        <v>6</v>
      </c>
      <c r="M57" s="4" t="s">
        <v>249</v>
      </c>
      <c r="N57" s="9">
        <v>-2</v>
      </c>
      <c r="O57" s="9">
        <v>0</v>
      </c>
      <c r="P57" s="4" t="s">
        <v>258</v>
      </c>
      <c r="Q57" s="9">
        <v>0</v>
      </c>
      <c r="R57" s="9">
        <v>0</v>
      </c>
      <c r="S57" s="9">
        <f t="shared" si="14"/>
        <v>2</v>
      </c>
      <c r="T57" s="9">
        <f t="shared" si="15"/>
        <v>6</v>
      </c>
      <c r="U57" s="8">
        <f t="shared" si="16"/>
        <v>2</v>
      </c>
      <c r="V57" s="8">
        <f t="shared" si="17"/>
        <v>6</v>
      </c>
      <c r="W57" s="4">
        <f t="shared" si="18"/>
        <v>4</v>
      </c>
      <c r="X57" s="4">
        <f t="shared" si="19"/>
        <v>2</v>
      </c>
      <c r="Y57" s="4">
        <v>1</v>
      </c>
      <c r="Z57" t="s">
        <v>273</v>
      </c>
      <c r="AA57" t="s">
        <v>280</v>
      </c>
    </row>
    <row r="58" spans="1:27" x14ac:dyDescent="0.2">
      <c r="A58" s="4" t="s">
        <v>3</v>
      </c>
      <c r="B58" s="4" t="str">
        <f t="shared" si="10"/>
        <v>W</v>
      </c>
      <c r="C58" s="4" t="s">
        <v>6</v>
      </c>
      <c r="D58" s="4" t="str">
        <f t="shared" si="11"/>
        <v>C</v>
      </c>
      <c r="E58" s="4" t="s">
        <v>10</v>
      </c>
      <c r="F58" s="4" t="str">
        <f t="shared" si="12"/>
        <v>Sit</v>
      </c>
      <c r="G58" s="4" t="s">
        <v>35</v>
      </c>
      <c r="H58" s="4" t="s">
        <v>241</v>
      </c>
      <c r="I58" s="4" t="s">
        <v>87</v>
      </c>
      <c r="J58" s="4" t="str">
        <f t="shared" si="13"/>
        <v>(C) Site preparation: Disruption of natural surface drainage - SW directional characteristics, SW volume, SW quality/TSS, SW flow</v>
      </c>
      <c r="K58" s="9">
        <v>3</v>
      </c>
      <c r="L58" s="9">
        <v>5</v>
      </c>
      <c r="M58" s="4" t="s">
        <v>251</v>
      </c>
      <c r="N58" s="9">
        <v>-1</v>
      </c>
      <c r="O58" s="9">
        <v>1</v>
      </c>
      <c r="P58" s="4" t="s">
        <v>258</v>
      </c>
      <c r="Q58" s="9">
        <v>0</v>
      </c>
      <c r="R58" s="9">
        <v>0</v>
      </c>
      <c r="S58" s="9">
        <f t="shared" si="14"/>
        <v>2</v>
      </c>
      <c r="T58" s="9">
        <f t="shared" si="15"/>
        <v>6</v>
      </c>
      <c r="U58" s="8">
        <f t="shared" si="16"/>
        <v>2</v>
      </c>
      <c r="V58" s="8">
        <f t="shared" si="17"/>
        <v>6</v>
      </c>
      <c r="W58" s="4">
        <f t="shared" si="18"/>
        <v>4</v>
      </c>
      <c r="X58" s="4">
        <f t="shared" si="19"/>
        <v>2</v>
      </c>
      <c r="Y58" s="4">
        <v>1</v>
      </c>
      <c r="Z58" t="s">
        <v>272</v>
      </c>
      <c r="AA58" t="s">
        <v>279</v>
      </c>
    </row>
    <row r="59" spans="1:27" x14ac:dyDescent="0.2">
      <c r="A59" s="4" t="s">
        <v>3</v>
      </c>
      <c r="B59" s="4" t="str">
        <f t="shared" si="10"/>
        <v>W</v>
      </c>
      <c r="C59" s="4" t="s">
        <v>6</v>
      </c>
      <c r="D59" s="4" t="str">
        <f t="shared" si="11"/>
        <v>C</v>
      </c>
      <c r="E59" s="4" t="s">
        <v>167</v>
      </c>
      <c r="F59" s="4" t="str">
        <f t="shared" si="12"/>
        <v>Hyd</v>
      </c>
      <c r="G59" s="4" t="s">
        <v>67</v>
      </c>
      <c r="H59" s="4" t="s">
        <v>66</v>
      </c>
      <c r="I59" s="4" t="s">
        <v>66</v>
      </c>
      <c r="J59" s="4" t="str">
        <f t="shared" si="13"/>
        <v>(C) Hydraulic fracturing: Changing non-target aquifer properties (physical or chemical) - Aquifer properties/Aquifer properties</v>
      </c>
      <c r="K59" s="9">
        <v>4</v>
      </c>
      <c r="L59" s="9">
        <v>5</v>
      </c>
      <c r="M59" s="4" t="s">
        <v>244</v>
      </c>
      <c r="N59" s="9">
        <v>-2</v>
      </c>
      <c r="O59" s="9">
        <v>-1</v>
      </c>
      <c r="P59" s="4" t="s">
        <v>258</v>
      </c>
      <c r="Q59" s="9">
        <v>0.5</v>
      </c>
      <c r="R59" s="9">
        <v>1.5</v>
      </c>
      <c r="S59" s="9">
        <f t="shared" si="14"/>
        <v>2.5</v>
      </c>
      <c r="T59" s="9">
        <f t="shared" si="15"/>
        <v>5.5</v>
      </c>
      <c r="U59" s="8">
        <f t="shared" si="16"/>
        <v>2</v>
      </c>
      <c r="V59" s="8">
        <f t="shared" si="17"/>
        <v>4</v>
      </c>
      <c r="W59" s="4">
        <f t="shared" si="18"/>
        <v>4</v>
      </c>
      <c r="X59" s="4">
        <f t="shared" si="19"/>
        <v>1.5</v>
      </c>
      <c r="Y59" s="4">
        <v>0</v>
      </c>
      <c r="Z59" t="s">
        <v>272</v>
      </c>
      <c r="AA59" t="s">
        <v>458</v>
      </c>
    </row>
    <row r="60" spans="1:27" x14ac:dyDescent="0.2">
      <c r="A60" s="4" t="s">
        <v>41</v>
      </c>
      <c r="B60" s="4" t="str">
        <f t="shared" si="10"/>
        <v>P</v>
      </c>
      <c r="C60" s="4" t="s">
        <v>6</v>
      </c>
      <c r="D60" s="4" t="str">
        <f t="shared" si="11"/>
        <v>C</v>
      </c>
      <c r="E60" s="4" t="s">
        <v>43</v>
      </c>
      <c r="F60" s="4" t="str">
        <f t="shared" si="12"/>
        <v>Gas</v>
      </c>
      <c r="G60" s="4" t="s">
        <v>36</v>
      </c>
      <c r="H60" s="4" t="s">
        <v>147</v>
      </c>
      <c r="I60" s="4" t="s">
        <v>34</v>
      </c>
      <c r="J60" s="4" t="str">
        <f t="shared" si="13"/>
        <v>(C) Gas compression stations: Soil erosion following heavy rainfall - SW quality/TSS</v>
      </c>
      <c r="K60" s="9">
        <v>4</v>
      </c>
      <c r="L60" s="9">
        <v>5</v>
      </c>
      <c r="M60" s="4" t="s">
        <v>249</v>
      </c>
      <c r="N60" s="9">
        <v>-1</v>
      </c>
      <c r="O60" s="9">
        <v>0</v>
      </c>
      <c r="P60" s="4" t="s">
        <v>258</v>
      </c>
      <c r="Q60" s="9">
        <v>0</v>
      </c>
      <c r="R60" s="9">
        <v>0</v>
      </c>
      <c r="S60" s="9">
        <f t="shared" si="14"/>
        <v>3</v>
      </c>
      <c r="T60" s="9">
        <f t="shared" si="15"/>
        <v>5</v>
      </c>
      <c r="U60" s="8">
        <f t="shared" si="16"/>
        <v>3</v>
      </c>
      <c r="V60" s="8">
        <f t="shared" si="17"/>
        <v>5</v>
      </c>
      <c r="W60" s="4">
        <f t="shared" si="18"/>
        <v>4</v>
      </c>
      <c r="X60" s="4">
        <f t="shared" si="19"/>
        <v>1</v>
      </c>
      <c r="Y60" s="4">
        <v>1</v>
      </c>
      <c r="Z60" t="s">
        <v>273</v>
      </c>
      <c r="AA60" t="s">
        <v>280</v>
      </c>
    </row>
    <row r="61" spans="1:27" x14ac:dyDescent="0.2">
      <c r="A61" s="4" t="s">
        <v>41</v>
      </c>
      <c r="B61" s="4" t="str">
        <f t="shared" si="10"/>
        <v>P</v>
      </c>
      <c r="C61" s="4" t="s">
        <v>6</v>
      </c>
      <c r="D61" s="4" t="str">
        <f t="shared" si="11"/>
        <v>C</v>
      </c>
      <c r="E61" s="4" t="s">
        <v>154</v>
      </c>
      <c r="F61" s="4" t="str">
        <f t="shared" si="12"/>
        <v>Gas</v>
      </c>
      <c r="G61" s="4" t="s">
        <v>36</v>
      </c>
      <c r="H61" s="4" t="s">
        <v>147</v>
      </c>
      <c r="I61" s="4" t="s">
        <v>34</v>
      </c>
      <c r="J61" s="4" t="str">
        <f t="shared" si="13"/>
        <v>(C) Gas-gathering  pipeline networks : Soil erosion following heavy rainfall - SW quality/TSS</v>
      </c>
      <c r="K61" s="9">
        <v>4</v>
      </c>
      <c r="L61" s="9">
        <v>5</v>
      </c>
      <c r="M61" s="4" t="s">
        <v>249</v>
      </c>
      <c r="N61" s="9">
        <v>-1</v>
      </c>
      <c r="O61" s="9">
        <v>0</v>
      </c>
      <c r="P61" s="4" t="s">
        <v>258</v>
      </c>
      <c r="Q61" s="9">
        <v>0</v>
      </c>
      <c r="R61" s="9">
        <v>0</v>
      </c>
      <c r="S61" s="9">
        <f t="shared" si="14"/>
        <v>3</v>
      </c>
      <c r="T61" s="9">
        <f t="shared" si="15"/>
        <v>5</v>
      </c>
      <c r="U61" s="8">
        <f t="shared" si="16"/>
        <v>3</v>
      </c>
      <c r="V61" s="8">
        <f t="shared" si="17"/>
        <v>5</v>
      </c>
      <c r="W61" s="4">
        <f t="shared" si="18"/>
        <v>4</v>
      </c>
      <c r="X61" s="4">
        <f t="shared" si="19"/>
        <v>1</v>
      </c>
      <c r="Y61" s="4">
        <v>1</v>
      </c>
      <c r="Z61" t="s">
        <v>273</v>
      </c>
      <c r="AA61" t="s">
        <v>280</v>
      </c>
    </row>
    <row r="62" spans="1:27" x14ac:dyDescent="0.2">
      <c r="A62" s="4" t="s">
        <v>41</v>
      </c>
      <c r="B62" s="4" t="str">
        <f t="shared" si="10"/>
        <v>P</v>
      </c>
      <c r="C62" s="4" t="s">
        <v>6</v>
      </c>
      <c r="D62" s="4" t="str">
        <f t="shared" si="11"/>
        <v>C</v>
      </c>
      <c r="E62" s="4" t="s">
        <v>114</v>
      </c>
      <c r="F62" s="4" t="str">
        <f t="shared" si="12"/>
        <v>Pow</v>
      </c>
      <c r="G62" s="4" t="s">
        <v>36</v>
      </c>
      <c r="H62" s="4" t="s">
        <v>147</v>
      </c>
      <c r="I62" s="4" t="s">
        <v>34</v>
      </c>
      <c r="J62" s="4" t="str">
        <f t="shared" si="13"/>
        <v>(C) Power generation facility (for processing plant): Soil erosion following heavy rainfall - SW quality/TSS</v>
      </c>
      <c r="K62" s="9">
        <v>4</v>
      </c>
      <c r="L62" s="9">
        <v>5</v>
      </c>
      <c r="M62" s="4" t="s">
        <v>249</v>
      </c>
      <c r="N62" s="9">
        <v>-1</v>
      </c>
      <c r="O62" s="9">
        <v>0</v>
      </c>
      <c r="P62" s="4" t="s">
        <v>258</v>
      </c>
      <c r="Q62" s="9">
        <v>0</v>
      </c>
      <c r="R62" s="9">
        <v>0</v>
      </c>
      <c r="S62" s="9">
        <f t="shared" si="14"/>
        <v>3</v>
      </c>
      <c r="T62" s="9">
        <f t="shared" si="15"/>
        <v>5</v>
      </c>
      <c r="U62" s="8">
        <f t="shared" si="16"/>
        <v>3</v>
      </c>
      <c r="V62" s="8">
        <f t="shared" si="17"/>
        <v>5</v>
      </c>
      <c r="W62" s="4">
        <f t="shared" si="18"/>
        <v>4</v>
      </c>
      <c r="X62" s="4">
        <f t="shared" si="19"/>
        <v>1</v>
      </c>
      <c r="Y62" s="4">
        <v>1</v>
      </c>
      <c r="Z62" t="s">
        <v>273</v>
      </c>
      <c r="AA62" t="s">
        <v>280</v>
      </c>
    </row>
    <row r="63" spans="1:27" x14ac:dyDescent="0.2">
      <c r="A63" s="4" t="s">
        <v>41</v>
      </c>
      <c r="B63" s="4" t="str">
        <f t="shared" si="10"/>
        <v>P</v>
      </c>
      <c r="C63" s="4" t="s">
        <v>12</v>
      </c>
      <c r="D63" s="4" t="str">
        <f t="shared" si="11"/>
        <v>P</v>
      </c>
      <c r="E63" s="4" t="s">
        <v>127</v>
      </c>
      <c r="F63" s="4" t="str">
        <f t="shared" si="12"/>
        <v>Tre</v>
      </c>
      <c r="G63" s="4" t="s">
        <v>128</v>
      </c>
      <c r="H63" s="4" t="s">
        <v>217</v>
      </c>
      <c r="I63" s="4" t="s">
        <v>218</v>
      </c>
      <c r="J63" s="4" t="str">
        <f t="shared" si="13"/>
        <v>(P) Treated co-produced water disposal: Discharge to river  (via first or third party) - SW quality, SW flow, GW quality/SW flow, SW quality, TSS, GW quality</v>
      </c>
      <c r="K63" s="9">
        <v>3</v>
      </c>
      <c r="L63" s="9">
        <v>4</v>
      </c>
      <c r="M63" s="4" t="s">
        <v>221</v>
      </c>
      <c r="N63" s="9">
        <v>0.5</v>
      </c>
      <c r="O63" s="9">
        <v>1</v>
      </c>
      <c r="P63" s="4" t="s">
        <v>263</v>
      </c>
      <c r="Q63" s="9">
        <v>-0.5</v>
      </c>
      <c r="R63" s="9">
        <v>0</v>
      </c>
      <c r="S63" s="9">
        <f t="shared" si="14"/>
        <v>3</v>
      </c>
      <c r="T63" s="9">
        <f t="shared" si="15"/>
        <v>5</v>
      </c>
      <c r="U63" s="8">
        <f t="shared" si="16"/>
        <v>3.5</v>
      </c>
      <c r="V63" s="8">
        <f t="shared" si="17"/>
        <v>5</v>
      </c>
      <c r="W63" s="4">
        <f t="shared" si="18"/>
        <v>4</v>
      </c>
      <c r="X63" s="4">
        <f t="shared" si="19"/>
        <v>1</v>
      </c>
      <c r="Y63" s="4">
        <v>1</v>
      </c>
      <c r="Z63" t="s">
        <v>290</v>
      </c>
      <c r="AA63" t="s">
        <v>277</v>
      </c>
    </row>
    <row r="64" spans="1:27" x14ac:dyDescent="0.2">
      <c r="A64" s="4" t="s">
        <v>3</v>
      </c>
      <c r="B64" s="4" t="str">
        <f t="shared" si="10"/>
        <v>W</v>
      </c>
      <c r="C64" s="4" t="s">
        <v>12</v>
      </c>
      <c r="D64" s="4" t="str">
        <f t="shared" si="11"/>
        <v>P</v>
      </c>
      <c r="E64" s="4" t="s">
        <v>216</v>
      </c>
      <c r="F64" s="4" t="str">
        <f t="shared" si="12"/>
        <v>Tre</v>
      </c>
      <c r="G64" s="4" t="s">
        <v>84</v>
      </c>
      <c r="H64" s="4" t="s">
        <v>217</v>
      </c>
      <c r="I64" s="4" t="s">
        <v>218</v>
      </c>
      <c r="J64" s="4" t="str">
        <f t="shared" si="13"/>
        <v>(P) Treated co-produced water storage, processing and disposal: Discharge to river - SW quality, SW flow, GW quality/SW flow, SW quality, TSS, GW quality</v>
      </c>
      <c r="K64" s="9">
        <v>3</v>
      </c>
      <c r="L64" s="9">
        <v>4</v>
      </c>
      <c r="M64" s="4" t="s">
        <v>221</v>
      </c>
      <c r="N64" s="9">
        <v>0.5</v>
      </c>
      <c r="O64" s="9">
        <v>1</v>
      </c>
      <c r="P64" s="4" t="s">
        <v>263</v>
      </c>
      <c r="Q64" s="9">
        <v>-0.5</v>
      </c>
      <c r="R64" s="9">
        <v>0</v>
      </c>
      <c r="S64" s="9">
        <f t="shared" si="14"/>
        <v>3</v>
      </c>
      <c r="T64" s="9">
        <f t="shared" si="15"/>
        <v>5</v>
      </c>
      <c r="U64" s="8">
        <f t="shared" si="16"/>
        <v>3.5</v>
      </c>
      <c r="V64" s="8">
        <f t="shared" si="17"/>
        <v>5</v>
      </c>
      <c r="W64" s="4">
        <f t="shared" si="18"/>
        <v>4</v>
      </c>
      <c r="X64" s="4">
        <f t="shared" si="19"/>
        <v>1</v>
      </c>
      <c r="Y64" s="4">
        <v>1</v>
      </c>
      <c r="Z64" t="s">
        <v>290</v>
      </c>
      <c r="AA64" t="s">
        <v>277</v>
      </c>
    </row>
    <row r="65" spans="1:27" x14ac:dyDescent="0.2">
      <c r="A65" s="4" t="s">
        <v>41</v>
      </c>
      <c r="B65" s="4" t="str">
        <f t="shared" si="10"/>
        <v>P</v>
      </c>
      <c r="C65" s="4" t="s">
        <v>12</v>
      </c>
      <c r="D65" s="4" t="str">
        <f t="shared" si="11"/>
        <v>P</v>
      </c>
      <c r="E65" s="4" t="s">
        <v>154</v>
      </c>
      <c r="F65" s="4" t="str">
        <f t="shared" si="12"/>
        <v>Gas</v>
      </c>
      <c r="G65" s="4" t="s">
        <v>116</v>
      </c>
      <c r="H65" s="4" t="s">
        <v>147</v>
      </c>
      <c r="I65" s="4" t="s">
        <v>115</v>
      </c>
      <c r="J65" s="4" t="str">
        <f t="shared" si="13"/>
        <v>(P) Gas-gathering  pipeline networks : Pipeline failure - SW quality/Hydrocarbons</v>
      </c>
      <c r="K65" s="9">
        <v>3</v>
      </c>
      <c r="L65" s="9">
        <v>5</v>
      </c>
      <c r="M65" s="4" t="s">
        <v>245</v>
      </c>
      <c r="N65" s="9">
        <v>-2</v>
      </c>
      <c r="O65" s="9">
        <v>-1</v>
      </c>
      <c r="P65" s="4" t="s">
        <v>258</v>
      </c>
      <c r="Q65" s="9">
        <v>0</v>
      </c>
      <c r="R65" s="9">
        <v>2.5</v>
      </c>
      <c r="S65" s="9">
        <f t="shared" si="14"/>
        <v>1</v>
      </c>
      <c r="T65" s="9">
        <f t="shared" si="15"/>
        <v>6.5</v>
      </c>
      <c r="U65" s="8">
        <f t="shared" si="16"/>
        <v>1</v>
      </c>
      <c r="V65" s="8">
        <f t="shared" si="17"/>
        <v>4</v>
      </c>
      <c r="W65" s="4">
        <f t="shared" si="18"/>
        <v>3.75</v>
      </c>
      <c r="X65" s="4">
        <f t="shared" si="19"/>
        <v>2.75</v>
      </c>
      <c r="Y65" s="4">
        <v>0</v>
      </c>
      <c r="Z65" t="s">
        <v>273</v>
      </c>
      <c r="AA65" t="s">
        <v>284</v>
      </c>
    </row>
    <row r="66" spans="1:27" x14ac:dyDescent="0.2">
      <c r="A66" s="4" t="s">
        <v>4</v>
      </c>
      <c r="B66" s="4" t="str">
        <f t="shared" ref="B66:B97" si="20">LEFT(A66,1)</f>
        <v>P</v>
      </c>
      <c r="C66" s="4" t="s">
        <v>12</v>
      </c>
      <c r="D66" s="4" t="str">
        <f t="shared" ref="D66:D97" si="21">LEFT(C66,1)</f>
        <v>P</v>
      </c>
      <c r="E66" s="4" t="s">
        <v>133</v>
      </c>
      <c r="F66" s="4" t="str">
        <f t="shared" ref="F66:F97" si="22">LEFT(E66,3)</f>
        <v>Fre</v>
      </c>
      <c r="G66" s="4" t="s">
        <v>138</v>
      </c>
      <c r="H66" s="4" t="s">
        <v>212</v>
      </c>
      <c r="I66" s="4" t="s">
        <v>103</v>
      </c>
      <c r="J66" s="4" t="str">
        <f t="shared" ref="J66:J97" si="23">"("&amp;D66&amp;") "&amp;E66&amp;": "&amp;G66&amp;" - "&amp;H66&amp;"/"&amp;I66</f>
        <v>(P) Fresh water (RO Permeate) pipelines, pumps and reticulation systems (Water leaving processing plant - to external i.e. Town): Pipe failure - SW quality, SW flow/TDS, Hydrocarbons</v>
      </c>
      <c r="K66" s="9">
        <v>3</v>
      </c>
      <c r="L66" s="9">
        <v>5</v>
      </c>
      <c r="M66" s="4" t="s">
        <v>245</v>
      </c>
      <c r="N66" s="9">
        <v>-2</v>
      </c>
      <c r="O66" s="9">
        <v>-1</v>
      </c>
      <c r="P66" s="4" t="s">
        <v>258</v>
      </c>
      <c r="Q66" s="9">
        <v>0</v>
      </c>
      <c r="R66" s="9">
        <v>2.5</v>
      </c>
      <c r="S66" s="9">
        <f t="shared" ref="S66:S97" si="24">K66+N66+Q66</f>
        <v>1</v>
      </c>
      <c r="T66" s="9">
        <f t="shared" ref="T66:T97" si="25">L66+O66+R66</f>
        <v>6.5</v>
      </c>
      <c r="U66" s="8">
        <f t="shared" ref="U66:U97" si="26">$K66+$N66</f>
        <v>1</v>
      </c>
      <c r="V66" s="8">
        <f t="shared" ref="V66:V97" si="27">$L66+$O66</f>
        <v>4</v>
      </c>
      <c r="W66" s="4">
        <f t="shared" ref="W66:W97" si="28">T66-(T66-S66)/2</f>
        <v>3.75</v>
      </c>
      <c r="X66" s="4">
        <f t="shared" ref="X66:X97" si="29">(T66-S66)/2</f>
        <v>2.75</v>
      </c>
      <c r="Y66" s="4">
        <v>0</v>
      </c>
      <c r="Z66" t="s">
        <v>273</v>
      </c>
      <c r="AA66" t="s">
        <v>284</v>
      </c>
    </row>
    <row r="67" spans="1:27" x14ac:dyDescent="0.2">
      <c r="A67" s="4" t="s">
        <v>4</v>
      </c>
      <c r="B67" s="4" t="str">
        <f t="shared" si="20"/>
        <v>P</v>
      </c>
      <c r="C67" s="4" t="s">
        <v>12</v>
      </c>
      <c r="D67" s="4" t="str">
        <f t="shared" si="21"/>
        <v>P</v>
      </c>
      <c r="E67" s="4" t="s">
        <v>169</v>
      </c>
      <c r="F67" s="4" t="str">
        <f t="shared" si="22"/>
        <v>Gas</v>
      </c>
      <c r="G67" s="4" t="s">
        <v>138</v>
      </c>
      <c r="H67" s="4" t="s">
        <v>212</v>
      </c>
      <c r="I67" s="4" t="s">
        <v>103</v>
      </c>
      <c r="J67" s="4" t="str">
        <f t="shared" si="23"/>
        <v>(P) Gas and water-gathering pipeline networks (well to processing plant): Pipe failure - SW quality, SW flow/TDS, Hydrocarbons</v>
      </c>
      <c r="K67" s="9">
        <v>3</v>
      </c>
      <c r="L67" s="9">
        <v>5</v>
      </c>
      <c r="M67" s="4" t="s">
        <v>245</v>
      </c>
      <c r="N67" s="9">
        <v>-2</v>
      </c>
      <c r="O67" s="9">
        <v>-1</v>
      </c>
      <c r="P67" s="4" t="s">
        <v>258</v>
      </c>
      <c r="Q67" s="9">
        <v>0</v>
      </c>
      <c r="R67" s="9">
        <v>2.5</v>
      </c>
      <c r="S67" s="9">
        <f t="shared" si="24"/>
        <v>1</v>
      </c>
      <c r="T67" s="9">
        <f t="shared" si="25"/>
        <v>6.5</v>
      </c>
      <c r="U67" s="8">
        <f t="shared" si="26"/>
        <v>1</v>
      </c>
      <c r="V67" s="8">
        <f t="shared" si="27"/>
        <v>4</v>
      </c>
      <c r="W67" s="4">
        <f t="shared" si="28"/>
        <v>3.75</v>
      </c>
      <c r="X67" s="4">
        <f t="shared" si="29"/>
        <v>2.75</v>
      </c>
      <c r="Y67" s="4">
        <v>0</v>
      </c>
      <c r="Z67" t="s">
        <v>273</v>
      </c>
      <c r="AA67" t="s">
        <v>284</v>
      </c>
    </row>
    <row r="68" spans="1:27" x14ac:dyDescent="0.2">
      <c r="A68" s="4" t="s">
        <v>4</v>
      </c>
      <c r="B68" s="4" t="str">
        <f t="shared" si="20"/>
        <v>P</v>
      </c>
      <c r="C68" s="4" t="s">
        <v>12</v>
      </c>
      <c r="D68" s="4" t="str">
        <f t="shared" si="21"/>
        <v>P</v>
      </c>
      <c r="E68" s="4" t="s">
        <v>134</v>
      </c>
      <c r="F68" s="4" t="str">
        <f t="shared" si="22"/>
        <v>Tre</v>
      </c>
      <c r="G68" s="4" t="s">
        <v>138</v>
      </c>
      <c r="H68" s="4" t="s">
        <v>212</v>
      </c>
      <c r="I68" s="4" t="s">
        <v>103</v>
      </c>
      <c r="J68" s="4" t="str">
        <f t="shared" si="23"/>
        <v>(P) Treated co-produced water pipelines and pumps: Pipe failure - SW quality, SW flow/TDS, Hydrocarbons</v>
      </c>
      <c r="K68" s="9">
        <v>3</v>
      </c>
      <c r="L68" s="9">
        <v>5</v>
      </c>
      <c r="M68" s="4" t="s">
        <v>245</v>
      </c>
      <c r="N68" s="9">
        <v>-2</v>
      </c>
      <c r="O68" s="9">
        <v>-1</v>
      </c>
      <c r="P68" s="4" t="s">
        <v>258</v>
      </c>
      <c r="Q68" s="9">
        <v>0</v>
      </c>
      <c r="R68" s="9">
        <v>2.5</v>
      </c>
      <c r="S68" s="9">
        <f t="shared" si="24"/>
        <v>1</v>
      </c>
      <c r="T68" s="9">
        <f t="shared" si="25"/>
        <v>6.5</v>
      </c>
      <c r="U68" s="8">
        <f t="shared" si="26"/>
        <v>1</v>
      </c>
      <c r="V68" s="8">
        <f t="shared" si="27"/>
        <v>4</v>
      </c>
      <c r="W68" s="4">
        <f t="shared" si="28"/>
        <v>3.75</v>
      </c>
      <c r="X68" s="4">
        <f t="shared" si="29"/>
        <v>2.75</v>
      </c>
      <c r="Y68" s="4">
        <v>0</v>
      </c>
      <c r="Z68" t="s">
        <v>273</v>
      </c>
      <c r="AA68" t="s">
        <v>284</v>
      </c>
    </row>
    <row r="69" spans="1:27" x14ac:dyDescent="0.2">
      <c r="A69" s="4" t="s">
        <v>5</v>
      </c>
      <c r="B69" s="4" t="str">
        <f t="shared" si="20"/>
        <v>R</v>
      </c>
      <c r="C69" s="4" t="s">
        <v>13</v>
      </c>
      <c r="D69" s="4" t="str">
        <f t="shared" si="21"/>
        <v>E</v>
      </c>
      <c r="E69" s="4" t="s">
        <v>162</v>
      </c>
      <c r="F69" s="4" t="str">
        <f t="shared" si="22"/>
        <v>Con</v>
      </c>
      <c r="G69" s="4" t="s">
        <v>150</v>
      </c>
      <c r="H69" s="4" t="s">
        <v>94</v>
      </c>
      <c r="I69" s="4" t="s">
        <v>94</v>
      </c>
      <c r="J69" s="4" t="str">
        <f t="shared" si="23"/>
        <v>(E) Construction of access roads and easements (e.g. for drilling rigs and equipment): Disruption to natural surface water course (e.g. creek crossing) - SW flow/SW flow</v>
      </c>
      <c r="K69" s="9">
        <v>3</v>
      </c>
      <c r="L69" s="9">
        <v>4</v>
      </c>
      <c r="M69" s="4" t="s">
        <v>250</v>
      </c>
      <c r="N69" s="9">
        <v>0</v>
      </c>
      <c r="O69" s="9">
        <v>1</v>
      </c>
      <c r="P69" s="4" t="s">
        <v>258</v>
      </c>
      <c r="Q69" s="9">
        <v>-0.5</v>
      </c>
      <c r="R69" s="9">
        <v>0</v>
      </c>
      <c r="S69" s="9">
        <f t="shared" si="24"/>
        <v>2.5</v>
      </c>
      <c r="T69" s="9">
        <f t="shared" si="25"/>
        <v>5</v>
      </c>
      <c r="U69" s="8">
        <f t="shared" si="26"/>
        <v>3</v>
      </c>
      <c r="V69" s="8">
        <f t="shared" si="27"/>
        <v>5</v>
      </c>
      <c r="W69" s="4">
        <f t="shared" si="28"/>
        <v>3.75</v>
      </c>
      <c r="X69" s="4">
        <f t="shared" si="29"/>
        <v>1.25</v>
      </c>
      <c r="Y69" s="4">
        <v>1</v>
      </c>
      <c r="Z69" t="s">
        <v>272</v>
      </c>
      <c r="AA69" t="s">
        <v>279</v>
      </c>
    </row>
    <row r="70" spans="1:27" x14ac:dyDescent="0.2">
      <c r="A70" s="4" t="s">
        <v>3</v>
      </c>
      <c r="B70" s="4" t="str">
        <f t="shared" si="20"/>
        <v>W</v>
      </c>
      <c r="C70" s="4" t="s">
        <v>13</v>
      </c>
      <c r="D70" s="4" t="str">
        <f t="shared" si="21"/>
        <v>E</v>
      </c>
      <c r="E70" s="4" t="s">
        <v>60</v>
      </c>
      <c r="F70" s="4" t="str">
        <f t="shared" si="22"/>
        <v>Pum</v>
      </c>
      <c r="G70" s="4" t="s">
        <v>61</v>
      </c>
      <c r="H70" s="4" t="s">
        <v>237</v>
      </c>
      <c r="I70" s="4" t="s">
        <v>237</v>
      </c>
      <c r="J70" s="4" t="str">
        <f t="shared" si="23"/>
        <v>(E) Pump testing: Reduction in pressure head - change in GW pressure/change in GW pressure</v>
      </c>
      <c r="K70" s="9">
        <v>3</v>
      </c>
      <c r="L70" s="9">
        <v>4</v>
      </c>
      <c r="M70" s="4" t="s">
        <v>250</v>
      </c>
      <c r="N70" s="9">
        <v>-0.5</v>
      </c>
      <c r="O70" s="9">
        <v>0.5</v>
      </c>
      <c r="P70" s="4" t="s">
        <v>258</v>
      </c>
      <c r="Q70" s="9">
        <v>0</v>
      </c>
      <c r="R70" s="9">
        <v>0.5</v>
      </c>
      <c r="S70" s="9">
        <f t="shared" si="24"/>
        <v>2.5</v>
      </c>
      <c r="T70" s="9">
        <f t="shared" si="25"/>
        <v>5</v>
      </c>
      <c r="U70" s="8">
        <f t="shared" si="26"/>
        <v>2.5</v>
      </c>
      <c r="V70" s="8">
        <f t="shared" si="27"/>
        <v>4.5</v>
      </c>
      <c r="W70" s="4">
        <f t="shared" si="28"/>
        <v>3.75</v>
      </c>
      <c r="X70" s="4">
        <f t="shared" si="29"/>
        <v>1.25</v>
      </c>
      <c r="Y70" s="4">
        <v>1</v>
      </c>
      <c r="Z70" t="s">
        <v>272</v>
      </c>
      <c r="AA70" t="s">
        <v>278</v>
      </c>
    </row>
    <row r="71" spans="1:27" x14ac:dyDescent="0.2">
      <c r="A71" s="4" t="s">
        <v>41</v>
      </c>
      <c r="B71" s="4" t="str">
        <f t="shared" si="20"/>
        <v>P</v>
      </c>
      <c r="C71" s="4" t="s">
        <v>6</v>
      </c>
      <c r="D71" s="4" t="str">
        <f t="shared" si="21"/>
        <v>C</v>
      </c>
      <c r="E71" s="4" t="s">
        <v>42</v>
      </c>
      <c r="F71" s="4" t="str">
        <f t="shared" si="22"/>
        <v>Fue</v>
      </c>
      <c r="G71" s="4" t="s">
        <v>35</v>
      </c>
      <c r="H71" s="4" t="s">
        <v>188</v>
      </c>
      <c r="I71" s="4" t="s">
        <v>227</v>
      </c>
      <c r="J71" s="4" t="str">
        <f t="shared" si="23"/>
        <v>(C) Fuel and oil storage facilities: Disruption of natural surface drainage - SW volume, SW quality, GW quantity/TSS, SW flow, TDS</v>
      </c>
      <c r="K71" s="9">
        <v>3</v>
      </c>
      <c r="L71" s="9">
        <v>3</v>
      </c>
      <c r="M71" s="4" t="s">
        <v>251</v>
      </c>
      <c r="N71" s="9">
        <v>-1.5</v>
      </c>
      <c r="O71" s="9">
        <v>-0.5</v>
      </c>
      <c r="P71" s="4" t="s">
        <v>258</v>
      </c>
      <c r="Q71" s="9">
        <v>0</v>
      </c>
      <c r="R71" s="9">
        <v>3</v>
      </c>
      <c r="S71" s="9">
        <f t="shared" si="24"/>
        <v>1.5</v>
      </c>
      <c r="T71" s="9">
        <f t="shared" si="25"/>
        <v>5.5</v>
      </c>
      <c r="U71" s="8">
        <f t="shared" si="26"/>
        <v>1.5</v>
      </c>
      <c r="V71" s="8">
        <f t="shared" si="27"/>
        <v>2.5</v>
      </c>
      <c r="W71" s="4">
        <f t="shared" si="28"/>
        <v>3.5</v>
      </c>
      <c r="X71" s="4">
        <f t="shared" si="29"/>
        <v>2</v>
      </c>
      <c r="Y71" s="4">
        <v>1</v>
      </c>
      <c r="Z71" t="s">
        <v>273</v>
      </c>
      <c r="AA71" t="s">
        <v>282</v>
      </c>
    </row>
    <row r="72" spans="1:27" x14ac:dyDescent="0.2">
      <c r="A72" s="4" t="s">
        <v>41</v>
      </c>
      <c r="B72" s="4" t="str">
        <f t="shared" si="20"/>
        <v>P</v>
      </c>
      <c r="C72" s="4" t="s">
        <v>12</v>
      </c>
      <c r="D72" s="4" t="str">
        <f t="shared" si="21"/>
        <v>P</v>
      </c>
      <c r="E72" s="4" t="s">
        <v>127</v>
      </c>
      <c r="F72" s="4" t="str">
        <f t="shared" si="22"/>
        <v>Tre</v>
      </c>
      <c r="G72" s="4" t="s">
        <v>83</v>
      </c>
      <c r="H72" s="4" t="s">
        <v>217</v>
      </c>
      <c r="I72" s="4" t="s">
        <v>218</v>
      </c>
      <c r="J72" s="4" t="str">
        <f t="shared" si="23"/>
        <v>(P) Treated co-produced water disposal: Discharge to river following heavy rainfall - SW quality, SW flow, GW quality/SW flow, SW quality, TSS, GW quality</v>
      </c>
      <c r="K72" s="9">
        <v>4</v>
      </c>
      <c r="L72" s="9">
        <v>5</v>
      </c>
      <c r="M72" s="4" t="s">
        <v>223</v>
      </c>
      <c r="N72" s="9">
        <v>-1</v>
      </c>
      <c r="O72" s="9">
        <v>-0.5</v>
      </c>
      <c r="P72" s="4" t="s">
        <v>263</v>
      </c>
      <c r="Q72" s="9">
        <v>-0.5</v>
      </c>
      <c r="R72" s="9">
        <v>0</v>
      </c>
      <c r="S72" s="9">
        <f t="shared" si="24"/>
        <v>2.5</v>
      </c>
      <c r="T72" s="9">
        <f t="shared" si="25"/>
        <v>4.5</v>
      </c>
      <c r="U72" s="8">
        <f t="shared" si="26"/>
        <v>3</v>
      </c>
      <c r="V72" s="8">
        <f t="shared" si="27"/>
        <v>4.5</v>
      </c>
      <c r="W72" s="4">
        <f t="shared" si="28"/>
        <v>3.5</v>
      </c>
      <c r="X72" s="4">
        <f t="shared" si="29"/>
        <v>1</v>
      </c>
      <c r="Y72" s="4">
        <v>0</v>
      </c>
      <c r="Z72" t="s">
        <v>272</v>
      </c>
      <c r="AA72" s="15" t="s">
        <v>457</v>
      </c>
    </row>
    <row r="73" spans="1:27" x14ac:dyDescent="0.2">
      <c r="A73" s="4" t="s">
        <v>3</v>
      </c>
      <c r="B73" s="4" t="str">
        <f t="shared" si="20"/>
        <v>W</v>
      </c>
      <c r="C73" s="4" t="s">
        <v>12</v>
      </c>
      <c r="D73" s="4" t="str">
        <f t="shared" si="21"/>
        <v>P</v>
      </c>
      <c r="E73" s="4" t="s">
        <v>216</v>
      </c>
      <c r="F73" s="4" t="str">
        <f t="shared" si="22"/>
        <v>Tre</v>
      </c>
      <c r="G73" s="4" t="s">
        <v>83</v>
      </c>
      <c r="H73" s="4" t="s">
        <v>217</v>
      </c>
      <c r="I73" s="4" t="s">
        <v>218</v>
      </c>
      <c r="J73" s="4" t="str">
        <f t="shared" si="23"/>
        <v>(P) Treated co-produced water storage, processing and disposal: Discharge to river following heavy rainfall - SW quality, SW flow, GW quality/SW flow, SW quality, TSS, GW quality</v>
      </c>
      <c r="K73" s="9">
        <v>4</v>
      </c>
      <c r="L73" s="9">
        <v>5</v>
      </c>
      <c r="M73" s="4" t="s">
        <v>223</v>
      </c>
      <c r="N73" s="9">
        <v>-1</v>
      </c>
      <c r="O73" s="9">
        <v>-0.5</v>
      </c>
      <c r="P73" s="4" t="s">
        <v>263</v>
      </c>
      <c r="Q73" s="9">
        <v>-0.5</v>
      </c>
      <c r="R73" s="9">
        <v>0</v>
      </c>
      <c r="S73" s="9">
        <f t="shared" si="24"/>
        <v>2.5</v>
      </c>
      <c r="T73" s="9">
        <f t="shared" si="25"/>
        <v>4.5</v>
      </c>
      <c r="U73" s="8">
        <f t="shared" si="26"/>
        <v>3</v>
      </c>
      <c r="V73" s="8">
        <f t="shared" si="27"/>
        <v>4.5</v>
      </c>
      <c r="W73" s="4">
        <f t="shared" si="28"/>
        <v>3.5</v>
      </c>
      <c r="X73" s="4">
        <f t="shared" si="29"/>
        <v>1</v>
      </c>
      <c r="Y73" s="4">
        <v>0</v>
      </c>
      <c r="Z73" t="s">
        <v>272</v>
      </c>
      <c r="AA73" t="s">
        <v>457</v>
      </c>
    </row>
    <row r="74" spans="1:27" x14ac:dyDescent="0.2">
      <c r="A74" s="4" t="s">
        <v>41</v>
      </c>
      <c r="B74" s="4" t="str">
        <f t="shared" si="20"/>
        <v>P</v>
      </c>
      <c r="C74" s="4" t="s">
        <v>12</v>
      </c>
      <c r="D74" s="4" t="str">
        <f t="shared" si="21"/>
        <v>P</v>
      </c>
      <c r="E74" s="4" t="s">
        <v>104</v>
      </c>
      <c r="F74" s="4" t="str">
        <f t="shared" si="22"/>
        <v>Hyp</v>
      </c>
      <c r="G74" s="4" t="s">
        <v>120</v>
      </c>
      <c r="H74" s="4" t="s">
        <v>191</v>
      </c>
      <c r="I74" s="4" t="s">
        <v>195</v>
      </c>
      <c r="J74" s="4" t="str">
        <f t="shared" si="23"/>
        <v>(P) Hypersaline brine ponds: Containment failure - SW quality, GW quality/TSS, TDS, pH, Pollutants (e.g. metals/trace elements/sulfides/phosphorous)</v>
      </c>
      <c r="K74" s="9">
        <v>3</v>
      </c>
      <c r="L74" s="9">
        <v>8</v>
      </c>
      <c r="M74" s="4" t="s">
        <v>248</v>
      </c>
      <c r="N74" s="9">
        <v>-2.5</v>
      </c>
      <c r="O74" s="9">
        <v>-1</v>
      </c>
      <c r="P74" s="4" t="s">
        <v>258</v>
      </c>
      <c r="Q74" s="9">
        <v>-0.5</v>
      </c>
      <c r="R74" s="9">
        <v>-0.5</v>
      </c>
      <c r="S74" s="9">
        <f t="shared" si="24"/>
        <v>0</v>
      </c>
      <c r="T74" s="9">
        <f t="shared" si="25"/>
        <v>6.5</v>
      </c>
      <c r="U74" s="8">
        <f t="shared" si="26"/>
        <v>0.5</v>
      </c>
      <c r="V74" s="8">
        <f t="shared" si="27"/>
        <v>7</v>
      </c>
      <c r="W74" s="4">
        <f t="shared" si="28"/>
        <v>3.25</v>
      </c>
      <c r="X74" s="4">
        <f t="shared" si="29"/>
        <v>3.25</v>
      </c>
      <c r="Y74" s="4">
        <v>0</v>
      </c>
      <c r="Z74" t="s">
        <v>273</v>
      </c>
      <c r="AA74" t="s">
        <v>284</v>
      </c>
    </row>
    <row r="75" spans="1:27" x14ac:dyDescent="0.2">
      <c r="A75" s="4" t="s">
        <v>3</v>
      </c>
      <c r="B75" s="4" t="str">
        <f t="shared" si="20"/>
        <v>W</v>
      </c>
      <c r="C75" s="4" t="s">
        <v>6</v>
      </c>
      <c r="D75" s="4" t="str">
        <f t="shared" si="21"/>
        <v>C</v>
      </c>
      <c r="E75" s="4" t="s">
        <v>9</v>
      </c>
      <c r="F75" s="4" t="str">
        <f t="shared" si="22"/>
        <v>Dri</v>
      </c>
      <c r="G75" s="4" t="s">
        <v>170</v>
      </c>
      <c r="H75" s="4" t="s">
        <v>88</v>
      </c>
      <c r="I75" s="4" t="s">
        <v>202</v>
      </c>
      <c r="J75" s="4" t="str">
        <f t="shared" si="23"/>
        <v>(C) Drilling and logging: Imbalance of mud pressure between well and aquifer - GW quality/TSS, Drilling mud products, TDS</v>
      </c>
      <c r="K75" s="9">
        <v>3</v>
      </c>
      <c r="L75" s="9">
        <v>5</v>
      </c>
      <c r="M75" s="4" t="s">
        <v>52</v>
      </c>
      <c r="N75" s="9">
        <v>-1.5</v>
      </c>
      <c r="O75" s="9">
        <v>0</v>
      </c>
      <c r="P75" s="4" t="s">
        <v>258</v>
      </c>
      <c r="Q75" s="9">
        <v>-0.5</v>
      </c>
      <c r="R75" s="9">
        <v>0.5</v>
      </c>
      <c r="S75" s="9">
        <f t="shared" si="24"/>
        <v>1</v>
      </c>
      <c r="T75" s="9">
        <f t="shared" si="25"/>
        <v>5.5</v>
      </c>
      <c r="U75" s="8">
        <f t="shared" si="26"/>
        <v>1.5</v>
      </c>
      <c r="V75" s="8">
        <f t="shared" si="27"/>
        <v>5</v>
      </c>
      <c r="W75" s="4">
        <f t="shared" si="28"/>
        <v>3.25</v>
      </c>
      <c r="X75" s="4">
        <f t="shared" si="29"/>
        <v>2.25</v>
      </c>
      <c r="Y75" s="4">
        <v>1</v>
      </c>
      <c r="Z75" t="s">
        <v>272</v>
      </c>
      <c r="AA75" t="s">
        <v>278</v>
      </c>
    </row>
    <row r="76" spans="1:27" x14ac:dyDescent="0.2">
      <c r="A76" s="4" t="s">
        <v>3</v>
      </c>
      <c r="B76" s="4" t="str">
        <f t="shared" si="20"/>
        <v>W</v>
      </c>
      <c r="C76" s="4" t="s">
        <v>6</v>
      </c>
      <c r="D76" s="4" t="str">
        <f t="shared" si="21"/>
        <v>C</v>
      </c>
      <c r="E76" s="4" t="s">
        <v>166</v>
      </c>
      <c r="F76" s="4" t="str">
        <f t="shared" si="22"/>
        <v>Hyd</v>
      </c>
      <c r="G76" s="4" t="s">
        <v>178</v>
      </c>
      <c r="H76" s="4" t="s">
        <v>147</v>
      </c>
      <c r="I76" s="4" t="s">
        <v>208</v>
      </c>
      <c r="J76" s="4" t="str">
        <f t="shared" si="23"/>
        <v>(C) Hydraulic fracturing concentrate delivery: Spillage: prior to dilution on site - SW quality/Hydrocarbons, TDS, Hydraulic fracturing chemicals</v>
      </c>
      <c r="K76" s="9">
        <v>3</v>
      </c>
      <c r="L76" s="9">
        <v>5</v>
      </c>
      <c r="M76" s="4" t="s">
        <v>244</v>
      </c>
      <c r="N76" s="9">
        <v>-1</v>
      </c>
      <c r="O76" s="9">
        <v>0</v>
      </c>
      <c r="P76" s="4" t="s">
        <v>259</v>
      </c>
      <c r="Q76" s="9">
        <v>-0.5</v>
      </c>
      <c r="R76" s="9">
        <v>0</v>
      </c>
      <c r="S76" s="9">
        <f t="shared" si="24"/>
        <v>1.5</v>
      </c>
      <c r="T76" s="9">
        <f t="shared" si="25"/>
        <v>5</v>
      </c>
      <c r="U76" s="8">
        <f t="shared" si="26"/>
        <v>2</v>
      </c>
      <c r="V76" s="8">
        <f t="shared" si="27"/>
        <v>5</v>
      </c>
      <c r="W76" s="4">
        <f t="shared" si="28"/>
        <v>3.25</v>
      </c>
      <c r="X76" s="4">
        <f t="shared" si="29"/>
        <v>1.75</v>
      </c>
      <c r="Y76" s="4">
        <v>0</v>
      </c>
      <c r="Z76" t="s">
        <v>273</v>
      </c>
      <c r="AA76" t="s">
        <v>284</v>
      </c>
    </row>
    <row r="77" spans="1:27" x14ac:dyDescent="0.2">
      <c r="A77" s="4" t="s">
        <v>5</v>
      </c>
      <c r="B77" s="4" t="str">
        <f t="shared" si="20"/>
        <v>R</v>
      </c>
      <c r="C77" s="4" t="s">
        <v>12</v>
      </c>
      <c r="D77" s="4" t="str">
        <f t="shared" si="21"/>
        <v>P</v>
      </c>
      <c r="E77" s="4" t="s">
        <v>161</v>
      </c>
      <c r="F77" s="4" t="str">
        <f t="shared" si="22"/>
        <v>Ope</v>
      </c>
      <c r="G77" s="4" t="s">
        <v>150</v>
      </c>
      <c r="H77" s="4" t="s">
        <v>94</v>
      </c>
      <c r="I77" s="4" t="s">
        <v>94</v>
      </c>
      <c r="J77" s="4" t="str">
        <f t="shared" si="23"/>
        <v>(P) Operation access roads and easements (e.g. for drilling rigs and equipment): Disruption to natural surface water course (e.g. creek crossing) - SW flow/SW flow</v>
      </c>
      <c r="K77" s="9">
        <v>3</v>
      </c>
      <c r="L77" s="9">
        <v>5</v>
      </c>
      <c r="M77" s="4" t="s">
        <v>250</v>
      </c>
      <c r="N77" s="9">
        <v>-1</v>
      </c>
      <c r="O77" s="9">
        <v>0</v>
      </c>
      <c r="P77" s="4" t="s">
        <v>258</v>
      </c>
      <c r="Q77" s="9">
        <v>-0.5</v>
      </c>
      <c r="R77" s="9">
        <v>0</v>
      </c>
      <c r="S77" s="9">
        <f t="shared" si="24"/>
        <v>1.5</v>
      </c>
      <c r="T77" s="9">
        <f t="shared" si="25"/>
        <v>5</v>
      </c>
      <c r="U77" s="8">
        <f t="shared" si="26"/>
        <v>2</v>
      </c>
      <c r="V77" s="8">
        <f t="shared" si="27"/>
        <v>5</v>
      </c>
      <c r="W77" s="4">
        <f t="shared" si="28"/>
        <v>3.25</v>
      </c>
      <c r="X77" s="4">
        <f t="shared" si="29"/>
        <v>1.75</v>
      </c>
      <c r="Y77" s="4">
        <v>1</v>
      </c>
      <c r="Z77" t="s">
        <v>272</v>
      </c>
      <c r="AA77" t="s">
        <v>279</v>
      </c>
    </row>
    <row r="78" spans="1:27" x14ac:dyDescent="0.2">
      <c r="A78" s="4" t="s">
        <v>3</v>
      </c>
      <c r="B78" s="4" t="str">
        <f t="shared" si="20"/>
        <v>W</v>
      </c>
      <c r="C78" s="4" t="s">
        <v>6</v>
      </c>
      <c r="D78" s="4" t="str">
        <f t="shared" si="21"/>
        <v>C</v>
      </c>
      <c r="E78" s="4" t="s">
        <v>108</v>
      </c>
      <c r="F78" s="4" t="str">
        <f t="shared" si="22"/>
        <v>Gro</v>
      </c>
      <c r="G78" s="4" t="s">
        <v>105</v>
      </c>
      <c r="H78" s="4" t="s">
        <v>147</v>
      </c>
      <c r="I78" s="4" t="s">
        <v>204</v>
      </c>
      <c r="J78" s="4" t="str">
        <f t="shared" si="23"/>
        <v>(C) Groundwater monitoring bore construction: Spillage - SW quality/Hydrocarbons, TDS, Drilling fluids, Drilling mud products</v>
      </c>
      <c r="K78" s="9">
        <v>3</v>
      </c>
      <c r="L78" s="9">
        <v>4</v>
      </c>
      <c r="M78" s="4" t="s">
        <v>244</v>
      </c>
      <c r="N78" s="9">
        <v>-0.5</v>
      </c>
      <c r="O78" s="9">
        <v>0.5</v>
      </c>
      <c r="P78" s="4" t="s">
        <v>259</v>
      </c>
      <c r="Q78" s="9">
        <v>-0.5</v>
      </c>
      <c r="R78" s="9">
        <v>0</v>
      </c>
      <c r="S78" s="9">
        <f t="shared" si="24"/>
        <v>2</v>
      </c>
      <c r="T78" s="9">
        <f t="shared" si="25"/>
        <v>4.5</v>
      </c>
      <c r="U78" s="8">
        <f t="shared" si="26"/>
        <v>2.5</v>
      </c>
      <c r="V78" s="8">
        <f t="shared" si="27"/>
        <v>4.5</v>
      </c>
      <c r="W78" s="4">
        <f t="shared" si="28"/>
        <v>3.25</v>
      </c>
      <c r="X78" s="4">
        <f t="shared" si="29"/>
        <v>1.25</v>
      </c>
      <c r="Y78" s="4">
        <v>0</v>
      </c>
      <c r="Z78" t="s">
        <v>273</v>
      </c>
      <c r="AA78" t="s">
        <v>284</v>
      </c>
    </row>
    <row r="79" spans="1:27" x14ac:dyDescent="0.2">
      <c r="A79" s="4" t="s">
        <v>3</v>
      </c>
      <c r="B79" s="4" t="str">
        <f t="shared" si="20"/>
        <v>W</v>
      </c>
      <c r="C79" s="4" t="s">
        <v>6</v>
      </c>
      <c r="D79" s="4" t="str">
        <f t="shared" si="21"/>
        <v>C</v>
      </c>
      <c r="E79" s="4" t="s">
        <v>73</v>
      </c>
      <c r="F79" s="4" t="str">
        <f t="shared" si="22"/>
        <v>Pum</v>
      </c>
      <c r="G79" s="4" t="s">
        <v>105</v>
      </c>
      <c r="H79" s="4" t="s">
        <v>147</v>
      </c>
      <c r="I79" s="4" t="s">
        <v>204</v>
      </c>
      <c r="J79" s="4" t="str">
        <f t="shared" si="23"/>
        <v>(C) Pump and well head installation: Spillage - SW quality/Hydrocarbons, TDS, Drilling fluids, Drilling mud products</v>
      </c>
      <c r="K79" s="9">
        <v>3</v>
      </c>
      <c r="L79" s="9">
        <v>4</v>
      </c>
      <c r="M79" s="4" t="s">
        <v>244</v>
      </c>
      <c r="N79" s="9">
        <v>-0.5</v>
      </c>
      <c r="O79" s="9">
        <v>0.5</v>
      </c>
      <c r="P79" s="4" t="s">
        <v>259</v>
      </c>
      <c r="Q79" s="9">
        <v>-0.5</v>
      </c>
      <c r="R79" s="9">
        <v>0</v>
      </c>
      <c r="S79" s="9">
        <f t="shared" si="24"/>
        <v>2</v>
      </c>
      <c r="T79" s="9">
        <f t="shared" si="25"/>
        <v>4.5</v>
      </c>
      <c r="U79" s="8">
        <f t="shared" si="26"/>
        <v>2.5</v>
      </c>
      <c r="V79" s="8">
        <f t="shared" si="27"/>
        <v>4.5</v>
      </c>
      <c r="W79" s="4">
        <f t="shared" si="28"/>
        <v>3.25</v>
      </c>
      <c r="X79" s="4">
        <f t="shared" si="29"/>
        <v>1.25</v>
      </c>
      <c r="Y79" s="4">
        <v>0</v>
      </c>
      <c r="Z79" t="s">
        <v>273</v>
      </c>
      <c r="AA79" t="s">
        <v>284</v>
      </c>
    </row>
    <row r="80" spans="1:27" x14ac:dyDescent="0.2">
      <c r="A80" s="4" t="s">
        <v>3</v>
      </c>
      <c r="B80" s="4" t="str">
        <f t="shared" si="20"/>
        <v>W</v>
      </c>
      <c r="C80" s="4" t="s">
        <v>6</v>
      </c>
      <c r="D80" s="4" t="str">
        <f t="shared" si="21"/>
        <v>C</v>
      </c>
      <c r="E80" s="4" t="s">
        <v>25</v>
      </c>
      <c r="F80" s="4" t="str">
        <f t="shared" si="22"/>
        <v>Mat</v>
      </c>
      <c r="G80" s="4" t="s">
        <v>177</v>
      </c>
      <c r="H80" s="4" t="s">
        <v>147</v>
      </c>
      <c r="I80" s="4" t="s">
        <v>234</v>
      </c>
      <c r="J80" s="4" t="str">
        <f t="shared" si="23"/>
        <v>(C) Materials delivery and storage: Spillage: on site - SW quality/Drilling mud products, Cement, Hydrocarbons</v>
      </c>
      <c r="K80" s="9">
        <v>3</v>
      </c>
      <c r="L80" s="9">
        <v>4</v>
      </c>
      <c r="M80" s="4" t="s">
        <v>244</v>
      </c>
      <c r="N80" s="9">
        <v>-0.5</v>
      </c>
      <c r="O80" s="9">
        <v>0.5</v>
      </c>
      <c r="P80" s="4" t="s">
        <v>259</v>
      </c>
      <c r="Q80" s="9">
        <v>-0.5</v>
      </c>
      <c r="R80" s="9">
        <v>0</v>
      </c>
      <c r="S80" s="9">
        <f t="shared" si="24"/>
        <v>2</v>
      </c>
      <c r="T80" s="9">
        <f t="shared" si="25"/>
        <v>4.5</v>
      </c>
      <c r="U80" s="8">
        <f t="shared" si="26"/>
        <v>2.5</v>
      </c>
      <c r="V80" s="8">
        <f t="shared" si="27"/>
        <v>4.5</v>
      </c>
      <c r="W80" s="4">
        <f t="shared" si="28"/>
        <v>3.25</v>
      </c>
      <c r="X80" s="4">
        <f t="shared" si="29"/>
        <v>1.25</v>
      </c>
      <c r="Y80" s="4">
        <v>0</v>
      </c>
      <c r="Z80" t="s">
        <v>273</v>
      </c>
      <c r="AA80" t="s">
        <v>284</v>
      </c>
    </row>
    <row r="81" spans="1:27" x14ac:dyDescent="0.2">
      <c r="A81" s="4" t="s">
        <v>3</v>
      </c>
      <c r="B81" s="4" t="str">
        <f t="shared" si="20"/>
        <v>W</v>
      </c>
      <c r="C81" s="4" t="s">
        <v>6</v>
      </c>
      <c r="D81" s="4" t="str">
        <f t="shared" si="21"/>
        <v>C</v>
      </c>
      <c r="E81" s="4" t="s">
        <v>159</v>
      </c>
      <c r="F81" s="4" t="str">
        <f t="shared" si="22"/>
        <v>Sur</v>
      </c>
      <c r="G81" s="4" t="s">
        <v>56</v>
      </c>
      <c r="H81" s="4" t="s">
        <v>191</v>
      </c>
      <c r="I81" s="4" t="s">
        <v>202</v>
      </c>
      <c r="J81" s="4" t="str">
        <f t="shared" si="23"/>
        <v>(C) Surface water and mud storage and evaporation: Overflow and/or loss of containment - SW quality, GW quality/TSS, Drilling mud products, TDS</v>
      </c>
      <c r="K81" s="9">
        <v>4</v>
      </c>
      <c r="L81" s="9">
        <v>5</v>
      </c>
      <c r="M81" s="4" t="s">
        <v>247</v>
      </c>
      <c r="N81" s="9">
        <v>-1.5</v>
      </c>
      <c r="O81" s="9">
        <v>-0.5</v>
      </c>
      <c r="P81" s="4" t="s">
        <v>258</v>
      </c>
      <c r="Q81" s="9">
        <v>-0.5</v>
      </c>
      <c r="R81" s="9">
        <v>0</v>
      </c>
      <c r="S81" s="9">
        <f t="shared" si="24"/>
        <v>2</v>
      </c>
      <c r="T81" s="9">
        <f t="shared" si="25"/>
        <v>4.5</v>
      </c>
      <c r="U81" s="8">
        <f t="shared" si="26"/>
        <v>2.5</v>
      </c>
      <c r="V81" s="8">
        <f t="shared" si="27"/>
        <v>4.5</v>
      </c>
      <c r="W81" s="4">
        <f t="shared" si="28"/>
        <v>3.25</v>
      </c>
      <c r="X81" s="4">
        <f t="shared" si="29"/>
        <v>1.25</v>
      </c>
      <c r="Y81" s="4">
        <v>0</v>
      </c>
      <c r="Z81" t="s">
        <v>273</v>
      </c>
      <c r="AA81" t="s">
        <v>288</v>
      </c>
    </row>
    <row r="82" spans="1:27" x14ac:dyDescent="0.2">
      <c r="A82" s="4" t="s">
        <v>3</v>
      </c>
      <c r="B82" s="4" t="str">
        <f t="shared" si="20"/>
        <v>W</v>
      </c>
      <c r="C82" s="4" t="s">
        <v>13</v>
      </c>
      <c r="D82" s="4" t="str">
        <f t="shared" si="21"/>
        <v>E</v>
      </c>
      <c r="E82" s="4" t="s">
        <v>25</v>
      </c>
      <c r="F82" s="4" t="str">
        <f t="shared" si="22"/>
        <v>Mat</v>
      </c>
      <c r="G82" s="4" t="s">
        <v>105</v>
      </c>
      <c r="H82" s="4" t="s">
        <v>147</v>
      </c>
      <c r="I82" s="4" t="s">
        <v>202</v>
      </c>
      <c r="J82" s="4" t="str">
        <f t="shared" si="23"/>
        <v>(E) Materials delivery and storage: Spillage - SW quality/TSS, Drilling mud products, TDS</v>
      </c>
      <c r="K82" s="9">
        <v>3</v>
      </c>
      <c r="L82" s="9">
        <v>4</v>
      </c>
      <c r="M82" s="4" t="s">
        <v>244</v>
      </c>
      <c r="N82" s="9">
        <v>-0.5</v>
      </c>
      <c r="O82" s="9">
        <v>0.5</v>
      </c>
      <c r="P82" s="4" t="s">
        <v>258</v>
      </c>
      <c r="Q82" s="9">
        <v>-0.5</v>
      </c>
      <c r="R82" s="9">
        <v>0</v>
      </c>
      <c r="S82" s="9">
        <f t="shared" si="24"/>
        <v>2</v>
      </c>
      <c r="T82" s="9">
        <f t="shared" si="25"/>
        <v>4.5</v>
      </c>
      <c r="U82" s="8">
        <f t="shared" si="26"/>
        <v>2.5</v>
      </c>
      <c r="V82" s="8">
        <f t="shared" si="27"/>
        <v>4.5</v>
      </c>
      <c r="W82" s="4">
        <f t="shared" si="28"/>
        <v>3.25</v>
      </c>
      <c r="X82" s="4">
        <f t="shared" si="29"/>
        <v>1.25</v>
      </c>
      <c r="Y82" s="4">
        <v>0</v>
      </c>
      <c r="Z82" t="s">
        <v>273</v>
      </c>
      <c r="AA82" t="s">
        <v>284</v>
      </c>
    </row>
    <row r="83" spans="1:27" x14ac:dyDescent="0.2">
      <c r="A83" s="4" t="s">
        <v>41</v>
      </c>
      <c r="B83" s="4" t="str">
        <f t="shared" si="20"/>
        <v>P</v>
      </c>
      <c r="C83" s="4" t="s">
        <v>12</v>
      </c>
      <c r="D83" s="4" t="str">
        <f t="shared" si="21"/>
        <v>P</v>
      </c>
      <c r="E83" s="4" t="s">
        <v>25</v>
      </c>
      <c r="F83" s="4" t="str">
        <f t="shared" si="22"/>
        <v>Mat</v>
      </c>
      <c r="G83" s="4" t="s">
        <v>105</v>
      </c>
      <c r="H83" s="4" t="s">
        <v>191</v>
      </c>
      <c r="I83" s="4" t="s">
        <v>202</v>
      </c>
      <c r="J83" s="4" t="str">
        <f t="shared" si="23"/>
        <v>(P) Materials delivery and storage: Spillage - SW quality, GW quality/TSS, Drilling mud products, TDS</v>
      </c>
      <c r="K83" s="9">
        <v>3</v>
      </c>
      <c r="L83" s="9">
        <v>4</v>
      </c>
      <c r="M83" s="4" t="s">
        <v>244</v>
      </c>
      <c r="N83" s="9">
        <v>-0.5</v>
      </c>
      <c r="O83" s="9">
        <v>0.5</v>
      </c>
      <c r="P83" s="4" t="s">
        <v>258</v>
      </c>
      <c r="Q83" s="9">
        <v>-0.5</v>
      </c>
      <c r="R83" s="9">
        <v>0</v>
      </c>
      <c r="S83" s="9">
        <f t="shared" si="24"/>
        <v>2</v>
      </c>
      <c r="T83" s="9">
        <f t="shared" si="25"/>
        <v>4.5</v>
      </c>
      <c r="U83" s="8">
        <f t="shared" si="26"/>
        <v>2.5</v>
      </c>
      <c r="V83" s="8">
        <f t="shared" si="27"/>
        <v>4.5</v>
      </c>
      <c r="W83" s="4">
        <f t="shared" si="28"/>
        <v>3.25</v>
      </c>
      <c r="X83" s="4">
        <f t="shared" si="29"/>
        <v>1.25</v>
      </c>
      <c r="Y83" s="4">
        <v>0</v>
      </c>
      <c r="Z83" t="s">
        <v>273</v>
      </c>
      <c r="AA83" t="s">
        <v>284</v>
      </c>
    </row>
    <row r="84" spans="1:27" x14ac:dyDescent="0.2">
      <c r="A84" s="4" t="s">
        <v>3</v>
      </c>
      <c r="B84" s="4" t="str">
        <f t="shared" si="20"/>
        <v>W</v>
      </c>
      <c r="C84" s="4" t="s">
        <v>6</v>
      </c>
      <c r="D84" s="4" t="str">
        <f t="shared" si="21"/>
        <v>C</v>
      </c>
      <c r="E84" s="4" t="s">
        <v>72</v>
      </c>
      <c r="F84" s="4" t="str">
        <f t="shared" si="22"/>
        <v>Per</v>
      </c>
      <c r="G84" s="4" t="s">
        <v>74</v>
      </c>
      <c r="H84" s="4" t="s">
        <v>189</v>
      </c>
      <c r="I84" s="4" t="s">
        <v>232</v>
      </c>
      <c r="J84" s="4" t="str">
        <f t="shared" si="23"/>
        <v>(C) Perforation: Miss perforation target and connect aquifers through the well - GW composition, GW quality/GW composition, Hydrocarbons</v>
      </c>
      <c r="K84" s="9">
        <v>4</v>
      </c>
      <c r="L84" s="9">
        <v>7</v>
      </c>
      <c r="M84" s="4" t="s">
        <v>244</v>
      </c>
      <c r="N84" s="9">
        <v>-3</v>
      </c>
      <c r="O84" s="9">
        <v>-2.5</v>
      </c>
      <c r="P84" s="4" t="s">
        <v>258</v>
      </c>
      <c r="Q84" s="9">
        <v>0</v>
      </c>
      <c r="R84" s="9">
        <v>0.5</v>
      </c>
      <c r="S84" s="9">
        <f t="shared" si="24"/>
        <v>1</v>
      </c>
      <c r="T84" s="9">
        <f t="shared" si="25"/>
        <v>5</v>
      </c>
      <c r="U84" s="8">
        <f t="shared" si="26"/>
        <v>1</v>
      </c>
      <c r="V84" s="8">
        <f t="shared" si="27"/>
        <v>4.5</v>
      </c>
      <c r="W84" s="4">
        <f t="shared" si="28"/>
        <v>3</v>
      </c>
      <c r="X84" s="4">
        <f t="shared" si="29"/>
        <v>2</v>
      </c>
      <c r="Y84" s="4">
        <v>0</v>
      </c>
      <c r="Z84" t="s">
        <v>273</v>
      </c>
      <c r="AA84" t="s">
        <v>284</v>
      </c>
    </row>
    <row r="85" spans="1:27" x14ac:dyDescent="0.2">
      <c r="A85" s="4" t="s">
        <v>3</v>
      </c>
      <c r="B85" s="4" t="str">
        <f t="shared" si="20"/>
        <v>W</v>
      </c>
      <c r="C85" s="4" t="s">
        <v>6</v>
      </c>
      <c r="D85" s="4" t="str">
        <f t="shared" si="21"/>
        <v>C</v>
      </c>
      <c r="E85" s="4" t="s">
        <v>73</v>
      </c>
      <c r="F85" s="4" t="str">
        <f t="shared" si="22"/>
        <v>Pum</v>
      </c>
      <c r="G85" s="4" t="s">
        <v>36</v>
      </c>
      <c r="H85" s="4" t="s">
        <v>147</v>
      </c>
      <c r="I85" s="4" t="s">
        <v>34</v>
      </c>
      <c r="J85" s="4" t="str">
        <f t="shared" si="23"/>
        <v>(C) Pump and well head installation: Soil erosion following heavy rainfall - SW quality/TSS</v>
      </c>
      <c r="K85" s="9">
        <v>3</v>
      </c>
      <c r="L85" s="9">
        <v>5</v>
      </c>
      <c r="M85" s="4" t="s">
        <v>249</v>
      </c>
      <c r="N85" s="9">
        <v>-1.5</v>
      </c>
      <c r="O85" s="9">
        <v>-0.5</v>
      </c>
      <c r="P85" s="4" t="s">
        <v>258</v>
      </c>
      <c r="Q85" s="9">
        <v>0</v>
      </c>
      <c r="R85" s="9">
        <v>0</v>
      </c>
      <c r="S85" s="9">
        <f t="shared" si="24"/>
        <v>1.5</v>
      </c>
      <c r="T85" s="9">
        <f t="shared" si="25"/>
        <v>4.5</v>
      </c>
      <c r="U85" s="8">
        <f t="shared" si="26"/>
        <v>1.5</v>
      </c>
      <c r="V85" s="8">
        <f t="shared" si="27"/>
        <v>4.5</v>
      </c>
      <c r="W85" s="4">
        <f t="shared" si="28"/>
        <v>3</v>
      </c>
      <c r="X85" s="4">
        <f t="shared" si="29"/>
        <v>1.5</v>
      </c>
      <c r="Y85" s="4">
        <v>1</v>
      </c>
      <c r="Z85" t="s">
        <v>273</v>
      </c>
      <c r="AA85" t="s">
        <v>280</v>
      </c>
    </row>
    <row r="86" spans="1:27" x14ac:dyDescent="0.2">
      <c r="A86" s="4" t="s">
        <v>3</v>
      </c>
      <c r="B86" s="4" t="str">
        <f t="shared" si="20"/>
        <v>W</v>
      </c>
      <c r="C86" s="4" t="s">
        <v>6</v>
      </c>
      <c r="D86" s="4" t="str">
        <f t="shared" si="21"/>
        <v>C</v>
      </c>
      <c r="E86" s="4" t="s">
        <v>165</v>
      </c>
      <c r="F86" s="4" t="str">
        <f t="shared" si="22"/>
        <v>Hyd</v>
      </c>
      <c r="G86" s="4" t="s">
        <v>71</v>
      </c>
      <c r="H86" s="4" t="s">
        <v>147</v>
      </c>
      <c r="I86" s="4" t="s">
        <v>208</v>
      </c>
      <c r="J86" s="4" t="str">
        <f t="shared" si="23"/>
        <v>(C) Hydraulic fracturing fluid injection and disposal: Spillage and/or inappropriate disposal - SW quality/Hydrocarbons, TDS, Hydraulic fracturing chemicals</v>
      </c>
      <c r="K86" s="9">
        <v>3</v>
      </c>
      <c r="L86" s="9">
        <v>5</v>
      </c>
      <c r="M86" s="4" t="s">
        <v>255</v>
      </c>
      <c r="N86" s="9">
        <v>-1</v>
      </c>
      <c r="O86" s="9">
        <v>-0.5</v>
      </c>
      <c r="P86" s="4" t="s">
        <v>262</v>
      </c>
      <c r="Q86" s="9">
        <v>-0.5</v>
      </c>
      <c r="R86" s="9">
        <v>0</v>
      </c>
      <c r="S86" s="9">
        <f t="shared" si="24"/>
        <v>1.5</v>
      </c>
      <c r="T86" s="9">
        <f t="shared" si="25"/>
        <v>4.5</v>
      </c>
      <c r="U86" s="8">
        <f t="shared" si="26"/>
        <v>2</v>
      </c>
      <c r="V86" s="8">
        <f t="shared" si="27"/>
        <v>4.5</v>
      </c>
      <c r="W86" s="4">
        <f t="shared" si="28"/>
        <v>3</v>
      </c>
      <c r="X86" s="4">
        <f t="shared" si="29"/>
        <v>1.5</v>
      </c>
      <c r="Y86" s="4">
        <v>0</v>
      </c>
      <c r="Z86" t="s">
        <v>273</v>
      </c>
      <c r="AA86" t="s">
        <v>283</v>
      </c>
    </row>
    <row r="87" spans="1:27" x14ac:dyDescent="0.2">
      <c r="A87" s="4" t="s">
        <v>5</v>
      </c>
      <c r="B87" s="4" t="str">
        <f t="shared" si="20"/>
        <v>R</v>
      </c>
      <c r="C87" s="4" t="s">
        <v>6</v>
      </c>
      <c r="D87" s="4" t="str">
        <f t="shared" si="21"/>
        <v>C</v>
      </c>
      <c r="E87" s="4" t="s">
        <v>152</v>
      </c>
      <c r="F87" s="4" t="str">
        <f t="shared" si="22"/>
        <v>Acc</v>
      </c>
      <c r="G87" s="4" t="s">
        <v>36</v>
      </c>
      <c r="H87" s="4" t="s">
        <v>147</v>
      </c>
      <c r="I87" s="4" t="s">
        <v>34</v>
      </c>
      <c r="J87" s="4" t="str">
        <f t="shared" si="23"/>
        <v>(C) Accommodation, administration, workshop, depots, service facilities: Soil erosion following heavy rainfall - SW quality/TSS</v>
      </c>
      <c r="K87" s="9">
        <v>3</v>
      </c>
      <c r="L87" s="9">
        <v>4</v>
      </c>
      <c r="M87" s="4" t="s">
        <v>249</v>
      </c>
      <c r="N87" s="9">
        <v>-1</v>
      </c>
      <c r="O87" s="9">
        <v>0</v>
      </c>
      <c r="P87" s="4" t="s">
        <v>258</v>
      </c>
      <c r="Q87" s="9">
        <v>0</v>
      </c>
      <c r="R87" s="9">
        <v>0</v>
      </c>
      <c r="S87" s="9">
        <f t="shared" si="24"/>
        <v>2</v>
      </c>
      <c r="T87" s="9">
        <f t="shared" si="25"/>
        <v>4</v>
      </c>
      <c r="U87" s="8">
        <f t="shared" si="26"/>
        <v>2</v>
      </c>
      <c r="V87" s="8">
        <f t="shared" si="27"/>
        <v>4</v>
      </c>
      <c r="W87" s="4">
        <f t="shared" si="28"/>
        <v>3</v>
      </c>
      <c r="X87" s="4">
        <f t="shared" si="29"/>
        <v>1</v>
      </c>
      <c r="Y87" s="4">
        <v>1</v>
      </c>
      <c r="Z87" t="s">
        <v>273</v>
      </c>
      <c r="AA87" t="s">
        <v>280</v>
      </c>
    </row>
    <row r="88" spans="1:27" x14ac:dyDescent="0.2">
      <c r="A88" s="4" t="s">
        <v>3</v>
      </c>
      <c r="B88" s="4" t="str">
        <f t="shared" si="20"/>
        <v>W</v>
      </c>
      <c r="C88" s="4" t="s">
        <v>6</v>
      </c>
      <c r="D88" s="4" t="str">
        <f t="shared" si="21"/>
        <v>C</v>
      </c>
      <c r="E88" s="4" t="s">
        <v>10</v>
      </c>
      <c r="F88" s="4" t="str">
        <f t="shared" si="22"/>
        <v>Sit</v>
      </c>
      <c r="G88" s="4" t="s">
        <v>36</v>
      </c>
      <c r="H88" s="4" t="s">
        <v>147</v>
      </c>
      <c r="I88" s="4" t="s">
        <v>34</v>
      </c>
      <c r="J88" s="4" t="str">
        <f t="shared" si="23"/>
        <v>(C) Site preparation: Soil erosion following heavy rainfall - SW quality/TSS</v>
      </c>
      <c r="K88" s="9">
        <v>3</v>
      </c>
      <c r="L88" s="9">
        <v>4</v>
      </c>
      <c r="M88" s="4" t="s">
        <v>249</v>
      </c>
      <c r="N88" s="9">
        <v>-1</v>
      </c>
      <c r="O88" s="9">
        <v>0</v>
      </c>
      <c r="P88" s="4" t="s">
        <v>258</v>
      </c>
      <c r="Q88" s="9">
        <v>0</v>
      </c>
      <c r="R88" s="9">
        <v>0</v>
      </c>
      <c r="S88" s="9">
        <f t="shared" si="24"/>
        <v>2</v>
      </c>
      <c r="T88" s="9">
        <f t="shared" si="25"/>
        <v>4</v>
      </c>
      <c r="U88" s="8">
        <f t="shared" si="26"/>
        <v>2</v>
      </c>
      <c r="V88" s="8">
        <f t="shared" si="27"/>
        <v>4</v>
      </c>
      <c r="W88" s="4">
        <f t="shared" si="28"/>
        <v>3</v>
      </c>
      <c r="X88" s="4">
        <f t="shared" si="29"/>
        <v>1</v>
      </c>
      <c r="Y88" s="4">
        <v>1</v>
      </c>
      <c r="Z88" t="s">
        <v>273</v>
      </c>
      <c r="AA88" t="s">
        <v>280</v>
      </c>
    </row>
    <row r="89" spans="1:27" x14ac:dyDescent="0.2">
      <c r="A89" s="4" t="s">
        <v>3</v>
      </c>
      <c r="B89" s="4" t="str">
        <f t="shared" si="20"/>
        <v>W</v>
      </c>
      <c r="C89" s="4" t="s">
        <v>13</v>
      </c>
      <c r="D89" s="4" t="str">
        <f t="shared" si="21"/>
        <v>E</v>
      </c>
      <c r="E89" s="4" t="s">
        <v>10</v>
      </c>
      <c r="F89" s="4" t="str">
        <f t="shared" si="22"/>
        <v>Sit</v>
      </c>
      <c r="G89" s="4" t="s">
        <v>36</v>
      </c>
      <c r="H89" s="4" t="s">
        <v>147</v>
      </c>
      <c r="I89" s="4" t="s">
        <v>34</v>
      </c>
      <c r="J89" s="4" t="str">
        <f t="shared" si="23"/>
        <v>(E) Site preparation: Soil erosion following heavy rainfall - SW quality/TSS</v>
      </c>
      <c r="K89" s="9">
        <v>3</v>
      </c>
      <c r="L89" s="9">
        <v>4</v>
      </c>
      <c r="M89" s="4" t="s">
        <v>249</v>
      </c>
      <c r="N89" s="9">
        <v>-1</v>
      </c>
      <c r="O89" s="9">
        <v>0</v>
      </c>
      <c r="P89" s="4" t="s">
        <v>258</v>
      </c>
      <c r="Q89" s="9">
        <v>0</v>
      </c>
      <c r="R89" s="9">
        <v>0</v>
      </c>
      <c r="S89" s="9">
        <f t="shared" si="24"/>
        <v>2</v>
      </c>
      <c r="T89" s="9">
        <f t="shared" si="25"/>
        <v>4</v>
      </c>
      <c r="U89" s="8">
        <f t="shared" si="26"/>
        <v>2</v>
      </c>
      <c r="V89" s="8">
        <f t="shared" si="27"/>
        <v>4</v>
      </c>
      <c r="W89" s="4">
        <f t="shared" si="28"/>
        <v>3</v>
      </c>
      <c r="X89" s="4">
        <f t="shared" si="29"/>
        <v>1</v>
      </c>
      <c r="Y89" s="4">
        <v>1</v>
      </c>
      <c r="Z89" t="s">
        <v>273</v>
      </c>
      <c r="AA89" t="s">
        <v>280</v>
      </c>
    </row>
    <row r="90" spans="1:27" x14ac:dyDescent="0.2">
      <c r="A90" s="4" t="s">
        <v>3</v>
      </c>
      <c r="B90" s="4" t="str">
        <f t="shared" si="20"/>
        <v>W</v>
      </c>
      <c r="C90" s="4" t="s">
        <v>12</v>
      </c>
      <c r="D90" s="4" t="str">
        <f t="shared" si="21"/>
        <v>P</v>
      </c>
      <c r="E90" s="4" t="s">
        <v>219</v>
      </c>
      <c r="F90" s="4" t="str">
        <f t="shared" si="22"/>
        <v>Unt</v>
      </c>
      <c r="G90" s="4" t="s">
        <v>92</v>
      </c>
      <c r="H90" s="4" t="s">
        <v>191</v>
      </c>
      <c r="I90" s="4" t="s">
        <v>210</v>
      </c>
      <c r="J90" s="4" t="str">
        <f t="shared" si="23"/>
        <v>(P) Untreated co-produced water storage, processing and disposal: Dam failure - SW quality, GW quality/TDS, Pollutants (e.g. metals/trace elements/sulfides/phosphorous)</v>
      </c>
      <c r="K90" s="9">
        <v>4</v>
      </c>
      <c r="L90" s="9">
        <v>7</v>
      </c>
      <c r="M90" s="4" t="s">
        <v>247</v>
      </c>
      <c r="N90" s="9">
        <v>-3</v>
      </c>
      <c r="O90" s="9">
        <v>-2</v>
      </c>
      <c r="P90" s="4" t="s">
        <v>258</v>
      </c>
      <c r="Q90" s="9">
        <v>-0.5</v>
      </c>
      <c r="R90" s="9">
        <v>0</v>
      </c>
      <c r="S90" s="9">
        <f t="shared" si="24"/>
        <v>0.5</v>
      </c>
      <c r="T90" s="9">
        <f t="shared" si="25"/>
        <v>5</v>
      </c>
      <c r="U90" s="8">
        <f t="shared" si="26"/>
        <v>1</v>
      </c>
      <c r="V90" s="8">
        <f t="shared" si="27"/>
        <v>5</v>
      </c>
      <c r="W90" s="4">
        <f t="shared" si="28"/>
        <v>2.75</v>
      </c>
      <c r="X90" s="4">
        <f t="shared" si="29"/>
        <v>2.25</v>
      </c>
      <c r="Y90" s="4">
        <v>0</v>
      </c>
      <c r="Z90" t="s">
        <v>273</v>
      </c>
      <c r="AA90" t="s">
        <v>276</v>
      </c>
    </row>
    <row r="91" spans="1:27" x14ac:dyDescent="0.2">
      <c r="A91" s="4" t="s">
        <v>3</v>
      </c>
      <c r="B91" s="4" t="str">
        <f t="shared" si="20"/>
        <v>W</v>
      </c>
      <c r="C91" s="4" t="s">
        <v>13</v>
      </c>
      <c r="D91" s="4" t="str">
        <f t="shared" si="21"/>
        <v>E</v>
      </c>
      <c r="E91" s="4" t="s">
        <v>159</v>
      </c>
      <c r="F91" s="4" t="str">
        <f t="shared" si="22"/>
        <v>Sur</v>
      </c>
      <c r="G91" s="4" t="s">
        <v>56</v>
      </c>
      <c r="H91" s="4" t="s">
        <v>191</v>
      </c>
      <c r="I91" s="4" t="s">
        <v>202</v>
      </c>
      <c r="J91" s="4" t="str">
        <f t="shared" si="23"/>
        <v>(E) Surface water and mud storage and evaporation: Overflow and/or loss of containment - SW quality, GW quality/TSS, Drilling mud products, TDS</v>
      </c>
      <c r="K91" s="9">
        <v>3</v>
      </c>
      <c r="L91" s="9">
        <v>5</v>
      </c>
      <c r="M91" s="4" t="s">
        <v>247</v>
      </c>
      <c r="N91" s="9">
        <v>-1.5</v>
      </c>
      <c r="O91" s="9">
        <v>-0.5</v>
      </c>
      <c r="P91" s="4" t="s">
        <v>258</v>
      </c>
      <c r="Q91" s="9">
        <v>-0.5</v>
      </c>
      <c r="R91" s="9">
        <v>0</v>
      </c>
      <c r="S91" s="9">
        <f t="shared" si="24"/>
        <v>1</v>
      </c>
      <c r="T91" s="9">
        <f t="shared" si="25"/>
        <v>4.5</v>
      </c>
      <c r="U91" s="8">
        <f t="shared" si="26"/>
        <v>1.5</v>
      </c>
      <c r="V91" s="8">
        <f t="shared" si="27"/>
        <v>4.5</v>
      </c>
      <c r="W91" s="4">
        <f t="shared" si="28"/>
        <v>2.75</v>
      </c>
      <c r="X91" s="4">
        <f t="shared" si="29"/>
        <v>1.75</v>
      </c>
      <c r="Y91" s="4">
        <v>0</v>
      </c>
      <c r="Z91" t="s">
        <v>273</v>
      </c>
      <c r="AA91" t="s">
        <v>288</v>
      </c>
    </row>
    <row r="92" spans="1:27" x14ac:dyDescent="0.2">
      <c r="A92" s="4" t="s">
        <v>41</v>
      </c>
      <c r="B92" s="4" t="str">
        <f t="shared" si="20"/>
        <v>P</v>
      </c>
      <c r="C92" s="4" t="s">
        <v>12</v>
      </c>
      <c r="D92" s="4" t="str">
        <f t="shared" si="21"/>
        <v>P</v>
      </c>
      <c r="E92" s="4" t="s">
        <v>42</v>
      </c>
      <c r="F92" s="4" t="str">
        <f t="shared" si="22"/>
        <v>Fue</v>
      </c>
      <c r="G92" s="4" t="s">
        <v>105</v>
      </c>
      <c r="H92" s="4" t="s">
        <v>191</v>
      </c>
      <c r="I92" s="4" t="s">
        <v>235</v>
      </c>
      <c r="J92" s="4" t="str">
        <f t="shared" si="23"/>
        <v>(P) Fuel and oil storage facilities: Spillage - SW quality, GW quality/Hydrocarbons, Pollutants (e.g. metals/trace elements/sulfides/phosphorous), Chemicals</v>
      </c>
      <c r="K92" s="9">
        <v>3</v>
      </c>
      <c r="L92" s="9">
        <v>5</v>
      </c>
      <c r="M92" s="4" t="s">
        <v>244</v>
      </c>
      <c r="N92" s="9">
        <v>-1.5</v>
      </c>
      <c r="O92" s="9">
        <v>-0.5</v>
      </c>
      <c r="P92" s="4" t="s">
        <v>258</v>
      </c>
      <c r="Q92" s="9">
        <v>-0.5</v>
      </c>
      <c r="R92" s="9">
        <v>0</v>
      </c>
      <c r="S92" s="9">
        <f t="shared" si="24"/>
        <v>1</v>
      </c>
      <c r="T92" s="9">
        <f t="shared" si="25"/>
        <v>4.5</v>
      </c>
      <c r="U92" s="8">
        <f t="shared" si="26"/>
        <v>1.5</v>
      </c>
      <c r="V92" s="8">
        <f t="shared" si="27"/>
        <v>4.5</v>
      </c>
      <c r="W92" s="4">
        <f t="shared" si="28"/>
        <v>2.75</v>
      </c>
      <c r="X92" s="4">
        <f t="shared" si="29"/>
        <v>1.75</v>
      </c>
      <c r="Y92" s="4">
        <v>0</v>
      </c>
      <c r="Z92" t="s">
        <v>273</v>
      </c>
      <c r="AA92" t="s">
        <v>284</v>
      </c>
    </row>
    <row r="93" spans="1:27" x14ac:dyDescent="0.2">
      <c r="A93" s="4" t="s">
        <v>3</v>
      </c>
      <c r="B93" s="4" t="str">
        <f t="shared" si="20"/>
        <v>W</v>
      </c>
      <c r="C93" s="4" t="s">
        <v>13</v>
      </c>
      <c r="D93" s="4" t="str">
        <f t="shared" si="21"/>
        <v>E</v>
      </c>
      <c r="E93" s="4" t="s">
        <v>15</v>
      </c>
      <c r="F93" s="4" t="str">
        <f t="shared" si="22"/>
        <v>Gro</v>
      </c>
      <c r="G93" s="4" t="s">
        <v>171</v>
      </c>
      <c r="H93" s="4" t="s">
        <v>241</v>
      </c>
      <c r="I93" s="4" t="s">
        <v>87</v>
      </c>
      <c r="J93" s="4" t="str">
        <f t="shared" si="23"/>
        <v>(E) Ground-based geophysics: Interruption of natural surface drainage - SW directional characteristics, SW volume, SW quality/TSS, SW flow</v>
      </c>
      <c r="K93" s="9">
        <v>3</v>
      </c>
      <c r="L93" s="9">
        <v>4</v>
      </c>
      <c r="M93" s="4" t="s">
        <v>201</v>
      </c>
      <c r="N93" s="9">
        <v>-3</v>
      </c>
      <c r="O93" s="9">
        <v>-2</v>
      </c>
      <c r="P93" s="4" t="s">
        <v>258</v>
      </c>
      <c r="Q93" s="9">
        <v>0</v>
      </c>
      <c r="R93" s="9">
        <v>3</v>
      </c>
      <c r="S93" s="9">
        <f t="shared" si="24"/>
        <v>0</v>
      </c>
      <c r="T93" s="9">
        <f t="shared" si="25"/>
        <v>5</v>
      </c>
      <c r="U93" s="8">
        <f t="shared" si="26"/>
        <v>0</v>
      </c>
      <c r="V93" s="8">
        <f t="shared" si="27"/>
        <v>2</v>
      </c>
      <c r="W93" s="4">
        <f t="shared" si="28"/>
        <v>2.5</v>
      </c>
      <c r="X93" s="4">
        <f t="shared" si="29"/>
        <v>2.5</v>
      </c>
      <c r="Y93" s="4">
        <v>1</v>
      </c>
      <c r="Z93" t="s">
        <v>272</v>
      </c>
      <c r="AA93" t="s">
        <v>279</v>
      </c>
    </row>
    <row r="94" spans="1:27" x14ac:dyDescent="0.2">
      <c r="A94" s="4" t="s">
        <v>3</v>
      </c>
      <c r="B94" s="4" t="str">
        <f t="shared" si="20"/>
        <v>W</v>
      </c>
      <c r="C94" s="4" t="s">
        <v>7</v>
      </c>
      <c r="D94" s="4" t="str">
        <f t="shared" si="21"/>
        <v>D</v>
      </c>
      <c r="E94" s="4" t="s">
        <v>25</v>
      </c>
      <c r="F94" s="4" t="str">
        <f t="shared" si="22"/>
        <v>Mat</v>
      </c>
      <c r="G94" s="4" t="s">
        <v>177</v>
      </c>
      <c r="H94" s="4" t="s">
        <v>147</v>
      </c>
      <c r="I94" s="4" t="s">
        <v>115</v>
      </c>
      <c r="J94" s="4" t="str">
        <f t="shared" si="23"/>
        <v>(D) Materials delivery and storage: Spillage: on site - SW quality/Hydrocarbons</v>
      </c>
      <c r="K94" s="9">
        <v>3</v>
      </c>
      <c r="L94" s="9">
        <v>4</v>
      </c>
      <c r="M94" s="4" t="s">
        <v>244</v>
      </c>
      <c r="N94" s="9">
        <v>-1</v>
      </c>
      <c r="O94" s="9">
        <v>-0.5</v>
      </c>
      <c r="P94" s="4" t="s">
        <v>259</v>
      </c>
      <c r="Q94" s="9">
        <v>-0.5</v>
      </c>
      <c r="R94" s="9">
        <v>0</v>
      </c>
      <c r="S94" s="9">
        <f t="shared" si="24"/>
        <v>1.5</v>
      </c>
      <c r="T94" s="9">
        <f t="shared" si="25"/>
        <v>3.5</v>
      </c>
      <c r="U94" s="8">
        <f t="shared" si="26"/>
        <v>2</v>
      </c>
      <c r="V94" s="8">
        <f t="shared" si="27"/>
        <v>3.5</v>
      </c>
      <c r="W94" s="4">
        <f t="shared" si="28"/>
        <v>2.5</v>
      </c>
      <c r="X94" s="4">
        <f t="shared" si="29"/>
        <v>1</v>
      </c>
      <c r="Y94" s="4">
        <v>0</v>
      </c>
      <c r="Z94" t="s">
        <v>273</v>
      </c>
      <c r="AA94" t="s">
        <v>284</v>
      </c>
    </row>
    <row r="95" spans="1:27" x14ac:dyDescent="0.2">
      <c r="A95" s="4" t="s">
        <v>3</v>
      </c>
      <c r="B95" s="4" t="str">
        <f t="shared" si="20"/>
        <v>W</v>
      </c>
      <c r="C95" s="4" t="s">
        <v>27</v>
      </c>
      <c r="D95" s="4" t="str">
        <f t="shared" si="21"/>
        <v>W</v>
      </c>
      <c r="E95" s="4" t="s">
        <v>25</v>
      </c>
      <c r="F95" s="4" t="str">
        <f t="shared" si="22"/>
        <v>Mat</v>
      </c>
      <c r="G95" s="4" t="s">
        <v>177</v>
      </c>
      <c r="H95" s="4" t="s">
        <v>147</v>
      </c>
      <c r="I95" s="4" t="s">
        <v>115</v>
      </c>
      <c r="J95" s="4" t="str">
        <f t="shared" si="23"/>
        <v>(W) Materials delivery and storage: Spillage: on site - SW quality/Hydrocarbons</v>
      </c>
      <c r="K95" s="9">
        <v>3</v>
      </c>
      <c r="L95" s="9">
        <v>4</v>
      </c>
      <c r="M95" s="4" t="s">
        <v>244</v>
      </c>
      <c r="N95" s="9">
        <v>-1</v>
      </c>
      <c r="O95" s="9">
        <v>-0.5</v>
      </c>
      <c r="P95" s="4" t="s">
        <v>259</v>
      </c>
      <c r="Q95" s="9">
        <v>-0.5</v>
      </c>
      <c r="R95" s="9">
        <v>0</v>
      </c>
      <c r="S95" s="9">
        <f t="shared" si="24"/>
        <v>1.5</v>
      </c>
      <c r="T95" s="9">
        <f t="shared" si="25"/>
        <v>3.5</v>
      </c>
      <c r="U95" s="8">
        <f t="shared" si="26"/>
        <v>2</v>
      </c>
      <c r="V95" s="8">
        <f t="shared" si="27"/>
        <v>3.5</v>
      </c>
      <c r="W95" s="4">
        <f t="shared" si="28"/>
        <v>2.5</v>
      </c>
      <c r="X95" s="4">
        <f t="shared" si="29"/>
        <v>1</v>
      </c>
      <c r="Y95" s="4">
        <v>0</v>
      </c>
      <c r="Z95" t="s">
        <v>273</v>
      </c>
      <c r="AA95" t="s">
        <v>284</v>
      </c>
    </row>
    <row r="96" spans="1:27" x14ac:dyDescent="0.2">
      <c r="A96" s="4" t="s">
        <v>3</v>
      </c>
      <c r="B96" s="4" t="str">
        <f t="shared" si="20"/>
        <v>W</v>
      </c>
      <c r="C96" s="4" t="s">
        <v>6</v>
      </c>
      <c r="D96" s="4" t="str">
        <f t="shared" si="21"/>
        <v>C</v>
      </c>
      <c r="E96" s="4" t="s">
        <v>108</v>
      </c>
      <c r="F96" s="4" t="str">
        <f t="shared" si="22"/>
        <v>Gro</v>
      </c>
      <c r="G96" s="4" t="s">
        <v>36</v>
      </c>
      <c r="H96" s="4" t="s">
        <v>147</v>
      </c>
      <c r="I96" s="4" t="s">
        <v>34</v>
      </c>
      <c r="J96" s="4" t="str">
        <f t="shared" si="23"/>
        <v>(C) Groundwater monitoring bore construction: Soil erosion following heavy rainfall - SW quality/TSS</v>
      </c>
      <c r="K96" s="9">
        <v>3</v>
      </c>
      <c r="L96" s="9">
        <v>4</v>
      </c>
      <c r="M96" s="4" t="s">
        <v>249</v>
      </c>
      <c r="N96" s="9">
        <v>-1.5</v>
      </c>
      <c r="O96" s="9">
        <v>-0.5</v>
      </c>
      <c r="P96" s="4" t="s">
        <v>258</v>
      </c>
      <c r="Q96" s="9">
        <v>0</v>
      </c>
      <c r="R96" s="9">
        <v>0</v>
      </c>
      <c r="S96" s="9">
        <f t="shared" si="24"/>
        <v>1.5</v>
      </c>
      <c r="T96" s="9">
        <f t="shared" si="25"/>
        <v>3.5</v>
      </c>
      <c r="U96" s="8">
        <f t="shared" si="26"/>
        <v>1.5</v>
      </c>
      <c r="V96" s="8">
        <f t="shared" si="27"/>
        <v>3.5</v>
      </c>
      <c r="W96" s="4">
        <f t="shared" si="28"/>
        <v>2.5</v>
      </c>
      <c r="X96" s="4">
        <f t="shared" si="29"/>
        <v>1</v>
      </c>
      <c r="Y96" s="4">
        <v>1</v>
      </c>
      <c r="Z96" t="s">
        <v>273</v>
      </c>
      <c r="AA96" t="s">
        <v>280</v>
      </c>
    </row>
    <row r="97" spans="1:27" x14ac:dyDescent="0.2">
      <c r="A97" s="4" t="s">
        <v>3</v>
      </c>
      <c r="B97" s="4" t="str">
        <f t="shared" si="20"/>
        <v>W</v>
      </c>
      <c r="C97" s="4" t="s">
        <v>6</v>
      </c>
      <c r="D97" s="4" t="str">
        <f t="shared" si="21"/>
        <v>C</v>
      </c>
      <c r="E97" s="4" t="s">
        <v>228</v>
      </c>
      <c r="F97" s="4" t="str">
        <f t="shared" si="22"/>
        <v>Wat</v>
      </c>
      <c r="G97" s="4" t="s">
        <v>55</v>
      </c>
      <c r="H97" s="4" t="s">
        <v>88</v>
      </c>
      <c r="I97" s="4" t="s">
        <v>85</v>
      </c>
      <c r="J97" s="4" t="str">
        <f t="shared" si="23"/>
        <v>(C) Water injection / falloff test: Fluid loss to aquifer - GW quality/TDS</v>
      </c>
      <c r="K97" s="9">
        <v>3</v>
      </c>
      <c r="L97" s="9">
        <v>4</v>
      </c>
      <c r="M97" s="4" t="s">
        <v>250</v>
      </c>
      <c r="N97" s="9">
        <v>-1</v>
      </c>
      <c r="O97" s="9">
        <v>-0.5</v>
      </c>
      <c r="P97" s="4" t="s">
        <v>261</v>
      </c>
      <c r="Q97" s="9">
        <v>-0.5</v>
      </c>
      <c r="R97" s="9">
        <v>0</v>
      </c>
      <c r="S97" s="9">
        <f t="shared" si="24"/>
        <v>1.5</v>
      </c>
      <c r="T97" s="9">
        <f t="shared" si="25"/>
        <v>3.5</v>
      </c>
      <c r="U97" s="8">
        <f t="shared" si="26"/>
        <v>2</v>
      </c>
      <c r="V97" s="8">
        <f t="shared" si="27"/>
        <v>3.5</v>
      </c>
      <c r="W97" s="4">
        <f t="shared" si="28"/>
        <v>2.5</v>
      </c>
      <c r="X97" s="4">
        <f t="shared" si="29"/>
        <v>1</v>
      </c>
      <c r="Y97" s="4">
        <v>1</v>
      </c>
      <c r="Z97" t="s">
        <v>272</v>
      </c>
      <c r="AA97" t="s">
        <v>278</v>
      </c>
    </row>
    <row r="98" spans="1:27" x14ac:dyDescent="0.2">
      <c r="A98" s="4" t="s">
        <v>5</v>
      </c>
      <c r="B98" s="4" t="str">
        <f t="shared" ref="B98:B129" si="30">LEFT(A98,1)</f>
        <v>R</v>
      </c>
      <c r="C98" s="4" t="s">
        <v>6</v>
      </c>
      <c r="D98" s="4" t="str">
        <f t="shared" ref="D98:D129" si="31">LEFT(C98,1)</f>
        <v>C</v>
      </c>
      <c r="E98" s="4" t="s">
        <v>152</v>
      </c>
      <c r="F98" s="4" t="str">
        <f t="shared" ref="F98:F129" si="32">LEFT(E98,3)</f>
        <v>Acc</v>
      </c>
      <c r="G98" s="4" t="s">
        <v>35</v>
      </c>
      <c r="H98" s="4" t="s">
        <v>241</v>
      </c>
      <c r="I98" s="4" t="s">
        <v>87</v>
      </c>
      <c r="J98" s="4" t="str">
        <f t="shared" ref="J98:J129" si="33">"("&amp;D98&amp;") "&amp;E98&amp;": "&amp;G98&amp;" - "&amp;H98&amp;"/"&amp;I98</f>
        <v>(C) Accommodation, administration, workshop, depots, service facilities: Disruption of natural surface drainage - SW directional characteristics, SW volume, SW quality/TSS, SW flow</v>
      </c>
      <c r="K98" s="9">
        <v>3</v>
      </c>
      <c r="L98" s="9">
        <v>4</v>
      </c>
      <c r="M98" s="4" t="s">
        <v>251</v>
      </c>
      <c r="N98" s="9">
        <v>-1.5</v>
      </c>
      <c r="O98" s="9">
        <v>-0.5</v>
      </c>
      <c r="P98" s="4" t="s">
        <v>258</v>
      </c>
      <c r="Q98" s="9">
        <v>0</v>
      </c>
      <c r="R98" s="9">
        <v>0</v>
      </c>
      <c r="S98" s="9">
        <f t="shared" ref="S98:S129" si="34">K98+N98+Q98</f>
        <v>1.5</v>
      </c>
      <c r="T98" s="9">
        <f t="shared" ref="T98:T129" si="35">L98+O98+R98</f>
        <v>3.5</v>
      </c>
      <c r="U98" s="8">
        <f t="shared" ref="U98:U129" si="36">$K98+$N98</f>
        <v>1.5</v>
      </c>
      <c r="V98" s="8">
        <f t="shared" ref="V98:V129" si="37">$L98+$O98</f>
        <v>3.5</v>
      </c>
      <c r="W98" s="4">
        <f t="shared" ref="W98:W129" si="38">T98-(T98-S98)/2</f>
        <v>2.5</v>
      </c>
      <c r="X98" s="4">
        <f t="shared" ref="X98:X129" si="39">(T98-S98)/2</f>
        <v>1</v>
      </c>
      <c r="Y98" s="4">
        <v>1</v>
      </c>
      <c r="Z98" t="s">
        <v>273</v>
      </c>
      <c r="AA98" t="s">
        <v>282</v>
      </c>
    </row>
    <row r="99" spans="1:27" x14ac:dyDescent="0.2">
      <c r="A99" s="4" t="s">
        <v>3</v>
      </c>
      <c r="B99" s="4" t="str">
        <f t="shared" si="30"/>
        <v>W</v>
      </c>
      <c r="C99" s="4" t="s">
        <v>13</v>
      </c>
      <c r="D99" s="4" t="str">
        <f t="shared" si="31"/>
        <v>E</v>
      </c>
      <c r="E99" s="4" t="s">
        <v>10</v>
      </c>
      <c r="F99" s="4" t="str">
        <f t="shared" si="32"/>
        <v>Sit</v>
      </c>
      <c r="G99" s="4" t="s">
        <v>35</v>
      </c>
      <c r="H99" s="4" t="s">
        <v>241</v>
      </c>
      <c r="I99" s="4" t="s">
        <v>87</v>
      </c>
      <c r="J99" s="4" t="str">
        <f t="shared" si="33"/>
        <v>(E) Site preparation: Disruption of natural surface drainage - SW directional characteristics, SW volume, SW quality/TSS, SW flow</v>
      </c>
      <c r="K99" s="9">
        <v>3</v>
      </c>
      <c r="L99" s="9">
        <v>4</v>
      </c>
      <c r="M99" s="4" t="s">
        <v>251</v>
      </c>
      <c r="N99" s="9">
        <v>-1.5</v>
      </c>
      <c r="O99" s="9">
        <v>-0.5</v>
      </c>
      <c r="P99" s="4" t="s">
        <v>258</v>
      </c>
      <c r="Q99" s="9">
        <v>0</v>
      </c>
      <c r="R99" s="9">
        <v>0</v>
      </c>
      <c r="S99" s="9">
        <f t="shared" si="34"/>
        <v>1.5</v>
      </c>
      <c r="T99" s="9">
        <f t="shared" si="35"/>
        <v>3.5</v>
      </c>
      <c r="U99" s="8">
        <f t="shared" si="36"/>
        <v>1.5</v>
      </c>
      <c r="V99" s="8">
        <f t="shared" si="37"/>
        <v>3.5</v>
      </c>
      <c r="W99" s="4">
        <f t="shared" si="38"/>
        <v>2.5</v>
      </c>
      <c r="X99" s="4">
        <f t="shared" si="39"/>
        <v>1</v>
      </c>
      <c r="Y99" s="4">
        <v>1</v>
      </c>
      <c r="Z99" t="s">
        <v>273</v>
      </c>
      <c r="AA99" t="s">
        <v>282</v>
      </c>
    </row>
    <row r="100" spans="1:27" x14ac:dyDescent="0.2">
      <c r="A100" s="4" t="s">
        <v>5</v>
      </c>
      <c r="B100" s="4" t="str">
        <f t="shared" si="30"/>
        <v>R</v>
      </c>
      <c r="C100" s="4" t="s">
        <v>12</v>
      </c>
      <c r="D100" s="4" t="str">
        <f t="shared" si="31"/>
        <v>P</v>
      </c>
      <c r="E100" s="4" t="s">
        <v>152</v>
      </c>
      <c r="F100" s="4" t="str">
        <f t="shared" si="32"/>
        <v>Acc</v>
      </c>
      <c r="G100" s="4" t="s">
        <v>35</v>
      </c>
      <c r="H100" s="4" t="s">
        <v>241</v>
      </c>
      <c r="I100" s="4" t="s">
        <v>87</v>
      </c>
      <c r="J100" s="4" t="str">
        <f t="shared" si="33"/>
        <v>(P) Accommodation, administration, workshop, depots, service facilities: Disruption of natural surface drainage - SW directional characteristics, SW volume, SW quality/TSS, SW flow</v>
      </c>
      <c r="K100" s="9">
        <v>3</v>
      </c>
      <c r="L100" s="9">
        <v>4</v>
      </c>
      <c r="M100" s="4" t="s">
        <v>251</v>
      </c>
      <c r="N100" s="9">
        <v>-1.5</v>
      </c>
      <c r="O100" s="9">
        <v>-0.5</v>
      </c>
      <c r="P100" s="4" t="s">
        <v>258</v>
      </c>
      <c r="Q100" s="9">
        <v>0</v>
      </c>
      <c r="R100" s="9">
        <v>0</v>
      </c>
      <c r="S100" s="9">
        <f t="shared" si="34"/>
        <v>1.5</v>
      </c>
      <c r="T100" s="9">
        <f t="shared" si="35"/>
        <v>3.5</v>
      </c>
      <c r="U100" s="8">
        <f t="shared" si="36"/>
        <v>1.5</v>
      </c>
      <c r="V100" s="8">
        <f t="shared" si="37"/>
        <v>3.5</v>
      </c>
      <c r="W100" s="4">
        <f t="shared" si="38"/>
        <v>2.5</v>
      </c>
      <c r="X100" s="4">
        <f t="shared" si="39"/>
        <v>1</v>
      </c>
      <c r="Y100" s="4">
        <v>1</v>
      </c>
      <c r="Z100" t="s">
        <v>273</v>
      </c>
      <c r="AA100" t="s">
        <v>282</v>
      </c>
    </row>
    <row r="101" spans="1:27" x14ac:dyDescent="0.2">
      <c r="A101" s="4" t="s">
        <v>5</v>
      </c>
      <c r="B101" s="4" t="str">
        <f t="shared" si="30"/>
        <v>R</v>
      </c>
      <c r="C101" s="4" t="s">
        <v>12</v>
      </c>
      <c r="D101" s="4" t="str">
        <f t="shared" si="31"/>
        <v>P</v>
      </c>
      <c r="E101" s="4" t="s">
        <v>152</v>
      </c>
      <c r="F101" s="4" t="str">
        <f t="shared" si="32"/>
        <v>Acc</v>
      </c>
      <c r="G101" s="4" t="s">
        <v>36</v>
      </c>
      <c r="H101" s="4" t="s">
        <v>147</v>
      </c>
      <c r="I101" s="4" t="s">
        <v>34</v>
      </c>
      <c r="J101" s="4" t="str">
        <f t="shared" si="33"/>
        <v>(P) Accommodation, administration, workshop, depots, service facilities: Soil erosion following heavy rainfall - SW quality/TSS</v>
      </c>
      <c r="K101" s="9">
        <v>3</v>
      </c>
      <c r="L101" s="9">
        <v>3</v>
      </c>
      <c r="M101" s="4" t="s">
        <v>249</v>
      </c>
      <c r="N101" s="9">
        <v>-1</v>
      </c>
      <c r="O101" s="9">
        <v>0</v>
      </c>
      <c r="P101" s="4" t="s">
        <v>258</v>
      </c>
      <c r="Q101" s="9">
        <v>0</v>
      </c>
      <c r="R101" s="9">
        <v>0</v>
      </c>
      <c r="S101" s="9">
        <f t="shared" si="34"/>
        <v>2</v>
      </c>
      <c r="T101" s="9">
        <f t="shared" si="35"/>
        <v>3</v>
      </c>
      <c r="U101" s="8">
        <f t="shared" si="36"/>
        <v>2</v>
      </c>
      <c r="V101" s="8">
        <f t="shared" si="37"/>
        <v>3</v>
      </c>
      <c r="W101" s="4">
        <f t="shared" si="38"/>
        <v>2.5</v>
      </c>
      <c r="X101" s="4">
        <f t="shared" si="39"/>
        <v>0.5</v>
      </c>
      <c r="Y101" s="4">
        <v>1</v>
      </c>
      <c r="Z101" t="s">
        <v>273</v>
      </c>
      <c r="AA101" t="s">
        <v>280</v>
      </c>
    </row>
    <row r="102" spans="1:27" x14ac:dyDescent="0.2">
      <c r="A102" s="4" t="s">
        <v>5</v>
      </c>
      <c r="B102" s="4" t="str">
        <f t="shared" si="30"/>
        <v>R</v>
      </c>
      <c r="C102" s="4" t="s">
        <v>13</v>
      </c>
      <c r="D102" s="4" t="str">
        <f t="shared" si="31"/>
        <v>E</v>
      </c>
      <c r="E102" s="4" t="s">
        <v>141</v>
      </c>
      <c r="F102" s="4" t="str">
        <f t="shared" si="32"/>
        <v>Fue</v>
      </c>
      <c r="G102" s="4" t="s">
        <v>175</v>
      </c>
      <c r="H102" s="4" t="s">
        <v>191</v>
      </c>
      <c r="I102" s="4" t="s">
        <v>115</v>
      </c>
      <c r="J102" s="4" t="str">
        <f t="shared" si="33"/>
        <v>(E) Fuel and oil : Spillage: e.g. diesel - SW quality, GW quality/Hydrocarbons</v>
      </c>
      <c r="K102" s="9">
        <v>3</v>
      </c>
      <c r="L102" s="9">
        <v>3</v>
      </c>
      <c r="M102" s="4" t="s">
        <v>244</v>
      </c>
      <c r="N102" s="9">
        <v>-0.5</v>
      </c>
      <c r="O102" s="9">
        <v>0</v>
      </c>
      <c r="P102" s="4" t="s">
        <v>258</v>
      </c>
      <c r="Q102" s="9">
        <v>-0.5</v>
      </c>
      <c r="R102" s="9">
        <v>0</v>
      </c>
      <c r="S102" s="9">
        <f t="shared" si="34"/>
        <v>2</v>
      </c>
      <c r="T102" s="9">
        <f t="shared" si="35"/>
        <v>3</v>
      </c>
      <c r="U102" s="8">
        <f t="shared" si="36"/>
        <v>2.5</v>
      </c>
      <c r="V102" s="8">
        <f t="shared" si="37"/>
        <v>3</v>
      </c>
      <c r="W102" s="4">
        <f t="shared" si="38"/>
        <v>2.5</v>
      </c>
      <c r="X102" s="4">
        <f t="shared" si="39"/>
        <v>0.5</v>
      </c>
      <c r="Y102" s="4">
        <v>0</v>
      </c>
      <c r="Z102" t="s">
        <v>273</v>
      </c>
      <c r="AA102" t="s">
        <v>284</v>
      </c>
    </row>
    <row r="103" spans="1:27" x14ac:dyDescent="0.2">
      <c r="A103" s="4" t="s">
        <v>5</v>
      </c>
      <c r="B103" s="4" t="str">
        <f t="shared" si="30"/>
        <v>R</v>
      </c>
      <c r="C103" s="4" t="s">
        <v>13</v>
      </c>
      <c r="D103" s="4" t="str">
        <f t="shared" si="31"/>
        <v>E</v>
      </c>
      <c r="E103" s="4" t="s">
        <v>143</v>
      </c>
      <c r="F103" s="4" t="str">
        <f t="shared" si="32"/>
        <v>Pow</v>
      </c>
      <c r="G103" s="4" t="s">
        <v>175</v>
      </c>
      <c r="H103" s="4" t="s">
        <v>191</v>
      </c>
      <c r="I103" s="4" t="s">
        <v>115</v>
      </c>
      <c r="J103" s="4" t="str">
        <f t="shared" si="33"/>
        <v>(E) Power and communications: Spillage: e.g. diesel - SW quality, GW quality/Hydrocarbons</v>
      </c>
      <c r="K103" s="9">
        <v>3</v>
      </c>
      <c r="L103" s="9">
        <v>3</v>
      </c>
      <c r="M103" s="4" t="s">
        <v>244</v>
      </c>
      <c r="N103" s="9">
        <v>-0.5</v>
      </c>
      <c r="O103" s="9">
        <v>0</v>
      </c>
      <c r="P103" s="4" t="s">
        <v>258</v>
      </c>
      <c r="Q103" s="9">
        <v>-0.5</v>
      </c>
      <c r="R103" s="9">
        <v>0</v>
      </c>
      <c r="S103" s="9">
        <f t="shared" si="34"/>
        <v>2</v>
      </c>
      <c r="T103" s="9">
        <f t="shared" si="35"/>
        <v>3</v>
      </c>
      <c r="U103" s="8">
        <f t="shared" si="36"/>
        <v>2.5</v>
      </c>
      <c r="V103" s="8">
        <f t="shared" si="37"/>
        <v>3</v>
      </c>
      <c r="W103" s="4">
        <f t="shared" si="38"/>
        <v>2.5</v>
      </c>
      <c r="X103" s="4">
        <f t="shared" si="39"/>
        <v>0.5</v>
      </c>
      <c r="Y103" s="4">
        <v>0</v>
      </c>
      <c r="Z103" t="s">
        <v>273</v>
      </c>
      <c r="AA103" t="s">
        <v>284</v>
      </c>
    </row>
    <row r="104" spans="1:27" x14ac:dyDescent="0.2">
      <c r="A104" s="4" t="s">
        <v>5</v>
      </c>
      <c r="B104" s="4" t="str">
        <f t="shared" si="30"/>
        <v>R</v>
      </c>
      <c r="C104" s="4" t="s">
        <v>13</v>
      </c>
      <c r="D104" s="4" t="str">
        <f t="shared" si="31"/>
        <v>E</v>
      </c>
      <c r="E104" s="4" t="s">
        <v>153</v>
      </c>
      <c r="F104" s="4" t="str">
        <f t="shared" si="32"/>
        <v>Tem</v>
      </c>
      <c r="G104" s="4" t="s">
        <v>175</v>
      </c>
      <c r="H104" s="4" t="s">
        <v>191</v>
      </c>
      <c r="I104" s="4" t="s">
        <v>115</v>
      </c>
      <c r="J104" s="4" t="str">
        <f t="shared" si="33"/>
        <v>(E) Temporary  Accommodation, administration, workshop, depots, service facilities: Spillage: e.g. diesel - SW quality, GW quality/Hydrocarbons</v>
      </c>
      <c r="K104" s="9">
        <v>3</v>
      </c>
      <c r="L104" s="9">
        <v>3</v>
      </c>
      <c r="M104" s="4" t="s">
        <v>244</v>
      </c>
      <c r="N104" s="9">
        <v>-0.5</v>
      </c>
      <c r="O104" s="9">
        <v>0</v>
      </c>
      <c r="P104" s="4" t="s">
        <v>258</v>
      </c>
      <c r="Q104" s="9">
        <v>-0.5</v>
      </c>
      <c r="R104" s="9">
        <v>0</v>
      </c>
      <c r="S104" s="9">
        <f t="shared" si="34"/>
        <v>2</v>
      </c>
      <c r="T104" s="9">
        <f t="shared" si="35"/>
        <v>3</v>
      </c>
      <c r="U104" s="8">
        <f t="shared" si="36"/>
        <v>2.5</v>
      </c>
      <c r="V104" s="8">
        <f t="shared" si="37"/>
        <v>3</v>
      </c>
      <c r="W104" s="4">
        <f t="shared" si="38"/>
        <v>2.5</v>
      </c>
      <c r="X104" s="4">
        <f t="shared" si="39"/>
        <v>0.5</v>
      </c>
      <c r="Y104" s="4">
        <v>0</v>
      </c>
      <c r="Z104" t="s">
        <v>273</v>
      </c>
      <c r="AA104" t="s">
        <v>284</v>
      </c>
    </row>
    <row r="105" spans="1:27" x14ac:dyDescent="0.2">
      <c r="A105" s="4" t="s">
        <v>5</v>
      </c>
      <c r="B105" s="4" t="str">
        <f t="shared" si="30"/>
        <v>R</v>
      </c>
      <c r="C105" s="4" t="s">
        <v>6</v>
      </c>
      <c r="D105" s="4" t="str">
        <f t="shared" si="31"/>
        <v>C</v>
      </c>
      <c r="E105" s="4" t="s">
        <v>152</v>
      </c>
      <c r="F105" s="4" t="str">
        <f t="shared" si="32"/>
        <v>Acc</v>
      </c>
      <c r="G105" s="4" t="s">
        <v>175</v>
      </c>
      <c r="H105" s="4" t="s">
        <v>191</v>
      </c>
      <c r="I105" s="4" t="s">
        <v>115</v>
      </c>
      <c r="J105" s="4" t="str">
        <f t="shared" si="33"/>
        <v>(C) Accommodation, administration, workshop, depots, service facilities: Spillage: e.g. diesel - SW quality, GW quality/Hydrocarbons</v>
      </c>
      <c r="K105" s="9">
        <v>3</v>
      </c>
      <c r="L105" s="9">
        <v>3</v>
      </c>
      <c r="M105" s="4" t="s">
        <v>244</v>
      </c>
      <c r="N105" s="9">
        <v>-0.5</v>
      </c>
      <c r="O105" s="9">
        <v>0</v>
      </c>
      <c r="P105" s="4" t="s">
        <v>258</v>
      </c>
      <c r="Q105" s="9">
        <v>-0.5</v>
      </c>
      <c r="R105" s="9">
        <v>0</v>
      </c>
      <c r="S105" s="9">
        <f t="shared" si="34"/>
        <v>2</v>
      </c>
      <c r="T105" s="9">
        <f t="shared" si="35"/>
        <v>3</v>
      </c>
      <c r="U105" s="8">
        <f t="shared" si="36"/>
        <v>2.5</v>
      </c>
      <c r="V105" s="8">
        <f t="shared" si="37"/>
        <v>3</v>
      </c>
      <c r="W105" s="4">
        <f t="shared" si="38"/>
        <v>2.5</v>
      </c>
      <c r="X105" s="4">
        <f t="shared" si="39"/>
        <v>0.5</v>
      </c>
      <c r="Y105" s="4">
        <v>0</v>
      </c>
      <c r="Z105" t="s">
        <v>273</v>
      </c>
      <c r="AA105" t="s">
        <v>284</v>
      </c>
    </row>
    <row r="106" spans="1:27" x14ac:dyDescent="0.2">
      <c r="A106" s="4" t="s">
        <v>5</v>
      </c>
      <c r="B106" s="4" t="str">
        <f t="shared" si="30"/>
        <v>R</v>
      </c>
      <c r="C106" s="4" t="s">
        <v>6</v>
      </c>
      <c r="D106" s="4" t="str">
        <f t="shared" si="31"/>
        <v>C</v>
      </c>
      <c r="E106" s="4" t="s">
        <v>141</v>
      </c>
      <c r="F106" s="4" t="str">
        <f t="shared" si="32"/>
        <v>Fue</v>
      </c>
      <c r="G106" s="4" t="s">
        <v>175</v>
      </c>
      <c r="H106" s="4" t="s">
        <v>191</v>
      </c>
      <c r="I106" s="4" t="s">
        <v>115</v>
      </c>
      <c r="J106" s="4" t="str">
        <f t="shared" si="33"/>
        <v>(C) Fuel and oil : Spillage: e.g. diesel - SW quality, GW quality/Hydrocarbons</v>
      </c>
      <c r="K106" s="9">
        <v>3</v>
      </c>
      <c r="L106" s="9">
        <v>3</v>
      </c>
      <c r="M106" s="4" t="s">
        <v>244</v>
      </c>
      <c r="N106" s="9">
        <v>-0.5</v>
      </c>
      <c r="O106" s="9">
        <v>0</v>
      </c>
      <c r="P106" s="4" t="s">
        <v>258</v>
      </c>
      <c r="Q106" s="9">
        <v>-0.5</v>
      </c>
      <c r="R106" s="9">
        <v>0</v>
      </c>
      <c r="S106" s="9">
        <f t="shared" si="34"/>
        <v>2</v>
      </c>
      <c r="T106" s="9">
        <f t="shared" si="35"/>
        <v>3</v>
      </c>
      <c r="U106" s="8">
        <f t="shared" si="36"/>
        <v>2.5</v>
      </c>
      <c r="V106" s="8">
        <f t="shared" si="37"/>
        <v>3</v>
      </c>
      <c r="W106" s="4">
        <f t="shared" si="38"/>
        <v>2.5</v>
      </c>
      <c r="X106" s="4">
        <f t="shared" si="39"/>
        <v>0.5</v>
      </c>
      <c r="Y106" s="4">
        <v>0</v>
      </c>
      <c r="Z106" t="s">
        <v>273</v>
      </c>
      <c r="AA106" t="s">
        <v>284</v>
      </c>
    </row>
    <row r="107" spans="1:27" x14ac:dyDescent="0.2">
      <c r="A107" s="4" t="s">
        <v>5</v>
      </c>
      <c r="B107" s="4" t="str">
        <f t="shared" si="30"/>
        <v>R</v>
      </c>
      <c r="C107" s="4" t="s">
        <v>6</v>
      </c>
      <c r="D107" s="4" t="str">
        <f t="shared" si="31"/>
        <v>C</v>
      </c>
      <c r="E107" s="4" t="s">
        <v>143</v>
      </c>
      <c r="F107" s="4" t="str">
        <f t="shared" si="32"/>
        <v>Pow</v>
      </c>
      <c r="G107" s="4" t="s">
        <v>175</v>
      </c>
      <c r="H107" s="4" t="s">
        <v>191</v>
      </c>
      <c r="I107" s="4" t="s">
        <v>115</v>
      </c>
      <c r="J107" s="4" t="str">
        <f t="shared" si="33"/>
        <v>(C) Power and communications: Spillage: e.g. diesel - SW quality, GW quality/Hydrocarbons</v>
      </c>
      <c r="K107" s="9">
        <v>3</v>
      </c>
      <c r="L107" s="9">
        <v>3</v>
      </c>
      <c r="M107" s="4" t="s">
        <v>244</v>
      </c>
      <c r="N107" s="9">
        <v>-0.5</v>
      </c>
      <c r="O107" s="9">
        <v>0</v>
      </c>
      <c r="P107" s="4" t="s">
        <v>258</v>
      </c>
      <c r="Q107" s="9">
        <v>-0.5</v>
      </c>
      <c r="R107" s="9">
        <v>0</v>
      </c>
      <c r="S107" s="9">
        <f t="shared" si="34"/>
        <v>2</v>
      </c>
      <c r="T107" s="9">
        <f t="shared" si="35"/>
        <v>3</v>
      </c>
      <c r="U107" s="8">
        <f t="shared" si="36"/>
        <v>2.5</v>
      </c>
      <c r="V107" s="8">
        <f t="shared" si="37"/>
        <v>3</v>
      </c>
      <c r="W107" s="4">
        <f t="shared" si="38"/>
        <v>2.5</v>
      </c>
      <c r="X107" s="4">
        <f t="shared" si="39"/>
        <v>0.5</v>
      </c>
      <c r="Y107" s="4">
        <v>0</v>
      </c>
      <c r="Z107" t="s">
        <v>273</v>
      </c>
      <c r="AA107" t="s">
        <v>284</v>
      </c>
    </row>
    <row r="108" spans="1:27" x14ac:dyDescent="0.2">
      <c r="A108" s="4" t="s">
        <v>5</v>
      </c>
      <c r="B108" s="4" t="str">
        <f t="shared" si="30"/>
        <v>R</v>
      </c>
      <c r="C108" s="4" t="s">
        <v>7</v>
      </c>
      <c r="D108" s="4" t="str">
        <f t="shared" si="31"/>
        <v>D</v>
      </c>
      <c r="E108" s="4" t="s">
        <v>141</v>
      </c>
      <c r="F108" s="4" t="str">
        <f t="shared" si="32"/>
        <v>Fue</v>
      </c>
      <c r="G108" s="4" t="s">
        <v>175</v>
      </c>
      <c r="H108" s="4" t="s">
        <v>191</v>
      </c>
      <c r="I108" s="4" t="s">
        <v>115</v>
      </c>
      <c r="J108" s="4" t="str">
        <f t="shared" si="33"/>
        <v>(D) Fuel and oil : Spillage: e.g. diesel - SW quality, GW quality/Hydrocarbons</v>
      </c>
      <c r="K108" s="9">
        <v>3</v>
      </c>
      <c r="L108" s="9">
        <v>3</v>
      </c>
      <c r="M108" s="4" t="s">
        <v>244</v>
      </c>
      <c r="N108" s="9">
        <v>-0.5</v>
      </c>
      <c r="O108" s="9">
        <v>0</v>
      </c>
      <c r="P108" s="4" t="s">
        <v>258</v>
      </c>
      <c r="Q108" s="9">
        <v>-0.5</v>
      </c>
      <c r="R108" s="9">
        <v>0</v>
      </c>
      <c r="S108" s="9">
        <f t="shared" si="34"/>
        <v>2</v>
      </c>
      <c r="T108" s="9">
        <f t="shared" si="35"/>
        <v>3</v>
      </c>
      <c r="U108" s="8">
        <f t="shared" si="36"/>
        <v>2.5</v>
      </c>
      <c r="V108" s="8">
        <f t="shared" si="37"/>
        <v>3</v>
      </c>
      <c r="W108" s="4">
        <f t="shared" si="38"/>
        <v>2.5</v>
      </c>
      <c r="X108" s="4">
        <f t="shared" si="39"/>
        <v>0.5</v>
      </c>
      <c r="Y108" s="4">
        <v>0</v>
      </c>
      <c r="Z108" t="s">
        <v>273</v>
      </c>
      <c r="AA108" t="s">
        <v>284</v>
      </c>
    </row>
    <row r="109" spans="1:27" x14ac:dyDescent="0.2">
      <c r="A109" s="4" t="s">
        <v>5</v>
      </c>
      <c r="B109" s="4" t="str">
        <f t="shared" si="30"/>
        <v>R</v>
      </c>
      <c r="C109" s="4" t="s">
        <v>12</v>
      </c>
      <c r="D109" s="4" t="str">
        <f t="shared" si="31"/>
        <v>P</v>
      </c>
      <c r="E109" s="4" t="s">
        <v>152</v>
      </c>
      <c r="F109" s="4" t="str">
        <f t="shared" si="32"/>
        <v>Acc</v>
      </c>
      <c r="G109" s="4" t="s">
        <v>175</v>
      </c>
      <c r="H109" s="4" t="s">
        <v>191</v>
      </c>
      <c r="I109" s="4" t="s">
        <v>115</v>
      </c>
      <c r="J109" s="4" t="str">
        <f t="shared" si="33"/>
        <v>(P) Accommodation, administration, workshop, depots, service facilities: Spillage: e.g. diesel - SW quality, GW quality/Hydrocarbons</v>
      </c>
      <c r="K109" s="9">
        <v>3</v>
      </c>
      <c r="L109" s="9">
        <v>3</v>
      </c>
      <c r="M109" s="4" t="s">
        <v>244</v>
      </c>
      <c r="N109" s="9">
        <v>-0.5</v>
      </c>
      <c r="O109" s="9">
        <v>0</v>
      </c>
      <c r="P109" s="4" t="s">
        <v>258</v>
      </c>
      <c r="Q109" s="9">
        <v>-0.5</v>
      </c>
      <c r="R109" s="9">
        <v>0</v>
      </c>
      <c r="S109" s="9">
        <f t="shared" si="34"/>
        <v>2</v>
      </c>
      <c r="T109" s="9">
        <f t="shared" si="35"/>
        <v>3</v>
      </c>
      <c r="U109" s="8">
        <f t="shared" si="36"/>
        <v>2.5</v>
      </c>
      <c r="V109" s="8">
        <f t="shared" si="37"/>
        <v>3</v>
      </c>
      <c r="W109" s="4">
        <f t="shared" si="38"/>
        <v>2.5</v>
      </c>
      <c r="X109" s="4">
        <f t="shared" si="39"/>
        <v>0.5</v>
      </c>
      <c r="Y109" s="4">
        <v>0</v>
      </c>
      <c r="Z109" t="s">
        <v>273</v>
      </c>
      <c r="AA109" t="s">
        <v>284</v>
      </c>
    </row>
    <row r="110" spans="1:27" x14ac:dyDescent="0.2">
      <c r="A110" s="4" t="s">
        <v>5</v>
      </c>
      <c r="B110" s="4" t="str">
        <f t="shared" si="30"/>
        <v>R</v>
      </c>
      <c r="C110" s="4" t="s">
        <v>12</v>
      </c>
      <c r="D110" s="4" t="str">
        <f t="shared" si="31"/>
        <v>P</v>
      </c>
      <c r="E110" s="4" t="s">
        <v>141</v>
      </c>
      <c r="F110" s="4" t="str">
        <f t="shared" si="32"/>
        <v>Fue</v>
      </c>
      <c r="G110" s="4" t="s">
        <v>175</v>
      </c>
      <c r="H110" s="4" t="s">
        <v>191</v>
      </c>
      <c r="I110" s="4" t="s">
        <v>115</v>
      </c>
      <c r="J110" s="4" t="str">
        <f t="shared" si="33"/>
        <v>(P) Fuel and oil : Spillage: e.g. diesel - SW quality, GW quality/Hydrocarbons</v>
      </c>
      <c r="K110" s="9">
        <v>3</v>
      </c>
      <c r="L110" s="9">
        <v>3</v>
      </c>
      <c r="M110" s="4" t="s">
        <v>244</v>
      </c>
      <c r="N110" s="9">
        <v>-0.5</v>
      </c>
      <c r="O110" s="9">
        <v>0</v>
      </c>
      <c r="P110" s="4" t="s">
        <v>258</v>
      </c>
      <c r="Q110" s="9">
        <v>-0.5</v>
      </c>
      <c r="R110" s="9">
        <v>0</v>
      </c>
      <c r="S110" s="9">
        <f t="shared" si="34"/>
        <v>2</v>
      </c>
      <c r="T110" s="9">
        <f t="shared" si="35"/>
        <v>3</v>
      </c>
      <c r="U110" s="8">
        <f t="shared" si="36"/>
        <v>2.5</v>
      </c>
      <c r="V110" s="8">
        <f t="shared" si="37"/>
        <v>3</v>
      </c>
      <c r="W110" s="4">
        <f t="shared" si="38"/>
        <v>2.5</v>
      </c>
      <c r="X110" s="4">
        <f t="shared" si="39"/>
        <v>0.5</v>
      </c>
      <c r="Y110" s="4">
        <v>0</v>
      </c>
      <c r="Z110" t="s">
        <v>273</v>
      </c>
      <c r="AA110" t="s">
        <v>284</v>
      </c>
    </row>
    <row r="111" spans="1:27" x14ac:dyDescent="0.2">
      <c r="A111" s="4" t="s">
        <v>5</v>
      </c>
      <c r="B111" s="4" t="str">
        <f t="shared" si="30"/>
        <v>R</v>
      </c>
      <c r="C111" s="4" t="s">
        <v>12</v>
      </c>
      <c r="D111" s="4" t="str">
        <f t="shared" si="31"/>
        <v>P</v>
      </c>
      <c r="E111" s="4" t="s">
        <v>143</v>
      </c>
      <c r="F111" s="4" t="str">
        <f t="shared" si="32"/>
        <v>Pow</v>
      </c>
      <c r="G111" s="4" t="s">
        <v>175</v>
      </c>
      <c r="H111" s="4" t="s">
        <v>191</v>
      </c>
      <c r="I111" s="4" t="s">
        <v>115</v>
      </c>
      <c r="J111" s="4" t="str">
        <f t="shared" si="33"/>
        <v>(P) Power and communications: Spillage: e.g. diesel - SW quality, GW quality/Hydrocarbons</v>
      </c>
      <c r="K111" s="9">
        <v>3</v>
      </c>
      <c r="L111" s="9">
        <v>3</v>
      </c>
      <c r="M111" s="4" t="s">
        <v>244</v>
      </c>
      <c r="N111" s="9">
        <v>-0.5</v>
      </c>
      <c r="O111" s="9">
        <v>0</v>
      </c>
      <c r="P111" s="4" t="s">
        <v>258</v>
      </c>
      <c r="Q111" s="9">
        <v>-0.5</v>
      </c>
      <c r="R111" s="9">
        <v>0</v>
      </c>
      <c r="S111" s="9">
        <f t="shared" si="34"/>
        <v>2</v>
      </c>
      <c r="T111" s="9">
        <f t="shared" si="35"/>
        <v>3</v>
      </c>
      <c r="U111" s="8">
        <f t="shared" si="36"/>
        <v>2.5</v>
      </c>
      <c r="V111" s="8">
        <f t="shared" si="37"/>
        <v>3</v>
      </c>
      <c r="W111" s="4">
        <f t="shared" si="38"/>
        <v>2.5</v>
      </c>
      <c r="X111" s="4">
        <f t="shared" si="39"/>
        <v>0.5</v>
      </c>
      <c r="Y111" s="4">
        <v>0</v>
      </c>
      <c r="Z111" t="s">
        <v>273</v>
      </c>
      <c r="AA111" t="s">
        <v>284</v>
      </c>
    </row>
    <row r="112" spans="1:27" x14ac:dyDescent="0.2">
      <c r="A112" s="4" t="s">
        <v>41</v>
      </c>
      <c r="B112" s="4" t="str">
        <f t="shared" si="30"/>
        <v>P</v>
      </c>
      <c r="C112" s="4" t="s">
        <v>12</v>
      </c>
      <c r="D112" s="4" t="str">
        <f t="shared" si="31"/>
        <v>P</v>
      </c>
      <c r="E112" s="4" t="s">
        <v>160</v>
      </c>
      <c r="F112" s="4" t="str">
        <f t="shared" si="32"/>
        <v>Bri</v>
      </c>
      <c r="G112" s="4" t="s">
        <v>120</v>
      </c>
      <c r="H112" s="4" t="s">
        <v>191</v>
      </c>
      <c r="I112" s="4" t="s">
        <v>195</v>
      </c>
      <c r="J112" s="4" t="str">
        <f t="shared" si="33"/>
        <v>(P) Brine storage ponds, pumps and water disposal pipelines: Containment failure - SW quality, GW quality/TSS, TDS, pH, Pollutants (e.g. metals/trace elements/sulfides/phosphorous)</v>
      </c>
      <c r="K112" s="9">
        <v>3</v>
      </c>
      <c r="L112" s="9">
        <v>6</v>
      </c>
      <c r="M112" s="4" t="s">
        <v>248</v>
      </c>
      <c r="N112" s="9">
        <v>-2.5</v>
      </c>
      <c r="O112" s="9">
        <v>-1</v>
      </c>
      <c r="P112" s="4" t="s">
        <v>258</v>
      </c>
      <c r="Q112" s="9">
        <v>-0.5</v>
      </c>
      <c r="R112" s="9">
        <v>-0.5</v>
      </c>
      <c r="S112" s="9">
        <f t="shared" si="34"/>
        <v>0</v>
      </c>
      <c r="T112" s="9">
        <f t="shared" si="35"/>
        <v>4.5</v>
      </c>
      <c r="U112" s="8">
        <f t="shared" si="36"/>
        <v>0.5</v>
      </c>
      <c r="V112" s="8">
        <f t="shared" si="37"/>
        <v>5</v>
      </c>
      <c r="W112" s="4">
        <f t="shared" si="38"/>
        <v>2.25</v>
      </c>
      <c r="X112" s="4">
        <f t="shared" si="39"/>
        <v>2.25</v>
      </c>
      <c r="Y112" s="4">
        <v>0</v>
      </c>
      <c r="Z112" t="s">
        <v>273</v>
      </c>
      <c r="AA112" t="s">
        <v>276</v>
      </c>
    </row>
    <row r="113" spans="1:27" x14ac:dyDescent="0.2">
      <c r="A113" s="4" t="s">
        <v>3</v>
      </c>
      <c r="B113" s="4" t="str">
        <f t="shared" si="30"/>
        <v>W</v>
      </c>
      <c r="C113" s="4" t="s">
        <v>13</v>
      </c>
      <c r="D113" s="4" t="str">
        <f t="shared" si="31"/>
        <v>E</v>
      </c>
      <c r="E113" s="4" t="s">
        <v>15</v>
      </c>
      <c r="F113" s="4" t="str">
        <f t="shared" si="32"/>
        <v>Gro</v>
      </c>
      <c r="G113" s="4" t="s">
        <v>36</v>
      </c>
      <c r="H113" s="4" t="s">
        <v>147</v>
      </c>
      <c r="I113" s="4" t="s">
        <v>34</v>
      </c>
      <c r="J113" s="4" t="str">
        <f t="shared" si="33"/>
        <v>(E) Ground-based geophysics: Soil erosion following heavy rainfall - SW quality/TSS</v>
      </c>
      <c r="K113" s="9">
        <v>3</v>
      </c>
      <c r="L113" s="9">
        <v>5</v>
      </c>
      <c r="M113" s="4" t="s">
        <v>249</v>
      </c>
      <c r="N113" s="9">
        <v>-3</v>
      </c>
      <c r="O113" s="9">
        <v>-0.5</v>
      </c>
      <c r="P113" s="4" t="s">
        <v>258</v>
      </c>
      <c r="Q113" s="9">
        <v>0</v>
      </c>
      <c r="R113" s="9">
        <v>0</v>
      </c>
      <c r="S113" s="9">
        <f t="shared" si="34"/>
        <v>0</v>
      </c>
      <c r="T113" s="9">
        <f t="shared" si="35"/>
        <v>4.5</v>
      </c>
      <c r="U113" s="8">
        <f t="shared" si="36"/>
        <v>0</v>
      </c>
      <c r="V113" s="8">
        <f t="shared" si="37"/>
        <v>4.5</v>
      </c>
      <c r="W113" s="4">
        <f t="shared" si="38"/>
        <v>2.25</v>
      </c>
      <c r="X113" s="4">
        <f t="shared" si="39"/>
        <v>2.25</v>
      </c>
      <c r="Y113" s="4">
        <v>1</v>
      </c>
      <c r="Z113" t="s">
        <v>273</v>
      </c>
      <c r="AA113" t="s">
        <v>280</v>
      </c>
    </row>
    <row r="114" spans="1:27" x14ac:dyDescent="0.2">
      <c r="A114" s="4" t="s">
        <v>3</v>
      </c>
      <c r="B114" s="4" t="str">
        <f t="shared" si="30"/>
        <v>W</v>
      </c>
      <c r="C114" s="4" t="s">
        <v>12</v>
      </c>
      <c r="D114" s="4" t="str">
        <f t="shared" si="31"/>
        <v>P</v>
      </c>
      <c r="E114" s="4" t="s">
        <v>216</v>
      </c>
      <c r="F114" s="4" t="str">
        <f t="shared" si="32"/>
        <v>Tre</v>
      </c>
      <c r="G114" s="4" t="s">
        <v>92</v>
      </c>
      <c r="H114" s="4" t="s">
        <v>191</v>
      </c>
      <c r="I114" s="4" t="s">
        <v>218</v>
      </c>
      <c r="J114" s="4" t="str">
        <f t="shared" si="33"/>
        <v>(P) Treated co-produced water storage, processing and disposal: Dam failure - SW quality, GW quality/SW flow, SW quality, TSS, GW quality</v>
      </c>
      <c r="K114" s="9">
        <v>4</v>
      </c>
      <c r="L114" s="9">
        <v>6</v>
      </c>
      <c r="M114" s="4" t="s">
        <v>247</v>
      </c>
      <c r="N114" s="9">
        <v>-3</v>
      </c>
      <c r="O114" s="9">
        <v>-2</v>
      </c>
      <c r="P114" s="4" t="s">
        <v>258</v>
      </c>
      <c r="Q114" s="9">
        <v>-0.5</v>
      </c>
      <c r="R114" s="9">
        <v>0</v>
      </c>
      <c r="S114" s="9">
        <f t="shared" si="34"/>
        <v>0.5</v>
      </c>
      <c r="T114" s="9">
        <f t="shared" si="35"/>
        <v>4</v>
      </c>
      <c r="U114" s="8">
        <f t="shared" si="36"/>
        <v>1</v>
      </c>
      <c r="V114" s="8">
        <f t="shared" si="37"/>
        <v>4</v>
      </c>
      <c r="W114" s="4">
        <f t="shared" si="38"/>
        <v>2.25</v>
      </c>
      <c r="X114" s="4">
        <f t="shared" si="39"/>
        <v>1.75</v>
      </c>
      <c r="Y114" s="4">
        <v>0</v>
      </c>
      <c r="Z114" t="s">
        <v>273</v>
      </c>
      <c r="AA114" t="s">
        <v>276</v>
      </c>
    </row>
    <row r="115" spans="1:27" x14ac:dyDescent="0.2">
      <c r="A115" s="4" t="s">
        <v>3</v>
      </c>
      <c r="B115" s="4" t="str">
        <f t="shared" si="30"/>
        <v>W</v>
      </c>
      <c r="C115" s="4" t="s">
        <v>13</v>
      </c>
      <c r="D115" s="4" t="str">
        <f t="shared" si="31"/>
        <v>E</v>
      </c>
      <c r="E115" s="4" t="s">
        <v>16</v>
      </c>
      <c r="F115" s="4" t="str">
        <f t="shared" si="32"/>
        <v>Dri</v>
      </c>
      <c r="G115" s="4" t="s">
        <v>213</v>
      </c>
      <c r="H115" s="4" t="s">
        <v>237</v>
      </c>
      <c r="I115" s="4" t="s">
        <v>237</v>
      </c>
      <c r="J115" s="4" t="str">
        <f t="shared" si="33"/>
        <v>(E) Drilling and coring: Intersection of artesian aquifer - change in GW pressure/change in GW pressure</v>
      </c>
      <c r="K115" s="9">
        <v>3</v>
      </c>
      <c r="L115" s="9">
        <v>4</v>
      </c>
      <c r="M115" s="4" t="s">
        <v>254</v>
      </c>
      <c r="N115" s="9">
        <v>-2.5</v>
      </c>
      <c r="O115" s="9">
        <v>-1</v>
      </c>
      <c r="P115" s="4" t="s">
        <v>261</v>
      </c>
      <c r="Q115" s="9">
        <v>0</v>
      </c>
      <c r="R115" s="9">
        <v>1</v>
      </c>
      <c r="S115" s="9">
        <f t="shared" si="34"/>
        <v>0.5</v>
      </c>
      <c r="T115" s="9">
        <f t="shared" si="35"/>
        <v>4</v>
      </c>
      <c r="U115" s="8">
        <f t="shared" si="36"/>
        <v>0.5</v>
      </c>
      <c r="V115" s="8">
        <f t="shared" si="37"/>
        <v>3</v>
      </c>
      <c r="W115" s="4">
        <f t="shared" si="38"/>
        <v>2.25</v>
      </c>
      <c r="X115" s="4">
        <f t="shared" si="39"/>
        <v>1.75</v>
      </c>
      <c r="Y115" s="4">
        <v>0</v>
      </c>
      <c r="Z115" t="s">
        <v>273</v>
      </c>
      <c r="AA115" t="s">
        <v>286</v>
      </c>
    </row>
    <row r="116" spans="1:27" x14ac:dyDescent="0.2">
      <c r="A116" s="4" t="s">
        <v>4</v>
      </c>
      <c r="B116" s="4" t="str">
        <f t="shared" si="30"/>
        <v>P</v>
      </c>
      <c r="C116" s="4" t="s">
        <v>12</v>
      </c>
      <c r="D116" s="4" t="str">
        <f t="shared" si="31"/>
        <v>P</v>
      </c>
      <c r="E116" s="4" t="s">
        <v>169</v>
      </c>
      <c r="F116" s="4" t="str">
        <f t="shared" si="32"/>
        <v>Gas</v>
      </c>
      <c r="G116" s="4" t="s">
        <v>117</v>
      </c>
      <c r="H116" s="4" t="s">
        <v>191</v>
      </c>
      <c r="I116" s="4" t="s">
        <v>236</v>
      </c>
      <c r="J116" s="4" t="str">
        <f t="shared" si="33"/>
        <v>(P) Gas and water-gathering pipeline networks (well to processing plant): Fire - SW quality, GW quality/TSS, Pollutants (e.g. metals/trace elements/sulfides/phosphorous), Hydrocarbons, Chemicals</v>
      </c>
      <c r="K116" s="9">
        <v>4</v>
      </c>
      <c r="L116" s="9">
        <v>6</v>
      </c>
      <c r="M116" s="4" t="s">
        <v>246</v>
      </c>
      <c r="N116" s="9">
        <v>-3</v>
      </c>
      <c r="O116" s="9">
        <v>-2</v>
      </c>
      <c r="P116" s="4" t="s">
        <v>258</v>
      </c>
      <c r="Q116" s="9">
        <v>-0.5</v>
      </c>
      <c r="R116" s="9">
        <v>0</v>
      </c>
      <c r="S116" s="9">
        <f t="shared" si="34"/>
        <v>0.5</v>
      </c>
      <c r="T116" s="9">
        <f t="shared" si="35"/>
        <v>4</v>
      </c>
      <c r="U116" s="8">
        <f t="shared" si="36"/>
        <v>1</v>
      </c>
      <c r="V116" s="8">
        <f t="shared" si="37"/>
        <v>4</v>
      </c>
      <c r="W116" s="4">
        <f t="shared" si="38"/>
        <v>2.25</v>
      </c>
      <c r="X116" s="4">
        <f t="shared" si="39"/>
        <v>1.75</v>
      </c>
      <c r="Y116" s="4">
        <v>0</v>
      </c>
      <c r="Z116" t="s">
        <v>273</v>
      </c>
      <c r="AA116" t="s">
        <v>284</v>
      </c>
    </row>
    <row r="117" spans="1:27" x14ac:dyDescent="0.2">
      <c r="A117" s="4" t="s">
        <v>41</v>
      </c>
      <c r="B117" s="4" t="str">
        <f t="shared" si="30"/>
        <v>P</v>
      </c>
      <c r="C117" s="4" t="s">
        <v>12</v>
      </c>
      <c r="D117" s="4" t="str">
        <f t="shared" si="31"/>
        <v>P</v>
      </c>
      <c r="E117" s="4" t="s">
        <v>111</v>
      </c>
      <c r="F117" s="4" t="str">
        <f t="shared" si="32"/>
        <v>Gas</v>
      </c>
      <c r="G117" s="4" t="s">
        <v>117</v>
      </c>
      <c r="H117" s="4" t="s">
        <v>191</v>
      </c>
      <c r="I117" s="4" t="s">
        <v>193</v>
      </c>
      <c r="J117" s="4" t="str">
        <f t="shared" si="33"/>
        <v>(P) Gas processing plant : Fire - SW quality, GW quality/TSS, Pollutants (e.g. metals/trace elements/sulfides/phosphorous)</v>
      </c>
      <c r="K117" s="9">
        <v>4</v>
      </c>
      <c r="L117" s="9">
        <v>6</v>
      </c>
      <c r="M117" s="4" t="s">
        <v>253</v>
      </c>
      <c r="N117" s="9">
        <v>-3</v>
      </c>
      <c r="O117" s="9">
        <v>-2</v>
      </c>
      <c r="P117" s="4" t="s">
        <v>258</v>
      </c>
      <c r="Q117" s="9">
        <v>-0.5</v>
      </c>
      <c r="R117" s="9">
        <v>0</v>
      </c>
      <c r="S117" s="9">
        <f t="shared" si="34"/>
        <v>0.5</v>
      </c>
      <c r="T117" s="9">
        <f t="shared" si="35"/>
        <v>4</v>
      </c>
      <c r="U117" s="8">
        <f t="shared" si="36"/>
        <v>1</v>
      </c>
      <c r="V117" s="8">
        <f t="shared" si="37"/>
        <v>4</v>
      </c>
      <c r="W117" s="4">
        <f t="shared" si="38"/>
        <v>2.25</v>
      </c>
      <c r="X117" s="4">
        <f t="shared" si="39"/>
        <v>1.75</v>
      </c>
      <c r="Y117" s="4">
        <v>0</v>
      </c>
      <c r="Z117" t="s">
        <v>273</v>
      </c>
      <c r="AA117" t="s">
        <v>284</v>
      </c>
    </row>
    <row r="118" spans="1:27" x14ac:dyDescent="0.2">
      <c r="A118" s="4" t="s">
        <v>4</v>
      </c>
      <c r="B118" s="4" t="str">
        <f t="shared" si="30"/>
        <v>P</v>
      </c>
      <c r="C118" s="4" t="s">
        <v>12</v>
      </c>
      <c r="D118" s="4" t="str">
        <f t="shared" si="31"/>
        <v>P</v>
      </c>
      <c r="E118" s="4" t="s">
        <v>132</v>
      </c>
      <c r="F118" s="4" t="str">
        <f t="shared" si="32"/>
        <v>Tru</v>
      </c>
      <c r="G118" s="4" t="s">
        <v>117</v>
      </c>
      <c r="H118" s="4" t="s">
        <v>191</v>
      </c>
      <c r="I118" s="4" t="s">
        <v>193</v>
      </c>
      <c r="J118" s="4" t="str">
        <f t="shared" si="33"/>
        <v>(P) Trunk gas pipelines and associated easements (processing plant to town): Fire - SW quality, GW quality/TSS, Pollutants (e.g. metals/trace elements/sulfides/phosphorous)</v>
      </c>
      <c r="K118" s="9">
        <v>4</v>
      </c>
      <c r="L118" s="9">
        <v>6</v>
      </c>
      <c r="M118" s="4" t="s">
        <v>253</v>
      </c>
      <c r="N118" s="9">
        <v>-3</v>
      </c>
      <c r="O118" s="9">
        <v>-2</v>
      </c>
      <c r="P118" s="4" t="s">
        <v>258</v>
      </c>
      <c r="Q118" s="9">
        <v>-0.5</v>
      </c>
      <c r="R118" s="9">
        <v>0</v>
      </c>
      <c r="S118" s="9">
        <f t="shared" si="34"/>
        <v>0.5</v>
      </c>
      <c r="T118" s="9">
        <f t="shared" si="35"/>
        <v>4</v>
      </c>
      <c r="U118" s="8">
        <f t="shared" si="36"/>
        <v>1</v>
      </c>
      <c r="V118" s="8">
        <f t="shared" si="37"/>
        <v>4</v>
      </c>
      <c r="W118" s="4">
        <f t="shared" si="38"/>
        <v>2.25</v>
      </c>
      <c r="X118" s="4">
        <f t="shared" si="39"/>
        <v>1.75</v>
      </c>
      <c r="Y118" s="4">
        <v>0</v>
      </c>
      <c r="Z118" t="s">
        <v>273</v>
      </c>
      <c r="AA118" t="s">
        <v>284</v>
      </c>
    </row>
    <row r="119" spans="1:27" x14ac:dyDescent="0.2">
      <c r="A119" s="4" t="s">
        <v>4</v>
      </c>
      <c r="B119" s="4" t="str">
        <f t="shared" si="30"/>
        <v>P</v>
      </c>
      <c r="C119" s="4" t="s">
        <v>6</v>
      </c>
      <c r="D119" s="4" t="str">
        <f t="shared" si="31"/>
        <v>C</v>
      </c>
      <c r="E119" s="4" t="s">
        <v>133</v>
      </c>
      <c r="F119" s="4" t="str">
        <f t="shared" si="32"/>
        <v>Fre</v>
      </c>
      <c r="G119" s="4" t="s">
        <v>151</v>
      </c>
      <c r="H119" s="4" t="s">
        <v>94</v>
      </c>
      <c r="I119" s="4" t="s">
        <v>94</v>
      </c>
      <c r="J119" s="4" t="str">
        <f t="shared" si="33"/>
        <v>(C) Fresh water (RO Permeate) pipelines, pumps and reticulation systems (Water leaving processing plant - to external i.e. Town): Temporary disruption to natural surface water course (e.g. sandbagging a creek to lay pipe) - SW flow/SW flow</v>
      </c>
      <c r="K119" s="9">
        <v>3</v>
      </c>
      <c r="L119" s="9">
        <v>4</v>
      </c>
      <c r="M119" s="4" t="s">
        <v>250</v>
      </c>
      <c r="N119" s="9">
        <v>-1.5</v>
      </c>
      <c r="O119" s="9">
        <v>-0.5</v>
      </c>
      <c r="P119" s="4" t="s">
        <v>258</v>
      </c>
      <c r="Q119" s="9">
        <v>-0.5</v>
      </c>
      <c r="R119" s="9">
        <v>0</v>
      </c>
      <c r="S119" s="9">
        <f t="shared" si="34"/>
        <v>1</v>
      </c>
      <c r="T119" s="9">
        <f t="shared" si="35"/>
        <v>3.5</v>
      </c>
      <c r="U119" s="8">
        <f t="shared" si="36"/>
        <v>1.5</v>
      </c>
      <c r="V119" s="8">
        <f t="shared" si="37"/>
        <v>3.5</v>
      </c>
      <c r="W119" s="4">
        <f t="shared" si="38"/>
        <v>2.25</v>
      </c>
      <c r="X119" s="4">
        <f t="shared" si="39"/>
        <v>1.25</v>
      </c>
      <c r="Y119" s="4">
        <v>1</v>
      </c>
      <c r="Z119" t="s">
        <v>272</v>
      </c>
      <c r="AA119" t="s">
        <v>279</v>
      </c>
    </row>
    <row r="120" spans="1:27" x14ac:dyDescent="0.2">
      <c r="A120" s="4" t="s">
        <v>4</v>
      </c>
      <c r="B120" s="4" t="str">
        <f t="shared" si="30"/>
        <v>P</v>
      </c>
      <c r="C120" s="4" t="s">
        <v>6</v>
      </c>
      <c r="D120" s="4" t="str">
        <f t="shared" si="31"/>
        <v>C</v>
      </c>
      <c r="E120" s="4" t="s">
        <v>169</v>
      </c>
      <c r="F120" s="4" t="str">
        <f t="shared" si="32"/>
        <v>Gas</v>
      </c>
      <c r="G120" s="4" t="s">
        <v>151</v>
      </c>
      <c r="H120" s="4" t="s">
        <v>94</v>
      </c>
      <c r="I120" s="4" t="s">
        <v>94</v>
      </c>
      <c r="J120" s="4" t="str">
        <f t="shared" si="33"/>
        <v>(C) Gas and water-gathering pipeline networks (well to processing plant): Temporary disruption to natural surface water course (e.g. sandbagging a creek to lay pipe) - SW flow/SW flow</v>
      </c>
      <c r="K120" s="9">
        <v>3</v>
      </c>
      <c r="L120" s="9">
        <v>4</v>
      </c>
      <c r="M120" s="4" t="s">
        <v>250</v>
      </c>
      <c r="N120" s="9">
        <v>-1.5</v>
      </c>
      <c r="O120" s="9">
        <v>-0.5</v>
      </c>
      <c r="P120" s="4" t="s">
        <v>258</v>
      </c>
      <c r="Q120" s="9">
        <v>-0.5</v>
      </c>
      <c r="R120" s="9">
        <v>0</v>
      </c>
      <c r="S120" s="9">
        <f t="shared" si="34"/>
        <v>1</v>
      </c>
      <c r="T120" s="9">
        <f t="shared" si="35"/>
        <v>3.5</v>
      </c>
      <c r="U120" s="8">
        <f t="shared" si="36"/>
        <v>1.5</v>
      </c>
      <c r="V120" s="8">
        <f t="shared" si="37"/>
        <v>3.5</v>
      </c>
      <c r="W120" s="4">
        <f t="shared" si="38"/>
        <v>2.25</v>
      </c>
      <c r="X120" s="4">
        <f t="shared" si="39"/>
        <v>1.25</v>
      </c>
      <c r="Y120" s="4">
        <v>1</v>
      </c>
      <c r="Z120" t="s">
        <v>272</v>
      </c>
      <c r="AA120" t="s">
        <v>279</v>
      </c>
    </row>
    <row r="121" spans="1:27" x14ac:dyDescent="0.2">
      <c r="A121" s="4" t="s">
        <v>4</v>
      </c>
      <c r="B121" s="4" t="str">
        <f t="shared" si="30"/>
        <v>P</v>
      </c>
      <c r="C121" s="4" t="s">
        <v>6</v>
      </c>
      <c r="D121" s="4" t="str">
        <f t="shared" si="31"/>
        <v>C</v>
      </c>
      <c r="E121" s="4" t="s">
        <v>134</v>
      </c>
      <c r="F121" s="4" t="str">
        <f t="shared" si="32"/>
        <v>Tre</v>
      </c>
      <c r="G121" s="4" t="s">
        <v>151</v>
      </c>
      <c r="H121" s="4" t="s">
        <v>94</v>
      </c>
      <c r="I121" s="4" t="s">
        <v>94</v>
      </c>
      <c r="J121" s="4" t="str">
        <f t="shared" si="33"/>
        <v>(C) Treated co-produced water pipelines and pumps: Temporary disruption to natural surface water course (e.g. sandbagging a creek to lay pipe) - SW flow/SW flow</v>
      </c>
      <c r="K121" s="9">
        <v>3</v>
      </c>
      <c r="L121" s="9">
        <v>4</v>
      </c>
      <c r="M121" s="4" t="s">
        <v>250</v>
      </c>
      <c r="N121" s="9">
        <v>-1.5</v>
      </c>
      <c r="O121" s="9">
        <v>-0.5</v>
      </c>
      <c r="P121" s="4" t="s">
        <v>258</v>
      </c>
      <c r="Q121" s="9">
        <v>-0.5</v>
      </c>
      <c r="R121" s="9">
        <v>0</v>
      </c>
      <c r="S121" s="9">
        <f t="shared" si="34"/>
        <v>1</v>
      </c>
      <c r="T121" s="9">
        <f t="shared" si="35"/>
        <v>3.5</v>
      </c>
      <c r="U121" s="8">
        <f t="shared" si="36"/>
        <v>1.5</v>
      </c>
      <c r="V121" s="8">
        <f t="shared" si="37"/>
        <v>3.5</v>
      </c>
      <c r="W121" s="4">
        <f t="shared" si="38"/>
        <v>2.25</v>
      </c>
      <c r="X121" s="4">
        <f t="shared" si="39"/>
        <v>1.25</v>
      </c>
      <c r="Y121" s="4">
        <v>1</v>
      </c>
      <c r="Z121" t="s">
        <v>272</v>
      </c>
      <c r="AA121" t="s">
        <v>279</v>
      </c>
    </row>
    <row r="122" spans="1:27" x14ac:dyDescent="0.2">
      <c r="A122" s="4" t="s">
        <v>4</v>
      </c>
      <c r="B122" s="4" t="str">
        <f t="shared" si="30"/>
        <v>P</v>
      </c>
      <c r="C122" s="4" t="s">
        <v>6</v>
      </c>
      <c r="D122" s="4" t="str">
        <f t="shared" si="31"/>
        <v>C</v>
      </c>
      <c r="E122" s="4" t="s">
        <v>132</v>
      </c>
      <c r="F122" s="4" t="str">
        <f t="shared" si="32"/>
        <v>Tru</v>
      </c>
      <c r="G122" s="4" t="s">
        <v>151</v>
      </c>
      <c r="H122" s="4" t="s">
        <v>94</v>
      </c>
      <c r="I122" s="4" t="s">
        <v>94</v>
      </c>
      <c r="J122" s="4" t="str">
        <f t="shared" si="33"/>
        <v>(C) Trunk gas pipelines and associated easements (processing plant to town): Temporary disruption to natural surface water course (e.g. sandbagging a creek to lay pipe) - SW flow/SW flow</v>
      </c>
      <c r="K122" s="9">
        <v>3</v>
      </c>
      <c r="L122" s="9">
        <v>4</v>
      </c>
      <c r="M122" s="4" t="s">
        <v>250</v>
      </c>
      <c r="N122" s="9">
        <v>-1.5</v>
      </c>
      <c r="O122" s="9">
        <v>-0.5</v>
      </c>
      <c r="P122" s="4" t="s">
        <v>258</v>
      </c>
      <c r="Q122" s="9">
        <v>-0.5</v>
      </c>
      <c r="R122" s="9">
        <v>0</v>
      </c>
      <c r="S122" s="9">
        <f t="shared" si="34"/>
        <v>1</v>
      </c>
      <c r="T122" s="9">
        <f t="shared" si="35"/>
        <v>3.5</v>
      </c>
      <c r="U122" s="8">
        <f t="shared" si="36"/>
        <v>1.5</v>
      </c>
      <c r="V122" s="8">
        <f t="shared" si="37"/>
        <v>3.5</v>
      </c>
      <c r="W122" s="4">
        <f t="shared" si="38"/>
        <v>2.25</v>
      </c>
      <c r="X122" s="4">
        <f t="shared" si="39"/>
        <v>1.25</v>
      </c>
      <c r="Y122" s="4">
        <v>1</v>
      </c>
      <c r="Z122" t="s">
        <v>272</v>
      </c>
      <c r="AA122" t="s">
        <v>279</v>
      </c>
    </row>
    <row r="123" spans="1:27" x14ac:dyDescent="0.2">
      <c r="A123" s="4" t="s">
        <v>3</v>
      </c>
      <c r="B123" s="4" t="str">
        <f t="shared" si="30"/>
        <v>W</v>
      </c>
      <c r="C123" s="4" t="s">
        <v>13</v>
      </c>
      <c r="D123" s="4" t="str">
        <f t="shared" si="31"/>
        <v>E</v>
      </c>
      <c r="E123" s="4" t="s">
        <v>16</v>
      </c>
      <c r="F123" s="4" t="str">
        <f t="shared" si="32"/>
        <v>Dri</v>
      </c>
      <c r="G123" s="4" t="s">
        <v>173</v>
      </c>
      <c r="H123" s="4" t="s">
        <v>215</v>
      </c>
      <c r="I123" s="4" t="s">
        <v>215</v>
      </c>
      <c r="J123" s="4" t="str">
        <f t="shared" si="33"/>
        <v>(E) Drilling and coring: Very localised watertable reduction - GW level/GW level</v>
      </c>
      <c r="K123" s="9">
        <v>3</v>
      </c>
      <c r="L123" s="9">
        <v>4</v>
      </c>
      <c r="M123" s="4" t="s">
        <v>52</v>
      </c>
      <c r="N123" s="9">
        <v>-2.5</v>
      </c>
      <c r="O123" s="9">
        <v>-2.5</v>
      </c>
      <c r="P123" s="4" t="s">
        <v>258</v>
      </c>
      <c r="Q123" s="9">
        <v>0.5</v>
      </c>
      <c r="R123" s="9">
        <v>2</v>
      </c>
      <c r="S123" s="9">
        <f t="shared" si="34"/>
        <v>1</v>
      </c>
      <c r="T123" s="9">
        <f t="shared" si="35"/>
        <v>3.5</v>
      </c>
      <c r="U123" s="8">
        <f t="shared" si="36"/>
        <v>0.5</v>
      </c>
      <c r="V123" s="8">
        <f t="shared" si="37"/>
        <v>1.5</v>
      </c>
      <c r="W123" s="4">
        <f t="shared" si="38"/>
        <v>2.25</v>
      </c>
      <c r="X123" s="4">
        <f t="shared" si="39"/>
        <v>1.25</v>
      </c>
      <c r="Y123" s="4">
        <v>1</v>
      </c>
      <c r="Z123" t="s">
        <v>273</v>
      </c>
      <c r="AA123" t="s">
        <v>286</v>
      </c>
    </row>
    <row r="124" spans="1:27" x14ac:dyDescent="0.2">
      <c r="A124" s="4" t="s">
        <v>41</v>
      </c>
      <c r="B124" s="4" t="str">
        <f t="shared" si="30"/>
        <v>P</v>
      </c>
      <c r="C124" s="4" t="s">
        <v>7</v>
      </c>
      <c r="D124" s="4" t="str">
        <f t="shared" si="31"/>
        <v>D</v>
      </c>
      <c r="E124" s="4" t="s">
        <v>123</v>
      </c>
      <c r="F124" s="4" t="str">
        <f t="shared" si="32"/>
        <v>Pro</v>
      </c>
      <c r="G124" s="4" t="s">
        <v>105</v>
      </c>
      <c r="H124" s="4" t="s">
        <v>191</v>
      </c>
      <c r="I124" s="4" t="s">
        <v>235</v>
      </c>
      <c r="J124" s="4" t="str">
        <f t="shared" si="33"/>
        <v>(D) Process production plant: Spillage - SW quality, GW quality/Hydrocarbons, Pollutants (e.g. metals/trace elements/sulfides/phosphorous), Chemicals</v>
      </c>
      <c r="K124" s="9">
        <v>3</v>
      </c>
      <c r="L124" s="9">
        <v>4</v>
      </c>
      <c r="M124" s="4" t="s">
        <v>244</v>
      </c>
      <c r="N124" s="9">
        <v>-1.5</v>
      </c>
      <c r="O124" s="9">
        <v>-0.5</v>
      </c>
      <c r="P124" s="4" t="s">
        <v>258</v>
      </c>
      <c r="Q124" s="9">
        <v>-0.5</v>
      </c>
      <c r="R124" s="9">
        <v>0</v>
      </c>
      <c r="S124" s="9">
        <f t="shared" si="34"/>
        <v>1</v>
      </c>
      <c r="T124" s="9">
        <f t="shared" si="35"/>
        <v>3.5</v>
      </c>
      <c r="U124" s="8">
        <f t="shared" si="36"/>
        <v>1.5</v>
      </c>
      <c r="V124" s="8">
        <f t="shared" si="37"/>
        <v>3.5</v>
      </c>
      <c r="W124" s="4">
        <f t="shared" si="38"/>
        <v>2.25</v>
      </c>
      <c r="X124" s="4">
        <f t="shared" si="39"/>
        <v>1.25</v>
      </c>
      <c r="Y124" s="4">
        <v>0</v>
      </c>
      <c r="Z124" t="s">
        <v>273</v>
      </c>
      <c r="AA124" t="s">
        <v>284</v>
      </c>
    </row>
    <row r="125" spans="1:27" x14ac:dyDescent="0.2">
      <c r="A125" s="4" t="s">
        <v>3</v>
      </c>
      <c r="B125" s="4" t="str">
        <f t="shared" si="30"/>
        <v>W</v>
      </c>
      <c r="C125" s="4" t="s">
        <v>6</v>
      </c>
      <c r="D125" s="4" t="str">
        <f t="shared" si="31"/>
        <v>C</v>
      </c>
      <c r="E125" s="4" t="s">
        <v>108</v>
      </c>
      <c r="F125" s="4" t="str">
        <f t="shared" si="32"/>
        <v>Gro</v>
      </c>
      <c r="G125" s="4" t="s">
        <v>109</v>
      </c>
      <c r="H125" s="4" t="s">
        <v>147</v>
      </c>
      <c r="I125" s="4" t="s">
        <v>202</v>
      </c>
      <c r="J125" s="4" t="str">
        <f t="shared" si="33"/>
        <v>(C) Groundwater monitoring bore construction: Cuttings disposal - SW quality/TSS, Drilling mud products, TDS</v>
      </c>
      <c r="K125" s="9">
        <v>3</v>
      </c>
      <c r="L125" s="9">
        <v>4</v>
      </c>
      <c r="M125" s="4" t="s">
        <v>203</v>
      </c>
      <c r="N125" s="9">
        <v>-2</v>
      </c>
      <c r="O125" s="9">
        <v>-0.5</v>
      </c>
      <c r="P125" s="4" t="s">
        <v>262</v>
      </c>
      <c r="Q125" s="9">
        <v>-0.5</v>
      </c>
      <c r="R125" s="9">
        <v>0</v>
      </c>
      <c r="S125" s="9">
        <f t="shared" si="34"/>
        <v>0.5</v>
      </c>
      <c r="T125" s="9">
        <f t="shared" si="35"/>
        <v>3.5</v>
      </c>
      <c r="U125" s="8">
        <f t="shared" si="36"/>
        <v>1</v>
      </c>
      <c r="V125" s="8">
        <f t="shared" si="37"/>
        <v>3.5</v>
      </c>
      <c r="W125" s="4">
        <f t="shared" si="38"/>
        <v>2</v>
      </c>
      <c r="X125" s="4">
        <f t="shared" si="39"/>
        <v>1.5</v>
      </c>
      <c r="Y125" s="4">
        <v>0</v>
      </c>
      <c r="Z125" t="s">
        <v>273</v>
      </c>
      <c r="AA125" t="s">
        <v>283</v>
      </c>
    </row>
    <row r="126" spans="1:27" x14ac:dyDescent="0.2">
      <c r="A126" s="4" t="s">
        <v>3</v>
      </c>
      <c r="B126" s="4" t="str">
        <f t="shared" si="30"/>
        <v>W</v>
      </c>
      <c r="C126" s="4" t="s">
        <v>6</v>
      </c>
      <c r="D126" s="4" t="str">
        <f t="shared" si="31"/>
        <v>C</v>
      </c>
      <c r="E126" s="4" t="s">
        <v>18</v>
      </c>
      <c r="F126" s="4" t="str">
        <f t="shared" si="32"/>
        <v>Dri</v>
      </c>
      <c r="G126" s="4" t="s">
        <v>54</v>
      </c>
      <c r="H126" s="4" t="s">
        <v>147</v>
      </c>
      <c r="I126" s="4" t="s">
        <v>202</v>
      </c>
      <c r="J126" s="4" t="str">
        <f t="shared" si="33"/>
        <v>(C) Drill stem testing (extraction): Recovered fluid disposal - SW quality/TSS, Drilling mud products, TDS</v>
      </c>
      <c r="K126" s="9">
        <v>3</v>
      </c>
      <c r="L126" s="9">
        <v>4</v>
      </c>
      <c r="M126" s="4" t="s">
        <v>255</v>
      </c>
      <c r="N126" s="9">
        <v>-2</v>
      </c>
      <c r="O126" s="9">
        <v>-0.5</v>
      </c>
      <c r="P126" s="4" t="s">
        <v>262</v>
      </c>
      <c r="Q126" s="9">
        <v>-0.5</v>
      </c>
      <c r="R126" s="9">
        <v>0</v>
      </c>
      <c r="S126" s="9">
        <f t="shared" si="34"/>
        <v>0.5</v>
      </c>
      <c r="T126" s="9">
        <f t="shared" si="35"/>
        <v>3.5</v>
      </c>
      <c r="U126" s="8">
        <f t="shared" si="36"/>
        <v>1</v>
      </c>
      <c r="V126" s="8">
        <f t="shared" si="37"/>
        <v>3.5</v>
      </c>
      <c r="W126" s="4">
        <f t="shared" si="38"/>
        <v>2</v>
      </c>
      <c r="X126" s="4">
        <f t="shared" si="39"/>
        <v>1.5</v>
      </c>
      <c r="Y126" s="4">
        <v>0</v>
      </c>
      <c r="Z126" t="s">
        <v>273</v>
      </c>
      <c r="AA126" t="s">
        <v>283</v>
      </c>
    </row>
    <row r="127" spans="1:27" x14ac:dyDescent="0.2">
      <c r="A127" s="4" t="s">
        <v>5</v>
      </c>
      <c r="B127" s="4" t="str">
        <f t="shared" si="30"/>
        <v>R</v>
      </c>
      <c r="C127" s="4" t="s">
        <v>13</v>
      </c>
      <c r="D127" s="4" t="str">
        <f t="shared" si="31"/>
        <v>E</v>
      </c>
      <c r="E127" s="4" t="s">
        <v>162</v>
      </c>
      <c r="F127" s="4" t="str">
        <f t="shared" si="32"/>
        <v>Con</v>
      </c>
      <c r="G127" s="4" t="s">
        <v>36</v>
      </c>
      <c r="H127" s="4" t="s">
        <v>147</v>
      </c>
      <c r="I127" s="4" t="s">
        <v>34</v>
      </c>
      <c r="J127" s="4" t="str">
        <f t="shared" si="33"/>
        <v>(E) Construction of access roads and easements (e.g. for drilling rigs and equipment): Soil erosion following heavy rainfall - SW quality/TSS</v>
      </c>
      <c r="K127" s="9">
        <v>3</v>
      </c>
      <c r="L127" s="9">
        <v>4</v>
      </c>
      <c r="M127" s="4" t="s">
        <v>249</v>
      </c>
      <c r="N127" s="9">
        <v>-2</v>
      </c>
      <c r="O127" s="9">
        <v>-1</v>
      </c>
      <c r="P127" s="4" t="s">
        <v>258</v>
      </c>
      <c r="Q127" s="9">
        <v>0</v>
      </c>
      <c r="R127" s="9">
        <v>0</v>
      </c>
      <c r="S127" s="9">
        <f t="shared" si="34"/>
        <v>1</v>
      </c>
      <c r="T127" s="9">
        <f t="shared" si="35"/>
        <v>3</v>
      </c>
      <c r="U127" s="8">
        <f t="shared" si="36"/>
        <v>1</v>
      </c>
      <c r="V127" s="8">
        <f t="shared" si="37"/>
        <v>3</v>
      </c>
      <c r="W127" s="4">
        <f t="shared" si="38"/>
        <v>2</v>
      </c>
      <c r="X127" s="4">
        <f t="shared" si="39"/>
        <v>1</v>
      </c>
      <c r="Y127" s="4">
        <v>1</v>
      </c>
      <c r="Z127" t="s">
        <v>273</v>
      </c>
      <c r="AA127" t="s">
        <v>280</v>
      </c>
    </row>
    <row r="128" spans="1:27" x14ac:dyDescent="0.2">
      <c r="A128" s="4" t="s">
        <v>3</v>
      </c>
      <c r="B128" s="4" t="str">
        <f t="shared" si="30"/>
        <v>W</v>
      </c>
      <c r="C128" s="4" t="s">
        <v>6</v>
      </c>
      <c r="D128" s="4" t="str">
        <f t="shared" si="31"/>
        <v>C</v>
      </c>
      <c r="E128" s="4" t="s">
        <v>26</v>
      </c>
      <c r="F128" s="4" t="str">
        <f t="shared" si="32"/>
        <v>Rem</v>
      </c>
      <c r="G128" s="4" t="s">
        <v>75</v>
      </c>
      <c r="H128" s="4" t="s">
        <v>147</v>
      </c>
      <c r="I128" s="4" t="s">
        <v>202</v>
      </c>
      <c r="J128" s="4" t="str">
        <f t="shared" si="33"/>
        <v>(C) Remediation: Mud spillage and poor rubbish disposal - SW quality/TSS, Drilling mud products, TDS</v>
      </c>
      <c r="K128" s="9">
        <v>3</v>
      </c>
      <c r="L128" s="9">
        <v>4</v>
      </c>
      <c r="M128" s="4" t="s">
        <v>244</v>
      </c>
      <c r="N128" s="9">
        <v>-1.5</v>
      </c>
      <c r="O128" s="9">
        <v>-0.5</v>
      </c>
      <c r="P128" s="4" t="s">
        <v>257</v>
      </c>
      <c r="Q128" s="9">
        <v>-0.5</v>
      </c>
      <c r="R128" s="9">
        <v>-0.5</v>
      </c>
      <c r="S128" s="9">
        <f t="shared" si="34"/>
        <v>1</v>
      </c>
      <c r="T128" s="9">
        <f t="shared" si="35"/>
        <v>3</v>
      </c>
      <c r="U128" s="8">
        <f t="shared" si="36"/>
        <v>1.5</v>
      </c>
      <c r="V128" s="8">
        <f t="shared" si="37"/>
        <v>3.5</v>
      </c>
      <c r="W128" s="4">
        <f t="shared" si="38"/>
        <v>2</v>
      </c>
      <c r="X128" s="4">
        <f t="shared" si="39"/>
        <v>1</v>
      </c>
      <c r="Y128" s="4">
        <v>0</v>
      </c>
      <c r="Z128" t="s">
        <v>273</v>
      </c>
      <c r="AA128" t="s">
        <v>284</v>
      </c>
    </row>
    <row r="129" spans="1:27" x14ac:dyDescent="0.2">
      <c r="A129" s="4" t="s">
        <v>3</v>
      </c>
      <c r="B129" s="4" t="str">
        <f t="shared" si="30"/>
        <v>W</v>
      </c>
      <c r="C129" s="4" t="s">
        <v>13</v>
      </c>
      <c r="D129" s="4" t="str">
        <f t="shared" si="31"/>
        <v>E</v>
      </c>
      <c r="E129" s="4" t="s">
        <v>158</v>
      </c>
      <c r="F129" s="4" t="str">
        <f t="shared" si="32"/>
        <v>Sit</v>
      </c>
      <c r="G129" s="4" t="s">
        <v>59</v>
      </c>
      <c r="H129" s="4" t="s">
        <v>147</v>
      </c>
      <c r="I129" s="4" t="s">
        <v>202</v>
      </c>
      <c r="J129" s="4" t="str">
        <f t="shared" si="33"/>
        <v>(E) Site clean-up and rehabilitation: Mud and drill cutting spillage - SW quality/TSS, Drilling mud products, TDS</v>
      </c>
      <c r="K129" s="9">
        <v>3</v>
      </c>
      <c r="L129" s="9">
        <v>4</v>
      </c>
      <c r="M129" s="4" t="s">
        <v>244</v>
      </c>
      <c r="N129" s="9">
        <v>-1.5</v>
      </c>
      <c r="O129" s="9">
        <v>-0.5</v>
      </c>
      <c r="P129" s="4" t="s">
        <v>257</v>
      </c>
      <c r="Q129" s="9">
        <v>-0.5</v>
      </c>
      <c r="R129" s="9">
        <v>-0.5</v>
      </c>
      <c r="S129" s="9">
        <f t="shared" si="34"/>
        <v>1</v>
      </c>
      <c r="T129" s="9">
        <f t="shared" si="35"/>
        <v>3</v>
      </c>
      <c r="U129" s="8">
        <f t="shared" si="36"/>
        <v>1.5</v>
      </c>
      <c r="V129" s="8">
        <f t="shared" si="37"/>
        <v>3.5</v>
      </c>
      <c r="W129" s="4">
        <f t="shared" si="38"/>
        <v>2</v>
      </c>
      <c r="X129" s="4">
        <f t="shared" si="39"/>
        <v>1</v>
      </c>
      <c r="Y129" s="4">
        <v>0</v>
      </c>
      <c r="Z129" t="s">
        <v>273</v>
      </c>
      <c r="AA129" t="s">
        <v>284</v>
      </c>
    </row>
    <row r="130" spans="1:27" x14ac:dyDescent="0.2">
      <c r="A130" s="4" t="s">
        <v>41</v>
      </c>
      <c r="B130" s="4" t="str">
        <f t="shared" ref="B130:B161" si="40">LEFT(A130,1)</f>
        <v>P</v>
      </c>
      <c r="C130" s="4" t="s">
        <v>6</v>
      </c>
      <c r="D130" s="4" t="str">
        <f t="shared" ref="D130:D161" si="41">LEFT(C130,1)</f>
        <v>C</v>
      </c>
      <c r="E130" s="4" t="s">
        <v>160</v>
      </c>
      <c r="F130" s="4" t="str">
        <f t="shared" ref="F130:F161" si="42">LEFT(E130,3)</f>
        <v>Bri</v>
      </c>
      <c r="G130" s="4" t="s">
        <v>50</v>
      </c>
      <c r="H130" s="4" t="s">
        <v>147</v>
      </c>
      <c r="I130" s="4" t="s">
        <v>194</v>
      </c>
      <c r="J130" s="4" t="str">
        <f t="shared" ref="J130:J161" si="43">"("&amp;D130&amp;") "&amp;E130&amp;": "&amp;G130&amp;" - "&amp;H130&amp;"/"&amp;I130</f>
        <v>(C) Brine storage ponds, pumps and water disposal pipelines: Impacts of ground support staff - SW quality/Pollutants (e.g. metals/trace elements/sulfides/phosphorous)</v>
      </c>
      <c r="K130" s="9">
        <v>3</v>
      </c>
      <c r="L130" s="9">
        <v>4</v>
      </c>
      <c r="M130" s="4" t="s">
        <v>51</v>
      </c>
      <c r="N130" s="9">
        <v>-2</v>
      </c>
      <c r="O130" s="9">
        <v>-1</v>
      </c>
      <c r="P130" s="4" t="s">
        <v>258</v>
      </c>
      <c r="Q130" s="9">
        <v>0</v>
      </c>
      <c r="R130" s="9">
        <v>0</v>
      </c>
      <c r="S130" s="9">
        <f t="shared" ref="S130:S161" si="44">K130+N130+Q130</f>
        <v>1</v>
      </c>
      <c r="T130" s="9">
        <f t="shared" ref="T130:T161" si="45">L130+O130+R130</f>
        <v>3</v>
      </c>
      <c r="U130" s="8">
        <f t="shared" ref="U130:U161" si="46">$K130+$N130</f>
        <v>1</v>
      </c>
      <c r="V130" s="8">
        <f t="shared" ref="V130:V161" si="47">$L130+$O130</f>
        <v>3</v>
      </c>
      <c r="W130" s="4">
        <f t="shared" ref="W130:W161" si="48">T130-(T130-S130)/2</f>
        <v>2</v>
      </c>
      <c r="X130" s="4">
        <f t="shared" ref="X130:X161" si="49">(T130-S130)/2</f>
        <v>1</v>
      </c>
      <c r="Y130" s="4">
        <v>0</v>
      </c>
      <c r="Z130" t="s">
        <v>273</v>
      </c>
      <c r="AA130" t="s">
        <v>285</v>
      </c>
    </row>
    <row r="131" spans="1:27" x14ac:dyDescent="0.2">
      <c r="A131" s="4" t="s">
        <v>4</v>
      </c>
      <c r="B131" s="4" t="str">
        <f t="shared" si="40"/>
        <v>P</v>
      </c>
      <c r="C131" s="4" t="s">
        <v>6</v>
      </c>
      <c r="D131" s="4" t="str">
        <f t="shared" si="41"/>
        <v>C</v>
      </c>
      <c r="E131" s="4" t="s">
        <v>169</v>
      </c>
      <c r="F131" s="4" t="str">
        <f t="shared" si="42"/>
        <v>Gas</v>
      </c>
      <c r="G131" s="4" t="s">
        <v>50</v>
      </c>
      <c r="H131" s="4" t="s">
        <v>147</v>
      </c>
      <c r="I131" s="4" t="s">
        <v>194</v>
      </c>
      <c r="J131" s="4" t="str">
        <f t="shared" si="43"/>
        <v>(C) Gas and water-gathering pipeline networks (well to processing plant): Impacts of ground support staff - SW quality/Pollutants (e.g. metals/trace elements/sulfides/phosphorous)</v>
      </c>
      <c r="K131" s="9">
        <v>3</v>
      </c>
      <c r="L131" s="9">
        <v>4</v>
      </c>
      <c r="M131" s="4" t="s">
        <v>51</v>
      </c>
      <c r="N131" s="9">
        <v>-2</v>
      </c>
      <c r="O131" s="9">
        <v>-1</v>
      </c>
      <c r="P131" s="4" t="s">
        <v>258</v>
      </c>
      <c r="Q131" s="9">
        <v>0</v>
      </c>
      <c r="R131" s="9">
        <v>0</v>
      </c>
      <c r="S131" s="9">
        <f t="shared" si="44"/>
        <v>1</v>
      </c>
      <c r="T131" s="9">
        <f t="shared" si="45"/>
        <v>3</v>
      </c>
      <c r="U131" s="8">
        <f t="shared" si="46"/>
        <v>1</v>
      </c>
      <c r="V131" s="8">
        <f t="shared" si="47"/>
        <v>3</v>
      </c>
      <c r="W131" s="4">
        <f t="shared" si="48"/>
        <v>2</v>
      </c>
      <c r="X131" s="4">
        <f t="shared" si="49"/>
        <v>1</v>
      </c>
      <c r="Y131" s="4">
        <v>0</v>
      </c>
      <c r="Z131" t="s">
        <v>273</v>
      </c>
      <c r="AA131" t="s">
        <v>285</v>
      </c>
    </row>
    <row r="132" spans="1:27" x14ac:dyDescent="0.2">
      <c r="A132" s="4" t="s">
        <v>41</v>
      </c>
      <c r="B132" s="4" t="str">
        <f t="shared" si="40"/>
        <v>P</v>
      </c>
      <c r="C132" s="4" t="s">
        <v>6</v>
      </c>
      <c r="D132" s="4" t="str">
        <f t="shared" si="41"/>
        <v>C</v>
      </c>
      <c r="E132" s="4" t="s">
        <v>111</v>
      </c>
      <c r="F132" s="4" t="str">
        <f t="shared" si="42"/>
        <v>Gas</v>
      </c>
      <c r="G132" s="4" t="s">
        <v>50</v>
      </c>
      <c r="H132" s="4" t="s">
        <v>147</v>
      </c>
      <c r="I132" s="4" t="s">
        <v>194</v>
      </c>
      <c r="J132" s="4" t="str">
        <f t="shared" si="43"/>
        <v>(C) Gas processing plant : Impacts of ground support staff - SW quality/Pollutants (e.g. metals/trace elements/sulfides/phosphorous)</v>
      </c>
      <c r="K132" s="9">
        <v>3</v>
      </c>
      <c r="L132" s="9">
        <v>4</v>
      </c>
      <c r="M132" s="4" t="s">
        <v>51</v>
      </c>
      <c r="N132" s="9">
        <v>-2</v>
      </c>
      <c r="O132" s="9">
        <v>-1</v>
      </c>
      <c r="P132" s="4" t="s">
        <v>258</v>
      </c>
      <c r="Q132" s="9">
        <v>0</v>
      </c>
      <c r="R132" s="9">
        <v>0</v>
      </c>
      <c r="S132" s="9">
        <f t="shared" si="44"/>
        <v>1</v>
      </c>
      <c r="T132" s="9">
        <f t="shared" si="45"/>
        <v>3</v>
      </c>
      <c r="U132" s="8">
        <f t="shared" si="46"/>
        <v>1</v>
      </c>
      <c r="V132" s="8">
        <f t="shared" si="47"/>
        <v>3</v>
      </c>
      <c r="W132" s="4">
        <f t="shared" si="48"/>
        <v>2</v>
      </c>
      <c r="X132" s="4">
        <f t="shared" si="49"/>
        <v>1</v>
      </c>
      <c r="Y132" s="4">
        <v>0</v>
      </c>
      <c r="Z132" t="s">
        <v>273</v>
      </c>
      <c r="AA132" t="s">
        <v>285</v>
      </c>
    </row>
    <row r="133" spans="1:27" x14ac:dyDescent="0.2">
      <c r="A133" s="4" t="s">
        <v>41</v>
      </c>
      <c r="B133" s="4" t="str">
        <f t="shared" si="40"/>
        <v>P</v>
      </c>
      <c r="C133" s="4" t="s">
        <v>6</v>
      </c>
      <c r="D133" s="4" t="str">
        <f t="shared" si="41"/>
        <v>C</v>
      </c>
      <c r="E133" s="4" t="s">
        <v>104</v>
      </c>
      <c r="F133" s="4" t="str">
        <f t="shared" si="42"/>
        <v>Hyp</v>
      </c>
      <c r="G133" s="4" t="s">
        <v>50</v>
      </c>
      <c r="H133" s="4" t="s">
        <v>147</v>
      </c>
      <c r="I133" s="4" t="s">
        <v>194</v>
      </c>
      <c r="J133" s="4" t="str">
        <f t="shared" si="43"/>
        <v>(C) Hypersaline brine ponds: Impacts of ground support staff - SW quality/Pollutants (e.g. metals/trace elements/sulfides/phosphorous)</v>
      </c>
      <c r="K133" s="9">
        <v>3</v>
      </c>
      <c r="L133" s="9">
        <v>4</v>
      </c>
      <c r="M133" s="4" t="s">
        <v>51</v>
      </c>
      <c r="N133" s="9">
        <v>-2</v>
      </c>
      <c r="O133" s="9">
        <v>-1</v>
      </c>
      <c r="P133" s="4" t="s">
        <v>258</v>
      </c>
      <c r="Q133" s="9">
        <v>0</v>
      </c>
      <c r="R133" s="9">
        <v>0</v>
      </c>
      <c r="S133" s="9">
        <f t="shared" si="44"/>
        <v>1</v>
      </c>
      <c r="T133" s="9">
        <f t="shared" si="45"/>
        <v>3</v>
      </c>
      <c r="U133" s="8">
        <f t="shared" si="46"/>
        <v>1</v>
      </c>
      <c r="V133" s="8">
        <f t="shared" si="47"/>
        <v>3</v>
      </c>
      <c r="W133" s="4">
        <f t="shared" si="48"/>
        <v>2</v>
      </c>
      <c r="X133" s="4">
        <f t="shared" si="49"/>
        <v>1</v>
      </c>
      <c r="Y133" s="4">
        <v>0</v>
      </c>
      <c r="Z133" t="s">
        <v>273</v>
      </c>
      <c r="AA133" t="s">
        <v>285</v>
      </c>
    </row>
    <row r="134" spans="1:27" x14ac:dyDescent="0.2">
      <c r="A134" s="4" t="s">
        <v>41</v>
      </c>
      <c r="B134" s="4" t="str">
        <f t="shared" si="40"/>
        <v>P</v>
      </c>
      <c r="C134" s="4" t="s">
        <v>6</v>
      </c>
      <c r="D134" s="4" t="str">
        <f t="shared" si="41"/>
        <v>C</v>
      </c>
      <c r="E134" s="4" t="s">
        <v>113</v>
      </c>
      <c r="F134" s="4" t="str">
        <f t="shared" si="42"/>
        <v>Tre</v>
      </c>
      <c r="G134" s="4" t="s">
        <v>50</v>
      </c>
      <c r="H134" s="4" t="s">
        <v>147</v>
      </c>
      <c r="I134" s="4" t="s">
        <v>194</v>
      </c>
      <c r="J134" s="4" t="str">
        <f t="shared" si="43"/>
        <v>(C) Treated water pond: Impacts of ground support staff - SW quality/Pollutants (e.g. metals/trace elements/sulfides/phosphorous)</v>
      </c>
      <c r="K134" s="9">
        <v>3</v>
      </c>
      <c r="L134" s="9">
        <v>4</v>
      </c>
      <c r="M134" s="4" t="s">
        <v>51</v>
      </c>
      <c r="N134" s="9">
        <v>-2</v>
      </c>
      <c r="O134" s="9">
        <v>-1</v>
      </c>
      <c r="P134" s="4" t="s">
        <v>258</v>
      </c>
      <c r="Q134" s="9">
        <v>0</v>
      </c>
      <c r="R134" s="9">
        <v>0</v>
      </c>
      <c r="S134" s="9">
        <f t="shared" si="44"/>
        <v>1</v>
      </c>
      <c r="T134" s="9">
        <f t="shared" si="45"/>
        <v>3</v>
      </c>
      <c r="U134" s="8">
        <f t="shared" si="46"/>
        <v>1</v>
      </c>
      <c r="V134" s="8">
        <f t="shared" si="47"/>
        <v>3</v>
      </c>
      <c r="W134" s="4">
        <f t="shared" si="48"/>
        <v>2</v>
      </c>
      <c r="X134" s="4">
        <f t="shared" si="49"/>
        <v>1</v>
      </c>
      <c r="Y134" s="4">
        <v>0</v>
      </c>
      <c r="Z134" t="s">
        <v>273</v>
      </c>
      <c r="AA134" t="s">
        <v>285</v>
      </c>
    </row>
    <row r="135" spans="1:27" x14ac:dyDescent="0.2">
      <c r="A135" s="4" t="s">
        <v>4</v>
      </c>
      <c r="B135" s="4" t="str">
        <f t="shared" si="40"/>
        <v>P</v>
      </c>
      <c r="C135" s="4" t="s">
        <v>6</v>
      </c>
      <c r="D135" s="4" t="str">
        <f t="shared" si="41"/>
        <v>C</v>
      </c>
      <c r="E135" s="4" t="s">
        <v>132</v>
      </c>
      <c r="F135" s="4" t="str">
        <f t="shared" si="42"/>
        <v>Tru</v>
      </c>
      <c r="G135" s="4" t="s">
        <v>50</v>
      </c>
      <c r="H135" s="4" t="s">
        <v>147</v>
      </c>
      <c r="I135" s="4" t="s">
        <v>194</v>
      </c>
      <c r="J135" s="4" t="str">
        <f t="shared" si="43"/>
        <v>(C) Trunk gas pipelines and associated easements (processing plant to town): Impacts of ground support staff - SW quality/Pollutants (e.g. metals/trace elements/sulfides/phosphorous)</v>
      </c>
      <c r="K135" s="9">
        <v>3</v>
      </c>
      <c r="L135" s="9">
        <v>4</v>
      </c>
      <c r="M135" s="4" t="s">
        <v>51</v>
      </c>
      <c r="N135" s="9">
        <v>-2</v>
      </c>
      <c r="O135" s="9">
        <v>-1</v>
      </c>
      <c r="P135" s="4" t="s">
        <v>258</v>
      </c>
      <c r="Q135" s="9">
        <v>0</v>
      </c>
      <c r="R135" s="9">
        <v>0</v>
      </c>
      <c r="S135" s="9">
        <f t="shared" si="44"/>
        <v>1</v>
      </c>
      <c r="T135" s="9">
        <f t="shared" si="45"/>
        <v>3</v>
      </c>
      <c r="U135" s="8">
        <f t="shared" si="46"/>
        <v>1</v>
      </c>
      <c r="V135" s="8">
        <f t="shared" si="47"/>
        <v>3</v>
      </c>
      <c r="W135" s="4">
        <f t="shared" si="48"/>
        <v>2</v>
      </c>
      <c r="X135" s="4">
        <f t="shared" si="49"/>
        <v>1</v>
      </c>
      <c r="Y135" s="4">
        <v>0</v>
      </c>
      <c r="Z135" t="s">
        <v>273</v>
      </c>
      <c r="AA135" t="s">
        <v>285</v>
      </c>
    </row>
    <row r="136" spans="1:27" x14ac:dyDescent="0.2">
      <c r="A136" s="4" t="s">
        <v>41</v>
      </c>
      <c r="B136" s="4" t="str">
        <f t="shared" si="40"/>
        <v>P</v>
      </c>
      <c r="C136" s="4" t="s">
        <v>6</v>
      </c>
      <c r="D136" s="4" t="str">
        <f t="shared" si="41"/>
        <v>C</v>
      </c>
      <c r="E136" s="4" t="s">
        <v>112</v>
      </c>
      <c r="F136" s="4" t="str">
        <f t="shared" si="42"/>
        <v>Wat</v>
      </c>
      <c r="G136" s="4" t="s">
        <v>50</v>
      </c>
      <c r="H136" s="4" t="s">
        <v>147</v>
      </c>
      <c r="I136" s="4" t="s">
        <v>194</v>
      </c>
      <c r="J136" s="4" t="str">
        <f t="shared" si="43"/>
        <v>(C) Water treatment plant (RO, fixed resin, fixed disc, electrochemical, etc): Impacts of ground support staff - SW quality/Pollutants (e.g. metals/trace elements/sulfides/phosphorous)</v>
      </c>
      <c r="K136" s="9">
        <v>3</v>
      </c>
      <c r="L136" s="9">
        <v>4</v>
      </c>
      <c r="M136" s="4" t="s">
        <v>51</v>
      </c>
      <c r="N136" s="9">
        <v>-2</v>
      </c>
      <c r="O136" s="9">
        <v>-1</v>
      </c>
      <c r="P136" s="4" t="s">
        <v>258</v>
      </c>
      <c r="Q136" s="9">
        <v>0</v>
      </c>
      <c r="R136" s="9">
        <v>0</v>
      </c>
      <c r="S136" s="9">
        <f t="shared" si="44"/>
        <v>1</v>
      </c>
      <c r="T136" s="9">
        <f t="shared" si="45"/>
        <v>3</v>
      </c>
      <c r="U136" s="8">
        <f t="shared" si="46"/>
        <v>1</v>
      </c>
      <c r="V136" s="8">
        <f t="shared" si="47"/>
        <v>3</v>
      </c>
      <c r="W136" s="4">
        <f t="shared" si="48"/>
        <v>2</v>
      </c>
      <c r="X136" s="4">
        <f t="shared" si="49"/>
        <v>1</v>
      </c>
      <c r="Y136" s="4">
        <v>0</v>
      </c>
      <c r="Z136" t="s">
        <v>273</v>
      </c>
      <c r="AA136" t="s">
        <v>285</v>
      </c>
    </row>
    <row r="137" spans="1:27" x14ac:dyDescent="0.2">
      <c r="A137" s="4" t="s">
        <v>41</v>
      </c>
      <c r="B137" s="4" t="str">
        <f t="shared" si="40"/>
        <v>P</v>
      </c>
      <c r="C137" s="4" t="s">
        <v>7</v>
      </c>
      <c r="D137" s="4" t="str">
        <f t="shared" si="41"/>
        <v>D</v>
      </c>
      <c r="E137" s="4" t="s">
        <v>123</v>
      </c>
      <c r="F137" s="4" t="str">
        <f t="shared" si="42"/>
        <v>Pro</v>
      </c>
      <c r="G137" s="4" t="s">
        <v>50</v>
      </c>
      <c r="H137" s="4" t="s">
        <v>147</v>
      </c>
      <c r="I137" s="4" t="s">
        <v>194</v>
      </c>
      <c r="J137" s="4" t="str">
        <f t="shared" si="43"/>
        <v>(D) Process production plant: Impacts of ground support staff - SW quality/Pollutants (e.g. metals/trace elements/sulfides/phosphorous)</v>
      </c>
      <c r="K137" s="9">
        <v>3</v>
      </c>
      <c r="L137" s="9">
        <v>4</v>
      </c>
      <c r="M137" s="4" t="s">
        <v>51</v>
      </c>
      <c r="N137" s="9">
        <v>-2</v>
      </c>
      <c r="O137" s="9">
        <v>-1</v>
      </c>
      <c r="P137" s="4" t="s">
        <v>258</v>
      </c>
      <c r="Q137" s="9">
        <v>0</v>
      </c>
      <c r="R137" s="9">
        <v>0</v>
      </c>
      <c r="S137" s="9">
        <f t="shared" si="44"/>
        <v>1</v>
      </c>
      <c r="T137" s="9">
        <f t="shared" si="45"/>
        <v>3</v>
      </c>
      <c r="U137" s="8">
        <f t="shared" si="46"/>
        <v>1</v>
      </c>
      <c r="V137" s="8">
        <f t="shared" si="47"/>
        <v>3</v>
      </c>
      <c r="W137" s="4">
        <f t="shared" si="48"/>
        <v>2</v>
      </c>
      <c r="X137" s="4">
        <f t="shared" si="49"/>
        <v>1</v>
      </c>
      <c r="Y137" s="4">
        <v>0</v>
      </c>
      <c r="Z137" t="s">
        <v>273</v>
      </c>
      <c r="AA137" t="s">
        <v>285</v>
      </c>
    </row>
    <row r="138" spans="1:27" x14ac:dyDescent="0.2">
      <c r="A138" s="4" t="s">
        <v>5</v>
      </c>
      <c r="B138" s="4" t="str">
        <f t="shared" si="40"/>
        <v>R</v>
      </c>
      <c r="C138" s="4" t="s">
        <v>13</v>
      </c>
      <c r="D138" s="4" t="str">
        <f t="shared" si="41"/>
        <v>E</v>
      </c>
      <c r="E138" s="4" t="s">
        <v>153</v>
      </c>
      <c r="F138" s="4" t="str">
        <f t="shared" si="42"/>
        <v>Tem</v>
      </c>
      <c r="G138" s="4" t="s">
        <v>35</v>
      </c>
      <c r="H138" s="4" t="s">
        <v>241</v>
      </c>
      <c r="I138" s="4" t="s">
        <v>87</v>
      </c>
      <c r="J138" s="4" t="str">
        <f t="shared" si="43"/>
        <v>(E) Temporary  Accommodation, administration, workshop, depots, service facilities: Disruption of natural surface drainage - SW directional characteristics, SW volume, SW quality/TSS, SW flow</v>
      </c>
      <c r="K138" s="9">
        <v>3</v>
      </c>
      <c r="L138" s="9">
        <v>3</v>
      </c>
      <c r="M138" s="4" t="s">
        <v>251</v>
      </c>
      <c r="N138" s="9">
        <v>-1.5</v>
      </c>
      <c r="O138" s="9">
        <v>-0.5</v>
      </c>
      <c r="P138" s="4" t="s">
        <v>258</v>
      </c>
      <c r="Q138" s="9">
        <v>0</v>
      </c>
      <c r="R138" s="9">
        <v>0</v>
      </c>
      <c r="S138" s="9">
        <f t="shared" si="44"/>
        <v>1.5</v>
      </c>
      <c r="T138" s="9">
        <f t="shared" si="45"/>
        <v>2.5</v>
      </c>
      <c r="U138" s="8">
        <f t="shared" si="46"/>
        <v>1.5</v>
      </c>
      <c r="V138" s="8">
        <f t="shared" si="47"/>
        <v>2.5</v>
      </c>
      <c r="W138" s="4">
        <f t="shared" si="48"/>
        <v>2</v>
      </c>
      <c r="X138" s="4">
        <f t="shared" si="49"/>
        <v>0.5</v>
      </c>
      <c r="Y138" s="4">
        <v>1</v>
      </c>
      <c r="Z138" t="s">
        <v>273</v>
      </c>
      <c r="AA138" t="s">
        <v>282</v>
      </c>
    </row>
    <row r="139" spans="1:27" x14ac:dyDescent="0.2">
      <c r="A139" s="4" t="s">
        <v>3</v>
      </c>
      <c r="B139" s="4" t="str">
        <f t="shared" si="40"/>
        <v>W</v>
      </c>
      <c r="C139" s="4" t="s">
        <v>13</v>
      </c>
      <c r="D139" s="4" t="str">
        <f t="shared" si="41"/>
        <v>E</v>
      </c>
      <c r="E139" s="4" t="s">
        <v>16</v>
      </c>
      <c r="F139" s="4" t="str">
        <f t="shared" si="42"/>
        <v>Dri</v>
      </c>
      <c r="G139" s="4" t="s">
        <v>170</v>
      </c>
      <c r="H139" s="4" t="s">
        <v>88</v>
      </c>
      <c r="I139" s="4" t="s">
        <v>214</v>
      </c>
      <c r="J139" s="4" t="str">
        <f t="shared" si="43"/>
        <v>(E) Drilling and coring: Imbalance of mud pressure between well and aquifer - GW quality/Drilling mud products, TDS</v>
      </c>
      <c r="K139" s="9">
        <v>3</v>
      </c>
      <c r="L139" s="9">
        <v>4</v>
      </c>
      <c r="M139" s="4" t="s">
        <v>52</v>
      </c>
      <c r="N139" s="9">
        <v>-2.5</v>
      </c>
      <c r="O139" s="9">
        <v>-1</v>
      </c>
      <c r="P139" s="4" t="s">
        <v>258</v>
      </c>
      <c r="Q139" s="9">
        <v>-0.5</v>
      </c>
      <c r="R139" s="9">
        <v>0.5</v>
      </c>
      <c r="S139" s="9">
        <f t="shared" si="44"/>
        <v>0</v>
      </c>
      <c r="T139" s="9">
        <f t="shared" si="45"/>
        <v>3.5</v>
      </c>
      <c r="U139" s="8">
        <f t="shared" si="46"/>
        <v>0.5</v>
      </c>
      <c r="V139" s="8">
        <f t="shared" si="47"/>
        <v>3</v>
      </c>
      <c r="W139" s="4">
        <f t="shared" si="48"/>
        <v>1.75</v>
      </c>
      <c r="X139" s="4">
        <f t="shared" si="49"/>
        <v>1.75</v>
      </c>
      <c r="Y139" s="4">
        <v>0</v>
      </c>
      <c r="Z139" t="s">
        <v>272</v>
      </c>
      <c r="AA139" t="s">
        <v>278</v>
      </c>
    </row>
    <row r="140" spans="1:27" x14ac:dyDescent="0.2">
      <c r="A140" s="4" t="s">
        <v>41</v>
      </c>
      <c r="B140" s="4" t="str">
        <f t="shared" si="40"/>
        <v>P</v>
      </c>
      <c r="C140" s="4" t="s">
        <v>12</v>
      </c>
      <c r="D140" s="4" t="str">
        <f t="shared" si="41"/>
        <v>P</v>
      </c>
      <c r="E140" s="4" t="s">
        <v>113</v>
      </c>
      <c r="F140" s="4" t="str">
        <f t="shared" si="42"/>
        <v>Tre</v>
      </c>
      <c r="G140" s="4" t="s">
        <v>120</v>
      </c>
      <c r="H140" s="4" t="s">
        <v>191</v>
      </c>
      <c r="I140" s="4" t="s">
        <v>195</v>
      </c>
      <c r="J140" s="4" t="str">
        <f t="shared" si="43"/>
        <v>(P) Treated water pond: Containment failure - SW quality, GW quality/TSS, TDS, pH, Pollutants (e.g. metals/trace elements/sulfides/phosphorous)</v>
      </c>
      <c r="K140" s="9">
        <v>3</v>
      </c>
      <c r="L140" s="9">
        <v>5</v>
      </c>
      <c r="M140" s="4" t="s">
        <v>248</v>
      </c>
      <c r="N140" s="9">
        <v>-2.5</v>
      </c>
      <c r="O140" s="9">
        <v>-1</v>
      </c>
      <c r="P140" s="4" t="s">
        <v>258</v>
      </c>
      <c r="Q140" s="9">
        <v>-0.5</v>
      </c>
      <c r="R140" s="9">
        <v>-0.5</v>
      </c>
      <c r="S140" s="9">
        <f t="shared" si="44"/>
        <v>0</v>
      </c>
      <c r="T140" s="9">
        <f t="shared" si="45"/>
        <v>3.5</v>
      </c>
      <c r="U140" s="8">
        <f t="shared" si="46"/>
        <v>0.5</v>
      </c>
      <c r="V140" s="8">
        <f t="shared" si="47"/>
        <v>4</v>
      </c>
      <c r="W140" s="4">
        <f t="shared" si="48"/>
        <v>1.75</v>
      </c>
      <c r="X140" s="4">
        <f t="shared" si="49"/>
        <v>1.75</v>
      </c>
      <c r="Y140" s="4">
        <v>0</v>
      </c>
      <c r="Z140" t="s">
        <v>273</v>
      </c>
      <c r="AA140" t="s">
        <v>276</v>
      </c>
    </row>
    <row r="141" spans="1:27" x14ac:dyDescent="0.2">
      <c r="A141" s="4" t="s">
        <v>41</v>
      </c>
      <c r="B141" s="4" t="str">
        <f t="shared" si="40"/>
        <v>P</v>
      </c>
      <c r="C141" s="4" t="s">
        <v>12</v>
      </c>
      <c r="D141" s="4" t="str">
        <f t="shared" si="41"/>
        <v>P</v>
      </c>
      <c r="E141" s="4" t="s">
        <v>42</v>
      </c>
      <c r="F141" s="4" t="str">
        <f t="shared" si="42"/>
        <v>Fue</v>
      </c>
      <c r="G141" s="4" t="s">
        <v>117</v>
      </c>
      <c r="H141" s="4" t="s">
        <v>191</v>
      </c>
      <c r="I141" s="4" t="s">
        <v>236</v>
      </c>
      <c r="J141" s="4" t="str">
        <f t="shared" si="43"/>
        <v>(P) Fuel and oil storage facilities: Fire - SW quality, GW quality/TSS, Pollutants (e.g. metals/trace elements/sulfides/phosphorous), Hydrocarbons, Chemicals</v>
      </c>
      <c r="K141" s="9">
        <v>3</v>
      </c>
      <c r="L141" s="9">
        <v>5</v>
      </c>
      <c r="M141" s="4" t="s">
        <v>246</v>
      </c>
      <c r="N141" s="9">
        <v>-2.5</v>
      </c>
      <c r="O141" s="9">
        <v>-1.5</v>
      </c>
      <c r="P141" s="4" t="s">
        <v>258</v>
      </c>
      <c r="Q141" s="9">
        <v>-0.5</v>
      </c>
      <c r="R141" s="9">
        <v>0</v>
      </c>
      <c r="S141" s="9">
        <f t="shared" si="44"/>
        <v>0</v>
      </c>
      <c r="T141" s="9">
        <f t="shared" si="45"/>
        <v>3.5</v>
      </c>
      <c r="U141" s="8">
        <f t="shared" si="46"/>
        <v>0.5</v>
      </c>
      <c r="V141" s="8">
        <f t="shared" si="47"/>
        <v>3.5</v>
      </c>
      <c r="W141" s="4">
        <f t="shared" si="48"/>
        <v>1.75</v>
      </c>
      <c r="X141" s="4">
        <f t="shared" si="49"/>
        <v>1.75</v>
      </c>
      <c r="Y141" s="4">
        <v>0</v>
      </c>
      <c r="Z141" t="s">
        <v>273</v>
      </c>
      <c r="AA141" t="s">
        <v>284</v>
      </c>
    </row>
    <row r="142" spans="1:27" x14ac:dyDescent="0.2">
      <c r="A142" s="4" t="s">
        <v>3</v>
      </c>
      <c r="B142" s="4" t="str">
        <f t="shared" si="40"/>
        <v>W</v>
      </c>
      <c r="C142" s="4" t="s">
        <v>13</v>
      </c>
      <c r="D142" s="4" t="str">
        <f t="shared" si="41"/>
        <v>E</v>
      </c>
      <c r="E142" s="4" t="s">
        <v>18</v>
      </c>
      <c r="F142" s="4" t="str">
        <f t="shared" si="42"/>
        <v>Dri</v>
      </c>
      <c r="G142" s="4" t="s">
        <v>54</v>
      </c>
      <c r="H142" s="4" t="s">
        <v>147</v>
      </c>
      <c r="I142" s="4" t="s">
        <v>202</v>
      </c>
      <c r="J142" s="4" t="str">
        <f t="shared" si="43"/>
        <v>(E) Drill stem testing (extraction): Recovered fluid disposal - SW quality/TSS, Drilling mud products, TDS</v>
      </c>
      <c r="K142" s="9">
        <v>3</v>
      </c>
      <c r="L142" s="9">
        <v>4</v>
      </c>
      <c r="M142" s="4" t="s">
        <v>255</v>
      </c>
      <c r="N142" s="9">
        <v>-2</v>
      </c>
      <c r="O142" s="9">
        <v>-1</v>
      </c>
      <c r="P142" s="4" t="s">
        <v>257</v>
      </c>
      <c r="Q142" s="9">
        <v>-0.5</v>
      </c>
      <c r="R142" s="9">
        <v>0</v>
      </c>
      <c r="S142" s="9">
        <f t="shared" si="44"/>
        <v>0.5</v>
      </c>
      <c r="T142" s="9">
        <f t="shared" si="45"/>
        <v>3</v>
      </c>
      <c r="U142" s="8">
        <f t="shared" si="46"/>
        <v>1</v>
      </c>
      <c r="V142" s="8">
        <f t="shared" si="47"/>
        <v>3</v>
      </c>
      <c r="W142" s="4">
        <f t="shared" si="48"/>
        <v>1.75</v>
      </c>
      <c r="X142" s="4">
        <f t="shared" si="49"/>
        <v>1.25</v>
      </c>
      <c r="Y142" s="4">
        <v>0</v>
      </c>
      <c r="Z142" t="s">
        <v>273</v>
      </c>
      <c r="AA142" t="s">
        <v>283</v>
      </c>
    </row>
    <row r="143" spans="1:27" x14ac:dyDescent="0.2">
      <c r="A143" s="4" t="s">
        <v>41</v>
      </c>
      <c r="B143" s="4" t="str">
        <f t="shared" si="40"/>
        <v>P</v>
      </c>
      <c r="C143" s="4" t="s">
        <v>7</v>
      </c>
      <c r="D143" s="4" t="str">
        <f t="shared" si="41"/>
        <v>D</v>
      </c>
      <c r="E143" s="4" t="s">
        <v>123</v>
      </c>
      <c r="F143" s="4" t="str">
        <f t="shared" si="42"/>
        <v>Pro</v>
      </c>
      <c r="G143" s="4" t="s">
        <v>117</v>
      </c>
      <c r="H143" s="4" t="s">
        <v>191</v>
      </c>
      <c r="I143" s="4" t="s">
        <v>236</v>
      </c>
      <c r="J143" s="4" t="str">
        <f t="shared" si="43"/>
        <v>(D) Process production plant: Fire - SW quality, GW quality/TSS, Pollutants (e.g. metals/trace elements/sulfides/phosphorous), Hydrocarbons, Chemicals</v>
      </c>
      <c r="K143" s="9">
        <v>3</v>
      </c>
      <c r="L143" s="9">
        <v>4</v>
      </c>
      <c r="M143" s="4" t="s">
        <v>244</v>
      </c>
      <c r="N143" s="9">
        <v>-2</v>
      </c>
      <c r="O143" s="9">
        <v>-1</v>
      </c>
      <c r="P143" s="4" t="s">
        <v>258</v>
      </c>
      <c r="Q143" s="9">
        <v>-0.5</v>
      </c>
      <c r="R143" s="9">
        <v>0</v>
      </c>
      <c r="S143" s="9">
        <f t="shared" si="44"/>
        <v>0.5</v>
      </c>
      <c r="T143" s="9">
        <f t="shared" si="45"/>
        <v>3</v>
      </c>
      <c r="U143" s="8">
        <f t="shared" si="46"/>
        <v>1</v>
      </c>
      <c r="V143" s="8">
        <f t="shared" si="47"/>
        <v>3</v>
      </c>
      <c r="W143" s="4">
        <f t="shared" si="48"/>
        <v>1.75</v>
      </c>
      <c r="X143" s="4">
        <f t="shared" si="49"/>
        <v>1.25</v>
      </c>
      <c r="Y143" s="4">
        <v>0</v>
      </c>
      <c r="Z143" t="s">
        <v>273</v>
      </c>
      <c r="AA143" t="s">
        <v>284</v>
      </c>
    </row>
    <row r="144" spans="1:27" x14ac:dyDescent="0.2">
      <c r="A144" s="4" t="s">
        <v>41</v>
      </c>
      <c r="B144" s="4" t="str">
        <f t="shared" si="40"/>
        <v>P</v>
      </c>
      <c r="C144" s="4" t="s">
        <v>12</v>
      </c>
      <c r="D144" s="4" t="str">
        <f t="shared" si="41"/>
        <v>P</v>
      </c>
      <c r="E144" s="4" t="s">
        <v>43</v>
      </c>
      <c r="F144" s="4" t="str">
        <f t="shared" si="42"/>
        <v>Gas</v>
      </c>
      <c r="G144" s="4" t="s">
        <v>117</v>
      </c>
      <c r="H144" s="4" t="s">
        <v>191</v>
      </c>
      <c r="I144" s="4" t="s">
        <v>193</v>
      </c>
      <c r="J144" s="4" t="str">
        <f t="shared" si="43"/>
        <v>(P) Gas compression stations: Fire - SW quality, GW quality/TSS, Pollutants (e.g. metals/trace elements/sulfides/phosphorous)</v>
      </c>
      <c r="K144" s="9">
        <v>4</v>
      </c>
      <c r="L144" s="9">
        <v>5</v>
      </c>
      <c r="M144" s="4" t="s">
        <v>253</v>
      </c>
      <c r="N144" s="9">
        <v>-3</v>
      </c>
      <c r="O144" s="9">
        <v>-2</v>
      </c>
      <c r="P144" s="4" t="s">
        <v>258</v>
      </c>
      <c r="Q144" s="9">
        <v>-0.5</v>
      </c>
      <c r="R144" s="9">
        <v>0</v>
      </c>
      <c r="S144" s="9">
        <f t="shared" si="44"/>
        <v>0.5</v>
      </c>
      <c r="T144" s="9">
        <f t="shared" si="45"/>
        <v>3</v>
      </c>
      <c r="U144" s="8">
        <f t="shared" si="46"/>
        <v>1</v>
      </c>
      <c r="V144" s="8">
        <f t="shared" si="47"/>
        <v>3</v>
      </c>
      <c r="W144" s="4">
        <f t="shared" si="48"/>
        <v>1.75</v>
      </c>
      <c r="X144" s="4">
        <f t="shared" si="49"/>
        <v>1.25</v>
      </c>
      <c r="Y144" s="4">
        <v>0</v>
      </c>
      <c r="Z144" t="s">
        <v>273</v>
      </c>
      <c r="AA144" t="s">
        <v>284</v>
      </c>
    </row>
    <row r="145" spans="1:27" x14ac:dyDescent="0.2">
      <c r="A145" s="4" t="s">
        <v>3</v>
      </c>
      <c r="B145" s="4" t="str">
        <f t="shared" si="40"/>
        <v>W</v>
      </c>
      <c r="C145" s="4" t="s">
        <v>6</v>
      </c>
      <c r="D145" s="4" t="str">
        <f t="shared" si="41"/>
        <v>C</v>
      </c>
      <c r="E145" s="4" t="s">
        <v>182</v>
      </c>
      <c r="F145" s="4" t="str">
        <f t="shared" si="42"/>
        <v>Hor</v>
      </c>
      <c r="G145" s="4" t="s">
        <v>107</v>
      </c>
      <c r="H145" s="4" t="s">
        <v>239</v>
      </c>
      <c r="I145" s="4" t="s">
        <v>242</v>
      </c>
      <c r="J145" s="4" t="str">
        <f t="shared" si="43"/>
        <v>(C) Horizontal drilling: Accidental intersection of aquifer - GW quality, change in GW pressure/change in GW pressure, TDS, TSS</v>
      </c>
      <c r="K145" s="9">
        <v>4</v>
      </c>
      <c r="L145" s="9">
        <v>5</v>
      </c>
      <c r="M145" s="4" t="s">
        <v>244</v>
      </c>
      <c r="N145" s="9">
        <v>-3</v>
      </c>
      <c r="O145" s="9">
        <v>-2</v>
      </c>
      <c r="P145" s="4" t="s">
        <v>258</v>
      </c>
      <c r="Q145" s="9">
        <v>-0.5</v>
      </c>
      <c r="R145" s="9">
        <v>0</v>
      </c>
      <c r="S145" s="9">
        <f t="shared" si="44"/>
        <v>0.5</v>
      </c>
      <c r="T145" s="9">
        <f t="shared" si="45"/>
        <v>3</v>
      </c>
      <c r="U145" s="8">
        <f t="shared" si="46"/>
        <v>1</v>
      </c>
      <c r="V145" s="8">
        <f t="shared" si="47"/>
        <v>3</v>
      </c>
      <c r="W145" s="4">
        <f t="shared" si="48"/>
        <v>1.75</v>
      </c>
      <c r="X145" s="4">
        <f t="shared" si="49"/>
        <v>1.25</v>
      </c>
      <c r="Y145" s="4">
        <v>0</v>
      </c>
      <c r="Z145" t="s">
        <v>272</v>
      </c>
      <c r="AA145" t="s">
        <v>278</v>
      </c>
    </row>
    <row r="146" spans="1:27" x14ac:dyDescent="0.2">
      <c r="A146" s="4" t="s">
        <v>3</v>
      </c>
      <c r="B146" s="4" t="str">
        <f t="shared" si="40"/>
        <v>W</v>
      </c>
      <c r="C146" s="4" t="s">
        <v>6</v>
      </c>
      <c r="D146" s="4" t="str">
        <f t="shared" si="41"/>
        <v>C</v>
      </c>
      <c r="E146" s="4" t="s">
        <v>9</v>
      </c>
      <c r="F146" s="4" t="str">
        <f t="shared" si="42"/>
        <v>Dri</v>
      </c>
      <c r="G146" s="4" t="s">
        <v>172</v>
      </c>
      <c r="H146" s="4" t="s">
        <v>215</v>
      </c>
      <c r="I146" s="4" t="s">
        <v>215</v>
      </c>
      <c r="J146" s="4" t="str">
        <f t="shared" si="43"/>
        <v>(C) Drilling and logging: Localised watertable reduction - GW level/GW level</v>
      </c>
      <c r="K146" s="9">
        <v>3</v>
      </c>
      <c r="L146" s="9">
        <v>4</v>
      </c>
      <c r="M146" s="4" t="s">
        <v>52</v>
      </c>
      <c r="N146" s="9">
        <v>-3</v>
      </c>
      <c r="O146" s="9">
        <v>-2.5</v>
      </c>
      <c r="P146" s="4" t="s">
        <v>258</v>
      </c>
      <c r="Q146" s="9">
        <v>0.5</v>
      </c>
      <c r="R146" s="9">
        <v>1</v>
      </c>
      <c r="S146" s="9">
        <f t="shared" si="44"/>
        <v>0.5</v>
      </c>
      <c r="T146" s="9">
        <f t="shared" si="45"/>
        <v>2.5</v>
      </c>
      <c r="U146" s="8">
        <f t="shared" si="46"/>
        <v>0</v>
      </c>
      <c r="V146" s="8">
        <f t="shared" si="47"/>
        <v>1.5</v>
      </c>
      <c r="W146" s="4">
        <f t="shared" si="48"/>
        <v>1.5</v>
      </c>
      <c r="X146" s="4">
        <f t="shared" si="49"/>
        <v>1</v>
      </c>
      <c r="Y146" s="4">
        <v>0</v>
      </c>
      <c r="Z146" t="s">
        <v>273</v>
      </c>
      <c r="AA146" t="s">
        <v>286</v>
      </c>
    </row>
    <row r="147" spans="1:27" x14ac:dyDescent="0.2">
      <c r="A147" s="4" t="s">
        <v>41</v>
      </c>
      <c r="B147" s="4" t="str">
        <f t="shared" si="40"/>
        <v>P</v>
      </c>
      <c r="C147" s="4" t="s">
        <v>12</v>
      </c>
      <c r="D147" s="4" t="str">
        <f t="shared" si="41"/>
        <v>P</v>
      </c>
      <c r="E147" s="4" t="s">
        <v>122</v>
      </c>
      <c r="F147" s="4" t="str">
        <f t="shared" si="42"/>
        <v>Sta</v>
      </c>
      <c r="G147" s="4" t="s">
        <v>50</v>
      </c>
      <c r="H147" s="4" t="s">
        <v>147</v>
      </c>
      <c r="I147" s="4" t="s">
        <v>194</v>
      </c>
      <c r="J147" s="4" t="str">
        <f t="shared" si="43"/>
        <v>(P) Staff movement and activities: Impacts of ground support staff - SW quality/Pollutants (e.g. metals/trace elements/sulfides/phosphorous)</v>
      </c>
      <c r="K147" s="9">
        <v>3</v>
      </c>
      <c r="L147" s="9">
        <v>3</v>
      </c>
      <c r="M147" s="4" t="s">
        <v>51</v>
      </c>
      <c r="N147" s="9">
        <v>-2</v>
      </c>
      <c r="O147" s="9">
        <v>-1</v>
      </c>
      <c r="P147" s="4" t="s">
        <v>258</v>
      </c>
      <c r="Q147" s="9">
        <v>0</v>
      </c>
      <c r="R147" s="9">
        <v>0</v>
      </c>
      <c r="S147" s="9">
        <f t="shared" si="44"/>
        <v>1</v>
      </c>
      <c r="T147" s="9">
        <f t="shared" si="45"/>
        <v>2</v>
      </c>
      <c r="U147" s="8">
        <f t="shared" si="46"/>
        <v>1</v>
      </c>
      <c r="V147" s="8">
        <f t="shared" si="47"/>
        <v>2</v>
      </c>
      <c r="W147" s="4">
        <f t="shared" si="48"/>
        <v>1.5</v>
      </c>
      <c r="X147" s="4">
        <f t="shared" si="49"/>
        <v>0.5</v>
      </c>
      <c r="Y147" s="4">
        <v>0</v>
      </c>
      <c r="Z147" t="s">
        <v>273</v>
      </c>
      <c r="AA147" t="s">
        <v>285</v>
      </c>
    </row>
    <row r="148" spans="1:27" x14ac:dyDescent="0.2">
      <c r="A148" s="4" t="s">
        <v>41</v>
      </c>
      <c r="B148" s="4" t="str">
        <f t="shared" si="40"/>
        <v>P</v>
      </c>
      <c r="C148" s="4" t="s">
        <v>12</v>
      </c>
      <c r="D148" s="4" t="str">
        <f t="shared" si="41"/>
        <v>P</v>
      </c>
      <c r="E148" s="4" t="s">
        <v>114</v>
      </c>
      <c r="F148" s="4" t="str">
        <f t="shared" si="42"/>
        <v>Pow</v>
      </c>
      <c r="G148" s="4" t="s">
        <v>117</v>
      </c>
      <c r="H148" s="4" t="s">
        <v>191</v>
      </c>
      <c r="I148" s="4" t="s">
        <v>193</v>
      </c>
      <c r="J148" s="4" t="str">
        <f t="shared" si="43"/>
        <v>(P) Power generation facility (for processing plant): Fire - SW quality, GW quality/TSS, Pollutants (e.g. metals/trace elements/sulfides/phosphorous)</v>
      </c>
      <c r="K148" s="9">
        <v>3</v>
      </c>
      <c r="L148" s="9">
        <v>4</v>
      </c>
      <c r="M148" s="4" t="s">
        <v>252</v>
      </c>
      <c r="N148" s="9">
        <v>-2.5</v>
      </c>
      <c r="O148" s="9">
        <v>-1.5</v>
      </c>
      <c r="P148" s="4" t="s">
        <v>258</v>
      </c>
      <c r="Q148" s="9">
        <v>-0.5</v>
      </c>
      <c r="R148" s="9">
        <v>0</v>
      </c>
      <c r="S148" s="9">
        <f t="shared" si="44"/>
        <v>0</v>
      </c>
      <c r="T148" s="9">
        <f t="shared" si="45"/>
        <v>2.5</v>
      </c>
      <c r="U148" s="8">
        <f t="shared" si="46"/>
        <v>0.5</v>
      </c>
      <c r="V148" s="8">
        <f t="shared" si="47"/>
        <v>2.5</v>
      </c>
      <c r="W148" s="4">
        <f t="shared" si="48"/>
        <v>1.25</v>
      </c>
      <c r="X148" s="4">
        <f t="shared" si="49"/>
        <v>1.25</v>
      </c>
      <c r="Y148" s="4">
        <v>0</v>
      </c>
      <c r="Z148" t="s">
        <v>273</v>
      </c>
      <c r="AA148" t="s">
        <v>276</v>
      </c>
    </row>
    <row r="149" spans="1:27" x14ac:dyDescent="0.2">
      <c r="A149" s="4" t="s">
        <v>5</v>
      </c>
      <c r="B149" s="4" t="str">
        <f t="shared" si="40"/>
        <v>R</v>
      </c>
      <c r="C149" s="4" t="s">
        <v>6</v>
      </c>
      <c r="D149" s="4" t="str">
        <f t="shared" si="41"/>
        <v>C</v>
      </c>
      <c r="E149" s="4" t="s">
        <v>162</v>
      </c>
      <c r="F149" s="4" t="str">
        <f t="shared" si="42"/>
        <v>Con</v>
      </c>
      <c r="G149" s="4" t="s">
        <v>50</v>
      </c>
      <c r="H149" s="4" t="s">
        <v>147</v>
      </c>
      <c r="I149" s="4" t="s">
        <v>194</v>
      </c>
      <c r="J149" s="4" t="str">
        <f t="shared" si="43"/>
        <v>(C) Construction of access roads and easements (e.g. for drilling rigs and equipment): Impacts of ground support staff - SW quality/Pollutants (e.g. metals/trace elements/sulfides/phosphorous)</v>
      </c>
      <c r="K149" s="9">
        <v>3</v>
      </c>
      <c r="L149" s="9">
        <v>4</v>
      </c>
      <c r="M149" s="4" t="s">
        <v>51</v>
      </c>
      <c r="N149" s="9">
        <v>-3</v>
      </c>
      <c r="O149" s="9">
        <v>-1.5</v>
      </c>
      <c r="P149" s="4" t="s">
        <v>258</v>
      </c>
      <c r="Q149" s="9">
        <v>0</v>
      </c>
      <c r="R149" s="9">
        <v>0</v>
      </c>
      <c r="S149" s="9">
        <f t="shared" si="44"/>
        <v>0</v>
      </c>
      <c r="T149" s="9">
        <f t="shared" si="45"/>
        <v>2.5</v>
      </c>
      <c r="U149" s="8">
        <f t="shared" si="46"/>
        <v>0</v>
      </c>
      <c r="V149" s="8">
        <f t="shared" si="47"/>
        <v>2.5</v>
      </c>
      <c r="W149" s="4">
        <f t="shared" si="48"/>
        <v>1.25</v>
      </c>
      <c r="X149" s="4">
        <f t="shared" si="49"/>
        <v>1.25</v>
      </c>
      <c r="Y149" s="4">
        <v>0</v>
      </c>
      <c r="Z149" t="s">
        <v>273</v>
      </c>
      <c r="AA149" t="s">
        <v>285</v>
      </c>
    </row>
    <row r="150" spans="1:27" x14ac:dyDescent="0.2">
      <c r="A150" s="4" t="s">
        <v>41</v>
      </c>
      <c r="B150" s="4" t="str">
        <f t="shared" si="40"/>
        <v>P</v>
      </c>
      <c r="C150" s="4" t="s">
        <v>6</v>
      </c>
      <c r="D150" s="4" t="str">
        <f t="shared" si="41"/>
        <v>C</v>
      </c>
      <c r="E150" s="4" t="s">
        <v>43</v>
      </c>
      <c r="F150" s="4" t="str">
        <f t="shared" si="42"/>
        <v>Gas</v>
      </c>
      <c r="G150" s="4" t="s">
        <v>50</v>
      </c>
      <c r="H150" s="4" t="s">
        <v>147</v>
      </c>
      <c r="I150" s="4" t="s">
        <v>194</v>
      </c>
      <c r="J150" s="4" t="str">
        <f t="shared" si="43"/>
        <v>(C) Gas compression stations: Impacts of ground support staff - SW quality/Pollutants (e.g. metals/trace elements/sulfides/phosphorous)</v>
      </c>
      <c r="K150" s="9">
        <v>3</v>
      </c>
      <c r="L150" s="9">
        <v>4</v>
      </c>
      <c r="M150" s="4" t="s">
        <v>51</v>
      </c>
      <c r="N150" s="9">
        <v>-3</v>
      </c>
      <c r="O150" s="9">
        <v>-1.5</v>
      </c>
      <c r="P150" s="4" t="s">
        <v>258</v>
      </c>
      <c r="Q150" s="9">
        <v>0</v>
      </c>
      <c r="R150" s="9">
        <v>0</v>
      </c>
      <c r="S150" s="9">
        <f t="shared" si="44"/>
        <v>0</v>
      </c>
      <c r="T150" s="9">
        <f t="shared" si="45"/>
        <v>2.5</v>
      </c>
      <c r="U150" s="8">
        <f t="shared" si="46"/>
        <v>0</v>
      </c>
      <c r="V150" s="8">
        <f t="shared" si="47"/>
        <v>2.5</v>
      </c>
      <c r="W150" s="4">
        <f t="shared" si="48"/>
        <v>1.25</v>
      </c>
      <c r="X150" s="4">
        <f t="shared" si="49"/>
        <v>1.25</v>
      </c>
      <c r="Y150" s="4">
        <v>0</v>
      </c>
      <c r="Z150" t="s">
        <v>273</v>
      </c>
      <c r="AA150" t="s">
        <v>285</v>
      </c>
    </row>
    <row r="151" spans="1:27" x14ac:dyDescent="0.2">
      <c r="A151" s="4" t="s">
        <v>41</v>
      </c>
      <c r="B151" s="4" t="str">
        <f t="shared" si="40"/>
        <v>P</v>
      </c>
      <c r="C151" s="4" t="s">
        <v>6</v>
      </c>
      <c r="D151" s="4" t="str">
        <f t="shared" si="41"/>
        <v>C</v>
      </c>
      <c r="E151" s="4" t="s">
        <v>154</v>
      </c>
      <c r="F151" s="4" t="str">
        <f t="shared" si="42"/>
        <v>Gas</v>
      </c>
      <c r="G151" s="4" t="s">
        <v>50</v>
      </c>
      <c r="H151" s="4" t="s">
        <v>147</v>
      </c>
      <c r="I151" s="4" t="s">
        <v>194</v>
      </c>
      <c r="J151" s="4" t="str">
        <f t="shared" si="43"/>
        <v>(C) Gas-gathering  pipeline networks : Impacts of ground support staff - SW quality/Pollutants (e.g. metals/trace elements/sulfides/phosphorous)</v>
      </c>
      <c r="K151" s="9">
        <v>3</v>
      </c>
      <c r="L151" s="9">
        <v>4</v>
      </c>
      <c r="M151" s="4" t="s">
        <v>51</v>
      </c>
      <c r="N151" s="9">
        <v>-3</v>
      </c>
      <c r="O151" s="9">
        <v>-1.5</v>
      </c>
      <c r="P151" s="4" t="s">
        <v>258</v>
      </c>
      <c r="Q151" s="9">
        <v>0</v>
      </c>
      <c r="R151" s="9">
        <v>0</v>
      </c>
      <c r="S151" s="9">
        <f t="shared" si="44"/>
        <v>0</v>
      </c>
      <c r="T151" s="9">
        <f t="shared" si="45"/>
        <v>2.5</v>
      </c>
      <c r="U151" s="8">
        <f t="shared" si="46"/>
        <v>0</v>
      </c>
      <c r="V151" s="8">
        <f t="shared" si="47"/>
        <v>2.5</v>
      </c>
      <c r="W151" s="4">
        <f t="shared" si="48"/>
        <v>1.25</v>
      </c>
      <c r="X151" s="4">
        <f t="shared" si="49"/>
        <v>1.25</v>
      </c>
      <c r="Y151" s="4">
        <v>0</v>
      </c>
      <c r="Z151" t="s">
        <v>273</v>
      </c>
      <c r="AA151" t="s">
        <v>285</v>
      </c>
    </row>
    <row r="152" spans="1:27" x14ac:dyDescent="0.2">
      <c r="A152" s="4" t="s">
        <v>41</v>
      </c>
      <c r="B152" s="4" t="str">
        <f t="shared" si="40"/>
        <v>P</v>
      </c>
      <c r="C152" s="4" t="s">
        <v>6</v>
      </c>
      <c r="D152" s="4" t="str">
        <f t="shared" si="41"/>
        <v>C</v>
      </c>
      <c r="E152" s="4" t="s">
        <v>114</v>
      </c>
      <c r="F152" s="4" t="str">
        <f t="shared" si="42"/>
        <v>Pow</v>
      </c>
      <c r="G152" s="4" t="s">
        <v>50</v>
      </c>
      <c r="H152" s="4" t="s">
        <v>147</v>
      </c>
      <c r="I152" s="4" t="s">
        <v>194</v>
      </c>
      <c r="J152" s="4" t="str">
        <f t="shared" si="43"/>
        <v>(C) Power generation facility (for processing plant): Impacts of ground support staff - SW quality/Pollutants (e.g. metals/trace elements/sulfides/phosphorous)</v>
      </c>
      <c r="K152" s="9">
        <v>3</v>
      </c>
      <c r="L152" s="9">
        <v>4</v>
      </c>
      <c r="M152" s="4" t="s">
        <v>51</v>
      </c>
      <c r="N152" s="9">
        <v>-3</v>
      </c>
      <c r="O152" s="9">
        <v>-1.5</v>
      </c>
      <c r="P152" s="4" t="s">
        <v>258</v>
      </c>
      <c r="Q152" s="9">
        <v>0</v>
      </c>
      <c r="R152" s="9">
        <v>0</v>
      </c>
      <c r="S152" s="9">
        <f t="shared" si="44"/>
        <v>0</v>
      </c>
      <c r="T152" s="9">
        <f t="shared" si="45"/>
        <v>2.5</v>
      </c>
      <c r="U152" s="8">
        <f t="shared" si="46"/>
        <v>0</v>
      </c>
      <c r="V152" s="8">
        <f t="shared" si="47"/>
        <v>2.5</v>
      </c>
      <c r="W152" s="4">
        <f t="shared" si="48"/>
        <v>1.25</v>
      </c>
      <c r="X152" s="4">
        <f t="shared" si="49"/>
        <v>1.25</v>
      </c>
      <c r="Y152" s="4">
        <v>0</v>
      </c>
      <c r="Z152" t="s">
        <v>273</v>
      </c>
      <c r="AA152" t="s">
        <v>285</v>
      </c>
    </row>
    <row r="153" spans="1:27" x14ac:dyDescent="0.2">
      <c r="A153" s="4" t="s">
        <v>3</v>
      </c>
      <c r="B153" s="4" t="str">
        <f t="shared" si="40"/>
        <v>W</v>
      </c>
      <c r="C153" s="4" t="s">
        <v>6</v>
      </c>
      <c r="D153" s="4" t="str">
        <f t="shared" si="41"/>
        <v>C</v>
      </c>
      <c r="E153" s="4" t="s">
        <v>10</v>
      </c>
      <c r="F153" s="4" t="str">
        <f t="shared" si="42"/>
        <v>Sit</v>
      </c>
      <c r="G153" s="4" t="s">
        <v>50</v>
      </c>
      <c r="H153" s="4" t="s">
        <v>147</v>
      </c>
      <c r="I153" s="4" t="s">
        <v>194</v>
      </c>
      <c r="J153" s="4" t="str">
        <f t="shared" si="43"/>
        <v>(C) Site preparation: Impacts of ground support staff - SW quality/Pollutants (e.g. metals/trace elements/sulfides/phosphorous)</v>
      </c>
      <c r="K153" s="9">
        <v>3</v>
      </c>
      <c r="L153" s="9">
        <v>4</v>
      </c>
      <c r="M153" s="4" t="s">
        <v>51</v>
      </c>
      <c r="N153" s="9">
        <v>-3</v>
      </c>
      <c r="O153" s="9">
        <v>-1.5</v>
      </c>
      <c r="P153" s="4" t="s">
        <v>258</v>
      </c>
      <c r="Q153" s="9">
        <v>0</v>
      </c>
      <c r="R153" s="9">
        <v>0</v>
      </c>
      <c r="S153" s="9">
        <f t="shared" si="44"/>
        <v>0</v>
      </c>
      <c r="T153" s="9">
        <f t="shared" si="45"/>
        <v>2.5</v>
      </c>
      <c r="U153" s="8">
        <f t="shared" si="46"/>
        <v>0</v>
      </c>
      <c r="V153" s="8">
        <f t="shared" si="47"/>
        <v>2.5</v>
      </c>
      <c r="W153" s="4">
        <f t="shared" si="48"/>
        <v>1.25</v>
      </c>
      <c r="X153" s="4">
        <f t="shared" si="49"/>
        <v>1.25</v>
      </c>
      <c r="Y153" s="4">
        <v>0</v>
      </c>
      <c r="Z153" t="s">
        <v>273</v>
      </c>
      <c r="AA153" t="s">
        <v>285</v>
      </c>
    </row>
    <row r="154" spans="1:27" x14ac:dyDescent="0.2">
      <c r="A154" s="4" t="s">
        <v>5</v>
      </c>
      <c r="B154" s="4" t="str">
        <f t="shared" si="40"/>
        <v>R</v>
      </c>
      <c r="C154" s="4" t="s">
        <v>13</v>
      </c>
      <c r="D154" s="4" t="str">
        <f t="shared" si="41"/>
        <v>E</v>
      </c>
      <c r="E154" s="4" t="s">
        <v>162</v>
      </c>
      <c r="F154" s="4" t="str">
        <f t="shared" si="42"/>
        <v>Con</v>
      </c>
      <c r="G154" s="4" t="s">
        <v>50</v>
      </c>
      <c r="H154" s="4" t="s">
        <v>147</v>
      </c>
      <c r="I154" s="4" t="s">
        <v>194</v>
      </c>
      <c r="J154" s="4" t="str">
        <f t="shared" si="43"/>
        <v>(E) Construction of access roads and easements (e.g. for drilling rigs and equipment): Impacts of ground support staff - SW quality/Pollutants (e.g. metals/trace elements/sulfides/phosphorous)</v>
      </c>
      <c r="K154" s="9">
        <v>3</v>
      </c>
      <c r="L154" s="9">
        <v>4</v>
      </c>
      <c r="M154" s="4" t="s">
        <v>51</v>
      </c>
      <c r="N154" s="9">
        <v>-3</v>
      </c>
      <c r="O154" s="9">
        <v>-1.5</v>
      </c>
      <c r="P154" s="4" t="s">
        <v>258</v>
      </c>
      <c r="Q154" s="9">
        <v>0</v>
      </c>
      <c r="R154" s="9">
        <v>0</v>
      </c>
      <c r="S154" s="9">
        <f t="shared" si="44"/>
        <v>0</v>
      </c>
      <c r="T154" s="9">
        <f t="shared" si="45"/>
        <v>2.5</v>
      </c>
      <c r="U154" s="8">
        <f t="shared" si="46"/>
        <v>0</v>
      </c>
      <c r="V154" s="8">
        <f t="shared" si="47"/>
        <v>2.5</v>
      </c>
      <c r="W154" s="4">
        <f t="shared" si="48"/>
        <v>1.25</v>
      </c>
      <c r="X154" s="4">
        <f t="shared" si="49"/>
        <v>1.25</v>
      </c>
      <c r="Y154" s="4">
        <v>0</v>
      </c>
      <c r="Z154" t="s">
        <v>273</v>
      </c>
      <c r="AA154" t="s">
        <v>285</v>
      </c>
    </row>
    <row r="155" spans="1:27" x14ac:dyDescent="0.2">
      <c r="A155" s="4" t="s">
        <v>3</v>
      </c>
      <c r="B155" s="4" t="str">
        <f t="shared" si="40"/>
        <v>W</v>
      </c>
      <c r="C155" s="4" t="s">
        <v>13</v>
      </c>
      <c r="D155" s="4" t="str">
        <f t="shared" si="41"/>
        <v>E</v>
      </c>
      <c r="E155" s="4" t="s">
        <v>10</v>
      </c>
      <c r="F155" s="4" t="str">
        <f t="shared" si="42"/>
        <v>Sit</v>
      </c>
      <c r="G155" s="4" t="s">
        <v>50</v>
      </c>
      <c r="H155" s="4" t="s">
        <v>147</v>
      </c>
      <c r="I155" s="4" t="s">
        <v>194</v>
      </c>
      <c r="J155" s="4" t="str">
        <f t="shared" si="43"/>
        <v>(E) Site preparation: Impacts of ground support staff - SW quality/Pollutants (e.g. metals/trace elements/sulfides/phosphorous)</v>
      </c>
      <c r="K155" s="9">
        <v>3</v>
      </c>
      <c r="L155" s="9">
        <v>4</v>
      </c>
      <c r="M155" s="4" t="s">
        <v>51</v>
      </c>
      <c r="N155" s="9">
        <v>-3</v>
      </c>
      <c r="O155" s="9">
        <v>-1.5</v>
      </c>
      <c r="P155" s="4" t="s">
        <v>258</v>
      </c>
      <c r="Q155" s="9">
        <v>0</v>
      </c>
      <c r="R155" s="9">
        <v>0</v>
      </c>
      <c r="S155" s="9">
        <f t="shared" si="44"/>
        <v>0</v>
      </c>
      <c r="T155" s="9">
        <f t="shared" si="45"/>
        <v>2.5</v>
      </c>
      <c r="U155" s="8">
        <f t="shared" si="46"/>
        <v>0</v>
      </c>
      <c r="V155" s="8">
        <f t="shared" si="47"/>
        <v>2.5</v>
      </c>
      <c r="W155" s="4">
        <f t="shared" si="48"/>
        <v>1.25</v>
      </c>
      <c r="X155" s="4">
        <f t="shared" si="49"/>
        <v>1.25</v>
      </c>
      <c r="Y155" s="4">
        <v>0</v>
      </c>
      <c r="Z155" t="s">
        <v>273</v>
      </c>
      <c r="AA155" t="s">
        <v>285</v>
      </c>
    </row>
    <row r="156" spans="1:27" x14ac:dyDescent="0.2">
      <c r="A156" s="4" t="s">
        <v>3</v>
      </c>
      <c r="B156" s="4" t="str">
        <f t="shared" si="40"/>
        <v>W</v>
      </c>
      <c r="C156" s="4" t="s">
        <v>33</v>
      </c>
      <c r="D156" s="4" t="str">
        <f t="shared" si="41"/>
        <v>W</v>
      </c>
      <c r="E156" s="4" t="s">
        <v>10</v>
      </c>
      <c r="F156" s="4" t="str">
        <f t="shared" si="42"/>
        <v>Sit</v>
      </c>
      <c r="G156" s="4" t="s">
        <v>50</v>
      </c>
      <c r="H156" s="4" t="s">
        <v>147</v>
      </c>
      <c r="I156" s="4" t="s">
        <v>194</v>
      </c>
      <c r="J156" s="4" t="str">
        <f t="shared" si="43"/>
        <v>(W) Site preparation: Impacts of ground support staff - SW quality/Pollutants (e.g. metals/trace elements/sulfides/phosphorous)</v>
      </c>
      <c r="K156" s="9">
        <v>3</v>
      </c>
      <c r="L156" s="9">
        <v>4</v>
      </c>
      <c r="M156" s="4" t="s">
        <v>51</v>
      </c>
      <c r="N156" s="9">
        <v>-3</v>
      </c>
      <c r="O156" s="9">
        <v>-1.5</v>
      </c>
      <c r="P156" s="4" t="s">
        <v>258</v>
      </c>
      <c r="Q156" s="9">
        <v>0</v>
      </c>
      <c r="R156" s="9">
        <v>0</v>
      </c>
      <c r="S156" s="9">
        <f t="shared" si="44"/>
        <v>0</v>
      </c>
      <c r="T156" s="9">
        <f t="shared" si="45"/>
        <v>2.5</v>
      </c>
      <c r="U156" s="8">
        <f t="shared" si="46"/>
        <v>0</v>
      </c>
      <c r="V156" s="8">
        <f t="shared" si="47"/>
        <v>2.5</v>
      </c>
      <c r="W156" s="4">
        <f t="shared" si="48"/>
        <v>1.25</v>
      </c>
      <c r="X156" s="4">
        <f t="shared" si="49"/>
        <v>1.25</v>
      </c>
      <c r="Y156" s="4">
        <v>0</v>
      </c>
      <c r="Z156" t="s">
        <v>273</v>
      </c>
      <c r="AA156" t="s">
        <v>285</v>
      </c>
    </row>
    <row r="157" spans="1:27" x14ac:dyDescent="0.2">
      <c r="A157" s="4" t="s">
        <v>5</v>
      </c>
      <c r="B157" s="4" t="str">
        <f t="shared" si="40"/>
        <v>R</v>
      </c>
      <c r="C157" s="4" t="s">
        <v>6</v>
      </c>
      <c r="D157" s="4" t="str">
        <f t="shared" si="41"/>
        <v>C</v>
      </c>
      <c r="E157" s="4" t="s">
        <v>156</v>
      </c>
      <c r="F157" s="4" t="str">
        <f t="shared" si="42"/>
        <v>Sew</v>
      </c>
      <c r="G157" s="4" t="s">
        <v>176</v>
      </c>
      <c r="H157" s="4" t="s">
        <v>147</v>
      </c>
      <c r="I157" s="4" t="s">
        <v>145</v>
      </c>
      <c r="J157" s="4" t="str">
        <f t="shared" si="43"/>
        <v>(C) Sewage treatment and disposal: Spillage: e.g. of sewage - SW quality/Organic pollutants</v>
      </c>
      <c r="K157" s="9">
        <v>3</v>
      </c>
      <c r="L157" s="9">
        <v>3</v>
      </c>
      <c r="M157" s="4" t="s">
        <v>244</v>
      </c>
      <c r="N157" s="9">
        <v>-2</v>
      </c>
      <c r="O157" s="9">
        <v>-1</v>
      </c>
      <c r="P157" s="4" t="s">
        <v>258</v>
      </c>
      <c r="Q157" s="9">
        <v>-0.5</v>
      </c>
      <c r="R157" s="9">
        <v>0</v>
      </c>
      <c r="S157" s="9">
        <f t="shared" si="44"/>
        <v>0.5</v>
      </c>
      <c r="T157" s="9">
        <f t="shared" si="45"/>
        <v>2</v>
      </c>
      <c r="U157" s="8">
        <f t="shared" si="46"/>
        <v>1</v>
      </c>
      <c r="V157" s="8">
        <f t="shared" si="47"/>
        <v>2</v>
      </c>
      <c r="W157" s="4">
        <f t="shared" si="48"/>
        <v>1.25</v>
      </c>
      <c r="X157" s="4">
        <f t="shared" si="49"/>
        <v>0.75</v>
      </c>
      <c r="Y157" s="4">
        <v>0</v>
      </c>
      <c r="Z157" t="s">
        <v>273</v>
      </c>
      <c r="AA157" t="s">
        <v>284</v>
      </c>
    </row>
    <row r="158" spans="1:27" x14ac:dyDescent="0.2">
      <c r="A158" s="4" t="s">
        <v>5</v>
      </c>
      <c r="B158" s="4" t="str">
        <f t="shared" si="40"/>
        <v>R</v>
      </c>
      <c r="C158" s="4" t="s">
        <v>7</v>
      </c>
      <c r="D158" s="4" t="str">
        <f t="shared" si="41"/>
        <v>D</v>
      </c>
      <c r="E158" s="4" t="s">
        <v>156</v>
      </c>
      <c r="F158" s="4" t="str">
        <f t="shared" si="42"/>
        <v>Sew</v>
      </c>
      <c r="G158" s="4" t="s">
        <v>176</v>
      </c>
      <c r="H158" s="4" t="s">
        <v>147</v>
      </c>
      <c r="I158" s="4" t="s">
        <v>145</v>
      </c>
      <c r="J158" s="4" t="str">
        <f t="shared" si="43"/>
        <v>(D) Sewage treatment and disposal: Spillage: e.g. of sewage - SW quality/Organic pollutants</v>
      </c>
      <c r="K158" s="9">
        <v>3</v>
      </c>
      <c r="L158" s="9">
        <v>3</v>
      </c>
      <c r="M158" s="4" t="s">
        <v>244</v>
      </c>
      <c r="N158" s="9">
        <v>-2</v>
      </c>
      <c r="O158" s="9">
        <v>-1</v>
      </c>
      <c r="P158" s="4" t="s">
        <v>258</v>
      </c>
      <c r="Q158" s="9">
        <v>-0.5</v>
      </c>
      <c r="R158" s="9">
        <v>0</v>
      </c>
      <c r="S158" s="9">
        <f t="shared" si="44"/>
        <v>0.5</v>
      </c>
      <c r="T158" s="9">
        <f t="shared" si="45"/>
        <v>2</v>
      </c>
      <c r="U158" s="8">
        <f t="shared" si="46"/>
        <v>1</v>
      </c>
      <c r="V158" s="8">
        <f t="shared" si="47"/>
        <v>2</v>
      </c>
      <c r="W158" s="4">
        <f t="shared" si="48"/>
        <v>1.25</v>
      </c>
      <c r="X158" s="4">
        <f t="shared" si="49"/>
        <v>0.75</v>
      </c>
      <c r="Y158" s="4">
        <v>0</v>
      </c>
      <c r="Z158" t="s">
        <v>273</v>
      </c>
      <c r="AA158" t="s">
        <v>284</v>
      </c>
    </row>
    <row r="159" spans="1:27" x14ac:dyDescent="0.2">
      <c r="A159" s="4" t="s">
        <v>5</v>
      </c>
      <c r="B159" s="4" t="str">
        <f t="shared" si="40"/>
        <v>R</v>
      </c>
      <c r="C159" s="4" t="s">
        <v>12</v>
      </c>
      <c r="D159" s="4" t="str">
        <f t="shared" si="41"/>
        <v>P</v>
      </c>
      <c r="E159" s="4" t="s">
        <v>156</v>
      </c>
      <c r="F159" s="4" t="str">
        <f t="shared" si="42"/>
        <v>Sew</v>
      </c>
      <c r="G159" s="4" t="s">
        <v>176</v>
      </c>
      <c r="H159" s="4" t="s">
        <v>147</v>
      </c>
      <c r="I159" s="4" t="s">
        <v>145</v>
      </c>
      <c r="J159" s="4" t="str">
        <f t="shared" si="43"/>
        <v>(P) Sewage treatment and disposal: Spillage: e.g. of sewage - SW quality/Organic pollutants</v>
      </c>
      <c r="K159" s="9">
        <v>3</v>
      </c>
      <c r="L159" s="9">
        <v>3</v>
      </c>
      <c r="M159" s="4" t="s">
        <v>244</v>
      </c>
      <c r="N159" s="9">
        <v>-2</v>
      </c>
      <c r="O159" s="9">
        <v>-1</v>
      </c>
      <c r="P159" s="4" t="s">
        <v>258</v>
      </c>
      <c r="Q159" s="9">
        <v>-0.5</v>
      </c>
      <c r="R159" s="9">
        <v>0</v>
      </c>
      <c r="S159" s="9">
        <f t="shared" si="44"/>
        <v>0.5</v>
      </c>
      <c r="T159" s="9">
        <f t="shared" si="45"/>
        <v>2</v>
      </c>
      <c r="U159" s="8">
        <f t="shared" si="46"/>
        <v>1</v>
      </c>
      <c r="V159" s="8">
        <f t="shared" si="47"/>
        <v>2</v>
      </c>
      <c r="W159" s="4">
        <f t="shared" si="48"/>
        <v>1.25</v>
      </c>
      <c r="X159" s="4">
        <f t="shared" si="49"/>
        <v>0.75</v>
      </c>
      <c r="Y159" s="4">
        <v>0</v>
      </c>
      <c r="Z159" t="s">
        <v>273</v>
      </c>
      <c r="AA159" t="s">
        <v>284</v>
      </c>
    </row>
    <row r="160" spans="1:27" x14ac:dyDescent="0.2">
      <c r="A160" s="4" t="s">
        <v>3</v>
      </c>
      <c r="B160" s="4" t="str">
        <f t="shared" si="40"/>
        <v>W</v>
      </c>
      <c r="C160" s="4" t="s">
        <v>13</v>
      </c>
      <c r="D160" s="4" t="str">
        <f t="shared" si="41"/>
        <v>E</v>
      </c>
      <c r="E160" s="4" t="s">
        <v>15</v>
      </c>
      <c r="F160" s="4" t="str">
        <f t="shared" si="42"/>
        <v>Gro</v>
      </c>
      <c r="G160" s="4" t="s">
        <v>50</v>
      </c>
      <c r="H160" s="4" t="s">
        <v>147</v>
      </c>
      <c r="I160" s="4" t="s">
        <v>194</v>
      </c>
      <c r="J160" s="4" t="str">
        <f t="shared" si="43"/>
        <v>(E) Ground-based geophysics: Impacts of ground support staff - SW quality/Pollutants (e.g. metals/trace elements/sulfides/phosphorous)</v>
      </c>
      <c r="K160" s="9">
        <v>3</v>
      </c>
      <c r="L160" s="9">
        <v>4</v>
      </c>
      <c r="M160" s="4" t="s">
        <v>51</v>
      </c>
      <c r="N160" s="9">
        <v>-3</v>
      </c>
      <c r="O160" s="9">
        <v>-1.5</v>
      </c>
      <c r="P160" s="4" t="s">
        <v>258</v>
      </c>
      <c r="Q160" s="9">
        <v>-0.5</v>
      </c>
      <c r="R160" s="9">
        <v>0</v>
      </c>
      <c r="S160" s="9">
        <f t="shared" si="44"/>
        <v>-0.5</v>
      </c>
      <c r="T160" s="9">
        <f t="shared" si="45"/>
        <v>2.5</v>
      </c>
      <c r="U160" s="8">
        <f t="shared" si="46"/>
        <v>0</v>
      </c>
      <c r="V160" s="8">
        <f t="shared" si="47"/>
        <v>2.5</v>
      </c>
      <c r="W160" s="4">
        <f t="shared" si="48"/>
        <v>1</v>
      </c>
      <c r="X160" s="4">
        <f t="shared" si="49"/>
        <v>1.5</v>
      </c>
      <c r="Y160" s="4">
        <v>0</v>
      </c>
      <c r="Z160" t="s">
        <v>273</v>
      </c>
      <c r="AA160" t="s">
        <v>285</v>
      </c>
    </row>
    <row r="161" spans="1:27" x14ac:dyDescent="0.2">
      <c r="A161" s="4" t="s">
        <v>41</v>
      </c>
      <c r="B161" s="4" t="str">
        <f t="shared" si="40"/>
        <v>P</v>
      </c>
      <c r="C161" s="4" t="s">
        <v>12</v>
      </c>
      <c r="D161" s="4" t="str">
        <f t="shared" si="41"/>
        <v>P</v>
      </c>
      <c r="E161" s="4" t="s">
        <v>154</v>
      </c>
      <c r="F161" s="4" t="str">
        <f t="shared" si="42"/>
        <v>Gas</v>
      </c>
      <c r="G161" s="4" t="s">
        <v>117</v>
      </c>
      <c r="H161" s="4" t="s">
        <v>191</v>
      </c>
      <c r="I161" s="4" t="s">
        <v>193</v>
      </c>
      <c r="J161" s="4" t="str">
        <f t="shared" si="43"/>
        <v>(P) Gas-gathering  pipeline networks : Fire - SW quality, GW quality/TSS, Pollutants (e.g. metals/trace elements/sulfides/phosphorous)</v>
      </c>
      <c r="K161" s="9">
        <v>3</v>
      </c>
      <c r="L161" s="9">
        <v>4</v>
      </c>
      <c r="M161" s="4" t="s">
        <v>253</v>
      </c>
      <c r="N161" s="9">
        <v>-3</v>
      </c>
      <c r="O161" s="9">
        <v>-2</v>
      </c>
      <c r="P161" s="4" t="s">
        <v>258</v>
      </c>
      <c r="Q161" s="9">
        <v>-0.5</v>
      </c>
      <c r="R161" s="9">
        <v>0</v>
      </c>
      <c r="S161" s="9">
        <f t="shared" si="44"/>
        <v>-0.5</v>
      </c>
      <c r="T161" s="9">
        <f t="shared" si="45"/>
        <v>2</v>
      </c>
      <c r="U161" s="8">
        <f t="shared" si="46"/>
        <v>0</v>
      </c>
      <c r="V161" s="8">
        <f t="shared" si="47"/>
        <v>2</v>
      </c>
      <c r="W161" s="4">
        <f t="shared" si="48"/>
        <v>0.75</v>
      </c>
      <c r="X161" s="4">
        <f t="shared" si="49"/>
        <v>1.25</v>
      </c>
      <c r="Y161" s="4">
        <v>0</v>
      </c>
      <c r="Z161" t="s">
        <v>273</v>
      </c>
      <c r="AA161" t="s">
        <v>284</v>
      </c>
    </row>
    <row r="162" spans="1:27" x14ac:dyDescent="0.2">
      <c r="A162" s="4" t="s">
        <v>5</v>
      </c>
      <c r="B162" s="4" t="str">
        <f t="shared" ref="B162:B167" si="50">LEFT(A162,1)</f>
        <v>R</v>
      </c>
      <c r="C162" s="4" t="s">
        <v>6</v>
      </c>
      <c r="D162" s="4" t="str">
        <f t="shared" ref="D162:D167" si="51">LEFT(C162,1)</f>
        <v>C</v>
      </c>
      <c r="E162" s="4" t="s">
        <v>152</v>
      </c>
      <c r="F162" s="4" t="str">
        <f t="shared" ref="F162:F167" si="52">LEFT(E162,3)</f>
        <v>Acc</v>
      </c>
      <c r="G162" s="4" t="s">
        <v>50</v>
      </c>
      <c r="H162" s="4" t="s">
        <v>147</v>
      </c>
      <c r="I162" s="4" t="s">
        <v>194</v>
      </c>
      <c r="J162" s="4" t="str">
        <f t="shared" ref="J162:J167" si="53">"("&amp;D162&amp;") "&amp;E162&amp;": "&amp;G162&amp;" - "&amp;H162&amp;"/"&amp;I162</f>
        <v>(C) Accommodation, administration, workshop, depots, service facilities: Impacts of ground support staff - SW quality/Pollutants (e.g. metals/trace elements/sulfides/phosphorous)</v>
      </c>
      <c r="K162" s="9">
        <v>3</v>
      </c>
      <c r="L162" s="9">
        <v>3</v>
      </c>
      <c r="M162" s="4" t="s">
        <v>51</v>
      </c>
      <c r="N162" s="9">
        <v>-3</v>
      </c>
      <c r="O162" s="9">
        <v>-1.5</v>
      </c>
      <c r="P162" s="4" t="s">
        <v>258</v>
      </c>
      <c r="Q162" s="9">
        <v>0</v>
      </c>
      <c r="R162" s="9">
        <v>0</v>
      </c>
      <c r="S162" s="9">
        <f t="shared" ref="S162:S167" si="54">K162+N162+Q162</f>
        <v>0</v>
      </c>
      <c r="T162" s="9">
        <f t="shared" ref="T162:T167" si="55">L162+O162+R162</f>
        <v>1.5</v>
      </c>
      <c r="U162" s="8">
        <f t="shared" ref="U162:U167" si="56">$K162+$N162</f>
        <v>0</v>
      </c>
      <c r="V162" s="8">
        <f t="shared" ref="V162:V167" si="57">$L162+$O162</f>
        <v>1.5</v>
      </c>
      <c r="W162" s="4">
        <f t="shared" ref="W162:W167" si="58">T162-(T162-S162)/2</f>
        <v>0.75</v>
      </c>
      <c r="X162" s="4">
        <f t="shared" ref="X162:X167" si="59">(T162-S162)/2</f>
        <v>0.75</v>
      </c>
      <c r="Y162" s="4">
        <v>0</v>
      </c>
      <c r="Z162" t="s">
        <v>273</v>
      </c>
      <c r="AA162" t="s">
        <v>285</v>
      </c>
    </row>
    <row r="163" spans="1:27" x14ac:dyDescent="0.2">
      <c r="A163" s="4" t="s">
        <v>41</v>
      </c>
      <c r="B163" s="4" t="str">
        <f t="shared" si="50"/>
        <v>P</v>
      </c>
      <c r="C163" s="4" t="s">
        <v>6</v>
      </c>
      <c r="D163" s="4" t="str">
        <f t="shared" si="51"/>
        <v>C</v>
      </c>
      <c r="E163" s="4" t="s">
        <v>42</v>
      </c>
      <c r="F163" s="4" t="str">
        <f t="shared" si="52"/>
        <v>Fue</v>
      </c>
      <c r="G163" s="4" t="s">
        <v>50</v>
      </c>
      <c r="H163" s="4" t="s">
        <v>147</v>
      </c>
      <c r="I163" s="4" t="s">
        <v>194</v>
      </c>
      <c r="J163" s="4" t="str">
        <f t="shared" si="53"/>
        <v>(C) Fuel and oil storage facilities: Impacts of ground support staff - SW quality/Pollutants (e.g. metals/trace elements/sulfides/phosphorous)</v>
      </c>
      <c r="K163" s="9">
        <v>3</v>
      </c>
      <c r="L163" s="9">
        <v>3</v>
      </c>
      <c r="M163" s="4" t="s">
        <v>51</v>
      </c>
      <c r="N163" s="9">
        <v>-3</v>
      </c>
      <c r="O163" s="9">
        <v>-1.5</v>
      </c>
      <c r="P163" s="4" t="s">
        <v>258</v>
      </c>
      <c r="Q163" s="9">
        <v>0</v>
      </c>
      <c r="R163" s="9">
        <v>0</v>
      </c>
      <c r="S163" s="9">
        <f t="shared" si="54"/>
        <v>0</v>
      </c>
      <c r="T163" s="9">
        <f t="shared" si="55"/>
        <v>1.5</v>
      </c>
      <c r="U163" s="8">
        <f t="shared" si="56"/>
        <v>0</v>
      </c>
      <c r="V163" s="8">
        <f t="shared" si="57"/>
        <v>1.5</v>
      </c>
      <c r="W163" s="4">
        <f t="shared" si="58"/>
        <v>0.75</v>
      </c>
      <c r="X163" s="4">
        <f t="shared" si="59"/>
        <v>0.75</v>
      </c>
      <c r="Y163" s="4">
        <v>0</v>
      </c>
      <c r="Z163" t="s">
        <v>273</v>
      </c>
      <c r="AA163" t="s">
        <v>285</v>
      </c>
    </row>
    <row r="164" spans="1:27" x14ac:dyDescent="0.2">
      <c r="A164" s="4" t="s">
        <v>5</v>
      </c>
      <c r="B164" s="4" t="str">
        <f t="shared" si="50"/>
        <v>R</v>
      </c>
      <c r="C164" s="4" t="s">
        <v>13</v>
      </c>
      <c r="D164" s="4" t="str">
        <f t="shared" si="51"/>
        <v>E</v>
      </c>
      <c r="E164" s="4" t="s">
        <v>153</v>
      </c>
      <c r="F164" s="4" t="str">
        <f t="shared" si="52"/>
        <v>Tem</v>
      </c>
      <c r="G164" s="4" t="s">
        <v>50</v>
      </c>
      <c r="H164" s="4" t="s">
        <v>147</v>
      </c>
      <c r="I164" s="4" t="s">
        <v>194</v>
      </c>
      <c r="J164" s="4" t="str">
        <f t="shared" si="53"/>
        <v>(E) Temporary  Accommodation, administration, workshop, depots, service facilities: Impacts of ground support staff - SW quality/Pollutants (e.g. metals/trace elements/sulfides/phosphorous)</v>
      </c>
      <c r="K164" s="9">
        <v>3</v>
      </c>
      <c r="L164" s="9">
        <v>3</v>
      </c>
      <c r="M164" s="4" t="s">
        <v>51</v>
      </c>
      <c r="N164" s="9">
        <v>-3</v>
      </c>
      <c r="O164" s="9">
        <v>-1.5</v>
      </c>
      <c r="P164" s="4" t="s">
        <v>258</v>
      </c>
      <c r="Q164" s="9">
        <v>0</v>
      </c>
      <c r="R164" s="9">
        <v>0</v>
      </c>
      <c r="S164" s="9">
        <f t="shared" si="54"/>
        <v>0</v>
      </c>
      <c r="T164" s="9">
        <f t="shared" si="55"/>
        <v>1.5</v>
      </c>
      <c r="U164" s="8">
        <f t="shared" si="56"/>
        <v>0</v>
      </c>
      <c r="V164" s="8">
        <f t="shared" si="57"/>
        <v>1.5</v>
      </c>
      <c r="W164" s="4">
        <f t="shared" si="58"/>
        <v>0.75</v>
      </c>
      <c r="X164" s="4">
        <f t="shared" si="59"/>
        <v>0.75</v>
      </c>
      <c r="Y164" s="4">
        <v>0</v>
      </c>
      <c r="Z164" t="s">
        <v>273</v>
      </c>
      <c r="AA164" t="s">
        <v>285</v>
      </c>
    </row>
    <row r="165" spans="1:27" x14ac:dyDescent="0.2">
      <c r="A165" s="4" t="s">
        <v>5</v>
      </c>
      <c r="B165" s="4" t="str">
        <f t="shared" si="50"/>
        <v>R</v>
      </c>
      <c r="C165" s="4" t="s">
        <v>12</v>
      </c>
      <c r="D165" s="4" t="str">
        <f t="shared" si="51"/>
        <v>P</v>
      </c>
      <c r="E165" s="4" t="s">
        <v>152</v>
      </c>
      <c r="F165" s="4" t="str">
        <f t="shared" si="52"/>
        <v>Acc</v>
      </c>
      <c r="G165" s="4" t="s">
        <v>50</v>
      </c>
      <c r="H165" s="4" t="s">
        <v>147</v>
      </c>
      <c r="I165" s="4" t="s">
        <v>194</v>
      </c>
      <c r="J165" s="4" t="str">
        <f t="shared" si="53"/>
        <v>(P) Accommodation, administration, workshop, depots, service facilities: Impacts of ground support staff - SW quality/Pollutants (e.g. metals/trace elements/sulfides/phosphorous)</v>
      </c>
      <c r="K165" s="9">
        <v>3</v>
      </c>
      <c r="L165" s="9">
        <v>3</v>
      </c>
      <c r="M165" s="4" t="s">
        <v>51</v>
      </c>
      <c r="N165" s="9">
        <v>-3</v>
      </c>
      <c r="O165" s="9">
        <v>-1.5</v>
      </c>
      <c r="P165" s="4" t="s">
        <v>258</v>
      </c>
      <c r="Q165" s="9">
        <v>0</v>
      </c>
      <c r="R165" s="9">
        <v>0</v>
      </c>
      <c r="S165" s="9">
        <f t="shared" si="54"/>
        <v>0</v>
      </c>
      <c r="T165" s="9">
        <f t="shared" si="55"/>
        <v>1.5</v>
      </c>
      <c r="U165" s="8">
        <f t="shared" si="56"/>
        <v>0</v>
      </c>
      <c r="V165" s="8">
        <f t="shared" si="57"/>
        <v>1.5</v>
      </c>
      <c r="W165" s="4">
        <f t="shared" si="58"/>
        <v>0.75</v>
      </c>
      <c r="X165" s="4">
        <f t="shared" si="59"/>
        <v>0.75</v>
      </c>
      <c r="Y165" s="4">
        <v>0</v>
      </c>
      <c r="Z165" t="s">
        <v>273</v>
      </c>
      <c r="AA165" t="s">
        <v>285</v>
      </c>
    </row>
    <row r="166" spans="1:27" x14ac:dyDescent="0.2">
      <c r="A166" s="4" t="s">
        <v>5</v>
      </c>
      <c r="B166" s="4" t="str">
        <f t="shared" si="50"/>
        <v>R</v>
      </c>
      <c r="C166" s="4" t="s">
        <v>12</v>
      </c>
      <c r="D166" s="4" t="str">
        <f t="shared" si="51"/>
        <v>P</v>
      </c>
      <c r="E166" s="4" t="s">
        <v>161</v>
      </c>
      <c r="F166" s="4" t="str">
        <f t="shared" si="52"/>
        <v>Ope</v>
      </c>
      <c r="G166" s="4" t="s">
        <v>50</v>
      </c>
      <c r="H166" s="4" t="s">
        <v>147</v>
      </c>
      <c r="I166" s="4" t="s">
        <v>194</v>
      </c>
      <c r="J166" s="4" t="str">
        <f t="shared" si="53"/>
        <v>(P) Operation access roads and easements (e.g. for drilling rigs and equipment): Impacts of ground support staff - SW quality/Pollutants (e.g. metals/trace elements/sulfides/phosphorous)</v>
      </c>
      <c r="K166" s="9">
        <v>3</v>
      </c>
      <c r="L166" s="9">
        <v>3</v>
      </c>
      <c r="M166" s="4" t="s">
        <v>51</v>
      </c>
      <c r="N166" s="9">
        <v>-3</v>
      </c>
      <c r="O166" s="9">
        <v>-1.5</v>
      </c>
      <c r="P166" s="4" t="s">
        <v>258</v>
      </c>
      <c r="Q166" s="9">
        <v>0</v>
      </c>
      <c r="R166" s="9">
        <v>0</v>
      </c>
      <c r="S166" s="9">
        <f t="shared" si="54"/>
        <v>0</v>
      </c>
      <c r="T166" s="9">
        <f t="shared" si="55"/>
        <v>1.5</v>
      </c>
      <c r="U166" s="8">
        <f t="shared" si="56"/>
        <v>0</v>
      </c>
      <c r="V166" s="8">
        <f t="shared" si="57"/>
        <v>1.5</v>
      </c>
      <c r="W166" s="4">
        <f t="shared" si="58"/>
        <v>0.75</v>
      </c>
      <c r="X166" s="4">
        <f t="shared" si="59"/>
        <v>0.75</v>
      </c>
      <c r="Y166" s="4">
        <v>0</v>
      </c>
      <c r="Z166" t="s">
        <v>273</v>
      </c>
      <c r="AA166" t="s">
        <v>285</v>
      </c>
    </row>
    <row r="167" spans="1:27" x14ac:dyDescent="0.2">
      <c r="A167" s="4" t="s">
        <v>3</v>
      </c>
      <c r="B167" s="4" t="str">
        <f t="shared" si="50"/>
        <v>W</v>
      </c>
      <c r="C167" s="4" t="s">
        <v>13</v>
      </c>
      <c r="D167" s="4" t="str">
        <f t="shared" si="51"/>
        <v>E</v>
      </c>
      <c r="E167" s="4" t="s">
        <v>17</v>
      </c>
      <c r="F167" s="4" t="str">
        <f t="shared" si="52"/>
        <v>Sur</v>
      </c>
      <c r="G167" s="4" t="s">
        <v>50</v>
      </c>
      <c r="H167" s="4" t="s">
        <v>147</v>
      </c>
      <c r="I167" s="4" t="s">
        <v>194</v>
      </c>
      <c r="J167" s="4" t="str">
        <f t="shared" si="53"/>
        <v>(E) Surface core testing: Impacts of ground support staff - SW quality/Pollutants (e.g. metals/trace elements/sulfides/phosphorous)</v>
      </c>
      <c r="K167" s="9">
        <v>3</v>
      </c>
      <c r="L167" s="9">
        <v>3</v>
      </c>
      <c r="M167" s="4" t="s">
        <v>51</v>
      </c>
      <c r="N167" s="9">
        <v>-3</v>
      </c>
      <c r="O167" s="9">
        <v>-1.5</v>
      </c>
      <c r="P167" s="4" t="s">
        <v>258</v>
      </c>
      <c r="Q167" s="9">
        <v>-0.5</v>
      </c>
      <c r="R167" s="9">
        <v>0</v>
      </c>
      <c r="S167" s="9">
        <f t="shared" si="54"/>
        <v>-0.5</v>
      </c>
      <c r="T167" s="9">
        <f t="shared" si="55"/>
        <v>1.5</v>
      </c>
      <c r="U167" s="8">
        <f t="shared" si="56"/>
        <v>0</v>
      </c>
      <c r="V167" s="8">
        <f t="shared" si="57"/>
        <v>1.5</v>
      </c>
      <c r="W167" s="4">
        <f t="shared" si="58"/>
        <v>0.5</v>
      </c>
      <c r="X167" s="4">
        <f t="shared" si="59"/>
        <v>1</v>
      </c>
      <c r="Y167" s="4">
        <v>0</v>
      </c>
      <c r="Z167" t="s">
        <v>273</v>
      </c>
      <c r="AA167" t="s">
        <v>285</v>
      </c>
    </row>
  </sheetData>
  <autoFilter ref="A1:AB167"/>
  <sortState ref="A2:Y169">
    <sortCondition descending="1" ref="W2:W169"/>
    <sortCondition descending="1" ref="X2:X169"/>
  </sortState>
  <dataValidations count="6">
    <dataValidation type="list" allowBlank="1" showInputMessage="1" showErrorMessage="1" sqref="Q92:R94 Q73:R75 Q55:R57">
      <formula1>Detect_score2</formula1>
    </dataValidation>
    <dataValidation type="list" allowBlank="1" showInputMessage="1" showErrorMessage="1" sqref="C3:C91">
      <formula1>Life_cycle</formula1>
    </dataValidation>
    <dataValidation type="list" allowBlank="1" showInputMessage="1" showErrorMessage="1" sqref="N123:O167 N119:O120 N2:O117">
      <formula1>Like_score</formula1>
    </dataValidation>
    <dataValidation type="list" allowBlank="1" showInputMessage="1" showErrorMessage="1" sqref="K122:L167 K2:L120">
      <formula1>Severity_score</formula1>
    </dataValidation>
    <dataValidation type="list" allowBlank="1" showInputMessage="1" showErrorMessage="1" sqref="Q76:R91 Q95:R120 Q58:R72 Q122:R167 Q2:R54">
      <formula1>Detect_score</formula1>
    </dataValidation>
    <dataValidation type="list" allowBlank="1" showInputMessage="1" showErrorMessage="1" sqref="A2:A91 B2:B167">
      <formula1>Components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4"/>
  <sheetViews>
    <sheetView zoomScaleNormal="100" workbookViewId="0">
      <selection activeCell="A20" sqref="A20"/>
    </sheetView>
  </sheetViews>
  <sheetFormatPr defaultColWidth="8.85546875" defaultRowHeight="11.25" x14ac:dyDescent="0.2"/>
  <cols>
    <col min="1" max="1" width="71.140625" style="1" customWidth="1"/>
    <col min="2" max="2" width="53.5703125" style="1" customWidth="1"/>
    <col min="3" max="3" width="78.85546875" style="1" customWidth="1"/>
    <col min="4" max="4" width="4.28515625" style="1" customWidth="1"/>
    <col min="5" max="5" width="43.7109375" style="1" bestFit="1" customWidth="1"/>
    <col min="6" max="16384" width="8.85546875" style="1"/>
  </cols>
  <sheetData>
    <row r="1" spans="1:11" ht="12.75" x14ac:dyDescent="0.2">
      <c r="A1" s="16"/>
      <c r="B1" s="17"/>
      <c r="C1" s="17"/>
      <c r="D1" s="16"/>
      <c r="E1" s="17"/>
      <c r="F1" s="17"/>
      <c r="G1" s="17"/>
      <c r="H1" s="17"/>
      <c r="I1" s="18"/>
      <c r="J1"/>
      <c r="K1"/>
    </row>
    <row r="2" spans="1:11" ht="12.75" x14ac:dyDescent="0.2">
      <c r="A2" s="19" t="s">
        <v>180</v>
      </c>
      <c r="B2" s="19" t="s">
        <v>179</v>
      </c>
      <c r="C2" s="19" t="s">
        <v>8</v>
      </c>
      <c r="D2" s="20"/>
      <c r="E2" s="21"/>
      <c r="F2" s="21"/>
      <c r="G2" s="21"/>
      <c r="H2" s="21"/>
      <c r="I2" s="22"/>
      <c r="J2"/>
      <c r="K2"/>
    </row>
    <row r="3" spans="1:11" ht="12.75" x14ac:dyDescent="0.2">
      <c r="A3" s="16" t="s">
        <v>78</v>
      </c>
      <c r="B3" s="16" t="s">
        <v>181</v>
      </c>
      <c r="C3" s="16" t="s">
        <v>157</v>
      </c>
      <c r="D3" s="16"/>
      <c r="E3" s="17"/>
      <c r="F3" s="17"/>
      <c r="G3" s="17"/>
      <c r="H3" s="17"/>
      <c r="I3" s="18"/>
      <c r="J3"/>
      <c r="K3"/>
    </row>
    <row r="4" spans="1:11" ht="12.75" x14ac:dyDescent="0.2">
      <c r="A4" s="16" t="s">
        <v>247</v>
      </c>
      <c r="B4" s="16" t="s">
        <v>92</v>
      </c>
      <c r="C4" s="16" t="s">
        <v>216</v>
      </c>
      <c r="D4" s="20"/>
      <c r="E4" s="21"/>
      <c r="F4" s="21"/>
      <c r="G4" s="21"/>
      <c r="H4" s="21"/>
      <c r="I4" s="22"/>
      <c r="J4"/>
      <c r="K4"/>
    </row>
    <row r="5" spans="1:11" ht="12.75" x14ac:dyDescent="0.2">
      <c r="A5" s="20"/>
      <c r="B5" s="20"/>
      <c r="C5" s="23" t="s">
        <v>219</v>
      </c>
      <c r="D5" s="20"/>
      <c r="E5" s="21"/>
      <c r="F5" s="21"/>
      <c r="G5" s="21"/>
      <c r="H5" s="21"/>
      <c r="I5" s="22"/>
      <c r="J5"/>
      <c r="K5"/>
    </row>
    <row r="6" spans="1:11" ht="12.75" x14ac:dyDescent="0.2">
      <c r="A6" s="20"/>
      <c r="B6" s="16" t="s">
        <v>91</v>
      </c>
      <c r="C6" s="16" t="s">
        <v>219</v>
      </c>
      <c r="D6" s="20"/>
      <c r="E6" s="21"/>
      <c r="F6" s="21"/>
      <c r="G6" s="21"/>
      <c r="H6" s="21"/>
      <c r="I6" s="22"/>
      <c r="J6"/>
      <c r="K6"/>
    </row>
    <row r="7" spans="1:11" ht="12.75" x14ac:dyDescent="0.2">
      <c r="A7" s="20"/>
      <c r="B7" s="16" t="s">
        <v>121</v>
      </c>
      <c r="C7" s="16" t="s">
        <v>160</v>
      </c>
      <c r="D7" s="20"/>
      <c r="E7" s="21"/>
      <c r="F7" s="21"/>
      <c r="G7" s="21"/>
      <c r="H7" s="21"/>
      <c r="I7" s="22"/>
      <c r="J7"/>
      <c r="K7"/>
    </row>
    <row r="8" spans="1:11" ht="12.75" x14ac:dyDescent="0.2">
      <c r="A8" s="20"/>
      <c r="B8" s="20"/>
      <c r="C8" s="23" t="s">
        <v>104</v>
      </c>
      <c r="D8" s="20"/>
      <c r="E8" s="21"/>
      <c r="F8" s="21"/>
      <c r="G8" s="21"/>
      <c r="H8" s="21"/>
      <c r="I8" s="22"/>
      <c r="J8"/>
      <c r="K8"/>
    </row>
    <row r="9" spans="1:11" ht="12.75" x14ac:dyDescent="0.2">
      <c r="A9" s="20"/>
      <c r="B9" s="20"/>
      <c r="C9" s="23" t="s">
        <v>113</v>
      </c>
      <c r="D9" s="20"/>
      <c r="E9" s="21"/>
      <c r="F9" s="21"/>
      <c r="G9" s="21"/>
      <c r="H9" s="21"/>
      <c r="I9" s="22"/>
      <c r="J9"/>
      <c r="K9"/>
    </row>
    <row r="10" spans="1:11" ht="12.75" x14ac:dyDescent="0.2">
      <c r="A10" s="20"/>
      <c r="B10" s="16" t="s">
        <v>56</v>
      </c>
      <c r="C10" s="16" t="s">
        <v>159</v>
      </c>
      <c r="D10" s="20"/>
      <c r="E10" s="21"/>
      <c r="F10" s="21"/>
      <c r="G10" s="21"/>
      <c r="H10" s="21"/>
      <c r="I10" s="22"/>
      <c r="J10"/>
      <c r="K10"/>
    </row>
    <row r="11" spans="1:11" ht="12.75" x14ac:dyDescent="0.2">
      <c r="A11" s="20"/>
      <c r="B11" s="16" t="s">
        <v>211</v>
      </c>
      <c r="C11" s="16" t="s">
        <v>21</v>
      </c>
      <c r="D11" s="20"/>
      <c r="E11" s="21"/>
      <c r="F11" s="21"/>
      <c r="G11" s="21"/>
      <c r="H11" s="21"/>
      <c r="I11" s="22"/>
      <c r="J11"/>
      <c r="K11"/>
    </row>
    <row r="12" spans="1:11" ht="12.75" x14ac:dyDescent="0.2">
      <c r="A12" s="20"/>
      <c r="B12" s="20"/>
      <c r="C12" s="23" t="s">
        <v>28</v>
      </c>
      <c r="D12" s="20"/>
      <c r="E12" s="21"/>
      <c r="F12" s="21"/>
      <c r="G12" s="21"/>
      <c r="H12" s="21"/>
      <c r="I12" s="22"/>
      <c r="J12"/>
      <c r="K12"/>
    </row>
    <row r="13" spans="1:11" ht="12.75" x14ac:dyDescent="0.2">
      <c r="A13" s="16" t="s">
        <v>252</v>
      </c>
      <c r="B13" s="16" t="s">
        <v>117</v>
      </c>
      <c r="C13" s="16" t="s">
        <v>114</v>
      </c>
      <c r="D13" s="20"/>
      <c r="E13" s="21"/>
      <c r="F13" s="21"/>
      <c r="G13" s="21"/>
      <c r="H13" s="21"/>
      <c r="I13" s="22"/>
      <c r="J13"/>
      <c r="K13"/>
    </row>
    <row r="14" spans="1:11" ht="12.75" x14ac:dyDescent="0.2">
      <c r="A14" s="16" t="s">
        <v>249</v>
      </c>
      <c r="B14" s="16" t="s">
        <v>36</v>
      </c>
      <c r="C14" s="16" t="s">
        <v>152</v>
      </c>
      <c r="D14" s="20"/>
      <c r="E14" s="21"/>
      <c r="F14" s="21"/>
      <c r="G14" s="21"/>
      <c r="H14" s="21"/>
      <c r="I14" s="22"/>
      <c r="J14"/>
      <c r="K14"/>
    </row>
    <row r="15" spans="1:11" ht="12.75" x14ac:dyDescent="0.2">
      <c r="A15" s="20"/>
      <c r="B15" s="20"/>
      <c r="C15" s="23" t="s">
        <v>160</v>
      </c>
      <c r="D15" s="20"/>
      <c r="E15" s="21"/>
      <c r="F15" s="21"/>
      <c r="G15" s="21"/>
      <c r="H15" s="21"/>
      <c r="I15" s="22"/>
      <c r="J15"/>
      <c r="K15"/>
    </row>
    <row r="16" spans="1:11" ht="12.75" x14ac:dyDescent="0.2">
      <c r="A16" s="20"/>
      <c r="B16" s="20"/>
      <c r="C16" s="23" t="s">
        <v>162</v>
      </c>
      <c r="D16" s="20"/>
      <c r="E16" s="21"/>
      <c r="F16" s="21"/>
      <c r="G16" s="21"/>
      <c r="H16" s="21"/>
      <c r="I16" s="22"/>
      <c r="J16"/>
      <c r="K16"/>
    </row>
    <row r="17" spans="1:11" ht="12.75" x14ac:dyDescent="0.2">
      <c r="A17" s="20"/>
      <c r="B17" s="20"/>
      <c r="C17" s="23" t="s">
        <v>133</v>
      </c>
      <c r="D17" s="20"/>
      <c r="E17" s="21"/>
      <c r="F17" s="21"/>
      <c r="G17" s="21"/>
      <c r="H17" s="21"/>
      <c r="I17" s="22"/>
      <c r="J17"/>
      <c r="K17"/>
    </row>
    <row r="18" spans="1:11" ht="12.75" x14ac:dyDescent="0.2">
      <c r="A18" s="20"/>
      <c r="B18" s="20"/>
      <c r="C18" s="23" t="s">
        <v>169</v>
      </c>
      <c r="D18" s="20"/>
      <c r="E18" s="21"/>
      <c r="F18" s="21"/>
      <c r="G18" s="21"/>
      <c r="H18" s="21"/>
      <c r="I18" s="22"/>
      <c r="J18"/>
      <c r="K18"/>
    </row>
    <row r="19" spans="1:11" ht="12.75" x14ac:dyDescent="0.2">
      <c r="A19" s="20"/>
      <c r="B19" s="20"/>
      <c r="C19" s="23" t="s">
        <v>43</v>
      </c>
      <c r="D19" s="20"/>
      <c r="E19" s="21"/>
      <c r="F19" s="21"/>
      <c r="G19" s="21"/>
      <c r="H19" s="21"/>
      <c r="I19" s="22"/>
      <c r="J19"/>
      <c r="K19"/>
    </row>
    <row r="20" spans="1:11" ht="12.75" x14ac:dyDescent="0.2">
      <c r="A20" s="20"/>
      <c r="B20" s="20"/>
      <c r="C20" s="23" t="s">
        <v>111</v>
      </c>
      <c r="D20" s="20"/>
      <c r="E20" s="21"/>
      <c r="F20" s="21"/>
      <c r="G20" s="21"/>
      <c r="H20" s="21"/>
      <c r="I20" s="22"/>
      <c r="J20"/>
      <c r="K20"/>
    </row>
    <row r="21" spans="1:11" ht="12.75" x14ac:dyDescent="0.2">
      <c r="A21" s="20"/>
      <c r="B21" s="20"/>
      <c r="C21" s="23" t="s">
        <v>154</v>
      </c>
      <c r="D21" s="20"/>
      <c r="E21" s="21"/>
      <c r="F21" s="21"/>
      <c r="G21" s="21"/>
      <c r="H21" s="21"/>
      <c r="I21" s="22"/>
      <c r="J21"/>
      <c r="K21"/>
    </row>
    <row r="22" spans="1:11" ht="12.75" x14ac:dyDescent="0.2">
      <c r="A22" s="20"/>
      <c r="B22" s="20"/>
      <c r="C22" s="23" t="s">
        <v>15</v>
      </c>
      <c r="D22" s="20"/>
      <c r="E22" s="21"/>
      <c r="F22" s="21"/>
      <c r="G22" s="21"/>
      <c r="H22" s="21"/>
      <c r="I22" s="22"/>
      <c r="J22"/>
      <c r="K22"/>
    </row>
    <row r="23" spans="1:11" ht="12.75" x14ac:dyDescent="0.2">
      <c r="A23" s="20"/>
      <c r="B23" s="20"/>
      <c r="C23" s="23" t="s">
        <v>108</v>
      </c>
      <c r="D23" s="20"/>
      <c r="E23" s="21"/>
      <c r="F23" s="21"/>
      <c r="G23" s="21"/>
      <c r="H23" s="21"/>
      <c r="I23" s="22"/>
      <c r="J23"/>
      <c r="K23"/>
    </row>
    <row r="24" spans="1:11" ht="12.75" x14ac:dyDescent="0.2">
      <c r="A24" s="20"/>
      <c r="B24" s="20"/>
      <c r="C24" s="23" t="s">
        <v>104</v>
      </c>
      <c r="D24" s="20"/>
      <c r="E24" s="21"/>
      <c r="F24" s="21"/>
      <c r="G24" s="21"/>
      <c r="H24" s="21"/>
      <c r="I24" s="22"/>
      <c r="J24"/>
      <c r="K24"/>
    </row>
    <row r="25" spans="1:11" ht="12.75" x14ac:dyDescent="0.2">
      <c r="A25" s="20"/>
      <c r="B25" s="20"/>
      <c r="C25" s="23" t="s">
        <v>161</v>
      </c>
      <c r="D25" s="20"/>
      <c r="E25" s="21"/>
      <c r="F25" s="21"/>
      <c r="G25" s="21"/>
      <c r="H25" s="21"/>
      <c r="I25" s="22"/>
      <c r="J25"/>
      <c r="K25"/>
    </row>
    <row r="26" spans="1:11" ht="12.75" x14ac:dyDescent="0.2">
      <c r="A26" s="20"/>
      <c r="B26" s="20"/>
      <c r="C26" s="23" t="s">
        <v>114</v>
      </c>
      <c r="D26" s="20"/>
      <c r="E26" s="21"/>
      <c r="F26" s="21"/>
      <c r="G26" s="21"/>
      <c r="H26" s="21"/>
      <c r="I26" s="22"/>
      <c r="J26"/>
      <c r="K26"/>
    </row>
    <row r="27" spans="1:11" ht="12.75" x14ac:dyDescent="0.2">
      <c r="A27" s="20"/>
      <c r="B27" s="20"/>
      <c r="C27" s="23" t="s">
        <v>73</v>
      </c>
      <c r="D27" s="20"/>
      <c r="E27" s="21"/>
      <c r="F27" s="21"/>
      <c r="G27" s="21"/>
      <c r="H27" s="21"/>
      <c r="I27" s="22"/>
      <c r="J27"/>
      <c r="K27"/>
    </row>
    <row r="28" spans="1:11" ht="12.75" x14ac:dyDescent="0.2">
      <c r="A28" s="20"/>
      <c r="B28" s="20"/>
      <c r="C28" s="23" t="s">
        <v>10</v>
      </c>
      <c r="D28" s="20"/>
      <c r="E28" s="21"/>
      <c r="F28" s="21"/>
      <c r="G28" s="21"/>
      <c r="H28" s="21"/>
      <c r="I28" s="22"/>
      <c r="J28"/>
      <c r="K28"/>
    </row>
    <row r="29" spans="1:11" ht="12.75" x14ac:dyDescent="0.2">
      <c r="A29" s="20"/>
      <c r="B29" s="20"/>
      <c r="C29" s="23" t="s">
        <v>153</v>
      </c>
      <c r="D29" s="20"/>
      <c r="E29" s="21"/>
      <c r="F29" s="21"/>
      <c r="G29" s="21"/>
      <c r="H29" s="21"/>
      <c r="I29" s="22"/>
      <c r="J29"/>
      <c r="K29"/>
    </row>
    <row r="30" spans="1:11" ht="12.75" x14ac:dyDescent="0.2">
      <c r="A30" s="20"/>
      <c r="B30" s="20"/>
      <c r="C30" s="23" t="s">
        <v>134</v>
      </c>
      <c r="D30" s="20"/>
      <c r="E30" s="21"/>
      <c r="F30" s="21"/>
      <c r="G30" s="21"/>
      <c r="H30" s="21"/>
      <c r="I30" s="22"/>
      <c r="J30"/>
      <c r="K30"/>
    </row>
    <row r="31" spans="1:11" ht="12.75" x14ac:dyDescent="0.2">
      <c r="A31" s="20"/>
      <c r="B31" s="20"/>
      <c r="C31" s="23" t="s">
        <v>113</v>
      </c>
      <c r="D31" s="20"/>
      <c r="E31" s="21"/>
      <c r="F31" s="21"/>
      <c r="G31" s="21"/>
      <c r="H31" s="21"/>
      <c r="I31" s="22"/>
      <c r="J31"/>
      <c r="K31"/>
    </row>
    <row r="32" spans="1:11" ht="12.75" x14ac:dyDescent="0.2">
      <c r="A32" s="20"/>
      <c r="B32" s="20"/>
      <c r="C32" s="23" t="s">
        <v>132</v>
      </c>
      <c r="D32" s="20"/>
      <c r="E32" s="21"/>
      <c r="F32" s="21"/>
      <c r="G32" s="21"/>
      <c r="H32" s="21"/>
      <c r="I32" s="22"/>
      <c r="J32"/>
      <c r="K32"/>
    </row>
    <row r="33" spans="1:11" ht="12.75" x14ac:dyDescent="0.2">
      <c r="A33" s="20"/>
      <c r="B33" s="20"/>
      <c r="C33" s="23" t="s">
        <v>112</v>
      </c>
      <c r="D33" s="20"/>
      <c r="E33" s="21"/>
      <c r="F33" s="21"/>
      <c r="G33" s="21"/>
      <c r="H33" s="21"/>
      <c r="I33" s="22"/>
      <c r="J33"/>
      <c r="K33"/>
    </row>
    <row r="34" spans="1:11" ht="12.75" x14ac:dyDescent="0.2">
      <c r="A34" s="16" t="s">
        <v>79</v>
      </c>
      <c r="B34" s="16" t="s">
        <v>39</v>
      </c>
      <c r="C34" s="16" t="s">
        <v>157</v>
      </c>
      <c r="D34" s="20"/>
      <c r="E34" s="21"/>
      <c r="F34" s="21"/>
      <c r="G34" s="21"/>
      <c r="H34" s="21"/>
      <c r="I34" s="22"/>
      <c r="J34"/>
      <c r="K34"/>
    </row>
    <row r="35" spans="1:11" ht="12.75" x14ac:dyDescent="0.2">
      <c r="A35" s="16" t="s">
        <v>221</v>
      </c>
      <c r="B35" s="16" t="s">
        <v>84</v>
      </c>
      <c r="C35" s="16" t="s">
        <v>216</v>
      </c>
      <c r="D35" s="20"/>
      <c r="E35" s="21"/>
      <c r="F35" s="21"/>
      <c r="G35" s="21"/>
      <c r="H35" s="21"/>
      <c r="I35" s="22"/>
      <c r="J35"/>
      <c r="K35"/>
    </row>
    <row r="36" spans="1:11" ht="12.75" x14ac:dyDescent="0.2">
      <c r="A36" s="20"/>
      <c r="B36" s="16" t="s">
        <v>128</v>
      </c>
      <c r="C36" s="16" t="s">
        <v>127</v>
      </c>
      <c r="D36" s="20"/>
      <c r="E36" s="21"/>
      <c r="F36" s="21"/>
      <c r="G36" s="21"/>
      <c r="H36" s="21"/>
      <c r="I36" s="22"/>
      <c r="J36"/>
      <c r="K36"/>
    </row>
    <row r="37" spans="1:11" ht="12.75" x14ac:dyDescent="0.2">
      <c r="A37" s="16" t="s">
        <v>251</v>
      </c>
      <c r="B37" s="16" t="s">
        <v>35</v>
      </c>
      <c r="C37" s="16" t="s">
        <v>152</v>
      </c>
      <c r="D37" s="20"/>
      <c r="E37" s="21"/>
      <c r="F37" s="21"/>
      <c r="G37" s="21"/>
      <c r="H37" s="21"/>
      <c r="I37" s="22"/>
      <c r="J37"/>
      <c r="K37"/>
    </row>
    <row r="38" spans="1:11" ht="12.75" x14ac:dyDescent="0.2">
      <c r="A38" s="20"/>
      <c r="B38" s="20"/>
      <c r="C38" s="23" t="s">
        <v>160</v>
      </c>
      <c r="D38" s="20"/>
      <c r="E38" s="21"/>
      <c r="F38" s="21"/>
      <c r="G38" s="21"/>
      <c r="H38" s="21"/>
      <c r="I38" s="22"/>
      <c r="J38"/>
      <c r="K38"/>
    </row>
    <row r="39" spans="1:11" ht="12.75" x14ac:dyDescent="0.2">
      <c r="A39" s="20"/>
      <c r="B39" s="20"/>
      <c r="C39" s="23" t="s">
        <v>162</v>
      </c>
      <c r="D39" s="20"/>
      <c r="E39" s="21"/>
      <c r="F39" s="21"/>
      <c r="G39" s="21"/>
      <c r="H39" s="21"/>
      <c r="I39" s="22"/>
      <c r="J39"/>
      <c r="K39"/>
    </row>
    <row r="40" spans="1:11" ht="12.75" x14ac:dyDescent="0.2">
      <c r="A40" s="20"/>
      <c r="B40" s="20"/>
      <c r="C40" s="23" t="s">
        <v>42</v>
      </c>
      <c r="D40" s="20"/>
      <c r="E40" s="21"/>
      <c r="F40" s="21"/>
      <c r="G40" s="21"/>
      <c r="H40" s="21"/>
      <c r="I40" s="22"/>
      <c r="J40"/>
      <c r="K40"/>
    </row>
    <row r="41" spans="1:11" ht="12.75" x14ac:dyDescent="0.2">
      <c r="A41" s="20"/>
      <c r="B41" s="20"/>
      <c r="C41" s="23" t="s">
        <v>43</v>
      </c>
      <c r="D41" s="20"/>
      <c r="E41" s="21"/>
      <c r="F41" s="21"/>
      <c r="G41" s="21"/>
      <c r="H41" s="21"/>
      <c r="I41" s="22"/>
      <c r="J41"/>
      <c r="K41"/>
    </row>
    <row r="42" spans="1:11" ht="12.75" x14ac:dyDescent="0.2">
      <c r="A42" s="20"/>
      <c r="B42" s="20"/>
      <c r="C42" s="23" t="s">
        <v>111</v>
      </c>
      <c r="D42" s="20"/>
      <c r="E42" s="21"/>
      <c r="F42" s="21"/>
      <c r="G42" s="21"/>
      <c r="H42" s="21"/>
      <c r="I42" s="22"/>
      <c r="J42"/>
      <c r="K42"/>
    </row>
    <row r="43" spans="1:11" ht="12.75" x14ac:dyDescent="0.2">
      <c r="A43" s="20"/>
      <c r="B43" s="20"/>
      <c r="C43" s="23" t="s">
        <v>154</v>
      </c>
      <c r="D43" s="20"/>
      <c r="E43" s="21"/>
      <c r="F43" s="21"/>
      <c r="G43" s="21"/>
      <c r="H43" s="21"/>
      <c r="I43" s="22"/>
      <c r="J43"/>
      <c r="K43"/>
    </row>
    <row r="44" spans="1:11" ht="12.75" x14ac:dyDescent="0.2">
      <c r="A44" s="20"/>
      <c r="B44" s="20"/>
      <c r="C44" s="23" t="s">
        <v>104</v>
      </c>
      <c r="D44" s="20"/>
      <c r="E44" s="21"/>
      <c r="F44" s="21"/>
      <c r="G44" s="21"/>
      <c r="H44" s="21"/>
      <c r="I44" s="22"/>
      <c r="J44"/>
      <c r="K44"/>
    </row>
    <row r="45" spans="1:11" ht="12.75" x14ac:dyDescent="0.2">
      <c r="A45" s="20"/>
      <c r="B45" s="20"/>
      <c r="C45" s="23" t="s">
        <v>161</v>
      </c>
      <c r="D45" s="20"/>
      <c r="E45" s="21"/>
      <c r="F45" s="21"/>
      <c r="G45" s="21"/>
      <c r="H45" s="21"/>
      <c r="I45" s="22"/>
      <c r="J45"/>
      <c r="K45"/>
    </row>
    <row r="46" spans="1:11" ht="12.75" x14ac:dyDescent="0.2">
      <c r="A46" s="20"/>
      <c r="B46" s="20"/>
      <c r="C46" s="23" t="s">
        <v>114</v>
      </c>
      <c r="D46" s="20"/>
      <c r="E46" s="21"/>
      <c r="F46" s="21"/>
      <c r="G46" s="21"/>
      <c r="H46" s="21"/>
      <c r="I46" s="22"/>
      <c r="J46"/>
      <c r="K46"/>
    </row>
    <row r="47" spans="1:11" ht="12.75" x14ac:dyDescent="0.2">
      <c r="A47" s="20"/>
      <c r="B47" s="20"/>
      <c r="C47" s="23" t="s">
        <v>10</v>
      </c>
      <c r="D47" s="20"/>
      <c r="E47" s="21"/>
      <c r="F47" s="21"/>
      <c r="G47" s="21"/>
      <c r="H47" s="21"/>
      <c r="I47" s="22"/>
      <c r="J47"/>
      <c r="K47"/>
    </row>
    <row r="48" spans="1:11" ht="12.75" x14ac:dyDescent="0.2">
      <c r="A48" s="20"/>
      <c r="B48" s="20"/>
      <c r="C48" s="23" t="s">
        <v>153</v>
      </c>
      <c r="D48" s="20"/>
      <c r="E48" s="21"/>
      <c r="F48" s="21"/>
      <c r="G48" s="21"/>
      <c r="H48" s="21"/>
      <c r="I48" s="22"/>
      <c r="J48"/>
      <c r="K48"/>
    </row>
    <row r="49" spans="1:11" ht="12.75" x14ac:dyDescent="0.2">
      <c r="A49" s="20"/>
      <c r="B49" s="20"/>
      <c r="C49" s="23" t="s">
        <v>113</v>
      </c>
      <c r="D49" s="20"/>
      <c r="E49" s="21"/>
      <c r="F49" s="21"/>
      <c r="G49" s="21"/>
      <c r="H49" s="21"/>
      <c r="I49" s="22"/>
      <c r="J49"/>
      <c r="K49"/>
    </row>
    <row r="50" spans="1:11" ht="12.75" x14ac:dyDescent="0.2">
      <c r="A50" s="20"/>
      <c r="B50" s="20"/>
      <c r="C50" s="23" t="s">
        <v>112</v>
      </c>
      <c r="D50" s="20"/>
      <c r="E50" s="21"/>
      <c r="F50" s="21"/>
      <c r="G50" s="21"/>
      <c r="H50" s="21"/>
      <c r="I50" s="22"/>
      <c r="J50"/>
      <c r="K50"/>
    </row>
    <row r="51" spans="1:11" ht="12.75" x14ac:dyDescent="0.2">
      <c r="A51" s="16" t="s">
        <v>244</v>
      </c>
      <c r="B51" s="16" t="s">
        <v>107</v>
      </c>
      <c r="C51" s="16" t="s">
        <v>182</v>
      </c>
      <c r="D51" s="20"/>
      <c r="E51" s="21"/>
      <c r="F51" s="21"/>
      <c r="G51" s="21"/>
      <c r="H51" s="21"/>
      <c r="I51" s="22"/>
      <c r="J51"/>
      <c r="K51"/>
    </row>
    <row r="52" spans="1:11" ht="12.75" x14ac:dyDescent="0.2">
      <c r="A52" s="20"/>
      <c r="B52" s="16" t="s">
        <v>67</v>
      </c>
      <c r="C52" s="16" t="s">
        <v>167</v>
      </c>
      <c r="D52" s="20"/>
      <c r="E52" s="21"/>
      <c r="F52" s="21"/>
      <c r="G52" s="21"/>
      <c r="H52" s="21"/>
      <c r="I52" s="22"/>
      <c r="J52"/>
      <c r="K52"/>
    </row>
    <row r="53" spans="1:11" ht="12.75" x14ac:dyDescent="0.2">
      <c r="A53" s="20"/>
      <c r="B53" s="16" t="s">
        <v>68</v>
      </c>
      <c r="C53" s="16" t="s">
        <v>167</v>
      </c>
      <c r="D53" s="20"/>
      <c r="E53" s="21"/>
      <c r="F53" s="21"/>
      <c r="G53" s="21"/>
      <c r="H53" s="21"/>
      <c r="I53" s="22"/>
      <c r="J53"/>
      <c r="K53"/>
    </row>
    <row r="54" spans="1:11" ht="12.75" x14ac:dyDescent="0.2">
      <c r="A54" s="20"/>
      <c r="B54" s="16" t="s">
        <v>117</v>
      </c>
      <c r="C54" s="16" t="s">
        <v>123</v>
      </c>
      <c r="D54" s="20"/>
      <c r="E54" s="21"/>
      <c r="F54" s="21"/>
      <c r="G54" s="21"/>
      <c r="H54" s="21"/>
      <c r="I54" s="22"/>
      <c r="J54"/>
      <c r="K54"/>
    </row>
    <row r="55" spans="1:11" ht="12.75" x14ac:dyDescent="0.2">
      <c r="A55" s="20"/>
      <c r="B55" s="16" t="s">
        <v>74</v>
      </c>
      <c r="C55" s="16" t="s">
        <v>72</v>
      </c>
      <c r="D55" s="20"/>
      <c r="E55" s="21"/>
      <c r="F55" s="21"/>
      <c r="G55" s="21"/>
      <c r="H55" s="21"/>
      <c r="I55" s="22"/>
      <c r="J55"/>
      <c r="K55"/>
    </row>
    <row r="56" spans="1:11" ht="12.75" x14ac:dyDescent="0.2">
      <c r="A56" s="20"/>
      <c r="B56" s="16" t="s">
        <v>186</v>
      </c>
      <c r="C56" s="16" t="s">
        <v>72</v>
      </c>
      <c r="D56" s="20"/>
      <c r="E56" s="21"/>
      <c r="F56" s="21"/>
      <c r="G56" s="21"/>
      <c r="H56" s="21"/>
      <c r="I56" s="22"/>
      <c r="J56"/>
    </row>
    <row r="57" spans="1:11" ht="12.75" x14ac:dyDescent="0.2">
      <c r="A57" s="20"/>
      <c r="B57" s="16" t="s">
        <v>59</v>
      </c>
      <c r="C57" s="16" t="s">
        <v>158</v>
      </c>
      <c r="D57" s="20"/>
      <c r="E57" s="21"/>
      <c r="F57" s="21"/>
      <c r="G57" s="21"/>
      <c r="H57" s="21"/>
      <c r="I57" s="22"/>
      <c r="J57"/>
    </row>
    <row r="58" spans="1:11" ht="12.75" x14ac:dyDescent="0.2">
      <c r="A58" s="20"/>
      <c r="B58" s="16" t="s">
        <v>75</v>
      </c>
      <c r="C58" s="16" t="s">
        <v>26</v>
      </c>
      <c r="D58" s="20"/>
      <c r="E58" s="21"/>
      <c r="F58" s="21"/>
      <c r="G58" s="21"/>
      <c r="H58" s="21"/>
      <c r="I58" s="22"/>
      <c r="J58"/>
    </row>
    <row r="59" spans="1:11" ht="12.75" x14ac:dyDescent="0.2">
      <c r="A59" s="20"/>
      <c r="B59" s="16" t="s">
        <v>105</v>
      </c>
      <c r="C59" s="16" t="s">
        <v>42</v>
      </c>
      <c r="D59" s="20"/>
      <c r="E59" s="21"/>
      <c r="F59" s="21"/>
      <c r="G59" s="21"/>
      <c r="H59" s="21"/>
      <c r="I59" s="22"/>
      <c r="J59"/>
    </row>
    <row r="60" spans="1:11" ht="12.75" x14ac:dyDescent="0.2">
      <c r="A60" s="20"/>
      <c r="B60" s="20"/>
      <c r="C60" s="23" t="s">
        <v>108</v>
      </c>
      <c r="D60" s="20"/>
      <c r="E60" s="21"/>
      <c r="F60" s="21"/>
      <c r="G60" s="21"/>
      <c r="H60" s="21"/>
      <c r="I60" s="22"/>
      <c r="J60"/>
    </row>
    <row r="61" spans="1:11" ht="12.75" x14ac:dyDescent="0.2">
      <c r="A61" s="20"/>
      <c r="B61" s="20"/>
      <c r="C61" s="23" t="s">
        <v>25</v>
      </c>
      <c r="D61" s="20"/>
      <c r="E61" s="21"/>
      <c r="F61" s="21"/>
      <c r="G61" s="21"/>
      <c r="H61" s="21"/>
      <c r="I61" s="22"/>
      <c r="J61"/>
    </row>
    <row r="62" spans="1:11" ht="12.75" x14ac:dyDescent="0.2">
      <c r="A62" s="20"/>
      <c r="B62" s="20"/>
      <c r="C62" s="23" t="s">
        <v>123</v>
      </c>
      <c r="D62" s="20"/>
      <c r="E62" s="21"/>
      <c r="F62" s="21"/>
      <c r="G62" s="21"/>
      <c r="H62" s="21"/>
      <c r="I62" s="22"/>
      <c r="J62"/>
    </row>
    <row r="63" spans="1:11" ht="12.75" x14ac:dyDescent="0.2">
      <c r="A63" s="20"/>
      <c r="B63" s="20"/>
      <c r="C63" s="23" t="s">
        <v>73</v>
      </c>
      <c r="D63" s="20"/>
      <c r="E63" s="21"/>
      <c r="F63" s="21"/>
      <c r="G63" s="21"/>
      <c r="H63" s="21"/>
      <c r="I63" s="22"/>
      <c r="J63"/>
    </row>
    <row r="64" spans="1:11" ht="12.75" x14ac:dyDescent="0.2">
      <c r="A64" s="20"/>
      <c r="B64" s="16" t="s">
        <v>175</v>
      </c>
      <c r="C64" s="16" t="s">
        <v>152</v>
      </c>
      <c r="D64" s="20"/>
      <c r="E64" s="21"/>
      <c r="F64" s="21"/>
      <c r="G64" s="21"/>
      <c r="H64" s="21"/>
      <c r="I64" s="22"/>
      <c r="J64"/>
    </row>
    <row r="65" spans="1:10" ht="12.75" x14ac:dyDescent="0.2">
      <c r="A65" s="20"/>
      <c r="B65" s="20"/>
      <c r="C65" s="23" t="s">
        <v>141</v>
      </c>
      <c r="D65" s="20"/>
      <c r="E65" s="21"/>
      <c r="F65" s="21"/>
      <c r="G65" s="21"/>
      <c r="H65" s="21"/>
      <c r="I65" s="22"/>
      <c r="J65"/>
    </row>
    <row r="66" spans="1:10" ht="12.75" x14ac:dyDescent="0.2">
      <c r="A66" s="20"/>
      <c r="B66" s="20"/>
      <c r="C66" s="23" t="s">
        <v>143</v>
      </c>
      <c r="D66" s="20"/>
      <c r="E66" s="21"/>
      <c r="F66" s="21"/>
      <c r="G66" s="21"/>
      <c r="H66" s="21"/>
      <c r="I66" s="22"/>
      <c r="J66"/>
    </row>
    <row r="67" spans="1:10" x14ac:dyDescent="0.2">
      <c r="A67" s="20"/>
      <c r="B67" s="20"/>
      <c r="C67" s="23" t="s">
        <v>153</v>
      </c>
      <c r="D67" s="20"/>
      <c r="E67" s="21"/>
      <c r="F67" s="21"/>
      <c r="G67" s="21"/>
      <c r="H67" s="21"/>
      <c r="I67" s="22"/>
    </row>
    <row r="68" spans="1:10" x14ac:dyDescent="0.2">
      <c r="A68" s="20"/>
      <c r="B68" s="16" t="s">
        <v>176</v>
      </c>
      <c r="C68" s="16" t="s">
        <v>156</v>
      </c>
      <c r="D68" s="20"/>
      <c r="E68" s="21"/>
      <c r="F68" s="21"/>
      <c r="G68" s="21"/>
      <c r="H68" s="21"/>
      <c r="I68" s="22"/>
    </row>
    <row r="69" spans="1:10" x14ac:dyDescent="0.2">
      <c r="A69" s="20"/>
      <c r="B69" s="16" t="s">
        <v>177</v>
      </c>
      <c r="C69" s="16" t="s">
        <v>25</v>
      </c>
      <c r="D69" s="20"/>
      <c r="E69" s="21"/>
      <c r="F69" s="21"/>
      <c r="G69" s="21"/>
      <c r="H69" s="21"/>
      <c r="I69" s="22"/>
    </row>
    <row r="70" spans="1:10" x14ac:dyDescent="0.2">
      <c r="A70" s="20"/>
      <c r="B70" s="16" t="s">
        <v>178</v>
      </c>
      <c r="C70" s="16" t="s">
        <v>166</v>
      </c>
      <c r="D70" s="20"/>
      <c r="E70" s="21"/>
      <c r="F70" s="21"/>
      <c r="G70" s="21"/>
      <c r="H70" s="21"/>
      <c r="I70" s="22"/>
    </row>
    <row r="71" spans="1:10" x14ac:dyDescent="0.2">
      <c r="A71" s="16" t="s">
        <v>245</v>
      </c>
      <c r="B71" s="16" t="s">
        <v>138</v>
      </c>
      <c r="C71" s="16" t="s">
        <v>133</v>
      </c>
      <c r="D71" s="20"/>
      <c r="E71" s="21"/>
      <c r="F71" s="21"/>
      <c r="G71" s="21"/>
      <c r="H71" s="21"/>
      <c r="I71" s="22"/>
    </row>
    <row r="72" spans="1:10" x14ac:dyDescent="0.2">
      <c r="A72" s="20"/>
      <c r="B72" s="20"/>
      <c r="C72" s="23" t="s">
        <v>169</v>
      </c>
      <c r="D72" s="20"/>
      <c r="E72" s="21"/>
      <c r="F72" s="21"/>
      <c r="G72" s="21"/>
      <c r="H72" s="21"/>
      <c r="I72" s="22"/>
    </row>
    <row r="73" spans="1:10" x14ac:dyDescent="0.2">
      <c r="A73" s="20"/>
      <c r="B73" s="20"/>
      <c r="C73" s="23" t="s">
        <v>134</v>
      </c>
      <c r="D73" s="20"/>
      <c r="E73" s="21"/>
      <c r="F73" s="21"/>
      <c r="G73" s="21"/>
      <c r="H73" s="21"/>
      <c r="I73" s="22"/>
    </row>
    <row r="74" spans="1:10" x14ac:dyDescent="0.2">
      <c r="A74" s="20"/>
      <c r="B74" s="20"/>
      <c r="C74" s="23" t="s">
        <v>132</v>
      </c>
      <c r="D74" s="20"/>
      <c r="E74" s="21"/>
      <c r="F74" s="21"/>
      <c r="G74" s="21"/>
      <c r="H74" s="21"/>
      <c r="I74" s="22"/>
    </row>
    <row r="75" spans="1:10" x14ac:dyDescent="0.2">
      <c r="A75" s="20"/>
      <c r="B75" s="16" t="s">
        <v>116</v>
      </c>
      <c r="C75" s="16" t="s">
        <v>154</v>
      </c>
      <c r="D75" s="20"/>
      <c r="E75" s="21"/>
      <c r="F75" s="21"/>
      <c r="G75" s="21"/>
      <c r="H75" s="21"/>
      <c r="I75" s="22"/>
    </row>
    <row r="76" spans="1:10" x14ac:dyDescent="0.2">
      <c r="A76" s="16" t="s">
        <v>246</v>
      </c>
      <c r="B76" s="16" t="s">
        <v>117</v>
      </c>
      <c r="C76" s="16" t="s">
        <v>42</v>
      </c>
      <c r="D76" s="20"/>
      <c r="E76" s="21"/>
      <c r="F76" s="21"/>
      <c r="G76" s="21"/>
      <c r="H76" s="21"/>
      <c r="I76" s="22"/>
    </row>
    <row r="77" spans="1:10" x14ac:dyDescent="0.2">
      <c r="A77" s="20"/>
      <c r="B77" s="20"/>
      <c r="C77" s="23" t="s">
        <v>169</v>
      </c>
      <c r="D77" s="20"/>
      <c r="E77" s="21"/>
      <c r="F77" s="21"/>
      <c r="G77" s="21"/>
      <c r="H77" s="21"/>
      <c r="I77" s="22"/>
    </row>
    <row r="78" spans="1:10" x14ac:dyDescent="0.2">
      <c r="A78" s="16" t="s">
        <v>253</v>
      </c>
      <c r="B78" s="16" t="s">
        <v>117</v>
      </c>
      <c r="C78" s="16" t="s">
        <v>43</v>
      </c>
      <c r="D78" s="20"/>
      <c r="E78" s="21"/>
      <c r="F78" s="21"/>
      <c r="G78" s="21"/>
      <c r="H78" s="21"/>
      <c r="I78" s="22"/>
    </row>
    <row r="79" spans="1:10" x14ac:dyDescent="0.2">
      <c r="A79" s="20"/>
      <c r="B79" s="20"/>
      <c r="C79" s="23" t="s">
        <v>111</v>
      </c>
      <c r="D79" s="20"/>
      <c r="E79" s="21"/>
      <c r="F79" s="21"/>
      <c r="G79" s="21"/>
      <c r="H79" s="21"/>
      <c r="I79" s="22"/>
    </row>
    <row r="80" spans="1:10" x14ac:dyDescent="0.2">
      <c r="A80" s="20"/>
      <c r="B80" s="20"/>
      <c r="C80" s="23" t="s">
        <v>154</v>
      </c>
      <c r="D80" s="20"/>
      <c r="E80" s="21"/>
      <c r="F80" s="21"/>
      <c r="G80" s="21"/>
      <c r="H80" s="21"/>
      <c r="I80" s="22"/>
    </row>
    <row r="81" spans="1:9" x14ac:dyDescent="0.2">
      <c r="A81" s="20"/>
      <c r="B81" s="20"/>
      <c r="C81" s="23" t="s">
        <v>132</v>
      </c>
      <c r="D81" s="20"/>
      <c r="E81" s="21"/>
      <c r="F81" s="21"/>
      <c r="G81" s="21"/>
      <c r="H81" s="21"/>
      <c r="I81" s="22"/>
    </row>
    <row r="82" spans="1:9" x14ac:dyDescent="0.2">
      <c r="A82" s="16" t="s">
        <v>203</v>
      </c>
      <c r="B82" s="16" t="s">
        <v>109</v>
      </c>
      <c r="C82" s="16" t="s">
        <v>108</v>
      </c>
      <c r="D82" s="20"/>
      <c r="E82" s="21"/>
      <c r="F82" s="21"/>
      <c r="G82" s="21"/>
      <c r="H82" s="21"/>
      <c r="I82" s="22"/>
    </row>
    <row r="83" spans="1:9" x14ac:dyDescent="0.2">
      <c r="A83" s="16" t="s">
        <v>255</v>
      </c>
      <c r="B83" s="16" t="s">
        <v>54</v>
      </c>
      <c r="C83" s="16" t="s">
        <v>18</v>
      </c>
      <c r="D83" s="20"/>
      <c r="E83" s="21"/>
      <c r="F83" s="21"/>
      <c r="G83" s="21"/>
      <c r="H83" s="21"/>
      <c r="I83" s="22"/>
    </row>
    <row r="84" spans="1:9" x14ac:dyDescent="0.2">
      <c r="A84" s="20"/>
      <c r="B84" s="16" t="s">
        <v>71</v>
      </c>
      <c r="C84" s="16" t="s">
        <v>165</v>
      </c>
      <c r="D84" s="20"/>
      <c r="E84" s="21"/>
      <c r="F84" s="21"/>
      <c r="G84" s="21"/>
      <c r="H84" s="21"/>
      <c r="I84" s="22"/>
    </row>
    <row r="85" spans="1:9" x14ac:dyDescent="0.2">
      <c r="A85" s="16" t="s">
        <v>137</v>
      </c>
      <c r="B85" s="16" t="s">
        <v>35</v>
      </c>
      <c r="C85" s="16" t="s">
        <v>133</v>
      </c>
      <c r="D85" s="20"/>
      <c r="E85" s="21"/>
      <c r="F85" s="21"/>
      <c r="G85" s="21"/>
      <c r="H85" s="21"/>
      <c r="I85" s="22"/>
    </row>
    <row r="86" spans="1:9" x14ac:dyDescent="0.2">
      <c r="A86" s="20"/>
      <c r="B86" s="20"/>
      <c r="C86" s="23" t="s">
        <v>169</v>
      </c>
      <c r="D86" s="20"/>
      <c r="E86" s="21"/>
      <c r="F86" s="21"/>
      <c r="G86" s="21"/>
      <c r="H86" s="21"/>
      <c r="I86" s="22"/>
    </row>
    <row r="87" spans="1:9" x14ac:dyDescent="0.2">
      <c r="A87" s="20"/>
      <c r="B87" s="20"/>
      <c r="C87" s="23" t="s">
        <v>132</v>
      </c>
      <c r="D87" s="20"/>
      <c r="E87" s="21"/>
      <c r="F87" s="21"/>
      <c r="G87" s="21"/>
      <c r="H87" s="21"/>
      <c r="I87" s="22"/>
    </row>
    <row r="88" spans="1:9" x14ac:dyDescent="0.2">
      <c r="A88" s="16" t="s">
        <v>110</v>
      </c>
      <c r="B88" s="16" t="s">
        <v>63</v>
      </c>
      <c r="C88" s="16" t="s">
        <v>108</v>
      </c>
      <c r="D88" s="20"/>
      <c r="E88" s="21"/>
      <c r="F88" s="21"/>
      <c r="G88" s="21"/>
      <c r="H88" s="21"/>
      <c r="I88" s="22"/>
    </row>
    <row r="89" spans="1:9" x14ac:dyDescent="0.2">
      <c r="A89" s="20"/>
      <c r="B89" s="20"/>
      <c r="C89" s="23" t="s">
        <v>155</v>
      </c>
      <c r="D89" s="20"/>
      <c r="E89" s="21"/>
      <c r="F89" s="21"/>
      <c r="G89" s="21"/>
      <c r="H89" s="21"/>
      <c r="I89" s="22"/>
    </row>
    <row r="90" spans="1:9" x14ac:dyDescent="0.2">
      <c r="A90" s="16" t="s">
        <v>200</v>
      </c>
      <c r="B90" s="16" t="s">
        <v>65</v>
      </c>
      <c r="C90" s="16" t="s">
        <v>167</v>
      </c>
      <c r="D90" s="20"/>
      <c r="E90" s="21"/>
      <c r="F90" s="21"/>
      <c r="G90" s="21"/>
      <c r="H90" s="21"/>
      <c r="I90" s="22"/>
    </row>
    <row r="91" spans="1:9" x14ac:dyDescent="0.2">
      <c r="A91" s="16" t="s">
        <v>250</v>
      </c>
      <c r="B91" s="16" t="s">
        <v>37</v>
      </c>
      <c r="C91" s="16" t="s">
        <v>157</v>
      </c>
      <c r="D91" s="20"/>
      <c r="E91" s="21"/>
      <c r="F91" s="21"/>
      <c r="G91" s="21"/>
      <c r="H91" s="21"/>
      <c r="I91" s="22"/>
    </row>
    <row r="92" spans="1:9" x14ac:dyDescent="0.2">
      <c r="A92" s="20"/>
      <c r="B92" s="16" t="s">
        <v>69</v>
      </c>
      <c r="C92" s="16" t="s">
        <v>167</v>
      </c>
      <c r="D92" s="20"/>
      <c r="E92" s="21"/>
      <c r="F92" s="21"/>
      <c r="G92" s="21"/>
      <c r="H92" s="21"/>
      <c r="I92" s="22"/>
    </row>
    <row r="93" spans="1:9" x14ac:dyDescent="0.2">
      <c r="A93" s="20"/>
      <c r="B93" s="16" t="s">
        <v>70</v>
      </c>
      <c r="C93" s="16" t="s">
        <v>167</v>
      </c>
      <c r="D93" s="20"/>
      <c r="E93" s="21"/>
      <c r="F93" s="21"/>
      <c r="G93" s="21"/>
      <c r="H93" s="21"/>
      <c r="I93" s="22"/>
    </row>
    <row r="94" spans="1:9" x14ac:dyDescent="0.2">
      <c r="A94" s="20"/>
      <c r="B94" s="16" t="s">
        <v>150</v>
      </c>
      <c r="C94" s="16" t="s">
        <v>162</v>
      </c>
      <c r="D94" s="20"/>
      <c r="E94" s="21"/>
      <c r="F94" s="21"/>
      <c r="G94" s="21"/>
      <c r="H94" s="21"/>
      <c r="I94" s="22"/>
    </row>
    <row r="95" spans="1:9" x14ac:dyDescent="0.2">
      <c r="A95" s="20"/>
      <c r="B95" s="20"/>
      <c r="C95" s="23" t="s">
        <v>161</v>
      </c>
      <c r="D95" s="20"/>
      <c r="E95" s="21"/>
      <c r="F95" s="21"/>
      <c r="G95" s="21"/>
      <c r="H95" s="21"/>
      <c r="I95" s="22"/>
    </row>
    <row r="96" spans="1:9" x14ac:dyDescent="0.2">
      <c r="A96" s="20"/>
      <c r="B96" s="16" t="s">
        <v>55</v>
      </c>
      <c r="C96" s="16" t="s">
        <v>228</v>
      </c>
      <c r="D96" s="20"/>
      <c r="E96" s="21"/>
      <c r="F96" s="21"/>
      <c r="G96" s="21"/>
      <c r="H96" s="21"/>
      <c r="I96" s="22"/>
    </row>
    <row r="97" spans="1:9" x14ac:dyDescent="0.2">
      <c r="A97" s="20"/>
      <c r="B97" s="16" t="s">
        <v>61</v>
      </c>
      <c r="C97" s="16" t="s">
        <v>60</v>
      </c>
      <c r="D97" s="20"/>
      <c r="E97" s="21"/>
      <c r="F97" s="21"/>
      <c r="G97" s="21"/>
      <c r="H97" s="21"/>
      <c r="I97" s="22"/>
    </row>
    <row r="98" spans="1:9" x14ac:dyDescent="0.2">
      <c r="A98" s="20"/>
      <c r="B98" s="16" t="s">
        <v>102</v>
      </c>
      <c r="C98" s="16" t="s">
        <v>98</v>
      </c>
      <c r="D98" s="20"/>
      <c r="E98" s="21"/>
      <c r="F98" s="21"/>
      <c r="G98" s="21"/>
      <c r="H98" s="21"/>
      <c r="I98" s="22"/>
    </row>
    <row r="99" spans="1:9" x14ac:dyDescent="0.2">
      <c r="A99" s="20"/>
      <c r="B99" s="16" t="s">
        <v>151</v>
      </c>
      <c r="C99" s="16" t="s">
        <v>133</v>
      </c>
      <c r="D99" s="20"/>
      <c r="E99" s="21"/>
      <c r="F99" s="21"/>
      <c r="G99" s="21"/>
      <c r="H99" s="21"/>
      <c r="I99" s="22"/>
    </row>
    <row r="100" spans="1:9" x14ac:dyDescent="0.2">
      <c r="A100" s="20"/>
      <c r="B100" s="20"/>
      <c r="C100" s="23" t="s">
        <v>169</v>
      </c>
      <c r="D100" s="20"/>
      <c r="E100" s="21"/>
      <c r="F100" s="21"/>
      <c r="G100" s="21"/>
      <c r="H100" s="21"/>
      <c r="I100" s="22"/>
    </row>
    <row r="101" spans="1:9" x14ac:dyDescent="0.2">
      <c r="A101" s="20"/>
      <c r="B101" s="20"/>
      <c r="C101" s="23" t="s">
        <v>134</v>
      </c>
      <c r="D101" s="20"/>
      <c r="E101" s="21"/>
      <c r="F101" s="21"/>
      <c r="G101" s="21"/>
      <c r="H101" s="21"/>
      <c r="I101" s="22"/>
    </row>
    <row r="102" spans="1:9" x14ac:dyDescent="0.2">
      <c r="A102" s="20"/>
      <c r="B102" s="20"/>
      <c r="C102" s="23" t="s">
        <v>132</v>
      </c>
      <c r="D102" s="20"/>
      <c r="E102" s="21"/>
      <c r="F102" s="21"/>
      <c r="G102" s="21"/>
      <c r="H102" s="21"/>
      <c r="I102" s="22"/>
    </row>
    <row r="103" spans="1:9" x14ac:dyDescent="0.2">
      <c r="A103" s="16" t="s">
        <v>201</v>
      </c>
      <c r="B103" s="16" t="s">
        <v>171</v>
      </c>
      <c r="C103" s="16" t="s">
        <v>15</v>
      </c>
      <c r="D103" s="20"/>
      <c r="E103" s="21"/>
      <c r="F103" s="21"/>
      <c r="G103" s="21"/>
      <c r="H103" s="21"/>
      <c r="I103" s="22"/>
    </row>
    <row r="104" spans="1:9" x14ac:dyDescent="0.2">
      <c r="A104" s="16" t="s">
        <v>51</v>
      </c>
      <c r="B104" s="16" t="s">
        <v>50</v>
      </c>
      <c r="C104" s="16" t="s">
        <v>152</v>
      </c>
      <c r="D104" s="20"/>
      <c r="E104" s="21"/>
      <c r="F104" s="21"/>
      <c r="G104" s="21"/>
      <c r="H104" s="21"/>
      <c r="I104" s="22"/>
    </row>
    <row r="105" spans="1:9" x14ac:dyDescent="0.2">
      <c r="A105" s="20"/>
      <c r="B105" s="20"/>
      <c r="C105" s="23" t="s">
        <v>160</v>
      </c>
      <c r="D105" s="20"/>
      <c r="E105" s="21"/>
      <c r="F105" s="21"/>
      <c r="G105" s="21"/>
      <c r="H105" s="21"/>
      <c r="I105" s="22"/>
    </row>
    <row r="106" spans="1:9" x14ac:dyDescent="0.2">
      <c r="A106" s="20"/>
      <c r="B106" s="20"/>
      <c r="C106" s="23" t="s">
        <v>162</v>
      </c>
      <c r="D106" s="20"/>
      <c r="E106" s="21"/>
      <c r="F106" s="21"/>
      <c r="G106" s="21"/>
      <c r="H106" s="21"/>
      <c r="I106" s="22"/>
    </row>
    <row r="107" spans="1:9" x14ac:dyDescent="0.2">
      <c r="A107" s="20"/>
      <c r="B107" s="20"/>
      <c r="C107" s="23" t="s">
        <v>42</v>
      </c>
      <c r="D107" s="20"/>
      <c r="E107" s="21"/>
      <c r="F107" s="21"/>
      <c r="G107" s="21"/>
      <c r="H107" s="21"/>
      <c r="I107" s="22"/>
    </row>
    <row r="108" spans="1:9" x14ac:dyDescent="0.2">
      <c r="A108" s="20"/>
      <c r="B108" s="20"/>
      <c r="C108" s="23" t="s">
        <v>169</v>
      </c>
      <c r="D108" s="20"/>
      <c r="E108" s="21"/>
      <c r="F108" s="21"/>
      <c r="G108" s="21"/>
      <c r="H108" s="21"/>
      <c r="I108" s="22"/>
    </row>
    <row r="109" spans="1:9" x14ac:dyDescent="0.2">
      <c r="A109" s="20"/>
      <c r="B109" s="20"/>
      <c r="C109" s="23" t="s">
        <v>43</v>
      </c>
      <c r="D109" s="20"/>
      <c r="E109" s="21"/>
      <c r="F109" s="21"/>
      <c r="G109" s="21"/>
      <c r="H109" s="21"/>
      <c r="I109" s="22"/>
    </row>
    <row r="110" spans="1:9" x14ac:dyDescent="0.2">
      <c r="A110" s="20"/>
      <c r="B110" s="20"/>
      <c r="C110" s="23" t="s">
        <v>111</v>
      </c>
      <c r="D110" s="20"/>
      <c r="E110" s="21"/>
      <c r="F110" s="21"/>
      <c r="G110" s="21"/>
      <c r="H110" s="21"/>
      <c r="I110" s="22"/>
    </row>
    <row r="111" spans="1:9" x14ac:dyDescent="0.2">
      <c r="A111" s="20"/>
      <c r="B111" s="20"/>
      <c r="C111" s="23" t="s">
        <v>154</v>
      </c>
      <c r="D111" s="20"/>
      <c r="E111" s="21"/>
      <c r="F111" s="21"/>
      <c r="G111" s="21"/>
      <c r="H111" s="21"/>
      <c r="I111" s="22"/>
    </row>
    <row r="112" spans="1:9" x14ac:dyDescent="0.2">
      <c r="A112" s="20"/>
      <c r="B112" s="20"/>
      <c r="C112" s="23" t="s">
        <v>15</v>
      </c>
      <c r="D112" s="20"/>
      <c r="E112" s="21"/>
      <c r="F112" s="21"/>
      <c r="G112" s="21"/>
      <c r="H112" s="21"/>
      <c r="I112" s="22"/>
    </row>
    <row r="113" spans="1:9" x14ac:dyDescent="0.2">
      <c r="A113" s="20"/>
      <c r="B113" s="20"/>
      <c r="C113" s="23" t="s">
        <v>104</v>
      </c>
      <c r="D113" s="20"/>
      <c r="E113" s="21"/>
      <c r="F113" s="21"/>
      <c r="G113" s="21"/>
      <c r="H113" s="21"/>
      <c r="I113" s="22"/>
    </row>
    <row r="114" spans="1:9" x14ac:dyDescent="0.2">
      <c r="A114" s="20"/>
      <c r="B114" s="20"/>
      <c r="C114" s="23" t="s">
        <v>161</v>
      </c>
      <c r="D114" s="20"/>
      <c r="E114" s="21"/>
      <c r="F114" s="21"/>
      <c r="G114" s="21"/>
      <c r="H114" s="21"/>
      <c r="I114" s="22"/>
    </row>
    <row r="115" spans="1:9" x14ac:dyDescent="0.2">
      <c r="A115" s="20"/>
      <c r="B115" s="20"/>
      <c r="C115" s="23" t="s">
        <v>114</v>
      </c>
      <c r="D115" s="20"/>
      <c r="E115" s="21"/>
      <c r="F115" s="21"/>
      <c r="G115" s="21"/>
      <c r="H115" s="21"/>
      <c r="I115" s="22"/>
    </row>
    <row r="116" spans="1:9" x14ac:dyDescent="0.2">
      <c r="A116" s="20"/>
      <c r="B116" s="20"/>
      <c r="C116" s="23" t="s">
        <v>123</v>
      </c>
      <c r="D116" s="20"/>
      <c r="E116" s="21"/>
      <c r="F116" s="21"/>
      <c r="G116" s="21"/>
      <c r="H116" s="21"/>
      <c r="I116" s="22"/>
    </row>
    <row r="117" spans="1:9" x14ac:dyDescent="0.2">
      <c r="A117" s="20"/>
      <c r="B117" s="20"/>
      <c r="C117" s="23" t="s">
        <v>10</v>
      </c>
      <c r="D117" s="20"/>
      <c r="E117" s="21"/>
      <c r="F117" s="21"/>
      <c r="G117" s="21"/>
      <c r="H117" s="21"/>
      <c r="I117" s="22"/>
    </row>
    <row r="118" spans="1:9" x14ac:dyDescent="0.2">
      <c r="A118" s="20"/>
      <c r="B118" s="20"/>
      <c r="C118" s="23" t="s">
        <v>122</v>
      </c>
      <c r="D118" s="20"/>
      <c r="E118" s="21"/>
      <c r="F118" s="21"/>
      <c r="G118" s="21"/>
      <c r="H118" s="21"/>
      <c r="I118" s="22"/>
    </row>
    <row r="119" spans="1:9" x14ac:dyDescent="0.2">
      <c r="A119" s="20"/>
      <c r="B119" s="20"/>
      <c r="C119" s="23" t="s">
        <v>17</v>
      </c>
      <c r="D119" s="20"/>
      <c r="E119" s="21"/>
      <c r="F119" s="21"/>
      <c r="G119" s="21"/>
      <c r="H119" s="21"/>
      <c r="I119" s="22"/>
    </row>
    <row r="120" spans="1:9" x14ac:dyDescent="0.2">
      <c r="A120" s="20"/>
      <c r="B120" s="20"/>
      <c r="C120" s="23" t="s">
        <v>153</v>
      </c>
      <c r="D120" s="20"/>
      <c r="E120" s="21"/>
      <c r="F120" s="21"/>
      <c r="G120" s="21"/>
      <c r="H120" s="21"/>
      <c r="I120" s="22"/>
    </row>
    <row r="121" spans="1:9" x14ac:dyDescent="0.2">
      <c r="A121" s="20"/>
      <c r="B121" s="20"/>
      <c r="C121" s="23" t="s">
        <v>113</v>
      </c>
      <c r="D121" s="20"/>
      <c r="E121" s="21"/>
      <c r="F121" s="21"/>
      <c r="G121" s="21"/>
      <c r="H121" s="21"/>
      <c r="I121" s="22"/>
    </row>
    <row r="122" spans="1:9" x14ac:dyDescent="0.2">
      <c r="A122" s="20"/>
      <c r="B122" s="20"/>
      <c r="C122" s="23" t="s">
        <v>132</v>
      </c>
      <c r="D122" s="20"/>
      <c r="E122" s="21"/>
      <c r="F122" s="21"/>
      <c r="G122" s="21"/>
      <c r="H122" s="21"/>
      <c r="I122" s="22"/>
    </row>
    <row r="123" spans="1:9" x14ac:dyDescent="0.2">
      <c r="A123" s="20"/>
      <c r="B123" s="20"/>
      <c r="C123" s="23" t="s">
        <v>112</v>
      </c>
      <c r="D123" s="20"/>
      <c r="E123" s="21"/>
      <c r="F123" s="21"/>
      <c r="G123" s="21"/>
      <c r="H123" s="21"/>
      <c r="I123" s="22"/>
    </row>
    <row r="124" spans="1:9" x14ac:dyDescent="0.2">
      <c r="A124" s="16" t="s">
        <v>52</v>
      </c>
      <c r="B124" s="16" t="s">
        <v>170</v>
      </c>
      <c r="C124" s="16" t="s">
        <v>16</v>
      </c>
      <c r="D124" s="20"/>
      <c r="E124" s="21"/>
      <c r="F124" s="21"/>
      <c r="G124" s="21"/>
      <c r="H124" s="21"/>
      <c r="I124" s="22"/>
    </row>
    <row r="125" spans="1:9" x14ac:dyDescent="0.2">
      <c r="A125" s="20"/>
      <c r="B125" s="20"/>
      <c r="C125" s="23" t="s">
        <v>9</v>
      </c>
      <c r="D125" s="20"/>
      <c r="E125" s="21"/>
      <c r="F125" s="21"/>
      <c r="G125" s="21"/>
      <c r="H125" s="21"/>
      <c r="I125" s="22"/>
    </row>
    <row r="126" spans="1:9" x14ac:dyDescent="0.2">
      <c r="A126" s="20"/>
      <c r="B126" s="16" t="s">
        <v>172</v>
      </c>
      <c r="C126" s="16" t="s">
        <v>9</v>
      </c>
      <c r="D126" s="20"/>
      <c r="E126" s="21"/>
      <c r="F126" s="21"/>
      <c r="G126" s="21"/>
      <c r="H126" s="21"/>
      <c r="I126" s="22"/>
    </row>
    <row r="127" spans="1:9" x14ac:dyDescent="0.2">
      <c r="A127" s="20"/>
      <c r="B127" s="16" t="s">
        <v>173</v>
      </c>
      <c r="C127" s="16" t="s">
        <v>16</v>
      </c>
      <c r="D127" s="20"/>
      <c r="E127" s="21"/>
      <c r="F127" s="21"/>
      <c r="G127" s="21"/>
      <c r="H127" s="21"/>
      <c r="I127" s="22"/>
    </row>
    <row r="128" spans="1:9" x14ac:dyDescent="0.2">
      <c r="A128" s="16" t="s">
        <v>254</v>
      </c>
      <c r="B128" s="16" t="s">
        <v>205</v>
      </c>
      <c r="C128" s="16" t="s">
        <v>182</v>
      </c>
      <c r="D128" s="20"/>
      <c r="E128" s="21"/>
      <c r="F128" s="21"/>
      <c r="G128" s="21"/>
      <c r="H128" s="21"/>
      <c r="I128" s="22"/>
    </row>
    <row r="129" spans="1:9" x14ac:dyDescent="0.2">
      <c r="A129" s="20"/>
      <c r="B129" s="16" t="s">
        <v>57</v>
      </c>
      <c r="C129" s="16" t="s">
        <v>24</v>
      </c>
      <c r="D129" s="20"/>
      <c r="E129" s="21"/>
      <c r="F129" s="21"/>
      <c r="G129" s="21"/>
      <c r="H129" s="21"/>
      <c r="I129" s="22"/>
    </row>
    <row r="130" spans="1:9" x14ac:dyDescent="0.2">
      <c r="A130" s="20"/>
      <c r="B130" s="16" t="s">
        <v>58</v>
      </c>
      <c r="C130" s="16" t="s">
        <v>24</v>
      </c>
      <c r="D130" s="20"/>
      <c r="E130" s="21"/>
      <c r="F130" s="21"/>
      <c r="G130" s="21"/>
      <c r="H130" s="21"/>
      <c r="I130" s="22"/>
    </row>
    <row r="131" spans="1:9" x14ac:dyDescent="0.2">
      <c r="A131" s="20"/>
      <c r="B131" s="16" t="s">
        <v>100</v>
      </c>
      <c r="C131" s="16" t="s">
        <v>101</v>
      </c>
      <c r="D131" s="20"/>
      <c r="E131" s="21"/>
      <c r="F131" s="21"/>
      <c r="G131" s="21"/>
      <c r="H131" s="21"/>
      <c r="I131" s="22"/>
    </row>
    <row r="132" spans="1:9" x14ac:dyDescent="0.2">
      <c r="A132" s="20"/>
      <c r="B132" s="16" t="s">
        <v>64</v>
      </c>
      <c r="C132" s="16" t="s">
        <v>11</v>
      </c>
      <c r="D132" s="20"/>
      <c r="E132" s="21"/>
      <c r="F132" s="21"/>
      <c r="G132" s="21"/>
      <c r="H132" s="21"/>
      <c r="I132" s="22"/>
    </row>
    <row r="133" spans="1:9" x14ac:dyDescent="0.2">
      <c r="A133" s="20"/>
      <c r="B133" s="16" t="s">
        <v>63</v>
      </c>
      <c r="C133" s="16" t="s">
        <v>11</v>
      </c>
      <c r="D133" s="20"/>
      <c r="E133" s="21"/>
      <c r="F133" s="21"/>
      <c r="G133" s="21"/>
      <c r="H133" s="21"/>
      <c r="I133" s="22"/>
    </row>
    <row r="134" spans="1:9" x14ac:dyDescent="0.2">
      <c r="A134" s="20"/>
      <c r="B134" s="16" t="s">
        <v>213</v>
      </c>
      <c r="C134" s="16" t="s">
        <v>16</v>
      </c>
      <c r="D134" s="20"/>
      <c r="E134" s="21"/>
      <c r="F134" s="21"/>
      <c r="G134" s="21"/>
      <c r="H134" s="21"/>
      <c r="I134" s="22"/>
    </row>
    <row r="135" spans="1:9" x14ac:dyDescent="0.2">
      <c r="A135" s="20"/>
      <c r="B135" s="20"/>
      <c r="C135" s="23" t="s">
        <v>9</v>
      </c>
      <c r="D135" s="20"/>
      <c r="E135" s="21"/>
      <c r="F135" s="21"/>
      <c r="G135" s="21"/>
      <c r="H135" s="21"/>
      <c r="I135" s="22"/>
    </row>
    <row r="136" spans="1:9" x14ac:dyDescent="0.2">
      <c r="A136" s="16" t="s">
        <v>248</v>
      </c>
      <c r="B136" s="16" t="s">
        <v>120</v>
      </c>
      <c r="C136" s="16" t="s">
        <v>160</v>
      </c>
      <c r="D136" s="20"/>
      <c r="E136" s="21"/>
      <c r="F136" s="21"/>
      <c r="G136" s="21"/>
      <c r="H136" s="21"/>
      <c r="I136" s="22"/>
    </row>
    <row r="137" spans="1:9" x14ac:dyDescent="0.2">
      <c r="A137" s="20"/>
      <c r="B137" s="20"/>
      <c r="C137" s="23" t="s">
        <v>104</v>
      </c>
      <c r="D137" s="20"/>
      <c r="E137" s="21"/>
      <c r="F137" s="21"/>
      <c r="G137" s="21"/>
      <c r="H137" s="21"/>
      <c r="I137" s="22"/>
    </row>
    <row r="138" spans="1:9" x14ac:dyDescent="0.2">
      <c r="A138" s="20"/>
      <c r="B138" s="20"/>
      <c r="C138" s="23" t="s">
        <v>113</v>
      </c>
      <c r="D138" s="20"/>
      <c r="E138" s="21"/>
      <c r="F138" s="21"/>
      <c r="G138" s="21"/>
      <c r="H138" s="21"/>
      <c r="I138" s="22"/>
    </row>
    <row r="139" spans="1:9" x14ac:dyDescent="0.2">
      <c r="A139" s="16" t="s">
        <v>231</v>
      </c>
      <c r="B139" s="16" t="s">
        <v>229</v>
      </c>
      <c r="C139" s="16" t="s">
        <v>157</v>
      </c>
      <c r="D139" s="20"/>
      <c r="E139" s="21"/>
      <c r="F139" s="21"/>
      <c r="G139" s="21"/>
      <c r="H139" s="21"/>
      <c r="I139" s="22"/>
    </row>
    <row r="140" spans="1:9" x14ac:dyDescent="0.2">
      <c r="A140" s="16" t="s">
        <v>226</v>
      </c>
      <c r="B140" s="16" t="s">
        <v>224</v>
      </c>
      <c r="C140" s="16" t="s">
        <v>216</v>
      </c>
      <c r="D140" s="20"/>
      <c r="E140" s="21"/>
      <c r="F140" s="21"/>
      <c r="G140" s="21"/>
      <c r="H140" s="21"/>
      <c r="I140" s="22"/>
    </row>
    <row r="141" spans="1:9" x14ac:dyDescent="0.2">
      <c r="A141" s="16" t="s">
        <v>223</v>
      </c>
      <c r="B141" s="16" t="s">
        <v>83</v>
      </c>
      <c r="C141" s="16" t="s">
        <v>127</v>
      </c>
      <c r="D141" s="20"/>
      <c r="E141" s="21"/>
      <c r="F141" s="21"/>
      <c r="G141" s="21"/>
      <c r="H141" s="21"/>
      <c r="I141" s="22"/>
    </row>
    <row r="142" spans="1:9" x14ac:dyDescent="0.2">
      <c r="A142" s="20"/>
      <c r="B142" s="20"/>
      <c r="C142" s="23" t="s">
        <v>216</v>
      </c>
      <c r="D142" s="20"/>
      <c r="E142" s="21"/>
      <c r="F142" s="21"/>
      <c r="G142" s="21"/>
      <c r="H142" s="21"/>
      <c r="I142" s="22"/>
    </row>
    <row r="143" spans="1:9" x14ac:dyDescent="0.2">
      <c r="A143" s="16" t="s">
        <v>222</v>
      </c>
      <c r="B143" s="16" t="s">
        <v>83</v>
      </c>
      <c r="C143" s="16" t="s">
        <v>219</v>
      </c>
      <c r="D143" s="20"/>
      <c r="E143" s="21"/>
      <c r="F143" s="21"/>
      <c r="G143" s="21"/>
      <c r="H143" s="21"/>
      <c r="I143" s="22"/>
    </row>
    <row r="144" spans="1:9" x14ac:dyDescent="0.2">
      <c r="A144" s="16" t="s">
        <v>86</v>
      </c>
      <c r="B144" s="16" t="s">
        <v>206</v>
      </c>
      <c r="C144" s="16" t="s">
        <v>182</v>
      </c>
      <c r="D144" s="20"/>
      <c r="E144" s="21"/>
      <c r="F144" s="21"/>
      <c r="G144" s="21"/>
      <c r="H144" s="21"/>
      <c r="I144" s="22"/>
    </row>
    <row r="145" spans="1:9" x14ac:dyDescent="0.2">
      <c r="A145" s="20"/>
      <c r="B145" s="16" t="s">
        <v>96</v>
      </c>
      <c r="C145" s="16" t="s">
        <v>29</v>
      </c>
      <c r="D145" s="20"/>
      <c r="E145" s="21"/>
      <c r="F145" s="21"/>
      <c r="G145" s="21"/>
      <c r="H145" s="21"/>
      <c r="I145" s="22"/>
    </row>
    <row r="146" spans="1:9" x14ac:dyDescent="0.2">
      <c r="A146" s="20"/>
      <c r="B146" s="16" t="s">
        <v>77</v>
      </c>
      <c r="C146" s="16" t="s">
        <v>157</v>
      </c>
      <c r="D146" s="20"/>
      <c r="E146" s="21"/>
      <c r="F146" s="21"/>
      <c r="G146" s="21"/>
      <c r="H146" s="21"/>
      <c r="I146" s="22"/>
    </row>
    <row r="147" spans="1:9" x14ac:dyDescent="0.2">
      <c r="A147" s="20"/>
      <c r="B147" s="16" t="s">
        <v>38</v>
      </c>
      <c r="C147" s="16" t="s">
        <v>157</v>
      </c>
      <c r="D147" s="20"/>
      <c r="E147" s="21"/>
      <c r="F147" s="21"/>
      <c r="G147" s="21"/>
      <c r="H147" s="21"/>
      <c r="I147" s="22"/>
    </row>
    <row r="148" spans="1:9" x14ac:dyDescent="0.2">
      <c r="A148" s="20"/>
      <c r="B148" s="16" t="s">
        <v>40</v>
      </c>
      <c r="C148" s="16" t="s">
        <v>157</v>
      </c>
      <c r="D148" s="20"/>
      <c r="E148" s="21"/>
      <c r="F148" s="21"/>
      <c r="G148" s="21"/>
      <c r="H148" s="21"/>
      <c r="I148" s="22"/>
    </row>
    <row r="149" spans="1:9" x14ac:dyDescent="0.2">
      <c r="A149" s="20"/>
      <c r="B149" s="16" t="s">
        <v>90</v>
      </c>
      <c r="C149" s="16" t="s">
        <v>11</v>
      </c>
      <c r="D149" s="20"/>
      <c r="E149" s="21"/>
      <c r="F149" s="21"/>
      <c r="G149" s="21"/>
      <c r="H149" s="21"/>
      <c r="I149" s="22"/>
    </row>
    <row r="150" spans="1:9" x14ac:dyDescent="0.2">
      <c r="A150" s="20"/>
      <c r="B150" s="16" t="s">
        <v>109</v>
      </c>
      <c r="C150" s="16" t="s">
        <v>155</v>
      </c>
      <c r="D150" s="20"/>
      <c r="E150" s="21"/>
      <c r="F150" s="21"/>
      <c r="G150" s="21"/>
      <c r="H150" s="21"/>
      <c r="I150" s="22"/>
    </row>
    <row r="151" spans="1:9" x14ac:dyDescent="0.2">
      <c r="A151" s="20"/>
      <c r="B151" s="20"/>
      <c r="C151" s="23" t="s">
        <v>148</v>
      </c>
      <c r="D151" s="20"/>
      <c r="E151" s="21"/>
      <c r="F151" s="21"/>
      <c r="G151" s="21"/>
      <c r="H151" s="21"/>
      <c r="I151" s="22"/>
    </row>
    <row r="152" spans="1:9" x14ac:dyDescent="0.2">
      <c r="A152" s="20"/>
      <c r="B152" s="16" t="s">
        <v>84</v>
      </c>
      <c r="C152" s="16" t="s">
        <v>219</v>
      </c>
      <c r="D152" s="20"/>
      <c r="E152" s="21"/>
      <c r="F152" s="21"/>
      <c r="G152" s="21"/>
      <c r="H152" s="21"/>
      <c r="I152" s="22"/>
    </row>
    <row r="153" spans="1:9" x14ac:dyDescent="0.2">
      <c r="A153" s="20"/>
      <c r="B153" s="16" t="s">
        <v>35</v>
      </c>
      <c r="C153" s="16" t="s">
        <v>108</v>
      </c>
      <c r="D153" s="20"/>
      <c r="E153" s="21"/>
      <c r="F153" s="21"/>
      <c r="G153" s="21"/>
      <c r="H153" s="21"/>
      <c r="I153" s="22"/>
    </row>
    <row r="154" spans="1:9" x14ac:dyDescent="0.2">
      <c r="A154" s="20"/>
      <c r="B154" s="20"/>
      <c r="C154" s="23" t="s">
        <v>155</v>
      </c>
      <c r="D154" s="20"/>
      <c r="E154" s="21"/>
      <c r="F154" s="21"/>
      <c r="G154" s="21"/>
      <c r="H154" s="21"/>
      <c r="I154" s="22"/>
    </row>
    <row r="155" spans="1:9" x14ac:dyDescent="0.2">
      <c r="A155" s="20"/>
      <c r="B155" s="20"/>
      <c r="C155" s="23" t="s">
        <v>148</v>
      </c>
      <c r="D155" s="20"/>
      <c r="E155" s="21"/>
      <c r="F155" s="21"/>
      <c r="G155" s="21"/>
      <c r="H155" s="21"/>
      <c r="I155" s="22"/>
    </row>
    <row r="156" spans="1:9" x14ac:dyDescent="0.2">
      <c r="A156" s="20"/>
      <c r="B156" s="20"/>
      <c r="C156" s="23" t="s">
        <v>73</v>
      </c>
      <c r="D156" s="20"/>
      <c r="E156" s="21"/>
      <c r="F156" s="21"/>
      <c r="G156" s="21"/>
      <c r="H156" s="21"/>
      <c r="I156" s="22"/>
    </row>
    <row r="157" spans="1:9" x14ac:dyDescent="0.2">
      <c r="A157" s="20"/>
      <c r="B157" s="20"/>
      <c r="C157" s="23" t="s">
        <v>134</v>
      </c>
      <c r="D157" s="20"/>
      <c r="E157" s="21"/>
      <c r="F157" s="21"/>
      <c r="G157" s="21"/>
      <c r="H157" s="21"/>
      <c r="I157" s="22"/>
    </row>
    <row r="158" spans="1:9" x14ac:dyDescent="0.2">
      <c r="A158" s="20"/>
      <c r="B158" s="16" t="s">
        <v>135</v>
      </c>
      <c r="C158" s="16" t="s">
        <v>133</v>
      </c>
      <c r="D158" s="20"/>
      <c r="E158" s="21"/>
      <c r="F158" s="21"/>
      <c r="G158" s="21"/>
      <c r="H158" s="21"/>
      <c r="I158" s="22"/>
    </row>
    <row r="159" spans="1:9" x14ac:dyDescent="0.2">
      <c r="A159" s="20"/>
      <c r="B159" s="20"/>
      <c r="C159" s="23" t="s">
        <v>169</v>
      </c>
      <c r="D159" s="20"/>
      <c r="E159" s="21"/>
      <c r="F159" s="21"/>
      <c r="G159" s="21"/>
      <c r="H159" s="21"/>
      <c r="I159" s="22"/>
    </row>
    <row r="160" spans="1:9" x14ac:dyDescent="0.2">
      <c r="A160" s="20"/>
      <c r="B160" s="20"/>
      <c r="C160" s="23" t="s">
        <v>134</v>
      </c>
      <c r="D160" s="20"/>
      <c r="E160" s="21"/>
      <c r="F160" s="21"/>
      <c r="G160" s="21"/>
      <c r="H160" s="21"/>
      <c r="I160" s="22"/>
    </row>
    <row r="161" spans="1:9" x14ac:dyDescent="0.2">
      <c r="A161" s="20"/>
      <c r="B161" s="20"/>
      <c r="C161" s="23" t="s">
        <v>132</v>
      </c>
      <c r="D161" s="20"/>
      <c r="E161" s="21"/>
      <c r="F161" s="21"/>
      <c r="G161" s="21"/>
      <c r="H161" s="21"/>
      <c r="I161" s="22"/>
    </row>
    <row r="162" spans="1:9" x14ac:dyDescent="0.2">
      <c r="A162" s="20"/>
      <c r="B162" s="16" t="s">
        <v>106</v>
      </c>
      <c r="C162" s="16" t="s">
        <v>162</v>
      </c>
      <c r="D162" s="20"/>
      <c r="E162" s="21"/>
      <c r="F162" s="21"/>
      <c r="G162" s="21"/>
      <c r="H162" s="21"/>
      <c r="I162" s="22"/>
    </row>
    <row r="163" spans="1:9" x14ac:dyDescent="0.2">
      <c r="A163" s="20"/>
      <c r="B163" s="20"/>
      <c r="C163" s="23" t="s">
        <v>163</v>
      </c>
      <c r="D163" s="20"/>
      <c r="E163" s="21"/>
      <c r="F163" s="21"/>
      <c r="G163" s="21"/>
      <c r="H163" s="21"/>
      <c r="I163" s="22"/>
    </row>
    <row r="164" spans="1:9" x14ac:dyDescent="0.2">
      <c r="A164" s="20"/>
      <c r="B164" s="16" t="s">
        <v>118</v>
      </c>
      <c r="C164" s="16" t="s">
        <v>43</v>
      </c>
      <c r="D164" s="20"/>
      <c r="E164" s="21"/>
      <c r="F164" s="21"/>
      <c r="G164" s="21"/>
      <c r="H164" s="21"/>
      <c r="I164" s="22"/>
    </row>
    <row r="165" spans="1:9" x14ac:dyDescent="0.2">
      <c r="A165" s="20"/>
      <c r="B165" s="20"/>
      <c r="C165" s="23" t="s">
        <v>111</v>
      </c>
      <c r="D165" s="20"/>
      <c r="E165" s="21"/>
      <c r="F165" s="21"/>
      <c r="G165" s="21"/>
      <c r="H165" s="21"/>
      <c r="I165" s="22"/>
    </row>
    <row r="166" spans="1:9" x14ac:dyDescent="0.2">
      <c r="A166" s="20"/>
      <c r="B166" s="20"/>
      <c r="C166" s="23" t="s">
        <v>112</v>
      </c>
      <c r="D166" s="20"/>
      <c r="E166" s="21"/>
      <c r="F166" s="21"/>
      <c r="G166" s="21"/>
      <c r="H166" s="21"/>
      <c r="I166" s="22"/>
    </row>
    <row r="167" spans="1:9" x14ac:dyDescent="0.2">
      <c r="A167" s="20"/>
      <c r="B167" s="16" t="s">
        <v>97</v>
      </c>
      <c r="C167" s="16" t="s">
        <v>30</v>
      </c>
      <c r="D167" s="20"/>
      <c r="E167" s="21"/>
      <c r="F167" s="21"/>
      <c r="G167" s="21"/>
      <c r="H167" s="21"/>
      <c r="I167" s="22"/>
    </row>
    <row r="168" spans="1:9" x14ac:dyDescent="0.2">
      <c r="A168" s="20"/>
      <c r="B168" s="16" t="s">
        <v>93</v>
      </c>
      <c r="C168" s="16" t="s">
        <v>127</v>
      </c>
      <c r="D168" s="20"/>
      <c r="E168" s="21"/>
      <c r="F168" s="21"/>
      <c r="G168" s="21"/>
      <c r="H168" s="21"/>
      <c r="I168" s="22"/>
    </row>
    <row r="169" spans="1:9" x14ac:dyDescent="0.2">
      <c r="A169" s="20"/>
      <c r="B169" s="16" t="s">
        <v>55</v>
      </c>
      <c r="C169" s="16" t="s">
        <v>19</v>
      </c>
      <c r="D169" s="20"/>
      <c r="E169" s="21"/>
      <c r="F169" s="21"/>
      <c r="G169" s="21"/>
      <c r="H169" s="21"/>
      <c r="I169" s="22"/>
    </row>
    <row r="170" spans="1:9" x14ac:dyDescent="0.2">
      <c r="A170" s="20"/>
      <c r="B170" s="16" t="s">
        <v>149</v>
      </c>
      <c r="C170" s="16" t="s">
        <v>148</v>
      </c>
      <c r="D170" s="20"/>
      <c r="E170" s="21"/>
      <c r="F170" s="21"/>
      <c r="G170" s="21"/>
      <c r="H170" s="21"/>
      <c r="I170" s="22"/>
    </row>
    <row r="171" spans="1:9" x14ac:dyDescent="0.2">
      <c r="A171" s="20"/>
      <c r="B171" s="16" t="s">
        <v>50</v>
      </c>
      <c r="C171" s="16" t="s">
        <v>133</v>
      </c>
      <c r="D171" s="20"/>
      <c r="E171" s="21"/>
      <c r="F171" s="21"/>
      <c r="G171" s="21"/>
      <c r="H171" s="21"/>
      <c r="I171" s="22"/>
    </row>
    <row r="172" spans="1:9" x14ac:dyDescent="0.2">
      <c r="A172" s="20"/>
      <c r="B172" s="20"/>
      <c r="C172" s="23" t="s">
        <v>108</v>
      </c>
      <c r="D172" s="20"/>
      <c r="E172" s="21"/>
      <c r="F172" s="21"/>
      <c r="G172" s="21"/>
      <c r="H172" s="21"/>
      <c r="I172" s="22"/>
    </row>
    <row r="173" spans="1:9" x14ac:dyDescent="0.2">
      <c r="A173" s="20"/>
      <c r="B173" s="20"/>
      <c r="C173" s="23" t="s">
        <v>155</v>
      </c>
      <c r="D173" s="20"/>
      <c r="E173" s="21"/>
      <c r="F173" s="21"/>
      <c r="G173" s="21"/>
      <c r="H173" s="21"/>
      <c r="I173" s="22"/>
    </row>
    <row r="174" spans="1:9" x14ac:dyDescent="0.2">
      <c r="A174" s="20"/>
      <c r="B174" s="20"/>
      <c r="C174" s="23" t="s">
        <v>148</v>
      </c>
      <c r="D174" s="20"/>
      <c r="E174" s="21"/>
      <c r="F174" s="21"/>
      <c r="G174" s="21"/>
      <c r="H174" s="21"/>
      <c r="I174" s="22"/>
    </row>
    <row r="175" spans="1:9" x14ac:dyDescent="0.2">
      <c r="A175" s="20"/>
      <c r="B175" s="20"/>
      <c r="C175" s="23" t="s">
        <v>73</v>
      </c>
      <c r="D175" s="20"/>
      <c r="E175" s="21"/>
      <c r="F175" s="21"/>
      <c r="G175" s="21"/>
      <c r="H175" s="21"/>
      <c r="I175" s="22"/>
    </row>
    <row r="176" spans="1:9" x14ac:dyDescent="0.2">
      <c r="A176" s="20"/>
      <c r="B176" s="20"/>
      <c r="C176" s="23" t="s">
        <v>134</v>
      </c>
      <c r="D176" s="20"/>
      <c r="E176" s="21"/>
      <c r="F176" s="21"/>
      <c r="G176" s="21"/>
      <c r="H176" s="21"/>
      <c r="I176" s="22"/>
    </row>
    <row r="177" spans="1:9" x14ac:dyDescent="0.2">
      <c r="A177" s="20"/>
      <c r="B177" s="16" t="s">
        <v>130</v>
      </c>
      <c r="C177" s="16" t="s">
        <v>123</v>
      </c>
      <c r="D177" s="20"/>
      <c r="E177" s="21"/>
      <c r="F177" s="21"/>
      <c r="G177" s="21"/>
      <c r="H177" s="21"/>
      <c r="I177" s="22"/>
    </row>
    <row r="178" spans="1:9" x14ac:dyDescent="0.2">
      <c r="A178" s="20"/>
      <c r="B178" s="16" t="s">
        <v>63</v>
      </c>
      <c r="C178" s="16" t="s">
        <v>148</v>
      </c>
      <c r="D178" s="20"/>
      <c r="E178" s="21"/>
      <c r="F178" s="21"/>
      <c r="G178" s="21"/>
      <c r="H178" s="21"/>
      <c r="I178" s="22"/>
    </row>
    <row r="179" spans="1:9" x14ac:dyDescent="0.2">
      <c r="A179" s="20"/>
      <c r="B179" s="16" t="s">
        <v>82</v>
      </c>
      <c r="C179" s="16" t="s">
        <v>127</v>
      </c>
      <c r="D179" s="20"/>
      <c r="E179" s="21"/>
      <c r="F179" s="21"/>
      <c r="G179" s="21"/>
      <c r="H179" s="21"/>
      <c r="I179" s="22"/>
    </row>
    <row r="180" spans="1:9" x14ac:dyDescent="0.2">
      <c r="A180" s="20"/>
      <c r="B180" s="16" t="s">
        <v>136</v>
      </c>
      <c r="C180" s="16" t="s">
        <v>133</v>
      </c>
      <c r="D180" s="20"/>
      <c r="E180" s="21"/>
      <c r="F180" s="21"/>
      <c r="G180" s="21"/>
      <c r="H180" s="21"/>
      <c r="I180" s="22"/>
    </row>
    <row r="181" spans="1:9" x14ac:dyDescent="0.2">
      <c r="A181" s="20"/>
      <c r="B181" s="20"/>
      <c r="C181" s="23" t="s">
        <v>169</v>
      </c>
      <c r="D181" s="20"/>
      <c r="E181" s="21"/>
      <c r="F181" s="21"/>
      <c r="G181" s="21"/>
      <c r="H181" s="21"/>
      <c r="I181" s="22"/>
    </row>
    <row r="182" spans="1:9" x14ac:dyDescent="0.2">
      <c r="A182" s="20"/>
      <c r="B182" s="20"/>
      <c r="C182" s="23" t="s">
        <v>134</v>
      </c>
      <c r="D182" s="20"/>
      <c r="E182" s="21"/>
      <c r="F182" s="21"/>
      <c r="G182" s="21"/>
      <c r="H182" s="21"/>
      <c r="I182" s="22"/>
    </row>
    <row r="183" spans="1:9" x14ac:dyDescent="0.2">
      <c r="A183" s="20"/>
      <c r="B183" s="20"/>
      <c r="C183" s="23" t="s">
        <v>132</v>
      </c>
      <c r="D183" s="20"/>
      <c r="E183" s="21"/>
      <c r="F183" s="21"/>
      <c r="G183" s="21"/>
      <c r="H183" s="21"/>
      <c r="I183" s="22"/>
    </row>
    <row r="184" spans="1:9" x14ac:dyDescent="0.2">
      <c r="A184" s="20"/>
      <c r="B184" s="16" t="s">
        <v>53</v>
      </c>
      <c r="C184" s="16" t="s">
        <v>152</v>
      </c>
      <c r="D184" s="20"/>
      <c r="E184" s="21"/>
      <c r="F184" s="21"/>
      <c r="G184" s="21"/>
      <c r="H184" s="21"/>
      <c r="I184" s="22"/>
    </row>
    <row r="185" spans="1:9" x14ac:dyDescent="0.2">
      <c r="A185" s="20"/>
      <c r="B185" s="20"/>
      <c r="C185" s="23" t="s">
        <v>22</v>
      </c>
      <c r="D185" s="20"/>
      <c r="E185" s="21"/>
      <c r="F185" s="21"/>
      <c r="G185" s="21"/>
      <c r="H185" s="21"/>
      <c r="I185" s="22"/>
    </row>
    <row r="186" spans="1:9" x14ac:dyDescent="0.2">
      <c r="A186" s="20"/>
      <c r="B186" s="20"/>
      <c r="C186" s="23" t="s">
        <v>183</v>
      </c>
      <c r="D186" s="20"/>
      <c r="E186" s="21"/>
      <c r="F186" s="21"/>
      <c r="G186" s="21"/>
      <c r="H186" s="21"/>
      <c r="I186" s="22"/>
    </row>
    <row r="187" spans="1:9" x14ac:dyDescent="0.2">
      <c r="A187" s="20"/>
      <c r="B187" s="20"/>
      <c r="C187" s="23" t="s">
        <v>185</v>
      </c>
      <c r="D187" s="20"/>
      <c r="E187" s="21"/>
      <c r="F187" s="21"/>
      <c r="G187" s="21"/>
      <c r="H187" s="21"/>
      <c r="I187" s="22"/>
    </row>
    <row r="188" spans="1:9" x14ac:dyDescent="0.2">
      <c r="A188" s="20"/>
      <c r="B188" s="20"/>
      <c r="C188" s="23" t="s">
        <v>31</v>
      </c>
      <c r="D188" s="20"/>
      <c r="E188" s="21"/>
      <c r="F188" s="21"/>
      <c r="G188" s="21"/>
      <c r="H188" s="21"/>
      <c r="I188" s="22"/>
    </row>
    <row r="189" spans="1:9" x14ac:dyDescent="0.2">
      <c r="A189" s="20"/>
      <c r="B189" s="20"/>
      <c r="C189" s="23" t="s">
        <v>142</v>
      </c>
      <c r="D189" s="20"/>
      <c r="E189" s="21"/>
      <c r="F189" s="21"/>
      <c r="G189" s="21"/>
      <c r="H189" s="21"/>
      <c r="I189" s="22"/>
    </row>
    <row r="190" spans="1:9" x14ac:dyDescent="0.2">
      <c r="A190" s="20"/>
      <c r="B190" s="20"/>
      <c r="C190" s="23" t="s">
        <v>20</v>
      </c>
      <c r="D190" s="20"/>
      <c r="E190" s="21"/>
      <c r="F190" s="21"/>
      <c r="G190" s="21"/>
      <c r="H190" s="21"/>
      <c r="I190" s="22"/>
    </row>
    <row r="191" spans="1:9" x14ac:dyDescent="0.2">
      <c r="A191" s="20"/>
      <c r="B191" s="20"/>
      <c r="C191" s="23" t="s">
        <v>76</v>
      </c>
      <c r="D191" s="20"/>
      <c r="E191" s="21"/>
      <c r="F191" s="21"/>
      <c r="G191" s="21"/>
      <c r="H191" s="21"/>
      <c r="I191" s="22"/>
    </row>
    <row r="192" spans="1:9" x14ac:dyDescent="0.2">
      <c r="A192" s="20"/>
      <c r="B192" s="20"/>
      <c r="C192" s="23" t="s">
        <v>131</v>
      </c>
      <c r="D192" s="20"/>
      <c r="E192" s="21"/>
      <c r="F192" s="21"/>
      <c r="G192" s="21"/>
      <c r="H192" s="21"/>
      <c r="I192" s="22"/>
    </row>
    <row r="193" spans="1:9" x14ac:dyDescent="0.2">
      <c r="A193" s="20"/>
      <c r="B193" s="20"/>
      <c r="C193" s="23" t="s">
        <v>144</v>
      </c>
      <c r="D193" s="20"/>
      <c r="E193" s="21"/>
      <c r="F193" s="21"/>
      <c r="G193" s="21"/>
      <c r="H193" s="21"/>
      <c r="I193" s="22"/>
    </row>
    <row r="194" spans="1:9" x14ac:dyDescent="0.2">
      <c r="A194" s="20"/>
      <c r="B194" s="20"/>
      <c r="C194" s="23" t="s">
        <v>143</v>
      </c>
      <c r="D194" s="20"/>
      <c r="E194" s="21"/>
      <c r="F194" s="21"/>
      <c r="G194" s="21"/>
      <c r="H194" s="21"/>
      <c r="I194" s="22"/>
    </row>
    <row r="195" spans="1:9" x14ac:dyDescent="0.2">
      <c r="A195" s="20"/>
      <c r="B195" s="20"/>
      <c r="C195" s="23" t="s">
        <v>99</v>
      </c>
      <c r="D195" s="20"/>
      <c r="E195" s="21"/>
      <c r="F195" s="21"/>
      <c r="G195" s="21"/>
      <c r="H195" s="21"/>
      <c r="I195" s="22"/>
    </row>
    <row r="196" spans="1:9" x14ac:dyDescent="0.2">
      <c r="A196" s="20"/>
      <c r="B196" s="20"/>
      <c r="C196" s="23" t="s">
        <v>184</v>
      </c>
      <c r="D196" s="20"/>
      <c r="E196" s="21"/>
      <c r="F196" s="21"/>
      <c r="G196" s="21"/>
      <c r="H196" s="21"/>
      <c r="I196" s="22"/>
    </row>
    <row r="197" spans="1:9" x14ac:dyDescent="0.2">
      <c r="A197" s="20"/>
      <c r="B197" s="20"/>
      <c r="C197" s="23" t="s">
        <v>26</v>
      </c>
      <c r="D197" s="20"/>
      <c r="E197" s="21"/>
      <c r="F197" s="21"/>
      <c r="G197" s="21"/>
      <c r="H197" s="21"/>
      <c r="I197" s="22"/>
    </row>
    <row r="198" spans="1:9" x14ac:dyDescent="0.2">
      <c r="A198" s="20"/>
      <c r="B198" s="20"/>
      <c r="C198" s="23" t="s">
        <v>49</v>
      </c>
      <c r="D198" s="20"/>
      <c r="E198" s="21"/>
      <c r="F198" s="21"/>
      <c r="G198" s="21"/>
      <c r="H198" s="21"/>
      <c r="I198" s="22"/>
    </row>
    <row r="199" spans="1:9" x14ac:dyDescent="0.2">
      <c r="A199" s="20"/>
      <c r="B199" s="20"/>
      <c r="C199" s="23" t="s">
        <v>156</v>
      </c>
      <c r="D199" s="20"/>
      <c r="E199" s="21"/>
      <c r="F199" s="21"/>
      <c r="G199" s="21"/>
      <c r="H199" s="21"/>
      <c r="I199" s="22"/>
    </row>
    <row r="200" spans="1:9" x14ac:dyDescent="0.2">
      <c r="A200" s="20"/>
      <c r="B200" s="20"/>
      <c r="C200" s="23" t="s">
        <v>32</v>
      </c>
      <c r="D200" s="20"/>
      <c r="E200" s="21"/>
      <c r="F200" s="21"/>
      <c r="G200" s="21"/>
      <c r="H200" s="21"/>
      <c r="I200" s="22"/>
    </row>
    <row r="201" spans="1:9" x14ac:dyDescent="0.2">
      <c r="A201" s="20"/>
      <c r="B201" s="20"/>
      <c r="C201" s="23" t="s">
        <v>23</v>
      </c>
      <c r="D201" s="20"/>
      <c r="E201" s="21"/>
      <c r="F201" s="21"/>
      <c r="G201" s="21"/>
      <c r="H201" s="21"/>
      <c r="I201" s="22"/>
    </row>
    <row r="202" spans="1:9" x14ac:dyDescent="0.2">
      <c r="A202" s="20"/>
      <c r="B202" s="20"/>
      <c r="C202" s="23" t="s">
        <v>28</v>
      </c>
      <c r="D202" s="20"/>
      <c r="E202" s="21"/>
      <c r="F202" s="21"/>
      <c r="G202" s="21"/>
      <c r="H202" s="21"/>
      <c r="I202" s="22"/>
    </row>
    <row r="203" spans="1:9" x14ac:dyDescent="0.2">
      <c r="A203" s="20"/>
      <c r="B203" s="20"/>
      <c r="C203" s="23" t="s">
        <v>30</v>
      </c>
      <c r="D203" s="20"/>
      <c r="E203" s="21"/>
      <c r="F203" s="21"/>
      <c r="G203" s="21"/>
      <c r="H203" s="21"/>
      <c r="I203" s="22"/>
    </row>
    <row r="204" spans="1:9" x14ac:dyDescent="0.2">
      <c r="A204" s="20"/>
      <c r="B204" s="16" t="s">
        <v>146</v>
      </c>
      <c r="C204" s="16" t="s">
        <v>164</v>
      </c>
      <c r="D204" s="20"/>
      <c r="E204" s="21"/>
      <c r="F204" s="21"/>
      <c r="G204" s="21"/>
      <c r="H204" s="21"/>
      <c r="I204" s="22"/>
    </row>
    <row r="205" spans="1:9" x14ac:dyDescent="0.2">
      <c r="A205" s="20"/>
      <c r="B205" s="20"/>
      <c r="C205" s="23" t="s">
        <v>124</v>
      </c>
      <c r="D205" s="20"/>
      <c r="E205" s="21"/>
      <c r="F205" s="21"/>
      <c r="G205" s="21"/>
      <c r="H205" s="21"/>
      <c r="I205" s="22"/>
    </row>
    <row r="206" spans="1:9" x14ac:dyDescent="0.2">
      <c r="A206" s="20"/>
      <c r="B206" s="20"/>
      <c r="C206" s="23" t="s">
        <v>104</v>
      </c>
      <c r="D206" s="20"/>
      <c r="E206" s="21"/>
      <c r="F206" s="21"/>
      <c r="G206" s="21"/>
      <c r="H206" s="21"/>
      <c r="I206" s="22"/>
    </row>
    <row r="207" spans="1:9" x14ac:dyDescent="0.2">
      <c r="A207" s="20"/>
      <c r="B207" s="20"/>
      <c r="C207" s="23" t="s">
        <v>113</v>
      </c>
      <c r="D207" s="20"/>
      <c r="E207" s="21"/>
      <c r="F207" s="21"/>
      <c r="G207" s="21"/>
      <c r="H207" s="21"/>
      <c r="I207" s="22"/>
    </row>
    <row r="208" spans="1:9" x14ac:dyDescent="0.2">
      <c r="A208" s="20"/>
      <c r="B208" s="16" t="s">
        <v>140</v>
      </c>
      <c r="C208" s="16" t="s">
        <v>133</v>
      </c>
      <c r="D208" s="20"/>
      <c r="E208" s="21"/>
      <c r="F208" s="21"/>
      <c r="G208" s="21"/>
      <c r="H208" s="21"/>
      <c r="I208" s="22"/>
    </row>
    <row r="209" spans="1:9" x14ac:dyDescent="0.2">
      <c r="A209" s="20"/>
      <c r="B209" s="20"/>
      <c r="C209" s="23" t="s">
        <v>169</v>
      </c>
      <c r="D209" s="20"/>
      <c r="E209" s="21"/>
      <c r="F209" s="21"/>
      <c r="G209" s="21"/>
      <c r="H209" s="21"/>
      <c r="I209" s="22"/>
    </row>
    <row r="210" spans="1:9" x14ac:dyDescent="0.2">
      <c r="A210" s="20"/>
      <c r="B210" s="20"/>
      <c r="C210" s="23" t="s">
        <v>134</v>
      </c>
      <c r="D210" s="20"/>
      <c r="E210" s="21"/>
      <c r="F210" s="21"/>
      <c r="G210" s="21"/>
      <c r="H210" s="21"/>
      <c r="I210" s="22"/>
    </row>
    <row r="211" spans="1:9" x14ac:dyDescent="0.2">
      <c r="A211" s="20"/>
      <c r="B211" s="20"/>
      <c r="C211" s="23" t="s">
        <v>132</v>
      </c>
      <c r="D211" s="20"/>
      <c r="E211" s="21"/>
      <c r="F211" s="21"/>
      <c r="G211" s="21"/>
      <c r="H211" s="21"/>
      <c r="I211" s="22"/>
    </row>
    <row r="212" spans="1:9" x14ac:dyDescent="0.2">
      <c r="A212" s="20"/>
      <c r="B212" s="16" t="s">
        <v>139</v>
      </c>
      <c r="C212" s="16" t="s">
        <v>169</v>
      </c>
      <c r="D212" s="20"/>
      <c r="E212" s="21"/>
      <c r="F212" s="21"/>
      <c r="G212" s="21"/>
      <c r="H212" s="21"/>
      <c r="I212" s="22"/>
    </row>
    <row r="213" spans="1:9" x14ac:dyDescent="0.2">
      <c r="A213" s="20"/>
      <c r="B213" s="16" t="s">
        <v>174</v>
      </c>
      <c r="C213" s="16" t="s">
        <v>127</v>
      </c>
      <c r="D213" s="20"/>
      <c r="E213" s="21"/>
      <c r="F213" s="21"/>
      <c r="G213" s="21"/>
      <c r="H213" s="21"/>
      <c r="I213" s="22"/>
    </row>
    <row r="214" spans="1:9" x14ac:dyDescent="0.2">
      <c r="A214" s="20"/>
      <c r="B214" s="16" t="s">
        <v>54</v>
      </c>
      <c r="C214" s="16" t="s">
        <v>19</v>
      </c>
      <c r="D214" s="20"/>
      <c r="E214" s="21"/>
      <c r="F214" s="21"/>
      <c r="G214" s="21"/>
      <c r="H214" s="21"/>
      <c r="I214" s="22"/>
    </row>
    <row r="215" spans="1:9" x14ac:dyDescent="0.2">
      <c r="A215" s="20"/>
      <c r="B215" s="16" t="s">
        <v>126</v>
      </c>
      <c r="C215" s="16" t="s">
        <v>125</v>
      </c>
      <c r="D215" s="20"/>
      <c r="E215" s="21"/>
      <c r="F215" s="21"/>
      <c r="G215" s="21"/>
      <c r="H215" s="21"/>
      <c r="I215" s="22"/>
    </row>
    <row r="216" spans="1:9" x14ac:dyDescent="0.2">
      <c r="A216" s="20"/>
      <c r="B216" s="16" t="s">
        <v>80</v>
      </c>
      <c r="C216" s="16" t="s">
        <v>127</v>
      </c>
      <c r="D216" s="20"/>
      <c r="E216" s="21"/>
      <c r="F216" s="21"/>
      <c r="G216" s="21"/>
      <c r="H216" s="21"/>
      <c r="I216" s="22"/>
    </row>
    <row r="217" spans="1:9" x14ac:dyDescent="0.2">
      <c r="A217" s="20"/>
      <c r="B217" s="16" t="s">
        <v>36</v>
      </c>
      <c r="C217" s="16" t="s">
        <v>155</v>
      </c>
      <c r="D217" s="20"/>
      <c r="E217" s="21"/>
      <c r="F217" s="21"/>
      <c r="G217" s="21"/>
      <c r="H217" s="21"/>
      <c r="I217" s="22"/>
    </row>
    <row r="218" spans="1:9" x14ac:dyDescent="0.2">
      <c r="A218" s="20"/>
      <c r="B218" s="20"/>
      <c r="C218" s="23" t="s">
        <v>148</v>
      </c>
      <c r="D218" s="20"/>
      <c r="E218" s="21"/>
      <c r="F218" s="21"/>
      <c r="G218" s="21"/>
      <c r="H218" s="21"/>
      <c r="I218" s="22"/>
    </row>
    <row r="219" spans="1:9" x14ac:dyDescent="0.2">
      <c r="A219" s="20"/>
      <c r="B219" s="16" t="s">
        <v>81</v>
      </c>
      <c r="C219" s="16" t="s">
        <v>127</v>
      </c>
      <c r="D219" s="20"/>
      <c r="E219" s="21"/>
      <c r="F219" s="21"/>
      <c r="G219" s="21"/>
      <c r="H219" s="21"/>
      <c r="I219" s="22"/>
    </row>
    <row r="220" spans="1:9" x14ac:dyDescent="0.2">
      <c r="A220" s="20"/>
      <c r="B220" s="16" t="s">
        <v>105</v>
      </c>
      <c r="C220" s="16" t="s">
        <v>160</v>
      </c>
      <c r="D220" s="20"/>
      <c r="E220" s="21"/>
      <c r="F220" s="21"/>
      <c r="G220" s="21"/>
      <c r="H220" s="21"/>
      <c r="I220" s="22"/>
    </row>
    <row r="221" spans="1:9" x14ac:dyDescent="0.2">
      <c r="A221" s="20"/>
      <c r="B221" s="20"/>
      <c r="C221" s="23" t="s">
        <v>133</v>
      </c>
      <c r="D221" s="20"/>
      <c r="E221" s="21"/>
      <c r="F221" s="21"/>
      <c r="G221" s="21"/>
      <c r="H221" s="21"/>
      <c r="I221" s="22"/>
    </row>
    <row r="222" spans="1:9" x14ac:dyDescent="0.2">
      <c r="A222" s="20"/>
      <c r="B222" s="20"/>
      <c r="C222" s="23" t="s">
        <v>42</v>
      </c>
      <c r="D222" s="20"/>
      <c r="E222" s="21"/>
      <c r="F222" s="21"/>
      <c r="G222" s="21"/>
      <c r="H222" s="21"/>
      <c r="I222" s="22"/>
    </row>
    <row r="223" spans="1:9" x14ac:dyDescent="0.2">
      <c r="A223" s="20"/>
      <c r="B223" s="20"/>
      <c r="C223" s="23" t="s">
        <v>169</v>
      </c>
      <c r="D223" s="20"/>
      <c r="E223" s="21"/>
      <c r="F223" s="21"/>
      <c r="G223" s="21"/>
      <c r="H223" s="21"/>
      <c r="I223" s="22"/>
    </row>
    <row r="224" spans="1:9" x14ac:dyDescent="0.2">
      <c r="A224" s="20"/>
      <c r="B224" s="20"/>
      <c r="C224" s="23" t="s">
        <v>43</v>
      </c>
      <c r="D224" s="20"/>
      <c r="E224" s="21"/>
      <c r="F224" s="21"/>
      <c r="G224" s="21"/>
      <c r="H224" s="21"/>
      <c r="I224" s="22"/>
    </row>
    <row r="225" spans="1:9" x14ac:dyDescent="0.2">
      <c r="A225" s="20"/>
      <c r="B225" s="20"/>
      <c r="C225" s="23" t="s">
        <v>111</v>
      </c>
      <c r="D225" s="20"/>
      <c r="E225" s="21"/>
      <c r="F225" s="21"/>
      <c r="G225" s="21"/>
      <c r="H225" s="21"/>
      <c r="I225" s="22"/>
    </row>
    <row r="226" spans="1:9" x14ac:dyDescent="0.2">
      <c r="A226" s="20"/>
      <c r="B226" s="20"/>
      <c r="C226" s="23" t="s">
        <v>154</v>
      </c>
      <c r="D226" s="20"/>
      <c r="E226" s="21"/>
      <c r="F226" s="21"/>
      <c r="G226" s="21"/>
      <c r="H226" s="21"/>
      <c r="I226" s="22"/>
    </row>
    <row r="227" spans="1:9" x14ac:dyDescent="0.2">
      <c r="A227" s="20"/>
      <c r="B227" s="20"/>
      <c r="C227" s="23" t="s">
        <v>155</v>
      </c>
      <c r="D227" s="20"/>
      <c r="E227" s="21"/>
      <c r="F227" s="21"/>
      <c r="G227" s="21"/>
      <c r="H227" s="21"/>
      <c r="I227" s="22"/>
    </row>
    <row r="228" spans="1:9" x14ac:dyDescent="0.2">
      <c r="A228" s="20"/>
      <c r="B228" s="20"/>
      <c r="C228" s="23" t="s">
        <v>148</v>
      </c>
      <c r="D228" s="20"/>
      <c r="E228" s="21"/>
      <c r="F228" s="21"/>
      <c r="G228" s="21"/>
      <c r="H228" s="21"/>
      <c r="I228" s="22"/>
    </row>
    <row r="229" spans="1:9" x14ac:dyDescent="0.2">
      <c r="A229" s="20"/>
      <c r="B229" s="20"/>
      <c r="C229" s="23" t="s">
        <v>104</v>
      </c>
      <c r="D229" s="20"/>
      <c r="E229" s="21"/>
      <c r="F229" s="21"/>
      <c r="G229" s="21"/>
      <c r="H229" s="21"/>
      <c r="I229" s="22"/>
    </row>
    <row r="230" spans="1:9" x14ac:dyDescent="0.2">
      <c r="A230" s="20"/>
      <c r="B230" s="20"/>
      <c r="C230" s="23" t="s">
        <v>114</v>
      </c>
      <c r="D230" s="20"/>
      <c r="E230" s="21"/>
      <c r="F230" s="21"/>
      <c r="G230" s="21"/>
      <c r="H230" s="21"/>
      <c r="I230" s="22"/>
    </row>
    <row r="231" spans="1:9" x14ac:dyDescent="0.2">
      <c r="A231" s="20"/>
      <c r="B231" s="20"/>
      <c r="C231" s="23" t="s">
        <v>134</v>
      </c>
      <c r="D231" s="20"/>
      <c r="E231" s="21"/>
      <c r="F231" s="21"/>
      <c r="G231" s="21"/>
      <c r="H231" s="21"/>
      <c r="I231" s="22"/>
    </row>
    <row r="232" spans="1:9" x14ac:dyDescent="0.2">
      <c r="A232" s="20"/>
      <c r="B232" s="20"/>
      <c r="C232" s="23" t="s">
        <v>113</v>
      </c>
      <c r="D232" s="20"/>
      <c r="E232" s="21"/>
      <c r="F232" s="21"/>
      <c r="G232" s="21"/>
      <c r="H232" s="21"/>
      <c r="I232" s="22"/>
    </row>
    <row r="233" spans="1:9" x14ac:dyDescent="0.2">
      <c r="A233" s="20"/>
      <c r="B233" s="20"/>
      <c r="C233" s="23" t="s">
        <v>132</v>
      </c>
      <c r="D233" s="20"/>
      <c r="E233" s="21"/>
      <c r="F233" s="21"/>
      <c r="G233" s="21"/>
      <c r="H233" s="21"/>
      <c r="I233" s="22"/>
    </row>
    <row r="234" spans="1:9" x14ac:dyDescent="0.2">
      <c r="A234" s="24"/>
      <c r="B234" s="24"/>
      <c r="C234" s="25" t="s">
        <v>112</v>
      </c>
      <c r="D234" s="24"/>
      <c r="E234" s="26"/>
      <c r="F234" s="26"/>
      <c r="G234" s="26"/>
      <c r="H234" s="26"/>
      <c r="I234" s="2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BC29DC12ECB6459B05CDB8C303D385" ma:contentTypeVersion="1" ma:contentTypeDescription="Create a new document." ma:contentTypeScope="" ma:versionID="0bafebfba6deb1348bfa64c43f038d66">
  <xsd:schema xmlns:xsd="http://www.w3.org/2001/XMLSchema" xmlns:xs="http://www.w3.org/2001/XMLSchema" xmlns:p="http://schemas.microsoft.com/office/2006/metadata/properties" xmlns:ns2="17d34685-0094-49c9-afd7-58c9669d9eb4" targetNamespace="http://schemas.microsoft.com/office/2006/metadata/properties" ma:root="true" ma:fieldsID="59f378a629f4e55a58c4a25ad606ba50" ns2:_="">
    <xsd:import namespace="17d34685-0094-49c9-afd7-58c9669d9eb4"/>
    <xsd:element name="properties">
      <xsd:complexType>
        <xsd:sequence>
          <xsd:element name="documentManagement">
            <xsd:complexType>
              <xsd:all>
                <xsd:element ref="ns2:Notes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d34685-0094-49c9-afd7-58c9669d9eb4" elementFormDefault="qualified">
    <xsd:import namespace="http://schemas.microsoft.com/office/2006/documentManagement/types"/>
    <xsd:import namespace="http://schemas.microsoft.com/office/infopath/2007/PartnerControls"/>
    <xsd:element name="Notes0" ma:index="8" nillable="true" ma:displayName="Notes" ma:internalName="Notes0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0 xmlns="17d34685-0094-49c9-afd7-58c9669d9eb4" xsi:nil="true"/>
  </documentManagement>
</p:properties>
</file>

<file path=customXml/itemProps1.xml><?xml version="1.0" encoding="utf-8"?>
<ds:datastoreItem xmlns:ds="http://schemas.openxmlformats.org/officeDocument/2006/customXml" ds:itemID="{BDF1AA74-6296-4662-8BB9-D3DB6FF660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d34685-0094-49c9-afd7-58c9669d9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B8BBC6-259B-4F3B-A3CF-9A7F8126B8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96CCC3-1C8B-4289-8DE1-171C482A8287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17d34685-0094-49c9-afd7-58c9669d9eb4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IMEA</vt:lpstr>
      <vt:lpstr>IMEAclass4BA</vt:lpstr>
      <vt:lpstr>IMEAgroupings4word</vt:lpstr>
      <vt:lpstr>4R</vt:lpstr>
      <vt:lpstr>Pivot_table</vt:lpstr>
    </vt:vector>
  </TitlesOfParts>
  <Company>CSIRO Marine Reseach-hf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hay216</dc:creator>
  <cp:lastModifiedBy>Herr, Alexander Herr - Herry (L&amp;W, Black Mountain)</cp:lastModifiedBy>
  <cp:lastPrinted>2014-02-26T03:21:10Z</cp:lastPrinted>
  <dcterms:created xsi:type="dcterms:W3CDTF">2001-10-30T10:55:32Z</dcterms:created>
  <dcterms:modified xsi:type="dcterms:W3CDTF">2015-12-02T03:03:54Z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0x010100ACBC29DC12ECB6459B05CDB8C303D385</vt:lpwstr>
  </property>
</Properties>
</file>