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27" documentId="13_ncr:1_{04626EF3-BC57-44EF-A835-3A6D15347783}" xr6:coauthVersionLast="47" xr6:coauthVersionMax="47" xr10:uidLastSave="{E6B24D22-8C97-416B-A29C-D8A86D40139E}"/>
  <bookViews>
    <workbookView xWindow="38280" yWindow="-120" windowWidth="38640" windowHeight="21240" tabRatio="769" xr2:uid="{00000000-000D-0000-FFFF-FFFF00000000}"/>
  </bookViews>
  <sheets>
    <sheet name="OFWO Table 1.1 " sheetId="64" r:id="rId1"/>
    <sheet name="OFWO Table 1.2" sheetId="5" r:id="rId2"/>
    <sheet name="OFWO Table 2.1.1" sheetId="6" r:id="rId3"/>
    <sheet name="OFWO Table 3.1" sheetId="45" r:id="rId4"/>
    <sheet name="OFWO Table 3.2" sheetId="48" r:id="rId5"/>
    <sheet name="OFWO Table 3.3" sheetId="50" r:id="rId6"/>
    <sheet name="OFWO Table 3.4" sheetId="51" r:id="rId7"/>
    <sheet name="OFWO Table 3.5" sheetId="53" r:id="rId8"/>
    <sheet name="OFWO Table 3.6" sheetId="54" r:id="rId9"/>
    <sheet name="OFWO Table 3.7" sheetId="55" r:id="rId10"/>
    <sheet name="OFWO Table 3.8" sheetId="56" r:id="rId11"/>
    <sheet name="OFWO Table 3.9" sheetId="58" r:id="rId12"/>
  </sheets>
  <definedNames>
    <definedName name="_xlnm.Print_Area" localSheetId="0">'OFWO Table 1.1 '!$A$1:$C$24</definedName>
    <definedName name="_xlnm.Print_Area" localSheetId="2">'OFWO Table 2.1.1'!$A$1:$F$16</definedName>
    <definedName name="_xlnm.Print_Area" localSheetId="3">'OFWO Table 3.1'!$A$1:$F$34</definedName>
    <definedName name="_xlnm.Print_Area" localSheetId="4">'OFWO Table 3.2'!$A$1:$F$36</definedName>
    <definedName name="_xlnm.Print_Area" localSheetId="5">'OFWO Table 3.3'!$A$1:$E$17</definedName>
    <definedName name="_xlnm.Print_Area" localSheetId="6">'OFWO Table 3.4'!$A$1:$F$35</definedName>
    <definedName name="_xlnm.Print_Area" localSheetId="7">'OFWO Table 3.5'!$A$1:$F$18</definedName>
    <definedName name="_xlnm.Print_Area" localSheetId="8">'OFWO Table 3.6'!$A$1:$E$25</definedName>
    <definedName name="_xlnm.Print_Area" localSheetId="9">'OFWO Table 3.7'!$A$1:$F$16</definedName>
    <definedName name="_xlnm.Print_Area" localSheetId="10">'OFWO Table 3.8'!$A$1:$F$11</definedName>
    <definedName name="_xlnm.Print_Area" localSheetId="11">'OFWO Table 3.9'!$A$1:$F$20</definedName>
    <definedName name="Z_02EC4555_5648_4529_98EC_3FB6B89B867F_.wvu.PrintArea" localSheetId="3" hidden="1">'OFWO Table 3.1'!$A$1:$F$34</definedName>
    <definedName name="Z_02EC4555_5648_4529_98EC_3FB6B89B867F_.wvu.PrintArea" localSheetId="4" hidden="1">'OFWO Table 3.2'!$A$1:$F$36</definedName>
    <definedName name="Z_02EC4555_5648_4529_98EC_3FB6B89B867F_.wvu.PrintArea" localSheetId="5" hidden="1">'OFWO Table 3.3'!$A$1:$E$15</definedName>
    <definedName name="Z_02EC4555_5648_4529_98EC_3FB6B89B867F_.wvu.PrintArea" localSheetId="6" hidden="1">'OFWO Table 3.4'!$A$1:$F$22</definedName>
    <definedName name="Z_02EC4555_5648_4529_98EC_3FB6B89B867F_.wvu.PrintArea" localSheetId="7" hidden="1">'OFWO Table 3.5'!$A$1:$F$18</definedName>
    <definedName name="Z_02EC4555_5648_4529_98EC_3FB6B89B867F_.wvu.PrintArea" localSheetId="9" hidden="1">'OFWO Table 3.7'!$A$1:$F$17</definedName>
    <definedName name="Z_02EC4555_5648_4529_98EC_3FB6B89B867F_.wvu.PrintArea" localSheetId="10" hidden="1">'OFWO Table 3.8'!$A$1:$F$11</definedName>
    <definedName name="Z_1E4EBAB2_6872_4520_BF8A_226AAF054257_.wvu.PrintArea" localSheetId="3" hidden="1">'OFWO Table 3.1'!#REF!</definedName>
    <definedName name="Z_B25D4AC8_47EB_407B_BE70_8908CEF72BED_.wvu.PrintArea" localSheetId="3" hidden="1">'OFWO Table 3.1'!#REF!</definedName>
    <definedName name="Z_BF9299E5_737A_4E0C_9D41_A753AB534F5C_.wvu.PrintArea" localSheetId="3" hidden="1">'OFWO Table 3.1'!#REF!</definedName>
    <definedName name="Z_BF96F35B_CE86_4EAA_BC56_620191C156ED_.wvu.PrintArea" localSheetId="3" hidden="1">'OFWO Table 3.1'!$A$1:$F$34</definedName>
    <definedName name="Z_BF96F35B_CE86_4EAA_BC56_620191C156ED_.wvu.PrintArea" localSheetId="4" hidden="1">'OFWO Table 3.2'!$A$1:$F$36</definedName>
    <definedName name="Z_BF96F35B_CE86_4EAA_BC56_620191C156ED_.wvu.PrintArea" localSheetId="5" hidden="1">'OFWO Table 3.3'!$A$1:$E$15</definedName>
    <definedName name="Z_BF96F35B_CE86_4EAA_BC56_620191C156ED_.wvu.PrintArea" localSheetId="6" hidden="1">'OFWO Table 3.4'!$A$1:$F$22</definedName>
    <definedName name="Z_BF96F35B_CE86_4EAA_BC56_620191C156ED_.wvu.PrintArea" localSheetId="7" hidden="1">'OFWO Table 3.5'!$A$1:$F$18</definedName>
    <definedName name="Z_BF96F35B_CE86_4EAA_BC56_620191C156ED_.wvu.PrintArea" localSheetId="9" hidden="1">'OFWO Table 3.7'!$A$1:$F$17</definedName>
    <definedName name="Z_BF96F35B_CE86_4EAA_BC56_620191C156ED_.wvu.PrintArea" localSheetId="10" hidden="1">'OFWO Table 3.8'!$A$1:$F$11</definedName>
    <definedName name="Z_BFB02F83_41B1_44AF_A78B_0A94ECFFD68F_.wvu.PrintArea" localSheetId="3" hidden="1">'OFWO Table 3.1'!#REF!</definedName>
    <definedName name="Z_D4786556_5610_4637_8BFC_AE78BCCB000A_.wvu.Cols" localSheetId="6" hidden="1">'OFWO Table 3.4'!#REF!</definedName>
    <definedName name="Z_E17A761E_E232_4B16_B081_29C59F6C978B_.wvu.Cols" localSheetId="6" hidden="1">'OFWO Table 3.4'!#REF!</definedName>
    <definedName name="Z_F0126648_A843_4414_99F0_D623F0487F49_.wvu.PrintArea" localSheetId="3" hidden="1">'OFWO Table 3.1'!$A$1:$F$34</definedName>
    <definedName name="Z_F0126648_A843_4414_99F0_D623F0487F49_.wvu.PrintArea" localSheetId="4" hidden="1">'OFWO Table 3.2'!$A$1:$F$36</definedName>
    <definedName name="Z_F0126648_A843_4414_99F0_D623F0487F49_.wvu.PrintArea" localSheetId="5" hidden="1">'OFWO Table 3.3'!$A$1:$E$15</definedName>
    <definedName name="Z_F0126648_A843_4414_99F0_D623F0487F49_.wvu.PrintArea" localSheetId="6" hidden="1">'OFWO Table 3.4'!$A$1:$F$22</definedName>
    <definedName name="Z_F0126648_A843_4414_99F0_D623F0487F49_.wvu.PrintArea" localSheetId="7" hidden="1">'OFWO Table 3.5'!$A$1:$F$18</definedName>
    <definedName name="Z_F0126648_A843_4414_99F0_D623F0487F49_.wvu.PrintArea" localSheetId="9" hidden="1">'OFWO Table 3.7'!$A$1:$F$17</definedName>
    <definedName name="Z_F0126648_A843_4414_99F0_D623F0487F49_.wvu.PrintArea" localSheetId="10" hidden="1">'OFWO Table 3.8'!$A$1:$F$11</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45" l="1"/>
  <c r="C16" i="45"/>
  <c r="C9" i="45"/>
  <c r="C17" i="45"/>
  <c r="B15" i="45"/>
  <c r="B16" i="45"/>
  <c r="B9" i="45"/>
  <c r="B17" i="45"/>
  <c r="E12" i="54"/>
  <c r="E5" i="54"/>
  <c r="D20" i="54"/>
  <c r="C20" i="54"/>
  <c r="B20" i="54"/>
  <c r="D19" i="54"/>
  <c r="C19" i="54"/>
  <c r="B19" i="54"/>
  <c r="D22" i="54"/>
  <c r="C22" i="54"/>
  <c r="B22" i="54"/>
  <c r="D21" i="54"/>
  <c r="C21" i="54"/>
  <c r="B21" i="54"/>
  <c r="E16" i="54"/>
  <c r="D17" i="54"/>
  <c r="C17" i="54"/>
  <c r="B17" i="54"/>
  <c r="E7" i="54"/>
  <c r="D8" i="54"/>
  <c r="C8" i="54"/>
  <c r="B8" i="54"/>
  <c r="B23" i="54"/>
  <c r="C23" i="54"/>
  <c r="D23" i="54"/>
  <c r="E22" i="54"/>
  <c r="E19" i="54"/>
  <c r="E20" i="54"/>
  <c r="E15" i="54"/>
  <c r="E11" i="54"/>
  <c r="E6" i="54"/>
  <c r="E4" i="54"/>
  <c r="D13" i="54"/>
  <c r="C13" i="54"/>
  <c r="B13" i="54"/>
  <c r="E15" i="45"/>
  <c r="E16" i="45"/>
  <c r="E9" i="45"/>
  <c r="F15" i="45"/>
  <c r="F16" i="45"/>
  <c r="D15" i="45"/>
  <c r="D16" i="45"/>
  <c r="F9" i="45"/>
  <c r="D9" i="45"/>
  <c r="C19" i="45"/>
  <c r="C22" i="45"/>
  <c r="C23" i="45"/>
  <c r="B19" i="45"/>
  <c r="B22" i="45"/>
  <c r="B23" i="45"/>
  <c r="B27" i="45"/>
  <c r="B31" i="45"/>
  <c r="D17" i="45"/>
  <c r="D19" i="45"/>
  <c r="D22" i="45"/>
  <c r="D23" i="45"/>
  <c r="D27" i="45"/>
  <c r="D31" i="45"/>
  <c r="F17" i="45"/>
  <c r="F19" i="45"/>
  <c r="F22" i="45"/>
  <c r="F23" i="45"/>
  <c r="F27" i="45"/>
  <c r="F31" i="45"/>
  <c r="E21" i="54"/>
  <c r="E23" i="54"/>
  <c r="E8" i="54"/>
  <c r="E17" i="54"/>
  <c r="E17" i="45"/>
  <c r="E19" i="45"/>
  <c r="E22" i="45"/>
  <c r="E23" i="45"/>
  <c r="E27" i="45"/>
  <c r="E31" i="45"/>
  <c r="E13" i="54"/>
  <c r="C27" i="45"/>
  <c r="C31" i="45"/>
</calcChain>
</file>

<file path=xl/sharedStrings.xml><?xml version="1.0" encoding="utf-8"?>
<sst xmlns="http://schemas.openxmlformats.org/spreadsheetml/2006/main" count="315" uniqueCount="231">
  <si>
    <t>2022-23 Estimated actual
$'000</t>
  </si>
  <si>
    <t>2023-24 Estimate
$'000</t>
  </si>
  <si>
    <t>Departmental</t>
  </si>
  <si>
    <t>Annual appropriations - ordinary annual services (a)</t>
  </si>
  <si>
    <t xml:space="preserve">    Prior year appropriations available (b)</t>
  </si>
  <si>
    <t xml:space="preserve">    Departmental appropriation (c)</t>
  </si>
  <si>
    <t xml:space="preserve">    s74 External Revenue (d)</t>
  </si>
  <si>
    <t xml:space="preserve">    Departmental capital budget (e)</t>
  </si>
  <si>
    <t>Total departmental resourcing</t>
  </si>
  <si>
    <t>Administered</t>
  </si>
  <si>
    <t xml:space="preserve">Total administered special appropriations </t>
  </si>
  <si>
    <t>Total administered resourcing</t>
  </si>
  <si>
    <t>2022-23</t>
  </si>
  <si>
    <t>2023-24</t>
  </si>
  <si>
    <t>Average staffing level (number)</t>
  </si>
  <si>
    <t>All figures shown above are GST exclusive - these may not match figures in the cash flow statement.</t>
  </si>
  <si>
    <t>Prepared on a resourcing (i.e. appropriations available) basis.</t>
  </si>
  <si>
    <t>(a) Appropriation Bill (No. 1) 2023-24.</t>
  </si>
  <si>
    <t>Other</t>
  </si>
  <si>
    <t>Part 1: Measures announced since the 2022-23 October Budget</t>
  </si>
  <si>
    <t>Program</t>
  </si>
  <si>
    <t>2022-23
$'000</t>
  </si>
  <si>
    <t>2023-24
$'000</t>
  </si>
  <si>
    <t>2024-25
$'000</t>
  </si>
  <si>
    <t>2025-26
$'000</t>
  </si>
  <si>
    <t>2026-27
$'000</t>
  </si>
  <si>
    <t xml:space="preserve">Total </t>
  </si>
  <si>
    <t>Total</t>
  </si>
  <si>
    <t>Departmental payment</t>
  </si>
  <si>
    <t>Total payment measures</t>
  </si>
  <si>
    <t>Prepared on a Government Finance Statistics (Underlying Cash) basis. Figures displayed as a negative (-) represent a decrease in funds and a positive (+) represent an increase in funds.</t>
  </si>
  <si>
    <t>2023-24
Budget
$'000</t>
  </si>
  <si>
    <t>2024-25 Forward estimate
$'000</t>
  </si>
  <si>
    <t>2025-26 Forward estimate
$'000</t>
  </si>
  <si>
    <t>2026-27
Forward estimate
$'000</t>
  </si>
  <si>
    <t>Departmental expenses</t>
  </si>
  <si>
    <t>Departmental appropriation</t>
  </si>
  <si>
    <t>s74 External Revenue (a)</t>
  </si>
  <si>
    <t>Expenses not requiring
  appropriation in the Budget
  year (b)</t>
  </si>
  <si>
    <t>Departmental total</t>
  </si>
  <si>
    <t>Total expenses for program 1.1</t>
  </si>
  <si>
    <t>Note: Departmental appropriation splits and totals are indicative estimates and may change in the course of the budget year as government priorities change.</t>
  </si>
  <si>
    <t>Revenue from Government</t>
  </si>
  <si>
    <t>Fees and fines</t>
  </si>
  <si>
    <t>Rental income</t>
  </si>
  <si>
    <t>EXPENSES</t>
  </si>
  <si>
    <t>Employee benefits</t>
  </si>
  <si>
    <t>Suppliers</t>
  </si>
  <si>
    <t>Finance costs</t>
  </si>
  <si>
    <t>Total expenses</t>
  </si>
  <si>
    <t>OTHER COMPREHENSIVE INCOME</t>
  </si>
  <si>
    <t xml:space="preserve">Total other comprehensive income </t>
  </si>
  <si>
    <t>Total comprehensive income</t>
  </si>
  <si>
    <t>Total comprehensive income/(loss)
  - as per statement of
  Comprehensive Income</t>
  </si>
  <si>
    <t>plus: depreciation/amortisation
  expenses for ROU assets (b)</t>
  </si>
  <si>
    <t>less: lease principal repayments (b)</t>
  </si>
  <si>
    <t>Net Cash Operating Surplus/ (Deficit)</t>
  </si>
  <si>
    <t>Prepared on Australian Accounting Standards basis.</t>
  </si>
  <si>
    <t>(b) Applies leases under AASB 16 Leases.</t>
  </si>
  <si>
    <t xml:space="preserve">Grants </t>
  </si>
  <si>
    <t>Depreciation and amortisation (a)</t>
  </si>
  <si>
    <t xml:space="preserve">LESS: </t>
  </si>
  <si>
    <t>OWN-SOURCE INCOME</t>
  </si>
  <si>
    <t>Own-source revenue</t>
  </si>
  <si>
    <t>Sale of goods and rendering of
  services</t>
  </si>
  <si>
    <t>Total own-source revenue</t>
  </si>
  <si>
    <t>Total own-source income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</si>
  <si>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</si>
  <si>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</si>
  <si>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</si>
  <si>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</si>
  <si>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</si>
  <si>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plus: depreciation/amortisation of assets
  funded through appropriations
  (departmental capital budget funding
  and/or equity injections) (a)</t>
  </si>
  <si>
    <t xml:space="preserve">Prepared on Australian Accounting Standards basis. </t>
  </si>
  <si>
    <t>Table 3.2: Budgeted departmental balance sheet (as at 30 June)</t>
  </si>
  <si>
    <t>ASSETS</t>
  </si>
  <si>
    <t>Financial assets</t>
  </si>
  <si>
    <r>
      <t xml:space="preserve">Cash </t>
    </r>
    <r>
      <rPr>
        <sz val="8"/>
        <rFont val="Arial"/>
        <family val="2"/>
      </rPr>
      <t>and cash equivalents</t>
    </r>
  </si>
  <si>
    <t>Trade and other receivables</t>
  </si>
  <si>
    <t>Other financial assets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</si>
  <si>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</si>
  <si>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</si>
  <si>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</si>
  <si>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</si>
  <si>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</si>
  <si>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</si>
  <si>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</si>
  <si>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</si>
  <si>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</si>
  <si>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</si>
  <si>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</si>
  <si>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</si>
  <si>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</si>
  <si>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</si>
  <si>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</si>
  <si>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</si>
  <si>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</si>
  <si>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</si>
  <si>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</si>
  <si>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</si>
  <si>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</si>
  <si>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</si>
  <si>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</si>
  <si>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</si>
  <si>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</si>
  <si>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</si>
  <si>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</si>
  <si>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 xml:space="preserve">*Equity is the residual interest in assets after the deduction of liabilities. </t>
  </si>
  <si>
    <t>Retained
earnings
$'000</t>
  </si>
  <si>
    <t>Asset
revaluation
reserve
$'000</t>
  </si>
  <si>
    <t>Contributed
equity/
capital
$'000</t>
  </si>
  <si>
    <t>Total
equity 
$'000</t>
  </si>
  <si>
    <t>Opening balance as at 1 July 2023</t>
  </si>
  <si>
    <t>Balance carried forward from
  previous period</t>
  </si>
  <si>
    <t>Adjusted opening balance</t>
  </si>
  <si>
    <t>Comprehensive income</t>
  </si>
  <si>
    <t>Surplus/(deficit) for the period</t>
  </si>
  <si>
    <t>of which:</t>
  </si>
  <si>
    <t>Attributable to the Australian
  Government</t>
  </si>
  <si>
    <t>Transactions with owners</t>
  </si>
  <si>
    <t>Contributions by owners</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</si>
  <si>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</si>
  <si>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</si>
  <si>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</si>
  <si>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</si>
  <si>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</si>
  <si>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</si>
  <si>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</si>
  <si>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</si>
  <si>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</si>
  <si>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</si>
  <si>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</si>
  <si>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</si>
  <si>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</si>
  <si>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Interest payments on lease liability</t>
  </si>
  <si>
    <t>Total cash used</t>
  </si>
  <si>
    <t>INVESTING ACTIVITIES</t>
  </si>
  <si>
    <t>Purchase of property, plant and
  equipment and intangibles</t>
  </si>
  <si>
    <t>FINANCING ACTIVITIES</t>
  </si>
  <si>
    <t>Principal payments on lease liability</t>
  </si>
  <si>
    <t>Net cash from/(used by)
  financing activities</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</si>
  <si>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</si>
  <si>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</si>
  <si>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</si>
  <si>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</si>
  <si>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</si>
  <si>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</si>
  <si>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</si>
  <si>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</si>
  <si>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</si>
  <si>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</si>
  <si>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TOTAL</t>
  </si>
  <si>
    <t>RECONCILIATION OF CASH USED
  TO ACQUIRE ASSETS TO ASSET
  MOVEMENT TABLE</t>
  </si>
  <si>
    <t>Total purchases</t>
  </si>
  <si>
    <t>Total cash used to acquire assets</t>
  </si>
  <si>
    <t>Table 3.6:  Statement of departmental asset movements (Budget year 2023-24)</t>
  </si>
  <si>
    <t>Buildings
$'000</t>
  </si>
  <si>
    <t>Other
property,
plant and
equipment
$'000</t>
  </si>
  <si>
    <t>Total
$'000</t>
  </si>
  <si>
    <t>As at 1 July 2023</t>
  </si>
  <si>
    <t xml:space="preserve">Gross book value </t>
  </si>
  <si>
    <t>Gross book value - ROU assets</t>
  </si>
  <si>
    <t>Accumulated depreciation/
amortisation and impairment</t>
  </si>
  <si>
    <t>Opening net book balance</t>
  </si>
  <si>
    <t>Capital asset additions</t>
  </si>
  <si>
    <t>Estimated expenditure on new
  or replacement assets</t>
  </si>
  <si>
    <t>By purchase - appropriation equity (a)</t>
  </si>
  <si>
    <t>By purchase - appropriation equity - 
  ROU assets</t>
  </si>
  <si>
    <t>Total additions</t>
  </si>
  <si>
    <t>Other movements</t>
  </si>
  <si>
    <t>Depreciation/amortisation expense</t>
  </si>
  <si>
    <t>Depreciation/amortisation on 
 ROU assets</t>
  </si>
  <si>
    <t>Total other movements</t>
  </si>
  <si>
    <t>As at 30 June 2024</t>
  </si>
  <si>
    <t>Gross book value</t>
  </si>
  <si>
    <t>Accumulated depreciation/
  amortisation and impairment</t>
  </si>
  <si>
    <t>Accumulated depreciation/amortisation and impairment - ROU assets</t>
  </si>
  <si>
    <t>Closing net book balance</t>
  </si>
  <si>
    <t>(a) 'Appropriation equity' refers to equity injections appropriations provided through Appropriation Bill (No. 2) 2023-24, including Collection Development Acquisition Budget.</t>
  </si>
  <si>
    <t>Table 3.7:  Schedule of budgeted income and expenses administered on behalf of Government (for the period ended 30 June)</t>
  </si>
  <si>
    <t>Total expenses administered on
  behalf of Government</t>
  </si>
  <si>
    <t>LESS:</t>
  </si>
  <si>
    <t>Non-taxation revenue</t>
  </si>
  <si>
    <t>Total non-taxation revenue</t>
  </si>
  <si>
    <t>Total own-source revenue
  administered on behalf of
  Government</t>
  </si>
  <si>
    <t>Total own-sourced income
  administered on behalf of
  Government</t>
  </si>
  <si>
    <t>Table 3.8:  Schedule of budgeted assets and liabilities administered on behalf of Government (as at 30 June)</t>
  </si>
  <si>
    <t xml:space="preserve">ASSETS </t>
  </si>
  <si>
    <t>Cash and cash equivalents</t>
  </si>
  <si>
    <t>Total assets administered on
  behalf of Government</t>
  </si>
  <si>
    <t xml:space="preserve">Table 3.9: Schedule of budgeted administered cash flows (for the period ended 30 June)  </t>
  </si>
  <si>
    <t>Sales of goods and rendering of
  services</t>
  </si>
  <si>
    <t>Cash from Official Public Account for:</t>
  </si>
  <si>
    <t>- Appropriations</t>
  </si>
  <si>
    <t>Total cash from Official Public Account</t>
  </si>
  <si>
    <t>Cash to Official Public Account for:</t>
  </si>
  <si>
    <t>- Transfers to other entities 
  (Finance - Whole of
  Government)</t>
  </si>
  <si>
    <t>Total cash to Official Public Account</t>
  </si>
  <si>
    <t>Cash and cash equivalents at
  end of reporting period</t>
  </si>
  <si>
    <t>Total resourcing for Fair Work Ombudsman</t>
  </si>
  <si>
    <t>Total departmental annual appropriations</t>
  </si>
  <si>
    <t>Table 2.1.1:  Budgeted expenses for Outcome 1</t>
  </si>
  <si>
    <t>Net cash from operating activities</t>
  </si>
  <si>
    <t>Net cash used by investing activities</t>
  </si>
  <si>
    <t>Funded by capital appropriation -
  DCB (a)</t>
  </si>
  <si>
    <t>Funded internally from departmental
  resources (b)</t>
  </si>
  <si>
    <t>(a) Includes purchases from current and previous years' DCBs.</t>
  </si>
  <si>
    <t>Net increase in cash
  held</t>
  </si>
  <si>
    <t>Outcome 1: Compliance with workplace relations legislation through advice and, where necessary, enforcement.</t>
  </si>
  <si>
    <t>Program 1.1: Education Services and Compliance Activities - To educate employers, employees, organisations and contractors about the workplace relations system and to ensure compliance with workplace laws.</t>
  </si>
  <si>
    <t>Restructure</t>
  </si>
  <si>
    <t>Payment measures</t>
  </si>
  <si>
    <t>(c) Excludes Departmental capital budget (DCB).</t>
  </si>
  <si>
    <t>(e) Departmental capital budgets are not separately identified in Appropriation Bill (No. 1) and form part of ordinary annual services items. Please refer to Table 3.5 Departmental capital budget statement for further details. For accounting purposes, this amount has been designated as a 'contribution by owner'.</t>
  </si>
  <si>
    <t>(b) Expenses not requiring appropriation in the budget year are made up of depreciation expenses, amortisation expenses, make good expenses and audit fees.</t>
  </si>
  <si>
    <r>
      <t xml:space="preserve">(b) Excludes $26.351m subject to administrative quarantine by Finance or withheld under s51 of the </t>
    </r>
    <r>
      <rPr>
        <i/>
        <sz val="8"/>
        <color indexed="8"/>
        <rFont val="Arial"/>
        <family val="2"/>
      </rPr>
      <t>Public Governance, Performance and Accountability Act 2013</t>
    </r>
    <r>
      <rPr>
        <sz val="8"/>
        <color rgb="FF000000"/>
        <rFont val="Arial"/>
        <family val="2"/>
      </rPr>
      <t xml:space="preserve"> (PGPA Act).</t>
    </r>
  </si>
  <si>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(DCB) provided through Bill 1 equity appropriations. For information regarding DCBs, please refer to Table 3.5 Departmental capital budget statement.</t>
  </si>
  <si>
    <t>Departmental capital budget (DCB)</t>
  </si>
  <si>
    <t>Surplus/(deficit) before income tax</t>
  </si>
  <si>
    <t>Surplus/(deficit) after income tax</t>
  </si>
  <si>
    <t>Computer
software
and
intangibles
$'000</t>
  </si>
  <si>
    <t>Employment and Workplace Relations – reprioritisation</t>
  </si>
  <si>
    <t>Enhancing Pacific Engagement (a)</t>
  </si>
  <si>
    <r>
      <t>(a)</t>
    </r>
    <r>
      <rPr>
        <sz val="7"/>
        <color rgb="FF000000"/>
        <rFont val="Times New Roman"/>
        <family val="1"/>
      </rPr>
      <t> </t>
    </r>
    <r>
      <rPr>
        <sz val="8"/>
        <color theme="1"/>
        <rFont val="Arial"/>
        <family val="2"/>
      </rPr>
      <t xml:space="preserve">The lead entity for measure titled </t>
    </r>
    <r>
      <rPr>
        <i/>
        <sz val="8"/>
        <color theme="1"/>
        <rFont val="Arial"/>
        <family val="2"/>
      </rPr>
      <t>Enhancing Pacific Engagement</t>
    </r>
    <r>
      <rPr>
        <sz val="8"/>
        <color theme="1"/>
        <rFont val="Arial"/>
        <family val="2"/>
      </rPr>
      <t xml:space="preserve"> is the Department of Foreign Affairs and Trade. The full measure description and package details appear in Budget Paper No. 2 under the Foreign Affairs and Trade portfolio.</t>
    </r>
  </si>
  <si>
    <t>Table 3.3:  Departmental statement of changes in equity — summary of movement
 (Budget year 2023-24)</t>
  </si>
  <si>
    <t>(d) Estimated External Revenue receipts under section 74 of the PGPA Act.</t>
  </si>
  <si>
    <t>(a) Estimated expenses incurred in relation to receipts retained under section 74 of the PGPA Act.</t>
  </si>
  <si>
    <t xml:space="preserve">(b) Includes the following section 74 external receipts:
- sponsorship, subsidy, gifts or similar contribution;
- internally developed assets; and
- proceeds from the sale of assets. </t>
  </si>
  <si>
    <t>Table 1.1:Office of the Fair Work Ombudsman resource statement - Budget estimates for 2023-24 as at May Budget 2023</t>
  </si>
  <si>
    <t>Table 1.2:  Office of the Fair Work Ombudsman 2023-24 Budget measures</t>
  </si>
  <si>
    <t>Table 3.1:  Comprehensive income statement (showing net cost of services) (for the period ended 
30 June)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</si>
</sst>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2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i/>
      <sz val="8"/>
      <color indexed="8"/>
      <name val="Arial"/>
      <family val="2"/>
    </font>
    <font>
      <b/>
      <i/>
      <sz val="8"/>
      <color indexed="8"/>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i/>
      <sz val="8"/>
      <color theme="1"/>
      <name val="Arial"/>
      <family val="2"/>
    </font>
    <font>
      <sz val="8"/>
      <color rgb="FF000000"/>
      <name val="Arial"/>
      <family val="2"/>
    </font>
    <font>
      <sz val="7"/>
      <color rgb="FF000000"/>
      <name val="Times New Roman"/>
      <family val="1"/>
    </font>
    <font>
      <sz val="8"/>
      <color indexed="8"/>
      <name val="Arial"/>
      <family val="1"/>
      <charset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0" fillId="0" borderId="0"/>
  </cellStyleXfs>
  <cellXfs count="286">
    <xf numFmtId="0" fontId="0" fillId="0" borderId="0" xfId="0"/>
    <xf numFmtId="3" fontId="6" fillId="0" borderId="0" xfId="1" applyNumberFormat="1" applyFont="1" applyBorder="1" applyAlignment="1">
      <alignment vertical="center"/>
    </xf>
    <xf numFmtId="0" fontId="10" fillId="0" borderId="0" xfId="3" applyFont="1" applyAlignment="1">
      <alignment vertical="center"/>
    </xf>
    <xf numFmtId="0" fontId="12" fillId="0" borderId="0" xfId="3" applyFont="1" applyAlignment="1">
      <alignment vertical="center"/>
    </xf>
    <xf numFmtId="0" fontId="10" fillId="0" borderId="0" xfId="3" applyFont="1" applyAlignment="1">
      <alignment horizontal="left" vertical="center"/>
    </xf>
    <xf numFmtId="0" fontId="6" fillId="0" borderId="0" xfId="3" applyFont="1" applyAlignment="1">
      <alignment horizontal="left" vertical="center" indent="1"/>
    </xf>
    <xf numFmtId="0" fontId="12" fillId="0" borderId="0" xfId="3" applyFont="1" applyAlignment="1">
      <alignment horizontal="left" vertical="center"/>
    </xf>
    <xf numFmtId="0" fontId="3" fillId="0" borderId="0" xfId="3"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5" applyNumberFormat="1" applyFont="1"/>
    <xf numFmtId="165" fontId="15" fillId="0" borderId="0" xfId="5" applyNumberFormat="1" applyFont="1"/>
    <xf numFmtId="165" fontId="3" fillId="0" borderId="0" xfId="5" applyNumberFormat="1" applyFont="1"/>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1" xfId="1" applyNumberFormat="1" applyFont="1" applyBorder="1" applyAlignment="1">
      <alignment vertical="center"/>
    </xf>
    <xf numFmtId="165" fontId="6" fillId="3" borderId="1" xfId="1" applyNumberFormat="1" applyFont="1" applyFill="1" applyBorder="1" applyAlignment="1">
      <alignment vertical="center"/>
    </xf>
    <xf numFmtId="165" fontId="6" fillId="0" borderId="3" xfId="1" applyNumberFormat="1" applyFont="1" applyBorder="1" applyAlignment="1">
      <alignment vertical="center"/>
    </xf>
    <xf numFmtId="165" fontId="6" fillId="0" borderId="0" xfId="2" applyNumberFormat="1" applyFont="1" applyBorder="1" applyAlignment="1">
      <alignment vertical="center"/>
    </xf>
    <xf numFmtId="165" fontId="4" fillId="0" borderId="0" xfId="4" applyNumberFormat="1" applyFont="1" applyAlignment="1">
      <alignment vertical="center"/>
    </xf>
    <xf numFmtId="165" fontId="7" fillId="0" borderId="0" xfId="4" applyNumberFormat="1" applyFont="1"/>
    <xf numFmtId="166" fontId="4" fillId="0" borderId="0" xfId="4" applyNumberFormat="1" applyFont="1"/>
    <xf numFmtId="166" fontId="4" fillId="0" borderId="0" xfId="4" applyNumberFormat="1" applyFont="1" applyAlignment="1">
      <alignment horizontal="center"/>
    </xf>
    <xf numFmtId="165" fontId="4" fillId="0" borderId="0" xfId="7" applyNumberFormat="1" applyFont="1">
      <alignment vertical="center"/>
    </xf>
    <xf numFmtId="165" fontId="10" fillId="0" borderId="0" xfId="7" applyNumberFormat="1" applyFont="1">
      <alignment vertical="center"/>
    </xf>
    <xf numFmtId="165" fontId="6" fillId="0" borderId="0" xfId="7" applyNumberFormat="1" applyFont="1">
      <alignmen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4" fillId="0" borderId="0" xfId="3" applyNumberFormat="1" applyFont="1" applyAlignment="1">
      <alignment horizontal="left" vertical="center" indent="1"/>
    </xf>
    <xf numFmtId="165" fontId="6" fillId="0" borderId="3" xfId="7" applyNumberFormat="1" applyFont="1" applyBorder="1">
      <alignment vertical="center"/>
    </xf>
    <xf numFmtId="165" fontId="3" fillId="0" borderId="0" xfId="7" applyNumberFormat="1" applyFont="1">
      <alignment vertical="center"/>
    </xf>
    <xf numFmtId="165" fontId="4" fillId="0" borderId="0" xfId="4" applyNumberFormat="1" applyFont="1"/>
    <xf numFmtId="165" fontId="6" fillId="0" borderId="0" xfId="9" applyNumberFormat="1" applyFont="1" applyAlignment="1">
      <alignment vertical="center"/>
    </xf>
    <xf numFmtId="165" fontId="10" fillId="0" borderId="0" xfId="9" applyNumberFormat="1" applyFont="1" applyAlignment="1">
      <alignment vertical="center"/>
    </xf>
    <xf numFmtId="165" fontId="10" fillId="0" borderId="0" xfId="3" applyNumberFormat="1" applyFont="1" applyAlignment="1">
      <alignment horizontal="left" vertical="center"/>
    </xf>
    <xf numFmtId="165" fontId="10" fillId="0" borderId="0" xfId="3" applyNumberFormat="1" applyFont="1" applyAlignment="1">
      <alignment vertical="center"/>
    </xf>
    <xf numFmtId="165" fontId="10" fillId="0" borderId="0" xfId="4" applyNumberFormat="1" applyFont="1" applyAlignment="1">
      <alignment vertical="center"/>
    </xf>
    <xf numFmtId="165" fontId="12" fillId="0" borderId="4" xfId="1" applyNumberFormat="1" applyFont="1" applyBorder="1" applyAlignment="1">
      <alignment vertical="center"/>
    </xf>
    <xf numFmtId="165" fontId="10"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4" fontId="10" fillId="0" borderId="4" xfId="1" applyNumberFormat="1" applyFont="1" applyBorder="1" applyAlignment="1">
      <alignment vertical="center"/>
    </xf>
    <xf numFmtId="164" fontId="10" fillId="3" borderId="4" xfId="1" applyNumberFormat="1" applyFont="1" applyFill="1" applyBorder="1" applyAlignment="1">
      <alignment vertical="center"/>
    </xf>
    <xf numFmtId="164" fontId="12" fillId="0" borderId="4" xfId="1" applyNumberFormat="1" applyFont="1" applyBorder="1" applyAlignment="1">
      <alignment vertical="center"/>
    </xf>
    <xf numFmtId="164" fontId="12" fillId="3" borderId="4" xfId="1" applyNumberFormat="1" applyFont="1" applyFill="1" applyBorder="1" applyAlignment="1">
      <alignment vertical="center"/>
    </xf>
    <xf numFmtId="164" fontId="10" fillId="0" borderId="2" xfId="1" applyNumberFormat="1" applyFont="1" applyBorder="1" applyAlignment="1">
      <alignment vertical="center"/>
    </xf>
    <xf numFmtId="164" fontId="10" fillId="3" borderId="2" xfId="1" applyNumberFormat="1" applyFont="1" applyFill="1" applyBorder="1" applyAlignment="1">
      <alignment vertical="center"/>
    </xf>
    <xf numFmtId="165" fontId="6" fillId="0" borderId="0" xfId="3" applyNumberFormat="1" applyFont="1" applyAlignment="1">
      <alignment horizontal="left" vertical="center" indent="1"/>
    </xf>
    <xf numFmtId="165" fontId="6" fillId="0" borderId="0" xfId="3" applyNumberFormat="1" applyFont="1" applyAlignment="1">
      <alignment horizontal="left" vertical="center" indent="2"/>
    </xf>
    <xf numFmtId="165" fontId="12" fillId="0" borderId="0" xfId="3" applyNumberFormat="1" applyFont="1" applyAlignment="1">
      <alignment horizontal="left" vertical="center"/>
    </xf>
    <xf numFmtId="165" fontId="12" fillId="3" borderId="4" xfId="1" applyNumberFormat="1" applyFont="1" applyFill="1" applyBorder="1" applyAlignment="1">
      <alignment vertical="center"/>
    </xf>
    <xf numFmtId="165" fontId="0" fillId="0" borderId="0" xfId="0" applyNumberFormat="1"/>
    <xf numFmtId="165" fontId="12" fillId="0" borderId="3" xfId="1" applyNumberFormat="1" applyFont="1" applyBorder="1" applyAlignment="1">
      <alignment vertical="center"/>
    </xf>
    <xf numFmtId="165" fontId="12" fillId="0" borderId="0" xfId="3" applyNumberFormat="1" applyFont="1" applyAlignment="1">
      <alignment vertical="center"/>
    </xf>
    <xf numFmtId="165" fontId="12" fillId="3" borderId="3" xfId="1" applyNumberFormat="1" applyFont="1" applyFill="1" applyBorder="1" applyAlignment="1">
      <alignment vertical="center"/>
    </xf>
    <xf numFmtId="165" fontId="19" fillId="0" borderId="0" xfId="5" applyNumberFormat="1" applyFont="1"/>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2" fillId="0" borderId="0" xfId="9" applyNumberFormat="1" applyFont="1" applyAlignment="1">
      <alignment vertical="center"/>
    </xf>
    <xf numFmtId="165" fontId="10" fillId="0" borderId="0" xfId="9" applyNumberFormat="1" applyFont="1" applyAlignment="1">
      <alignment horizontal="left" vertical="center"/>
    </xf>
    <xf numFmtId="0" fontId="3" fillId="0" borderId="0" xfId="4" applyFont="1"/>
    <xf numFmtId="0" fontId="4" fillId="0" borderId="0" xfId="4" applyFont="1"/>
    <xf numFmtId="166" fontId="4" fillId="3" borderId="0" xfId="4" applyNumberFormat="1" applyFont="1" applyFill="1"/>
    <xf numFmtId="165" fontId="4" fillId="0" borderId="0" xfId="3" applyNumberFormat="1" applyFont="1" applyAlignment="1">
      <alignment horizontal="left" vertical="center" wrapText="1" indent="1"/>
    </xf>
    <xf numFmtId="165" fontId="4" fillId="0" borderId="0" xfId="4" applyNumberFormat="1" applyFont="1" applyAlignment="1">
      <alignment vertical="top" wrapText="1"/>
    </xf>
    <xf numFmtId="165" fontId="10" fillId="0" borderId="0" xfId="9" applyNumberFormat="1" applyFont="1" applyAlignment="1">
      <alignment vertical="center" wrapText="1"/>
    </xf>
    <xf numFmtId="0" fontId="10"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2" fillId="0" borderId="0" xfId="9" applyFont="1" applyAlignment="1">
      <alignment vertical="center"/>
    </xf>
    <xf numFmtId="165" fontId="10" fillId="0" borderId="0" xfId="9" applyNumberFormat="1" applyFont="1" applyAlignment="1">
      <alignment horizontal="left" vertical="center" wrapText="1"/>
    </xf>
    <xf numFmtId="165" fontId="12" fillId="0" borderId="0" xfId="9" applyNumberFormat="1" applyFont="1" applyAlignment="1">
      <alignment horizontal="left" vertical="center" wrapText="1"/>
    </xf>
    <xf numFmtId="165" fontId="6" fillId="0" borderId="0" xfId="0" applyNumberFormat="1" applyFont="1" applyAlignment="1">
      <alignment horizontal="left" vertical="center" indent="2"/>
    </xf>
    <xf numFmtId="165" fontId="4" fillId="2" borderId="0" xfId="5" applyNumberFormat="1" applyFont="1" applyFill="1"/>
    <xf numFmtId="165" fontId="13" fillId="0" borderId="0" xfId="9" applyNumberFormat="1" applyFont="1" applyAlignment="1">
      <alignment vertical="center"/>
    </xf>
    <xf numFmtId="0" fontId="4" fillId="0" borderId="8" xfId="4" applyFont="1" applyBorder="1"/>
    <xf numFmtId="0" fontId="4" fillId="3" borderId="7" xfId="4" applyFont="1" applyFill="1" applyBorder="1" applyAlignment="1">
      <alignment horizontal="right" wrapText="1"/>
    </xf>
    <xf numFmtId="165" fontId="10" fillId="0" borderId="2" xfId="1" applyNumberFormat="1" applyFont="1" applyBorder="1" applyAlignment="1">
      <alignment vertical="center"/>
    </xf>
    <xf numFmtId="165" fontId="10" fillId="3" borderId="2" xfId="1" applyNumberFormat="1" applyFont="1" applyFill="1" applyBorder="1" applyAlignment="1">
      <alignment vertical="center"/>
    </xf>
    <xf numFmtId="165" fontId="4" fillId="0" borderId="8" xfId="0" applyNumberFormat="1" applyFont="1" applyBorder="1" applyAlignment="1">
      <alignment wrapText="1"/>
    </xf>
    <xf numFmtId="165" fontId="3" fillId="0" borderId="8"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10" fillId="0" borderId="0" xfId="9" applyNumberFormat="1" applyFont="1" applyAlignment="1">
      <alignment vertical="top"/>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8" xfId="9" applyNumberFormat="1" applyFont="1" applyBorder="1" applyAlignment="1">
      <alignment horizontal="right" vertical="center"/>
    </xf>
    <xf numFmtId="165" fontId="10" fillId="0" borderId="0" xfId="3" applyNumberFormat="1" applyFont="1" applyAlignment="1">
      <alignment horizontal="left" vertical="center" wrapText="1"/>
    </xf>
    <xf numFmtId="165" fontId="15" fillId="0" borderId="0" xfId="5" applyNumberFormat="1" applyFont="1" applyAlignment="1">
      <alignment wrapText="1"/>
    </xf>
    <xf numFmtId="165" fontId="11" fillId="0" borderId="0" xfId="3" applyNumberFormat="1" applyFont="1" applyAlignment="1">
      <alignment horizontal="left" vertical="center" wrapText="1" indent="2"/>
    </xf>
    <xf numFmtId="165" fontId="6" fillId="0" borderId="0" xfId="3" quotePrefix="1" applyNumberFormat="1" applyFont="1" applyAlignment="1">
      <alignment horizontal="left" vertical="center" indent="3"/>
    </xf>
    <xf numFmtId="165" fontId="6" fillId="0" borderId="0" xfId="3" quotePrefix="1" applyNumberFormat="1" applyFont="1" applyAlignment="1">
      <alignment horizontal="left" vertical="center" wrapText="1" indent="3"/>
    </xf>
    <xf numFmtId="0" fontId="3" fillId="0" borderId="0" xfId="3"/>
    <xf numFmtId="165" fontId="10" fillId="0" borderId="7" xfId="1" applyNumberFormat="1" applyFont="1" applyBorder="1" applyAlignment="1">
      <alignment vertical="center"/>
    </xf>
    <xf numFmtId="165" fontId="10" fillId="3" borderId="7" xfId="1" applyNumberFormat="1" applyFont="1" applyFill="1" applyBorder="1" applyAlignment="1">
      <alignment vertical="center"/>
    </xf>
    <xf numFmtId="165" fontId="12" fillId="0" borderId="7" xfId="1" applyNumberFormat="1" applyFont="1" applyBorder="1" applyAlignment="1">
      <alignment vertical="center"/>
    </xf>
    <xf numFmtId="165" fontId="12" fillId="3" borderId="7" xfId="1" applyNumberFormat="1" applyFont="1" applyFill="1" applyBorder="1" applyAlignment="1">
      <alignment vertical="center"/>
    </xf>
    <xf numFmtId="165" fontId="6" fillId="0" borderId="7" xfId="1" applyNumberFormat="1" applyFont="1" applyBorder="1" applyAlignment="1">
      <alignment vertical="center"/>
    </xf>
    <xf numFmtId="165" fontId="6" fillId="3" borderId="7" xfId="1" applyNumberFormat="1" applyFont="1" applyFill="1" applyBorder="1" applyAlignment="1">
      <alignment vertical="center"/>
    </xf>
    <xf numFmtId="165" fontId="10" fillId="0" borderId="5" xfId="1" applyNumberFormat="1" applyFont="1" applyBorder="1" applyAlignment="1">
      <alignment vertical="center"/>
    </xf>
    <xf numFmtId="165" fontId="10" fillId="3" borderId="5" xfId="1" applyNumberFormat="1" applyFont="1" applyFill="1" applyBorder="1" applyAlignment="1">
      <alignment vertical="center"/>
    </xf>
    <xf numFmtId="165" fontId="6" fillId="0" borderId="7" xfId="1" applyNumberFormat="1" applyFont="1" applyFill="1" applyBorder="1" applyAlignment="1">
      <alignment horizontal="right" vertical="center"/>
    </xf>
    <xf numFmtId="165" fontId="6" fillId="3" borderId="7" xfId="1" applyNumberFormat="1" applyFont="1" applyFill="1" applyBorder="1" applyAlignment="1">
      <alignment horizontal="right" vertical="center"/>
    </xf>
    <xf numFmtId="165" fontId="10" fillId="0" borderId="0" xfId="1" applyNumberFormat="1" applyFont="1" applyFill="1" applyBorder="1" applyAlignment="1">
      <alignment horizontal="right" vertical="center"/>
    </xf>
    <xf numFmtId="165" fontId="4" fillId="0" borderId="0" xfId="7" applyNumberFormat="1" applyFont="1" applyAlignment="1">
      <alignment horizontal="left" vertical="center" wrapText="1" indent="1"/>
    </xf>
    <xf numFmtId="165" fontId="3" fillId="0" borderId="0" xfId="3" applyNumberFormat="1" applyAlignment="1">
      <alignment horizontal="left" vertical="center" wrapText="1"/>
    </xf>
    <xf numFmtId="165" fontId="4" fillId="4" borderId="0" xfId="7" applyNumberFormat="1" applyFont="1" applyFill="1">
      <alignment vertical="center"/>
    </xf>
    <xf numFmtId="165" fontId="3" fillId="0" borderId="0" xfId="7" applyNumberFormat="1" applyFont="1" applyAlignment="1">
      <alignment horizontal="right" vertical="center" wrapText="1"/>
    </xf>
    <xf numFmtId="165" fontId="6" fillId="0" borderId="0" xfId="9" applyNumberFormat="1" applyFont="1" applyAlignment="1">
      <alignment horizontal="left" vertical="center" wrapText="1" indent="2"/>
    </xf>
    <xf numFmtId="0" fontId="6" fillId="4" borderId="0" xfId="0" applyFont="1" applyFill="1"/>
    <xf numFmtId="0" fontId="11" fillId="4" borderId="7" xfId="0" applyFont="1" applyFill="1" applyBorder="1" applyAlignment="1">
      <alignment horizontal="right" vertical="top" wrapText="1"/>
    </xf>
    <xf numFmtId="0" fontId="6" fillId="3" borderId="7"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wrapText="1"/>
    </xf>
    <xf numFmtId="0" fontId="12" fillId="4" borderId="0" xfId="0" applyFont="1" applyFill="1" applyAlignment="1">
      <alignment wrapText="1"/>
    </xf>
    <xf numFmtId="0" fontId="10" fillId="4" borderId="0" xfId="0" applyFont="1" applyFill="1" applyAlignment="1">
      <alignment wrapText="1"/>
    </xf>
    <xf numFmtId="0" fontId="6" fillId="4" borderId="0" xfId="0" applyFont="1" applyFill="1" applyAlignment="1">
      <alignment horizontal="left" wrapText="1"/>
    </xf>
    <xf numFmtId="165" fontId="3" fillId="0" borderId="6" xfId="3" applyNumberFormat="1" applyBorder="1" applyAlignment="1">
      <alignment horizontal="left" vertical="center" wrapText="1"/>
    </xf>
    <xf numFmtId="165" fontId="10" fillId="0" borderId="6" xfId="1" applyNumberFormat="1" applyFont="1" applyFill="1" applyBorder="1" applyAlignment="1">
      <alignment horizontal="right" vertical="center"/>
    </xf>
    <xf numFmtId="165" fontId="10" fillId="3" borderId="6" xfId="1" applyNumberFormat="1" applyFont="1" applyFill="1" applyBorder="1" applyAlignment="1">
      <alignment horizontal="right" vertical="center"/>
    </xf>
    <xf numFmtId="165" fontId="3" fillId="0" borderId="6" xfId="7" applyNumberFormat="1" applyFont="1" applyBorder="1">
      <alignment vertical="center"/>
    </xf>
    <xf numFmtId="165" fontId="6" fillId="0" borderId="5" xfId="1" applyNumberFormat="1" applyFont="1" applyFill="1" applyBorder="1" applyAlignment="1">
      <alignment horizontal="right" vertical="center"/>
    </xf>
    <xf numFmtId="165" fontId="4" fillId="3" borderId="5" xfId="7" applyNumberFormat="1" applyFont="1" applyFill="1" applyBorder="1" applyAlignment="1">
      <alignment horizontal="right" vertical="center"/>
    </xf>
    <xf numFmtId="165" fontId="4" fillId="0" borderId="5" xfId="7" applyNumberFormat="1" applyFont="1" applyBorder="1">
      <alignment vertical="center"/>
    </xf>
    <xf numFmtId="0" fontId="4" fillId="0" borderId="0" xfId="4" applyFont="1" applyAlignment="1">
      <alignment horizontal="left" wrapText="1" indent="1"/>
    </xf>
    <xf numFmtId="165" fontId="4" fillId="0" borderId="0" xfId="9" applyNumberFormat="1" applyFont="1" applyAlignment="1">
      <alignment horizontal="left" vertical="top" indent="1"/>
    </xf>
    <xf numFmtId="165" fontId="10" fillId="0" borderId="0" xfId="0" applyNumberFormat="1" applyFont="1" applyAlignment="1">
      <alignment horizontal="right"/>
    </xf>
    <xf numFmtId="165" fontId="10" fillId="3" borderId="0" xfId="0" applyNumberFormat="1" applyFont="1" applyFill="1" applyAlignment="1">
      <alignment horizontal="right"/>
    </xf>
    <xf numFmtId="165" fontId="4" fillId="0" borderId="0" xfId="4" applyNumberFormat="1" applyFont="1" applyAlignment="1">
      <alignment horizontal="left" wrapText="1" indent="1"/>
    </xf>
    <xf numFmtId="165" fontId="6" fillId="0" borderId="9" xfId="9" applyNumberFormat="1" applyFont="1" applyBorder="1" applyAlignment="1">
      <alignment horizontal="right" vertical="top" wrapText="1"/>
    </xf>
    <xf numFmtId="165" fontId="12" fillId="0" borderId="0" xfId="9" applyNumberFormat="1" applyFont="1" applyAlignment="1">
      <alignment horizontal="left" vertical="center"/>
    </xf>
    <xf numFmtId="165" fontId="12" fillId="0" borderId="0" xfId="9" applyNumberFormat="1" applyFont="1" applyAlignment="1">
      <alignment vertical="center" wrapText="1"/>
    </xf>
    <xf numFmtId="165" fontId="12" fillId="0" borderId="4" xfId="1" applyNumberFormat="1" applyFont="1" applyBorder="1" applyAlignment="1"/>
    <xf numFmtId="165" fontId="10" fillId="0" borderId="2" xfId="1" applyNumberFormat="1" applyFont="1" applyBorder="1" applyAlignment="1"/>
    <xf numFmtId="165" fontId="10" fillId="3" borderId="2" xfId="1" applyNumberFormat="1" applyFont="1" applyFill="1" applyBorder="1" applyAlignment="1"/>
    <xf numFmtId="165" fontId="6" fillId="0" borderId="10" xfId="1" applyNumberFormat="1" applyFont="1" applyBorder="1" applyAlignment="1"/>
    <xf numFmtId="165" fontId="6" fillId="3" borderId="10" xfId="1" applyNumberFormat="1" applyFont="1" applyFill="1" applyBorder="1" applyAlignment="1"/>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18" fillId="0" borderId="0" xfId="5" applyNumberFormat="1" applyFont="1" applyAlignment="1">
      <alignment horizontal="left" vertical="center"/>
    </xf>
    <xf numFmtId="165" fontId="3" fillId="0" borderId="0" xfId="5" applyNumberFormat="1" applyFont="1" applyAlignment="1">
      <alignment vertical="center" wrapText="1"/>
    </xf>
    <xf numFmtId="165" fontId="4" fillId="0" borderId="0" xfId="5" applyNumberFormat="1" applyFont="1" applyAlignment="1">
      <alignment vertical="center"/>
    </xf>
    <xf numFmtId="165" fontId="5" fillId="0" borderId="0" xfId="5" applyNumberFormat="1" applyFont="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6" fillId="0" borderId="0" xfId="3" applyNumberFormat="1" applyFont="1" applyAlignment="1">
      <alignment horizontal="left" vertical="center" wrapText="1" indent="2"/>
    </xf>
    <xf numFmtId="165" fontId="11" fillId="0" borderId="0" xfId="3" applyNumberFormat="1" applyFont="1" applyAlignment="1">
      <alignment horizontal="left" vertical="center" wrapText="1" indent="1"/>
    </xf>
    <xf numFmtId="165" fontId="10" fillId="0" borderId="10" xfId="1" applyNumberFormat="1" applyFont="1" applyBorder="1" applyAlignment="1"/>
    <xf numFmtId="165" fontId="10" fillId="3" borderId="10" xfId="1" applyNumberFormat="1" applyFont="1" applyFill="1" applyBorder="1" applyAlignment="1"/>
    <xf numFmtId="165" fontId="11" fillId="0" borderId="3" xfId="1" applyNumberFormat="1" applyFont="1" applyBorder="1" applyAlignment="1"/>
    <xf numFmtId="165" fontId="11" fillId="3" borderId="3" xfId="1" applyNumberFormat="1" applyFont="1" applyFill="1" applyBorder="1" applyAlignment="1"/>
    <xf numFmtId="165" fontId="11" fillId="4" borderId="3" xfId="1" applyNumberFormat="1" applyFont="1" applyFill="1" applyBorder="1" applyAlignment="1"/>
    <xf numFmtId="165" fontId="12" fillId="0" borderId="2" xfId="1" applyNumberFormat="1" applyFont="1" applyBorder="1" applyAlignment="1"/>
    <xf numFmtId="165" fontId="12" fillId="3" borderId="2" xfId="1" applyNumberFormat="1" applyFont="1" applyFill="1" applyBorder="1" applyAlignment="1"/>
    <xf numFmtId="165" fontId="18" fillId="0" borderId="7" xfId="2" applyNumberFormat="1" applyFont="1" applyFill="1" applyBorder="1" applyAlignment="1">
      <alignment vertical="center"/>
    </xf>
    <xf numFmtId="165" fontId="3" fillId="0" borderId="7" xfId="2" applyNumberFormat="1" applyFont="1" applyFill="1" applyBorder="1" applyAlignment="1">
      <alignment vertical="center"/>
    </xf>
    <xf numFmtId="165" fontId="7" fillId="0" borderId="0" xfId="4" applyNumberFormat="1" applyFont="1" applyAlignment="1">
      <alignment vertical="center"/>
    </xf>
    <xf numFmtId="165" fontId="11" fillId="4" borderId="0" xfId="0" applyNumberFormat="1" applyFont="1" applyFill="1" applyAlignment="1">
      <alignment wrapText="1"/>
    </xf>
    <xf numFmtId="165" fontId="6" fillId="3" borderId="0" xfId="0" applyNumberFormat="1" applyFont="1" applyFill="1" applyAlignment="1">
      <alignment wrapText="1"/>
    </xf>
    <xf numFmtId="165" fontId="6" fillId="3" borderId="7" xfId="0" applyNumberFormat="1" applyFont="1" applyFill="1" applyBorder="1" applyAlignment="1">
      <alignment wrapText="1"/>
    </xf>
    <xf numFmtId="165" fontId="10" fillId="3" borderId="7" xfId="0" applyNumberFormat="1" applyFont="1" applyFill="1" applyBorder="1" applyAlignment="1">
      <alignment wrapText="1"/>
    </xf>
    <xf numFmtId="0" fontId="6" fillId="4" borderId="8" xfId="0" applyFont="1" applyFill="1" applyBorder="1" applyAlignment="1">
      <alignment wrapText="1"/>
    </xf>
    <xf numFmtId="165" fontId="12" fillId="4" borderId="7" xfId="0" applyNumberFormat="1" applyFont="1" applyFill="1" applyBorder="1" applyAlignment="1">
      <alignment wrapText="1"/>
    </xf>
    <xf numFmtId="0" fontId="11" fillId="4" borderId="7" xfId="0" applyFont="1" applyFill="1" applyBorder="1" applyAlignment="1">
      <alignment horizontal="right" wrapText="1"/>
    </xf>
    <xf numFmtId="0" fontId="6" fillId="3" borderId="7" xfId="0" applyFont="1" applyFill="1" applyBorder="1" applyAlignment="1">
      <alignment horizontal="right" wrapText="1"/>
    </xf>
    <xf numFmtId="0" fontId="4" fillId="0" borderId="0" xfId="4" applyFont="1" applyAlignment="1">
      <alignment wrapText="1"/>
    </xf>
    <xf numFmtId="165" fontId="4" fillId="0" borderId="0" xfId="4" applyNumberFormat="1" applyFont="1" applyAlignment="1">
      <alignment horizontal="left" vertical="center" wrapText="1" indent="1"/>
    </xf>
    <xf numFmtId="165" fontId="4" fillId="0" borderId="7" xfId="4" applyNumberFormat="1" applyFont="1" applyBorder="1" applyAlignment="1">
      <alignment horizontal="right" vertical="top" wrapText="1"/>
    </xf>
    <xf numFmtId="165" fontId="4" fillId="3" borderId="7" xfId="4" applyNumberFormat="1" applyFont="1" applyFill="1" applyBorder="1" applyAlignment="1">
      <alignment horizontal="right" vertical="top" wrapText="1"/>
    </xf>
    <xf numFmtId="165" fontId="4" fillId="0" borderId="8" xfId="4" applyNumberFormat="1" applyFont="1" applyBorder="1" applyAlignment="1">
      <alignment vertical="center"/>
    </xf>
    <xf numFmtId="165" fontId="3" fillId="0" borderId="0" xfId="4" applyNumberFormat="1" applyFont="1" applyAlignment="1">
      <alignment horizontal="left" wrapText="1" indent="1"/>
    </xf>
    <xf numFmtId="165" fontId="10" fillId="0" borderId="7" xfId="1" applyNumberFormat="1" applyFont="1" applyBorder="1" applyAlignment="1"/>
    <xf numFmtId="165" fontId="10" fillId="3" borderId="7" xfId="1" applyNumberFormat="1" applyFont="1" applyFill="1" applyBorder="1" applyAlignment="1"/>
    <xf numFmtId="0" fontId="4" fillId="0" borderId="7" xfId="4" applyFont="1" applyBorder="1" applyAlignment="1">
      <alignment horizontal="right" wrapText="1"/>
    </xf>
    <xf numFmtId="166" fontId="4" fillId="0" borderId="0" xfId="4" applyNumberFormat="1" applyFont="1" applyAlignment="1">
      <alignment horizontal="right"/>
    </xf>
    <xf numFmtId="165" fontId="11" fillId="4" borderId="7" xfId="0" applyNumberFormat="1" applyFont="1" applyFill="1" applyBorder="1" applyAlignment="1">
      <alignment wrapText="1"/>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10" fillId="0" borderId="7" xfId="7" applyNumberFormat="1" applyFont="1" applyBorder="1" applyAlignment="1">
      <alignment vertical="center" wrapText="1"/>
    </xf>
    <xf numFmtId="165" fontId="3" fillId="0" borderId="7" xfId="0" applyNumberFormat="1" applyFont="1" applyBorder="1" applyAlignment="1">
      <alignment horizontal="right" wrapText="1"/>
    </xf>
    <xf numFmtId="165" fontId="4" fillId="0" borderId="0" xfId="4" applyNumberFormat="1" applyFont="1" applyAlignment="1">
      <alignment horizontal="right" vertical="center"/>
    </xf>
    <xf numFmtId="165" fontId="10" fillId="0" borderId="0" xfId="9" applyNumberFormat="1" applyFont="1" applyAlignment="1">
      <alignment horizontal="left" vertical="top" wrapText="1"/>
    </xf>
    <xf numFmtId="165" fontId="4" fillId="0" borderId="0" xfId="9" applyNumberFormat="1" applyFont="1" applyAlignment="1">
      <alignment wrapText="1"/>
    </xf>
    <xf numFmtId="165" fontId="10"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6" fillId="0" borderId="0" xfId="0" applyNumberFormat="1" applyFont="1" applyAlignment="1">
      <alignment horizontal="left" vertical="top"/>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5" fontId="6" fillId="0" borderId="0" xfId="0" applyNumberFormat="1" applyFont="1" applyAlignment="1">
      <alignment horizontal="left" vertical="top" wrapText="1"/>
    </xf>
    <xf numFmtId="166" fontId="3" fillId="0" borderId="0" xfId="4" applyNumberFormat="1" applyFont="1" applyAlignment="1">
      <alignment horizontal="right"/>
    </xf>
    <xf numFmtId="0" fontId="4" fillId="0" borderId="0" xfId="4" applyFont="1" applyAlignment="1">
      <alignment horizontal="left" indent="1"/>
    </xf>
    <xf numFmtId="0" fontId="3" fillId="0" borderId="0" xfId="4" applyFont="1" applyAlignment="1">
      <alignment wrapText="1"/>
    </xf>
    <xf numFmtId="0" fontId="4" fillId="0" borderId="7" xfId="4" applyFont="1" applyBorder="1"/>
    <xf numFmtId="165" fontId="3" fillId="3" borderId="7" xfId="0" applyNumberFormat="1" applyFont="1" applyFill="1" applyBorder="1" applyAlignment="1">
      <alignment horizontal="right" wrapText="1"/>
    </xf>
    <xf numFmtId="165" fontId="16" fillId="0" borderId="0" xfId="5" applyNumberFormat="1" applyFont="1"/>
    <xf numFmtId="165" fontId="4" fillId="0" borderId="7" xfId="12" applyNumberFormat="1" applyFont="1" applyBorder="1" applyAlignment="1">
      <alignment horizontal="right" vertical="center"/>
    </xf>
    <xf numFmtId="165" fontId="4" fillId="3" borderId="7" xfId="12" applyNumberFormat="1" applyFont="1" applyFill="1" applyBorder="1" applyAlignment="1">
      <alignment horizontal="right" vertical="center"/>
    </xf>
    <xf numFmtId="166" fontId="3" fillId="3" borderId="0" xfId="4" applyNumberFormat="1" applyFont="1" applyFill="1"/>
    <xf numFmtId="166" fontId="3" fillId="0" borderId="0" xfId="4" applyNumberFormat="1" applyFont="1"/>
    <xf numFmtId="165" fontId="4" fillId="0" borderId="0" xfId="5" applyNumberFormat="1" applyFont="1" applyAlignment="1">
      <alignment horizontal="left" vertical="center"/>
    </xf>
    <xf numFmtId="165" fontId="3" fillId="0" borderId="8" xfId="4" applyNumberFormat="1" applyFont="1" applyBorder="1" applyAlignment="1">
      <alignment vertical="center"/>
    </xf>
    <xf numFmtId="0" fontId="10" fillId="4" borderId="11" xfId="0" applyFont="1" applyFill="1" applyBorder="1" applyAlignment="1">
      <alignment wrapText="1"/>
    </xf>
    <xf numFmtId="165" fontId="11" fillId="4" borderId="11" xfId="0" applyNumberFormat="1" applyFont="1" applyFill="1" applyBorder="1" applyAlignment="1">
      <alignment horizontal="right" wrapText="1"/>
    </xf>
    <xf numFmtId="165" fontId="6" fillId="3" borderId="11" xfId="0" applyNumberFormat="1" applyFont="1" applyFill="1" applyBorder="1" applyAlignment="1">
      <alignment horizontal="right" wrapText="1"/>
    </xf>
    <xf numFmtId="0" fontId="3" fillId="0" borderId="11" xfId="4" applyFont="1" applyBorder="1"/>
    <xf numFmtId="166" fontId="3" fillId="0" borderId="11" xfId="4" applyNumberFormat="1" applyFont="1" applyBorder="1" applyAlignment="1">
      <alignment horizontal="left"/>
    </xf>
    <xf numFmtId="166" fontId="3" fillId="3" borderId="11" xfId="4" applyNumberFormat="1" applyFont="1" applyFill="1" applyBorder="1" applyAlignment="1">
      <alignment horizontal="right"/>
    </xf>
    <xf numFmtId="166" fontId="3" fillId="0" borderId="11" xfId="4" applyNumberFormat="1" applyFont="1" applyBorder="1" applyAlignment="1">
      <alignment horizontal="right"/>
    </xf>
    <xf numFmtId="165" fontId="3" fillId="0" borderId="11" xfId="4" applyNumberFormat="1" applyFont="1" applyBorder="1"/>
    <xf numFmtId="165" fontId="3" fillId="0" borderId="7" xfId="9" applyNumberFormat="1" applyFont="1" applyBorder="1" applyAlignment="1">
      <alignment horizontal="right" vertical="top"/>
    </xf>
    <xf numFmtId="165" fontId="3" fillId="3" borderId="7" xfId="9" applyNumberFormat="1" applyFont="1" applyFill="1" applyBorder="1" applyAlignment="1">
      <alignment horizontal="right" vertical="top"/>
    </xf>
    <xf numFmtId="165" fontId="3" fillId="0" borderId="11" xfId="9" applyNumberFormat="1" applyFont="1" applyBorder="1" applyAlignment="1">
      <alignment horizontal="right"/>
    </xf>
    <xf numFmtId="165" fontId="3" fillId="3" borderId="11" xfId="9" applyNumberFormat="1" applyFont="1" applyFill="1" applyBorder="1" applyAlignment="1">
      <alignment horizontal="right"/>
    </xf>
    <xf numFmtId="165" fontId="4" fillId="0" borderId="11" xfId="9" applyNumberFormat="1" applyFont="1" applyBorder="1" applyAlignment="1">
      <alignment horizontal="right" vertical="top"/>
    </xf>
    <xf numFmtId="165" fontId="3" fillId="0" borderId="11" xfId="9" applyNumberFormat="1" applyFont="1" applyBorder="1" applyAlignment="1">
      <alignment horizontal="left" vertical="top" wrapText="1"/>
    </xf>
    <xf numFmtId="165" fontId="10" fillId="0" borderId="11" xfId="0" applyNumberFormat="1" applyFont="1" applyBorder="1" applyAlignment="1">
      <alignment horizontal="left" vertical="center" wrapText="1"/>
    </xf>
    <xf numFmtId="164" fontId="10" fillId="0" borderId="11" xfId="1" applyNumberFormat="1" applyFont="1" applyBorder="1" applyAlignment="1">
      <alignment vertical="center"/>
    </xf>
    <xf numFmtId="164" fontId="10" fillId="3" borderId="11" xfId="1" applyNumberFormat="1" applyFont="1" applyFill="1" applyBorder="1" applyAlignment="1">
      <alignment vertical="center"/>
    </xf>
    <xf numFmtId="165" fontId="10" fillId="0" borderId="12" xfId="9" applyNumberFormat="1" applyFont="1" applyBorder="1" applyAlignment="1">
      <alignment horizontal="left" vertical="center" wrapText="1"/>
    </xf>
    <xf numFmtId="165" fontId="10" fillId="0" borderId="13" xfId="1" applyNumberFormat="1" applyFont="1" applyBorder="1" applyAlignment="1"/>
    <xf numFmtId="165" fontId="10" fillId="3" borderId="13" xfId="1" applyNumberFormat="1" applyFont="1" applyFill="1" applyBorder="1" applyAlignment="1"/>
    <xf numFmtId="165" fontId="10" fillId="0" borderId="12" xfId="1" applyNumberFormat="1" applyFont="1" applyBorder="1" applyAlignment="1"/>
    <xf numFmtId="165" fontId="10" fillId="3" borderId="12" xfId="1" applyNumberFormat="1" applyFont="1" applyFill="1" applyBorder="1" applyAlignment="1"/>
    <xf numFmtId="165" fontId="3" fillId="3" borderId="7" xfId="2" applyNumberFormat="1" applyFont="1" applyFill="1" applyBorder="1" applyAlignment="1">
      <alignment vertical="center"/>
    </xf>
    <xf numFmtId="165" fontId="18" fillId="3" borderId="7" xfId="2" applyNumberFormat="1" applyFont="1" applyFill="1" applyBorder="1" applyAlignment="1">
      <alignment vertical="center"/>
    </xf>
    <xf numFmtId="165" fontId="3" fillId="0" borderId="7" xfId="5" applyNumberFormat="1" applyFont="1" applyBorder="1" applyAlignment="1">
      <alignment vertical="center"/>
    </xf>
    <xf numFmtId="165" fontId="4" fillId="0" borderId="7" xfId="4" applyNumberFormat="1" applyFont="1" applyBorder="1" applyAlignment="1">
      <alignment horizontal="right" vertical="center" wrapText="1"/>
    </xf>
    <xf numFmtId="165" fontId="3" fillId="0" borderId="7" xfId="4" applyNumberFormat="1" applyFont="1" applyBorder="1" applyAlignment="1">
      <alignment vertical="center"/>
    </xf>
    <xf numFmtId="165" fontId="10" fillId="0" borderId="12" xfId="9" applyNumberFormat="1" applyFont="1" applyBorder="1" applyAlignment="1">
      <alignment horizontal="left" vertical="center"/>
    </xf>
    <xf numFmtId="165" fontId="10" fillId="0" borderId="12" xfId="9" applyNumberFormat="1" applyFont="1" applyBorder="1" applyAlignment="1">
      <alignment vertical="center"/>
    </xf>
    <xf numFmtId="165" fontId="10" fillId="0" borderId="12" xfId="1" applyNumberFormat="1" applyFont="1" applyBorder="1" applyAlignment="1">
      <alignment vertical="center"/>
    </xf>
    <xf numFmtId="165" fontId="10" fillId="3" borderId="12" xfId="1" applyNumberFormat="1" applyFont="1" applyFill="1" applyBorder="1" applyAlignment="1">
      <alignment vertical="center"/>
    </xf>
    <xf numFmtId="165" fontId="10" fillId="0" borderId="13" xfId="3" applyNumberFormat="1" applyFont="1" applyBorder="1" applyAlignment="1">
      <alignment horizontal="left" vertical="center" wrapText="1"/>
    </xf>
    <xf numFmtId="165" fontId="10" fillId="0" borderId="12" xfId="7" applyNumberFormat="1" applyFont="1" applyBorder="1">
      <alignment vertical="center"/>
    </xf>
    <xf numFmtId="165" fontId="10" fillId="0" borderId="11" xfId="3" applyNumberFormat="1" applyFont="1" applyBorder="1" applyAlignment="1">
      <alignment horizontal="left" vertical="center" wrapText="1"/>
    </xf>
    <xf numFmtId="165" fontId="3" fillId="0" borderId="11" xfId="5" applyNumberFormat="1" applyFont="1" applyBorder="1" applyAlignment="1">
      <alignment horizontal="left" vertical="center" wrapText="1"/>
    </xf>
    <xf numFmtId="165" fontId="3" fillId="0" borderId="11" xfId="4" applyNumberFormat="1" applyFont="1" applyBorder="1" applyAlignment="1">
      <alignment horizontal="left" wrapText="1" indent="1"/>
    </xf>
    <xf numFmtId="165" fontId="12" fillId="0" borderId="0" xfId="3" applyNumberFormat="1" applyFont="1" applyAlignment="1">
      <alignment horizontal="left" vertical="center" wrapText="1"/>
    </xf>
    <xf numFmtId="167" fontId="4" fillId="0" borderId="0" xfId="4" applyNumberFormat="1" applyFont="1" applyAlignment="1">
      <alignment horizontal="right"/>
    </xf>
    <xf numFmtId="164" fontId="4" fillId="3" borderId="0" xfId="4" applyNumberFormat="1" applyFont="1" applyFill="1" applyAlignment="1">
      <alignment horizontal="right"/>
    </xf>
    <xf numFmtId="164" fontId="3" fillId="3" borderId="0" xfId="4" applyNumberFormat="1" applyFont="1" applyFill="1" applyAlignment="1">
      <alignment horizontal="right"/>
    </xf>
    <xf numFmtId="165" fontId="10" fillId="0" borderId="9" xfId="9" applyNumberFormat="1" applyFont="1" applyBorder="1" applyAlignment="1">
      <alignment vertical="center"/>
    </xf>
    <xf numFmtId="165" fontId="10" fillId="3" borderId="4" xfId="1" applyNumberFormat="1" applyFont="1" applyFill="1" applyBorder="1" applyAlignment="1">
      <alignment vertical="center"/>
    </xf>
    <xf numFmtId="165" fontId="4" fillId="3" borderId="0" xfId="0" applyNumberFormat="1" applyFont="1" applyFill="1" applyAlignment="1">
      <alignment horizontal="right"/>
    </xf>
    <xf numFmtId="165" fontId="4" fillId="3" borderId="11" xfId="9" applyNumberFormat="1" applyFont="1" applyFill="1" applyBorder="1" applyAlignment="1">
      <alignment horizontal="right" vertical="top"/>
    </xf>
    <xf numFmtId="165" fontId="4" fillId="3" borderId="0" xfId="9" applyNumberFormat="1" applyFont="1" applyFill="1" applyAlignment="1">
      <alignment horizontal="right" vertical="top"/>
    </xf>
    <xf numFmtId="165" fontId="4" fillId="3" borderId="0" xfId="9" applyNumberFormat="1" applyFont="1" applyFill="1" applyAlignment="1">
      <alignment horizontal="right"/>
    </xf>
    <xf numFmtId="164" fontId="3" fillId="3" borderId="11" xfId="4" applyNumberFormat="1" applyFont="1" applyFill="1" applyBorder="1" applyAlignment="1">
      <alignment horizontal="right"/>
    </xf>
    <xf numFmtId="0" fontId="6" fillId="4" borderId="0" xfId="0" applyFont="1" applyFill="1" applyAlignment="1">
      <alignment vertical="top"/>
    </xf>
    <xf numFmtId="0" fontId="25" fillId="4" borderId="0" xfId="0" applyFont="1" applyFill="1" applyAlignment="1">
      <alignment vertical="top" readingOrder="1"/>
    </xf>
    <xf numFmtId="0" fontId="6" fillId="4" borderId="0" xfId="0" applyFont="1" applyFill="1" applyAlignment="1">
      <alignment horizontal="left" vertical="top"/>
    </xf>
    <xf numFmtId="0" fontId="6" fillId="0" borderId="0" xfId="0" applyFont="1" applyAlignment="1">
      <alignment vertical="top"/>
    </xf>
    <xf numFmtId="0" fontId="23" fillId="0" borderId="0" xfId="0" applyFont="1"/>
    <xf numFmtId="165" fontId="6" fillId="0" borderId="0" xfId="0" applyNumberFormat="1" applyFont="1" applyAlignment="1">
      <alignment vertical="top"/>
    </xf>
    <xf numFmtId="165" fontId="4" fillId="4" borderId="0" xfId="5" applyNumberFormat="1" applyFont="1" applyFill="1" applyAlignment="1">
      <alignment vertical="top"/>
    </xf>
    <xf numFmtId="165" fontId="4" fillId="0" borderId="0" xfId="5" quotePrefix="1" applyNumberFormat="1" applyFont="1" applyAlignment="1">
      <alignment vertical="top"/>
    </xf>
    <xf numFmtId="165" fontId="4" fillId="0" borderId="0" xfId="4" applyNumberFormat="1" applyFont="1" applyAlignment="1">
      <alignment vertical="top"/>
    </xf>
    <xf numFmtId="0" fontId="21" fillId="0" borderId="0" xfId="0" applyFont="1"/>
    <xf numFmtId="165" fontId="6" fillId="0" borderId="0" xfId="9" applyNumberFormat="1" applyFont="1" applyAlignment="1">
      <alignment vertical="top"/>
    </xf>
    <xf numFmtId="0" fontId="21" fillId="0" borderId="3" xfId="0" applyFont="1" applyBorder="1"/>
    <xf numFmtId="0" fontId="21" fillId="0" borderId="3" xfId="0" applyFont="1" applyBorder="1" applyAlignment="1">
      <alignment wrapText="1"/>
    </xf>
    <xf numFmtId="0" fontId="10" fillId="0" borderId="11" xfId="0" applyFont="1" applyBorder="1"/>
    <xf numFmtId="0" fontId="0" fillId="0" borderId="11" xfId="0" applyBorder="1"/>
    <xf numFmtId="0" fontId="3" fillId="0" borderId="11" xfId="4" applyFont="1" applyBorder="1" applyAlignment="1">
      <alignment vertical="center"/>
    </xf>
    <xf numFmtId="165" fontId="3" fillId="0" borderId="8" xfId="7" applyNumberFormat="1" applyFont="1" applyBorder="1">
      <alignment vertical="center"/>
    </xf>
    <xf numFmtId="165" fontId="3" fillId="3" borderId="8" xfId="3" applyNumberFormat="1" applyFill="1" applyBorder="1" applyAlignment="1">
      <alignment vertical="center"/>
    </xf>
    <xf numFmtId="165" fontId="6" fillId="4" borderId="0" xfId="0" applyNumberFormat="1" applyFont="1" applyFill="1" applyAlignment="1">
      <alignment vertical="top" wrapText="1"/>
    </xf>
    <xf numFmtId="165" fontId="6" fillId="4" borderId="0" xfId="0" applyNumberFormat="1" applyFont="1" applyFill="1" applyAlignment="1">
      <alignment vertical="top"/>
    </xf>
    <xf numFmtId="0" fontId="21" fillId="0" borderId="0" xfId="0" applyFont="1" applyAlignment="1">
      <alignment horizontal="left"/>
    </xf>
  </cellXfs>
  <cellStyles count="14">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4"/>
  <sheetViews>
    <sheetView showGridLines="0" tabSelected="1" zoomScale="130" zoomScaleNormal="130" zoomScaleSheetLayoutView="90" workbookViewId="0">
      <selection activeCell="A46" sqref="A46"/>
    </sheetView>
  </sheetViews>
  <sheetFormatPr defaultColWidth="4" defaultRowHeight="11.25" x14ac:dyDescent="0.2"/>
  <cols>
    <col min="1" max="1" width="50.7109375" style="121" customWidth="1"/>
    <col min="2" max="3" width="11.28515625" style="121" customWidth="1"/>
    <col min="4" max="16384" width="4" style="121"/>
  </cols>
  <sheetData>
    <row r="1" spans="1:3" x14ac:dyDescent="0.2">
      <c r="A1" s="278" t="s">
        <v>228</v>
      </c>
      <c r="B1" s="278"/>
      <c r="C1" s="278"/>
    </row>
    <row r="2" spans="1:3" ht="45" x14ac:dyDescent="0.2">
      <c r="A2" s="178"/>
      <c r="B2" s="122" t="s">
        <v>0</v>
      </c>
      <c r="C2" s="123" t="s">
        <v>1</v>
      </c>
    </row>
    <row r="3" spans="1:3" ht="12" customHeight="1" x14ac:dyDescent="0.2">
      <c r="A3" s="127" t="s">
        <v>2</v>
      </c>
      <c r="B3" s="174"/>
      <c r="C3" s="175"/>
    </row>
    <row r="4" spans="1:3" ht="12" customHeight="1" x14ac:dyDescent="0.2">
      <c r="A4" s="124" t="s">
        <v>3</v>
      </c>
      <c r="B4" s="174"/>
      <c r="C4" s="175"/>
    </row>
    <row r="5" spans="1:3" ht="12" customHeight="1" x14ac:dyDescent="0.2">
      <c r="A5" s="128" t="s">
        <v>4</v>
      </c>
      <c r="B5" s="174">
        <v>67368</v>
      </c>
      <c r="C5" s="175">
        <v>97429</v>
      </c>
    </row>
    <row r="6" spans="1:3" ht="12" customHeight="1" x14ac:dyDescent="0.2">
      <c r="A6" s="128" t="s">
        <v>5</v>
      </c>
      <c r="B6" s="174">
        <v>160688</v>
      </c>
      <c r="C6" s="175">
        <v>161634</v>
      </c>
    </row>
    <row r="7" spans="1:3" ht="12" customHeight="1" x14ac:dyDescent="0.2">
      <c r="A7" s="128" t="s">
        <v>6</v>
      </c>
      <c r="B7" s="174">
        <v>1300</v>
      </c>
      <c r="C7" s="175">
        <v>1300</v>
      </c>
    </row>
    <row r="8" spans="1:3" ht="12" customHeight="1" x14ac:dyDescent="0.2">
      <c r="A8" s="128" t="s">
        <v>7</v>
      </c>
      <c r="B8" s="174">
        <v>9158</v>
      </c>
      <c r="C8" s="175">
        <v>8235</v>
      </c>
    </row>
    <row r="9" spans="1:3" ht="12" customHeight="1" x14ac:dyDescent="0.2">
      <c r="A9" s="124" t="s">
        <v>200</v>
      </c>
      <c r="B9" s="192">
        <v>238514</v>
      </c>
      <c r="C9" s="176">
        <v>268598</v>
      </c>
    </row>
    <row r="10" spans="1:3" ht="12" customHeight="1" x14ac:dyDescent="0.2">
      <c r="A10" s="126" t="s">
        <v>8</v>
      </c>
      <c r="B10" s="179">
        <v>238514</v>
      </c>
      <c r="C10" s="177">
        <v>268598</v>
      </c>
    </row>
    <row r="11" spans="1:3" ht="12" customHeight="1" x14ac:dyDescent="0.2">
      <c r="A11" s="127" t="s">
        <v>9</v>
      </c>
      <c r="B11" s="174"/>
      <c r="C11" s="175"/>
    </row>
    <row r="12" spans="1:3" x14ac:dyDescent="0.2">
      <c r="A12" s="124" t="s">
        <v>10</v>
      </c>
      <c r="B12" s="192">
        <v>650</v>
      </c>
      <c r="C12" s="176">
        <v>650</v>
      </c>
    </row>
    <row r="13" spans="1:3" ht="12" customHeight="1" x14ac:dyDescent="0.2">
      <c r="A13" s="127" t="s">
        <v>11</v>
      </c>
      <c r="B13" s="179">
        <v>650</v>
      </c>
      <c r="C13" s="177">
        <v>650</v>
      </c>
    </row>
    <row r="14" spans="1:3" x14ac:dyDescent="0.2">
      <c r="A14" s="218" t="s">
        <v>199</v>
      </c>
      <c r="B14" s="179">
        <v>239164</v>
      </c>
      <c r="C14" s="177">
        <v>269248</v>
      </c>
    </row>
    <row r="15" spans="1:3" ht="3.6" customHeight="1" x14ac:dyDescent="0.2">
      <c r="A15" s="124"/>
      <c r="B15" s="125"/>
      <c r="C15" s="124"/>
    </row>
    <row r="16" spans="1:3" x14ac:dyDescent="0.2">
      <c r="A16" s="178"/>
      <c r="B16" s="180" t="s">
        <v>12</v>
      </c>
      <c r="C16" s="181" t="s">
        <v>13</v>
      </c>
    </row>
    <row r="17" spans="1:3" x14ac:dyDescent="0.2">
      <c r="A17" s="218" t="s">
        <v>14</v>
      </c>
      <c r="B17" s="219">
        <v>901</v>
      </c>
      <c r="C17" s="220">
        <v>938.4</v>
      </c>
    </row>
    <row r="18" spans="1:3" ht="11.25" customHeight="1" x14ac:dyDescent="0.2">
      <c r="A18" s="265" t="s">
        <v>15</v>
      </c>
      <c r="B18" s="265"/>
      <c r="C18" s="265"/>
    </row>
    <row r="19" spans="1:3" ht="11.25" customHeight="1" x14ac:dyDescent="0.2">
      <c r="A19" s="266" t="s">
        <v>16</v>
      </c>
      <c r="B19" s="266"/>
      <c r="C19" s="266"/>
    </row>
    <row r="20" spans="1:3" ht="11.25" customHeight="1" x14ac:dyDescent="0.2">
      <c r="A20" s="268" t="s">
        <v>17</v>
      </c>
      <c r="B20" s="268"/>
      <c r="C20" s="268"/>
    </row>
    <row r="21" spans="1:3" ht="11.25" customHeight="1" x14ac:dyDescent="0.2">
      <c r="A21" s="265" t="s">
        <v>215</v>
      </c>
      <c r="B21" s="265"/>
      <c r="C21" s="265"/>
    </row>
    <row r="22" spans="1:3" ht="11.25" customHeight="1" x14ac:dyDescent="0.2">
      <c r="A22" s="267" t="s">
        <v>212</v>
      </c>
      <c r="B22" s="267"/>
      <c r="C22" s="267"/>
    </row>
    <row r="23" spans="1:3" ht="11.25" customHeight="1" x14ac:dyDescent="0.2">
      <c r="A23" s="265" t="s">
        <v>225</v>
      </c>
      <c r="B23" s="265"/>
      <c r="C23" s="265"/>
    </row>
    <row r="24" spans="1:3" ht="11.25" customHeight="1" x14ac:dyDescent="0.2">
      <c r="A24" s="265" t="s">
        <v>213</v>
      </c>
      <c r="B24" s="265"/>
      <c r="C24" s="265"/>
    </row>
  </sheetData>
  <pageMargins left="0.43307086614173229" right="0.23622047244094491" top="0.35433070866141736" bottom="0.55118110236220474"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17"/>
  <sheetViews>
    <sheetView showGridLines="0" zoomScale="115" zoomScaleNormal="115" zoomScaleSheetLayoutView="100" workbookViewId="0">
      <selection activeCell="H38" sqref="H38"/>
    </sheetView>
  </sheetViews>
  <sheetFormatPr defaultColWidth="8" defaultRowHeight="12" customHeight="1" x14ac:dyDescent="0.25"/>
  <cols>
    <col min="1" max="1" width="30.7109375" style="35" customWidth="1"/>
    <col min="2" max="6" width="8.28515625" style="35" customWidth="1"/>
    <col min="7" max="16384" width="8" style="35"/>
  </cols>
  <sheetData>
    <row r="1" spans="1:6" ht="11.25" x14ac:dyDescent="0.25">
      <c r="A1" s="95" t="s">
        <v>179</v>
      </c>
      <c r="B1" s="95"/>
      <c r="C1" s="95"/>
      <c r="D1" s="95"/>
      <c r="E1" s="95"/>
      <c r="F1" s="95"/>
    </row>
    <row r="2" spans="1:6" ht="45" x14ac:dyDescent="0.25">
      <c r="A2" s="88"/>
      <c r="B2" s="184" t="s">
        <v>0</v>
      </c>
      <c r="C2" s="185" t="s">
        <v>31</v>
      </c>
      <c r="D2" s="184" t="s">
        <v>32</v>
      </c>
      <c r="E2" s="184" t="s">
        <v>33</v>
      </c>
      <c r="F2" s="184" t="s">
        <v>34</v>
      </c>
    </row>
    <row r="3" spans="1:6" ht="11.25" customHeight="1" x14ac:dyDescent="0.25">
      <c r="A3" s="38" t="s">
        <v>45</v>
      </c>
      <c r="B3" s="16"/>
      <c r="C3" s="17"/>
      <c r="D3" s="16"/>
      <c r="E3" s="16"/>
      <c r="F3" s="16"/>
    </row>
    <row r="4" spans="1:6" s="36" customFormat="1" ht="22.5" x14ac:dyDescent="0.2">
      <c r="A4" s="78" t="s">
        <v>180</v>
      </c>
      <c r="B4" s="188">
        <v>0</v>
      </c>
      <c r="C4" s="189">
        <v>0</v>
      </c>
      <c r="D4" s="188">
        <v>0</v>
      </c>
      <c r="E4" s="188">
        <v>0</v>
      </c>
      <c r="F4" s="188">
        <v>0</v>
      </c>
    </row>
    <row r="5" spans="1:6" ht="11.25" customHeight="1" x14ac:dyDescent="0.25">
      <c r="A5" s="67" t="s">
        <v>181</v>
      </c>
      <c r="B5" s="16"/>
      <c r="C5" s="17"/>
      <c r="D5" s="16"/>
      <c r="E5" s="16"/>
      <c r="F5" s="16"/>
    </row>
    <row r="6" spans="1:6" ht="11.25" customHeight="1" x14ac:dyDescent="0.25">
      <c r="A6" s="38" t="s">
        <v>62</v>
      </c>
      <c r="B6" s="16"/>
      <c r="C6" s="17"/>
      <c r="D6" s="16"/>
      <c r="E6" s="16"/>
      <c r="F6" s="16"/>
    </row>
    <row r="7" spans="1:6" ht="11.25" customHeight="1" x14ac:dyDescent="0.25">
      <c r="A7" s="38" t="s">
        <v>63</v>
      </c>
      <c r="B7" s="16"/>
      <c r="C7" s="17"/>
      <c r="D7" s="16"/>
      <c r="E7" s="16"/>
      <c r="F7" s="16"/>
    </row>
    <row r="8" spans="1:6" ht="11.25" customHeight="1" x14ac:dyDescent="0.25">
      <c r="A8" s="38" t="s">
        <v>182</v>
      </c>
      <c r="B8" s="16"/>
      <c r="C8" s="17"/>
      <c r="D8" s="16"/>
      <c r="E8" s="16"/>
      <c r="F8" s="16"/>
    </row>
    <row r="9" spans="1:6" s="82" customFormat="1" ht="11.25" customHeight="1" x14ac:dyDescent="0.25">
      <c r="A9" s="31" t="s">
        <v>43</v>
      </c>
      <c r="B9" s="16">
        <v>2600</v>
      </c>
      <c r="C9" s="17">
        <v>4564</v>
      </c>
      <c r="D9" s="16">
        <v>7986</v>
      </c>
      <c r="E9" s="16">
        <v>6452</v>
      </c>
      <c r="F9" s="16">
        <v>6444</v>
      </c>
    </row>
    <row r="10" spans="1:6" s="66" customFormat="1" ht="11.25" customHeight="1" x14ac:dyDescent="0.25">
      <c r="A10" s="59" t="s">
        <v>183</v>
      </c>
      <c r="B10" s="107">
        <v>2600</v>
      </c>
      <c r="C10" s="108">
        <v>4564</v>
      </c>
      <c r="D10" s="107">
        <v>7986</v>
      </c>
      <c r="E10" s="107">
        <v>6452</v>
      </c>
      <c r="F10" s="107">
        <v>6444</v>
      </c>
    </row>
    <row r="11" spans="1:6" ht="33.75" x14ac:dyDescent="0.2">
      <c r="A11" s="73" t="s">
        <v>184</v>
      </c>
      <c r="B11" s="188">
        <v>2600</v>
      </c>
      <c r="C11" s="189">
        <v>4564</v>
      </c>
      <c r="D11" s="188">
        <v>7986</v>
      </c>
      <c r="E11" s="188">
        <v>6452</v>
      </c>
      <c r="F11" s="188">
        <v>6444</v>
      </c>
    </row>
    <row r="12" spans="1:6" s="36" customFormat="1" ht="33.75" x14ac:dyDescent="0.2">
      <c r="A12" s="78" t="s">
        <v>185</v>
      </c>
      <c r="B12" s="188">
        <v>2600</v>
      </c>
      <c r="C12" s="189">
        <v>4564</v>
      </c>
      <c r="D12" s="188">
        <v>7986</v>
      </c>
      <c r="E12" s="188">
        <v>6452</v>
      </c>
      <c r="F12" s="188">
        <v>6444</v>
      </c>
    </row>
    <row r="13" spans="1:6" s="36" customFormat="1" ht="22.5" x14ac:dyDescent="0.2">
      <c r="A13" s="99" t="s">
        <v>67</v>
      </c>
      <c r="B13" s="188">
        <v>-2600</v>
      </c>
      <c r="C13" s="189">
        <v>-4564</v>
      </c>
      <c r="D13" s="188">
        <v>-7986</v>
      </c>
      <c r="E13" s="188">
        <v>-6452</v>
      </c>
      <c r="F13" s="188">
        <v>-6444</v>
      </c>
    </row>
    <row r="14" spans="1:6" ht="11.25" x14ac:dyDescent="0.25">
      <c r="A14" s="99" t="s">
        <v>218</v>
      </c>
      <c r="B14" s="105">
        <v>-2600</v>
      </c>
      <c r="C14" s="106">
        <v>-4564</v>
      </c>
      <c r="D14" s="105">
        <v>-7986</v>
      </c>
      <c r="E14" s="105">
        <v>-6452</v>
      </c>
      <c r="F14" s="105">
        <v>-6444</v>
      </c>
    </row>
    <row r="15" spans="1:6" ht="11.25" x14ac:dyDescent="0.25">
      <c r="A15" s="99" t="s">
        <v>219</v>
      </c>
      <c r="B15" s="109">
        <v>-2600</v>
      </c>
      <c r="C15" s="110">
        <v>-4564</v>
      </c>
      <c r="D15" s="109">
        <v>-7986</v>
      </c>
      <c r="E15" s="109">
        <v>-6452</v>
      </c>
      <c r="F15" s="109">
        <v>-6444</v>
      </c>
    </row>
    <row r="16" spans="1:6" ht="11.25" x14ac:dyDescent="0.2">
      <c r="A16" s="225" t="s">
        <v>69</v>
      </c>
      <c r="B16" s="111">
        <v>-2600</v>
      </c>
      <c r="C16" s="112">
        <v>-4564</v>
      </c>
      <c r="D16" s="111">
        <v>-7986</v>
      </c>
      <c r="E16" s="111">
        <v>-6452</v>
      </c>
      <c r="F16" s="111">
        <v>-6444</v>
      </c>
    </row>
    <row r="17" spans="1:6" ht="12" customHeight="1" x14ac:dyDescent="0.25">
      <c r="A17" s="275" t="s">
        <v>57</v>
      </c>
      <c r="B17" s="275"/>
      <c r="C17" s="275"/>
      <c r="D17" s="275"/>
      <c r="E17" s="275"/>
      <c r="F17" s="275"/>
    </row>
  </sheetData>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1"/>
  <sheetViews>
    <sheetView showGridLines="0" zoomScaleNormal="100" zoomScaleSheetLayoutView="100" workbookViewId="0">
      <selection activeCell="Q44" sqref="Q44"/>
    </sheetView>
  </sheetViews>
  <sheetFormatPr defaultColWidth="8" defaultRowHeight="12" customHeight="1" x14ac:dyDescent="0.25"/>
  <cols>
    <col min="1" max="1" width="30.7109375" style="35" customWidth="1"/>
    <col min="2" max="6" width="8.28515625" style="35" customWidth="1"/>
    <col min="7" max="16384" width="8" style="35"/>
  </cols>
  <sheetData>
    <row r="1" spans="1:6" ht="11.25" customHeight="1" x14ac:dyDescent="0.25">
      <c r="A1" s="36" t="s">
        <v>186</v>
      </c>
      <c r="B1" s="36"/>
      <c r="C1" s="36"/>
      <c r="D1" s="36"/>
      <c r="E1" s="36"/>
      <c r="F1" s="36"/>
    </row>
    <row r="2" spans="1:6" ht="45" x14ac:dyDescent="0.25">
      <c r="A2" s="88"/>
      <c r="B2" s="184" t="s">
        <v>0</v>
      </c>
      <c r="C2" s="185" t="s">
        <v>31</v>
      </c>
      <c r="D2" s="184" t="s">
        <v>32</v>
      </c>
      <c r="E2" s="184" t="s">
        <v>33</v>
      </c>
      <c r="F2" s="184" t="s">
        <v>34</v>
      </c>
    </row>
    <row r="3" spans="1:6" ht="11.25" x14ac:dyDescent="0.25">
      <c r="A3" s="38" t="s">
        <v>187</v>
      </c>
      <c r="B3" s="16"/>
      <c r="C3" s="17"/>
      <c r="D3" s="16"/>
      <c r="E3" s="16"/>
      <c r="F3" s="16"/>
    </row>
    <row r="4" spans="1:6" ht="11.25" x14ac:dyDescent="0.25">
      <c r="A4" s="38" t="s">
        <v>76</v>
      </c>
      <c r="B4" s="16"/>
      <c r="C4" s="17"/>
      <c r="D4" s="16"/>
      <c r="E4" s="16"/>
      <c r="F4" s="16"/>
    </row>
    <row r="5" spans="1:6" ht="11.25" x14ac:dyDescent="0.25">
      <c r="A5" s="65" t="s">
        <v>188</v>
      </c>
      <c r="B5" s="16">
        <v>4962</v>
      </c>
      <c r="C5" s="17">
        <v>4962</v>
      </c>
      <c r="D5" s="16">
        <v>4962</v>
      </c>
      <c r="E5" s="16">
        <v>4962</v>
      </c>
      <c r="F5" s="16">
        <v>4962</v>
      </c>
    </row>
    <row r="6" spans="1:6" ht="11.25" x14ac:dyDescent="0.25">
      <c r="A6" s="64" t="s">
        <v>79</v>
      </c>
      <c r="B6" s="16">
        <v>772</v>
      </c>
      <c r="C6" s="17">
        <v>772</v>
      </c>
      <c r="D6" s="16">
        <v>772</v>
      </c>
      <c r="E6" s="16">
        <v>772</v>
      </c>
      <c r="F6" s="16">
        <v>772</v>
      </c>
    </row>
    <row r="7" spans="1:6" s="66" customFormat="1" ht="10.5" x14ac:dyDescent="0.25">
      <c r="A7" s="66" t="s">
        <v>80</v>
      </c>
      <c r="B7" s="40">
        <v>5734</v>
      </c>
      <c r="C7" s="56">
        <v>5734</v>
      </c>
      <c r="D7" s="40">
        <v>5734</v>
      </c>
      <c r="E7" s="40">
        <v>5734</v>
      </c>
      <c r="F7" s="40">
        <v>5734</v>
      </c>
    </row>
    <row r="8" spans="1:6" s="36" customFormat="1" ht="22.5" x14ac:dyDescent="0.25">
      <c r="A8" s="78" t="s">
        <v>189</v>
      </c>
      <c r="B8" s="85">
        <v>5734</v>
      </c>
      <c r="C8" s="86">
        <v>5734</v>
      </c>
      <c r="D8" s="85">
        <v>5734</v>
      </c>
      <c r="E8" s="85">
        <v>5734</v>
      </c>
      <c r="F8" s="85">
        <v>5734</v>
      </c>
    </row>
    <row r="9" spans="1:6" ht="11.25" x14ac:dyDescent="0.25">
      <c r="A9" s="38" t="s">
        <v>88</v>
      </c>
      <c r="B9" s="16"/>
      <c r="C9" s="17"/>
      <c r="D9" s="16"/>
      <c r="E9" s="16"/>
      <c r="F9" s="16"/>
    </row>
    <row r="10" spans="1:6" s="36" customFormat="1" ht="11.25" x14ac:dyDescent="0.25">
      <c r="A10" s="245" t="s">
        <v>99</v>
      </c>
      <c r="B10" s="258">
        <v>5734</v>
      </c>
      <c r="C10" s="259">
        <v>5734</v>
      </c>
      <c r="D10" s="258">
        <v>5734</v>
      </c>
      <c r="E10" s="258">
        <v>5734</v>
      </c>
      <c r="F10" s="258">
        <v>5734</v>
      </c>
    </row>
    <row r="11" spans="1:6" ht="12" customHeight="1" x14ac:dyDescent="0.2">
      <c r="A11" s="274" t="s">
        <v>57</v>
      </c>
      <c r="B11" s="274"/>
      <c r="C11" s="274"/>
      <c r="D11" s="274"/>
      <c r="E11" s="274"/>
      <c r="F11" s="274"/>
    </row>
  </sheetData>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20"/>
  <sheetViews>
    <sheetView showGridLines="0" zoomScale="110" zoomScaleNormal="110" zoomScaleSheetLayoutView="100" workbookViewId="0">
      <selection activeCell="F25" sqref="F25"/>
    </sheetView>
  </sheetViews>
  <sheetFormatPr defaultColWidth="8" defaultRowHeight="12" customHeight="1" x14ac:dyDescent="0.25"/>
  <cols>
    <col min="1" max="1" width="30.7109375" style="35" customWidth="1"/>
    <col min="2" max="6" width="8.28515625" style="35" customWidth="1"/>
    <col min="7" max="16384" width="8" style="35"/>
  </cols>
  <sheetData>
    <row r="1" spans="1:6" ht="11.25" x14ac:dyDescent="0.25">
      <c r="A1" s="67" t="s">
        <v>190</v>
      </c>
      <c r="B1" s="67"/>
      <c r="C1" s="67"/>
      <c r="D1" s="67"/>
      <c r="E1" s="67"/>
      <c r="F1" s="67"/>
    </row>
    <row r="2" spans="1:6" ht="45" x14ac:dyDescent="0.25">
      <c r="A2" s="88"/>
      <c r="B2" s="184" t="s">
        <v>0</v>
      </c>
      <c r="C2" s="185" t="s">
        <v>31</v>
      </c>
      <c r="D2" s="184" t="s">
        <v>32</v>
      </c>
      <c r="E2" s="184" t="s">
        <v>33</v>
      </c>
      <c r="F2" s="184" t="s">
        <v>34</v>
      </c>
    </row>
    <row r="3" spans="1:6" ht="11.25" x14ac:dyDescent="0.25">
      <c r="A3" s="38" t="s">
        <v>125</v>
      </c>
      <c r="B3" s="16"/>
      <c r="C3" s="17"/>
      <c r="D3" s="16"/>
      <c r="E3" s="16"/>
      <c r="F3" s="16"/>
    </row>
    <row r="4" spans="1:6" ht="11.25" x14ac:dyDescent="0.25">
      <c r="A4" s="38" t="s">
        <v>126</v>
      </c>
      <c r="B4" s="16"/>
      <c r="C4" s="17"/>
      <c r="D4" s="16"/>
      <c r="E4" s="16"/>
      <c r="F4" s="16"/>
    </row>
    <row r="5" spans="1:6" ht="22.5" x14ac:dyDescent="0.25">
      <c r="A5" s="71" t="s">
        <v>191</v>
      </c>
      <c r="B5" s="16">
        <v>0</v>
      </c>
      <c r="C5" s="17">
        <v>1964</v>
      </c>
      <c r="D5" s="16">
        <v>5386</v>
      </c>
      <c r="E5" s="16">
        <v>3852</v>
      </c>
      <c r="F5" s="16">
        <v>3844</v>
      </c>
    </row>
    <row r="6" spans="1:6" ht="11.25" x14ac:dyDescent="0.25">
      <c r="A6" s="64" t="s">
        <v>18</v>
      </c>
      <c r="B6" s="16">
        <v>3500</v>
      </c>
      <c r="C6" s="17">
        <v>3250</v>
      </c>
      <c r="D6" s="16">
        <v>3250</v>
      </c>
      <c r="E6" s="16">
        <v>3250</v>
      </c>
      <c r="F6" s="16">
        <v>3250</v>
      </c>
    </row>
    <row r="7" spans="1:6" s="66" customFormat="1" ht="10.5" x14ac:dyDescent="0.25">
      <c r="A7" s="66" t="s">
        <v>130</v>
      </c>
      <c r="B7" s="40">
        <v>3500</v>
      </c>
      <c r="C7" s="56">
        <v>5214</v>
      </c>
      <c r="D7" s="40">
        <v>8636</v>
      </c>
      <c r="E7" s="40">
        <v>7102</v>
      </c>
      <c r="F7" s="40">
        <v>7094</v>
      </c>
    </row>
    <row r="8" spans="1:6" ht="11.25" x14ac:dyDescent="0.25">
      <c r="A8" s="38" t="s">
        <v>131</v>
      </c>
      <c r="B8" s="16"/>
      <c r="C8" s="17"/>
      <c r="D8" s="16"/>
      <c r="E8" s="16"/>
      <c r="F8" s="16"/>
    </row>
    <row r="9" spans="1:6" ht="11.25" x14ac:dyDescent="0.25">
      <c r="A9" s="64" t="s">
        <v>18</v>
      </c>
      <c r="B9" s="16">
        <v>650</v>
      </c>
      <c r="C9" s="17">
        <v>650</v>
      </c>
      <c r="D9" s="16">
        <v>650</v>
      </c>
      <c r="E9" s="16">
        <v>650</v>
      </c>
      <c r="F9" s="16">
        <v>650</v>
      </c>
    </row>
    <row r="10" spans="1:6" s="66" customFormat="1" ht="10.5" x14ac:dyDescent="0.25">
      <c r="A10" s="59" t="s">
        <v>135</v>
      </c>
      <c r="B10" s="40">
        <v>650</v>
      </c>
      <c r="C10" s="56">
        <v>650</v>
      </c>
      <c r="D10" s="40">
        <v>650</v>
      </c>
      <c r="E10" s="40">
        <v>650</v>
      </c>
      <c r="F10" s="40">
        <v>650</v>
      </c>
    </row>
    <row r="11" spans="1:6" s="36" customFormat="1" ht="11.25" x14ac:dyDescent="0.25">
      <c r="A11" s="99" t="s">
        <v>202</v>
      </c>
      <c r="B11" s="247">
        <v>2850</v>
      </c>
      <c r="C11" s="248">
        <v>4564</v>
      </c>
      <c r="D11" s="247">
        <v>7986</v>
      </c>
      <c r="E11" s="247">
        <v>6452</v>
      </c>
      <c r="F11" s="247">
        <v>6444</v>
      </c>
    </row>
    <row r="12" spans="1:6" s="66" customFormat="1" ht="21" x14ac:dyDescent="0.15">
      <c r="A12" s="254" t="s">
        <v>207</v>
      </c>
      <c r="B12" s="169">
        <v>2850</v>
      </c>
      <c r="C12" s="170">
        <v>4564</v>
      </c>
      <c r="D12" s="169">
        <v>7986</v>
      </c>
      <c r="E12" s="169">
        <v>6452</v>
      </c>
      <c r="F12" s="169">
        <v>6444</v>
      </c>
    </row>
    <row r="13" spans="1:6" ht="11.25" x14ac:dyDescent="0.25">
      <c r="A13" s="162" t="s">
        <v>192</v>
      </c>
      <c r="B13" s="16"/>
      <c r="C13" s="17"/>
      <c r="D13" s="16"/>
      <c r="E13" s="16"/>
      <c r="F13" s="16"/>
    </row>
    <row r="14" spans="1:6" ht="11.25" x14ac:dyDescent="0.25">
      <c r="A14" s="102" t="s">
        <v>193</v>
      </c>
      <c r="B14" s="16">
        <v>650</v>
      </c>
      <c r="C14" s="17">
        <v>650</v>
      </c>
      <c r="D14" s="16">
        <v>650</v>
      </c>
      <c r="E14" s="16">
        <v>650</v>
      </c>
      <c r="F14" s="16">
        <v>650</v>
      </c>
    </row>
    <row r="15" spans="1:6" ht="10.5" customHeight="1" x14ac:dyDescent="0.2">
      <c r="A15" s="101" t="s">
        <v>194</v>
      </c>
      <c r="B15" s="168">
        <v>650</v>
      </c>
      <c r="C15" s="167">
        <v>650</v>
      </c>
      <c r="D15" s="166">
        <v>650</v>
      </c>
      <c r="E15" s="166">
        <v>650</v>
      </c>
      <c r="F15" s="166">
        <v>650</v>
      </c>
    </row>
    <row r="16" spans="1:6" ht="11.25" x14ac:dyDescent="0.25">
      <c r="A16" s="54" t="s">
        <v>195</v>
      </c>
      <c r="B16" s="18"/>
      <c r="C16" s="19"/>
      <c r="D16" s="18"/>
      <c r="E16" s="18"/>
      <c r="F16" s="18"/>
    </row>
    <row r="17" spans="1:6" ht="33.75" x14ac:dyDescent="0.25">
      <c r="A17" s="103" t="s">
        <v>196</v>
      </c>
      <c r="B17" s="16">
        <v>-3500</v>
      </c>
      <c r="C17" s="17">
        <v>-5214</v>
      </c>
      <c r="D17" s="16">
        <v>-8636</v>
      </c>
      <c r="E17" s="16">
        <v>-7102</v>
      </c>
      <c r="F17" s="16">
        <v>-7094</v>
      </c>
    </row>
    <row r="18" spans="1:6" ht="11.25" x14ac:dyDescent="0.2">
      <c r="A18" s="163" t="s">
        <v>197</v>
      </c>
      <c r="B18" s="166">
        <v>-3500</v>
      </c>
      <c r="C18" s="167">
        <v>-5214</v>
      </c>
      <c r="D18" s="166">
        <v>-8636</v>
      </c>
      <c r="E18" s="166">
        <v>-7102</v>
      </c>
      <c r="F18" s="166">
        <v>-7094</v>
      </c>
    </row>
    <row r="19" spans="1:6" s="36" customFormat="1" ht="22.5" x14ac:dyDescent="0.2">
      <c r="A19" s="249" t="s">
        <v>198</v>
      </c>
      <c r="B19" s="164">
        <v>0</v>
      </c>
      <c r="C19" s="165">
        <v>0</v>
      </c>
      <c r="D19" s="164">
        <v>0</v>
      </c>
      <c r="E19" s="164">
        <v>0</v>
      </c>
      <c r="F19" s="164">
        <v>0</v>
      </c>
    </row>
    <row r="20" spans="1:6" ht="12" customHeight="1" x14ac:dyDescent="0.2">
      <c r="A20" s="274" t="s">
        <v>57</v>
      </c>
      <c r="B20" s="274"/>
      <c r="C20" s="274"/>
      <c r="D20" s="274"/>
      <c r="E20" s="274"/>
      <c r="F20" s="274"/>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
  <sheetViews>
    <sheetView showGridLines="0" zoomScale="145" zoomScaleNormal="145" zoomScaleSheetLayoutView="100" workbookViewId="0">
      <selection activeCell="A50" sqref="A50"/>
    </sheetView>
  </sheetViews>
  <sheetFormatPr defaultColWidth="9.140625" defaultRowHeight="11.25" x14ac:dyDescent="0.2"/>
  <cols>
    <col min="1" max="1" width="39.85546875" style="69" customWidth="1"/>
    <col min="2" max="7" width="7.7109375" style="69" customWidth="1"/>
    <col min="8" max="16384" width="9.140625" style="69"/>
  </cols>
  <sheetData>
    <row r="1" spans="1:7" x14ac:dyDescent="0.2">
      <c r="A1" s="68" t="s">
        <v>229</v>
      </c>
    </row>
    <row r="2" spans="1:7" ht="15" x14ac:dyDescent="0.25">
      <c r="A2" s="280" t="s">
        <v>19</v>
      </c>
      <c r="B2" s="280"/>
      <c r="C2" s="280"/>
      <c r="D2" s="280"/>
      <c r="E2" s="280"/>
      <c r="F2" s="280"/>
      <c r="G2" s="279"/>
    </row>
    <row r="3" spans="1:7" ht="22.5" x14ac:dyDescent="0.2">
      <c r="A3" s="83"/>
      <c r="B3" s="209" t="s">
        <v>20</v>
      </c>
      <c r="C3" s="84" t="s">
        <v>21</v>
      </c>
      <c r="D3" s="190" t="s">
        <v>22</v>
      </c>
      <c r="E3" s="84" t="s">
        <v>23</v>
      </c>
      <c r="F3" s="190" t="s">
        <v>24</v>
      </c>
      <c r="G3" s="84" t="s">
        <v>25</v>
      </c>
    </row>
    <row r="4" spans="1:7" ht="12" customHeight="1" x14ac:dyDescent="0.2">
      <c r="A4" s="208" t="s">
        <v>211</v>
      </c>
      <c r="B4" s="24"/>
      <c r="C4" s="70"/>
      <c r="D4" s="24"/>
      <c r="E4" s="70"/>
      <c r="F4" s="191"/>
      <c r="G4" s="70"/>
    </row>
    <row r="5" spans="1:7" ht="12" customHeight="1" x14ac:dyDescent="0.2">
      <c r="A5" s="182" t="s">
        <v>222</v>
      </c>
      <c r="B5" s="255">
        <v>1.1000000000000001</v>
      </c>
      <c r="C5" s="257"/>
      <c r="D5" s="215"/>
      <c r="E5" s="214"/>
      <c r="F5" s="206"/>
      <c r="G5" s="214"/>
    </row>
    <row r="6" spans="1:7" ht="12" customHeight="1" x14ac:dyDescent="0.2">
      <c r="A6" s="136" t="s">
        <v>28</v>
      </c>
      <c r="B6" s="25"/>
      <c r="C6" s="256">
        <v>0</v>
      </c>
      <c r="D6" s="24">
        <v>5296</v>
      </c>
      <c r="E6" s="70">
        <v>4540</v>
      </c>
      <c r="F6" s="191">
        <v>8107</v>
      </c>
      <c r="G6" s="70">
        <v>9378</v>
      </c>
    </row>
    <row r="7" spans="1:7" ht="12" customHeight="1" x14ac:dyDescent="0.2">
      <c r="A7" s="68" t="s">
        <v>26</v>
      </c>
      <c r="B7" s="25"/>
      <c r="C7" s="257">
        <v>0</v>
      </c>
      <c r="D7" s="215">
        <v>5296</v>
      </c>
      <c r="E7" s="214">
        <v>4540</v>
      </c>
      <c r="F7" s="206">
        <v>8107</v>
      </c>
      <c r="G7" s="214">
        <v>9378</v>
      </c>
    </row>
    <row r="8" spans="1:7" ht="14.25" customHeight="1" x14ac:dyDescent="0.2">
      <c r="A8" s="182" t="s">
        <v>221</v>
      </c>
      <c r="B8" s="255">
        <v>1.1000000000000001</v>
      </c>
      <c r="C8" s="70"/>
      <c r="D8" s="24"/>
      <c r="E8" s="70"/>
      <c r="F8" s="191"/>
      <c r="G8" s="70"/>
    </row>
    <row r="9" spans="1:7" ht="12" customHeight="1" x14ac:dyDescent="0.2">
      <c r="A9" s="136" t="s">
        <v>28</v>
      </c>
      <c r="B9" s="25"/>
      <c r="C9" s="256">
        <v>0</v>
      </c>
      <c r="D9" s="24">
        <v>-4109</v>
      </c>
      <c r="E9" s="70">
        <v>-3891</v>
      </c>
      <c r="F9" s="191">
        <v>-3904</v>
      </c>
      <c r="G9" s="70">
        <v>-3938</v>
      </c>
    </row>
    <row r="10" spans="1:7" ht="12" customHeight="1" x14ac:dyDescent="0.2">
      <c r="A10" s="68" t="s">
        <v>26</v>
      </c>
      <c r="B10" s="25"/>
      <c r="C10" s="257">
        <v>0</v>
      </c>
      <c r="D10" s="215">
        <v>-4109</v>
      </c>
      <c r="E10" s="214">
        <v>-3891</v>
      </c>
      <c r="F10" s="206">
        <v>-3904</v>
      </c>
      <c r="G10" s="214">
        <v>-3938</v>
      </c>
    </row>
    <row r="11" spans="1:7" ht="12" customHeight="1" x14ac:dyDescent="0.2">
      <c r="A11" s="68" t="s">
        <v>29</v>
      </c>
      <c r="B11" s="25"/>
      <c r="C11" s="70"/>
      <c r="D11" s="24"/>
      <c r="E11" s="70"/>
      <c r="F11" s="191"/>
      <c r="G11" s="70"/>
    </row>
    <row r="12" spans="1:7" ht="14.25" customHeight="1" x14ac:dyDescent="0.2">
      <c r="A12" s="207" t="s">
        <v>2</v>
      </c>
      <c r="B12" s="255"/>
      <c r="C12" s="256">
        <v>0</v>
      </c>
      <c r="D12" s="24">
        <v>1187</v>
      </c>
      <c r="E12" s="70">
        <v>649</v>
      </c>
      <c r="F12" s="191">
        <v>4203</v>
      </c>
      <c r="G12" s="70">
        <v>5440</v>
      </c>
    </row>
    <row r="13" spans="1:7" ht="12" customHeight="1" x14ac:dyDescent="0.2">
      <c r="A13" s="221" t="s">
        <v>27</v>
      </c>
      <c r="B13" s="222"/>
      <c r="C13" s="264">
        <v>0</v>
      </c>
      <c r="D13" s="224">
        <v>1187</v>
      </c>
      <c r="E13" s="223">
        <v>649</v>
      </c>
      <c r="F13" s="224">
        <v>4203</v>
      </c>
      <c r="G13" s="223">
        <v>5440</v>
      </c>
    </row>
    <row r="14" spans="1:7" ht="12" customHeight="1" x14ac:dyDescent="0.2">
      <c r="A14" s="269" t="s">
        <v>30</v>
      </c>
      <c r="B14" s="269"/>
      <c r="C14" s="269"/>
      <c r="D14" s="269"/>
      <c r="E14" s="269"/>
      <c r="F14" s="269"/>
      <c r="G14" s="269"/>
    </row>
    <row r="15" spans="1:7" ht="12" customHeight="1" x14ac:dyDescent="0.2">
      <c r="A15" s="269" t="s">
        <v>223</v>
      </c>
      <c r="B15" s="269"/>
      <c r="C15" s="269"/>
      <c r="D15" s="269"/>
      <c r="E15" s="269"/>
      <c r="F15" s="269"/>
      <c r="G15" s="269"/>
    </row>
    <row r="16" spans="1:7"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75" customHeight="1" x14ac:dyDescent="0.2"/>
    <row r="31" ht="12" customHeight="1" x14ac:dyDescent="0.2"/>
    <row r="32" ht="12" customHeight="1" x14ac:dyDescent="0.2"/>
    <row r="33" ht="12" customHeight="1" x14ac:dyDescent="0.2"/>
  </sheetData>
  <phoneticPr fontId="16"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6"/>
  <sheetViews>
    <sheetView showGridLines="0" zoomScale="106" zoomScaleNormal="106" zoomScaleSheetLayoutView="115" workbookViewId="0">
      <selection activeCell="A33" sqref="A33"/>
    </sheetView>
  </sheetViews>
  <sheetFormatPr defaultColWidth="9.140625" defaultRowHeight="12" customHeight="1" x14ac:dyDescent="0.25"/>
  <cols>
    <col min="1" max="1" width="30.7109375" style="26" customWidth="1"/>
    <col min="2" max="6" width="8.28515625" style="26" customWidth="1"/>
    <col min="7" max="16384" width="9.140625" style="26"/>
  </cols>
  <sheetData>
    <row r="1" spans="1:6" ht="11.25" x14ac:dyDescent="0.25">
      <c r="A1" s="27" t="s">
        <v>201</v>
      </c>
      <c r="B1" s="28"/>
      <c r="C1" s="28"/>
    </row>
    <row r="2" spans="1:6" ht="11.25" x14ac:dyDescent="0.25">
      <c r="A2" s="281" t="s">
        <v>208</v>
      </c>
      <c r="B2" s="281"/>
      <c r="C2" s="281"/>
      <c r="D2" s="281"/>
      <c r="E2" s="281"/>
      <c r="F2" s="281"/>
    </row>
    <row r="3" spans="1:6" ht="45" x14ac:dyDescent="0.25">
      <c r="A3" s="195"/>
      <c r="B3" s="184" t="s">
        <v>0</v>
      </c>
      <c r="C3" s="185" t="s">
        <v>31</v>
      </c>
      <c r="D3" s="184" t="s">
        <v>32</v>
      </c>
      <c r="E3" s="184" t="s">
        <v>33</v>
      </c>
      <c r="F3" s="184" t="s">
        <v>34</v>
      </c>
    </row>
    <row r="4" spans="1:6" ht="11.25" x14ac:dyDescent="0.25">
      <c r="A4" s="282" t="s">
        <v>209</v>
      </c>
      <c r="B4" s="282"/>
      <c r="C4" s="282"/>
      <c r="D4" s="282"/>
      <c r="E4" s="282"/>
      <c r="F4" s="282"/>
    </row>
    <row r="5" spans="1:6" ht="11.25" x14ac:dyDescent="0.25">
      <c r="A5" s="118" t="s">
        <v>35</v>
      </c>
      <c r="B5" s="30"/>
      <c r="C5" s="29"/>
    </row>
    <row r="6" spans="1:6" ht="11.25" x14ac:dyDescent="0.25">
      <c r="A6" s="194" t="s">
        <v>36</v>
      </c>
      <c r="B6" s="30">
        <v>151533</v>
      </c>
      <c r="C6" s="29">
        <v>152057</v>
      </c>
      <c r="D6" s="26">
        <v>149020</v>
      </c>
      <c r="E6" s="26">
        <v>152082</v>
      </c>
      <c r="F6" s="26">
        <v>158316</v>
      </c>
    </row>
    <row r="7" spans="1:6" ht="11.25" x14ac:dyDescent="0.25">
      <c r="A7" s="193" t="s">
        <v>37</v>
      </c>
      <c r="B7" s="30">
        <v>1300</v>
      </c>
      <c r="C7" s="29">
        <v>1300</v>
      </c>
      <c r="D7" s="26">
        <v>1300</v>
      </c>
      <c r="E7" s="26">
        <v>1300</v>
      </c>
      <c r="F7" s="26">
        <v>1300</v>
      </c>
    </row>
    <row r="8" spans="1:6" ht="33.75" x14ac:dyDescent="0.25">
      <c r="A8" s="116" t="s">
        <v>38</v>
      </c>
      <c r="B8" s="30">
        <v>16987</v>
      </c>
      <c r="C8" s="29">
        <v>17041</v>
      </c>
      <c r="D8" s="26">
        <v>17501</v>
      </c>
      <c r="E8" s="26">
        <v>17478</v>
      </c>
      <c r="F8" s="26">
        <v>17449</v>
      </c>
    </row>
    <row r="9" spans="1:6" ht="11.25" x14ac:dyDescent="0.25">
      <c r="A9" s="119" t="s">
        <v>39</v>
      </c>
      <c r="B9" s="133">
        <v>169820</v>
      </c>
      <c r="C9" s="134">
        <v>170398</v>
      </c>
      <c r="D9" s="135">
        <v>167821</v>
      </c>
      <c r="E9" s="135">
        <v>170860</v>
      </c>
      <c r="F9" s="135">
        <v>177065</v>
      </c>
    </row>
    <row r="10" spans="1:6" s="33" customFormat="1" ht="11.25" x14ac:dyDescent="0.25">
      <c r="A10" s="129" t="s">
        <v>40</v>
      </c>
      <c r="B10" s="130">
        <v>169820</v>
      </c>
      <c r="C10" s="131">
        <v>170398</v>
      </c>
      <c r="D10" s="132">
        <v>167821</v>
      </c>
      <c r="E10" s="132">
        <v>170860</v>
      </c>
      <c r="F10" s="132">
        <v>177065</v>
      </c>
    </row>
    <row r="11" spans="1:6" s="33" customFormat="1" ht="11.25" x14ac:dyDescent="0.25">
      <c r="A11" s="117"/>
      <c r="B11" s="115"/>
      <c r="C11" s="115"/>
      <c r="D11" s="115"/>
      <c r="E11" s="115"/>
      <c r="F11" s="115"/>
    </row>
    <row r="12" spans="1:6" ht="11.25" x14ac:dyDescent="0.25">
      <c r="A12" s="32"/>
      <c r="B12" s="212" t="s">
        <v>12</v>
      </c>
      <c r="C12" s="213" t="s">
        <v>13</v>
      </c>
    </row>
    <row r="13" spans="1:6" ht="11.25" x14ac:dyDescent="0.25">
      <c r="A13" s="250" t="s">
        <v>14</v>
      </c>
      <c r="B13" s="113">
        <v>901</v>
      </c>
      <c r="C13" s="114">
        <v>938.4</v>
      </c>
    </row>
    <row r="14" spans="1:6" ht="11.25" x14ac:dyDescent="0.25">
      <c r="A14" s="273" t="s">
        <v>41</v>
      </c>
      <c r="B14" s="273"/>
      <c r="C14" s="273"/>
      <c r="D14" s="273"/>
      <c r="E14" s="273"/>
      <c r="F14" s="273"/>
    </row>
    <row r="15" spans="1:6" ht="13.15" customHeight="1" x14ac:dyDescent="0.25">
      <c r="A15" s="273" t="s">
        <v>226</v>
      </c>
      <c r="B15" s="72"/>
      <c r="C15" s="72"/>
      <c r="D15" s="72"/>
      <c r="E15" s="72"/>
      <c r="F15" s="72"/>
    </row>
    <row r="16" spans="1:6" ht="11.25" x14ac:dyDescent="0.25">
      <c r="A16" s="273" t="s">
        <v>214</v>
      </c>
      <c r="B16" s="273"/>
      <c r="C16" s="273"/>
      <c r="D16" s="273"/>
      <c r="E16" s="273"/>
      <c r="F16" s="273"/>
    </row>
  </sheetData>
  <phoneticPr fontId="16"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4"/>
  <sheetViews>
    <sheetView showGridLines="0" topLeftCell="A12" zoomScaleNormal="100" zoomScaleSheetLayoutView="100" workbookViewId="0">
      <selection activeCell="B36" sqref="B36"/>
    </sheetView>
  </sheetViews>
  <sheetFormatPr defaultColWidth="8" defaultRowHeight="12" customHeight="1" x14ac:dyDescent="0.25"/>
  <cols>
    <col min="1" max="1" width="30.7109375" style="35" customWidth="1"/>
    <col min="2" max="6" width="8.28515625" style="35" customWidth="1"/>
    <col min="7" max="16384" width="8" style="35"/>
  </cols>
  <sheetData>
    <row r="1" spans="1:6" ht="11.25" x14ac:dyDescent="0.25">
      <c r="A1" s="36" t="s">
        <v>230</v>
      </c>
      <c r="B1" s="36"/>
      <c r="C1" s="36"/>
      <c r="D1" s="36"/>
      <c r="E1" s="36"/>
      <c r="F1" s="36"/>
    </row>
    <row r="2" spans="1:6" ht="45" x14ac:dyDescent="0.25">
      <c r="A2" s="88"/>
      <c r="B2" s="184" t="s">
        <v>0</v>
      </c>
      <c r="C2" s="185" t="s">
        <v>31</v>
      </c>
      <c r="D2" s="184" t="s">
        <v>32</v>
      </c>
      <c r="E2" s="184" t="s">
        <v>33</v>
      </c>
      <c r="F2" s="184" t="s">
        <v>34</v>
      </c>
    </row>
    <row r="3" spans="1:6" ht="11.25" x14ac:dyDescent="0.25">
      <c r="A3" s="89" t="s">
        <v>45</v>
      </c>
      <c r="B3" s="90"/>
      <c r="C3" s="91"/>
      <c r="D3" s="92"/>
      <c r="E3" s="92"/>
      <c r="F3" s="92"/>
    </row>
    <row r="4" spans="1:6" ht="11.25" x14ac:dyDescent="0.25">
      <c r="A4" s="137" t="s">
        <v>46</v>
      </c>
      <c r="B4" s="90">
        <v>110121</v>
      </c>
      <c r="C4" s="262">
        <v>116032</v>
      </c>
      <c r="D4" s="90">
        <v>108451</v>
      </c>
      <c r="E4" s="90">
        <v>111428</v>
      </c>
      <c r="F4" s="90">
        <v>112887</v>
      </c>
    </row>
    <row r="5" spans="1:6" ht="11.25" x14ac:dyDescent="0.25">
      <c r="A5" s="137" t="s">
        <v>47</v>
      </c>
      <c r="B5" s="90">
        <v>40737</v>
      </c>
      <c r="C5" s="262">
        <v>35314</v>
      </c>
      <c r="D5" s="90">
        <v>38155</v>
      </c>
      <c r="E5" s="90">
        <v>38090</v>
      </c>
      <c r="F5" s="90">
        <v>43080</v>
      </c>
    </row>
    <row r="6" spans="1:6" ht="11.25" x14ac:dyDescent="0.25">
      <c r="A6" s="137" t="s">
        <v>59</v>
      </c>
      <c r="B6" s="90">
        <v>1784</v>
      </c>
      <c r="C6" s="262">
        <v>1800</v>
      </c>
      <c r="D6" s="90">
        <v>1800</v>
      </c>
      <c r="E6" s="90">
        <v>1800</v>
      </c>
      <c r="F6" s="90">
        <v>1800</v>
      </c>
    </row>
    <row r="7" spans="1:6" ht="11.25" x14ac:dyDescent="0.25">
      <c r="A7" s="137" t="s">
        <v>60</v>
      </c>
      <c r="B7" s="90">
        <v>16887</v>
      </c>
      <c r="C7" s="262">
        <v>16941</v>
      </c>
      <c r="D7" s="90">
        <v>17401</v>
      </c>
      <c r="E7" s="90">
        <v>17378</v>
      </c>
      <c r="F7" s="90">
        <v>17349</v>
      </c>
    </row>
    <row r="8" spans="1:6" ht="11.25" x14ac:dyDescent="0.25">
      <c r="A8" s="137" t="s">
        <v>48</v>
      </c>
      <c r="B8" s="90">
        <v>291</v>
      </c>
      <c r="C8" s="262">
        <v>311</v>
      </c>
      <c r="D8" s="90">
        <v>2014</v>
      </c>
      <c r="E8" s="90">
        <v>2164</v>
      </c>
      <c r="F8" s="90">
        <v>1949</v>
      </c>
    </row>
    <row r="9" spans="1:6" s="36" customFormat="1" ht="11.25" x14ac:dyDescent="0.25">
      <c r="A9" s="89" t="s">
        <v>49</v>
      </c>
      <c r="B9" s="226">
        <f>SUM(B4:B8)</f>
        <v>169820</v>
      </c>
      <c r="C9" s="227">
        <f>SUM(C4:C8)</f>
        <v>170398</v>
      </c>
      <c r="D9" s="226">
        <f>SUM(D4:D8)</f>
        <v>167821</v>
      </c>
      <c r="E9" s="226">
        <f>SUM(E4:E8)</f>
        <v>170860</v>
      </c>
      <c r="F9" s="226">
        <f>SUM(F4:F8)</f>
        <v>177065</v>
      </c>
    </row>
    <row r="10" spans="1:6" ht="11.25" x14ac:dyDescent="0.25">
      <c r="A10" s="89" t="s">
        <v>61</v>
      </c>
      <c r="B10" s="90"/>
      <c r="C10" s="91"/>
      <c r="D10" s="92"/>
      <c r="E10" s="92"/>
      <c r="F10" s="92"/>
    </row>
    <row r="11" spans="1:6" ht="11.25" x14ac:dyDescent="0.25">
      <c r="A11" s="89" t="s">
        <v>62</v>
      </c>
      <c r="B11" s="90"/>
      <c r="C11" s="91"/>
      <c r="D11" s="92"/>
      <c r="E11" s="92"/>
      <c r="F11" s="92"/>
    </row>
    <row r="12" spans="1:6" ht="11.25" x14ac:dyDescent="0.25">
      <c r="A12" s="93" t="s">
        <v>63</v>
      </c>
      <c r="B12" s="90"/>
      <c r="C12" s="91"/>
      <c r="D12" s="92"/>
      <c r="E12" s="92"/>
      <c r="F12" s="92"/>
    </row>
    <row r="13" spans="1:6" ht="11.25" x14ac:dyDescent="0.25">
      <c r="A13" s="137" t="s">
        <v>44</v>
      </c>
      <c r="B13" s="90">
        <v>450</v>
      </c>
      <c r="C13" s="262">
        <v>450</v>
      </c>
      <c r="D13" s="90">
        <v>450</v>
      </c>
      <c r="E13" s="90">
        <v>450</v>
      </c>
      <c r="F13" s="90">
        <v>450</v>
      </c>
    </row>
    <row r="14" spans="1:6" ht="11.25" x14ac:dyDescent="0.25">
      <c r="A14" s="137" t="s">
        <v>18</v>
      </c>
      <c r="B14" s="90">
        <v>950</v>
      </c>
      <c r="C14" s="262">
        <v>950</v>
      </c>
      <c r="D14" s="90">
        <v>950</v>
      </c>
      <c r="E14" s="90">
        <v>950</v>
      </c>
      <c r="F14" s="90">
        <v>950</v>
      </c>
    </row>
    <row r="15" spans="1:6" s="36" customFormat="1" ht="11.25" x14ac:dyDescent="0.25">
      <c r="A15" s="93" t="s">
        <v>65</v>
      </c>
      <c r="B15" s="226">
        <f>SUM(B13:B14)</f>
        <v>1400</v>
      </c>
      <c r="C15" s="227">
        <f>SUM(C13:C14)</f>
        <v>1400</v>
      </c>
      <c r="D15" s="226">
        <f>SUM(D13:D14)</f>
        <v>1400</v>
      </c>
      <c r="E15" s="226">
        <f>SUM(E13:E14)</f>
        <v>1400</v>
      </c>
      <c r="F15" s="226">
        <f>SUM(F13:F14)</f>
        <v>1400</v>
      </c>
    </row>
    <row r="16" spans="1:6" s="36" customFormat="1" ht="11.25" x14ac:dyDescent="0.25">
      <c r="A16" s="89" t="s">
        <v>66</v>
      </c>
      <c r="B16" s="226">
        <f>+B15</f>
        <v>1400</v>
      </c>
      <c r="C16" s="227">
        <f>+C15</f>
        <v>1400</v>
      </c>
      <c r="D16" s="226">
        <f>+D15</f>
        <v>1400</v>
      </c>
      <c r="E16" s="226">
        <f>+E15</f>
        <v>1400</v>
      </c>
      <c r="F16" s="226">
        <f>+F15</f>
        <v>1400</v>
      </c>
    </row>
    <row r="17" spans="1:6" s="36" customFormat="1" ht="22.5" x14ac:dyDescent="0.2">
      <c r="A17" s="198" t="s">
        <v>67</v>
      </c>
      <c r="B17" s="228">
        <f>B16-B9</f>
        <v>-168420</v>
      </c>
      <c r="C17" s="229">
        <f>C16-C9</f>
        <v>-168998</v>
      </c>
      <c r="D17" s="228">
        <f>D16-D9</f>
        <v>-166421</v>
      </c>
      <c r="E17" s="228">
        <f>E16-E9</f>
        <v>-169460</v>
      </c>
      <c r="F17" s="228">
        <f>F16-F9</f>
        <v>-175665</v>
      </c>
    </row>
    <row r="18" spans="1:6" ht="11.25" x14ac:dyDescent="0.25">
      <c r="A18" s="137" t="s">
        <v>42</v>
      </c>
      <c r="B18" s="230">
        <v>160688</v>
      </c>
      <c r="C18" s="261">
        <v>161634</v>
      </c>
      <c r="D18" s="230">
        <v>156995</v>
      </c>
      <c r="E18" s="230">
        <v>160113</v>
      </c>
      <c r="F18" s="230">
        <v>166916</v>
      </c>
    </row>
    <row r="19" spans="1:6" s="36" customFormat="1" ht="22.5" x14ac:dyDescent="0.2">
      <c r="A19" s="94" t="s">
        <v>68</v>
      </c>
      <c r="B19" s="228">
        <f>B18+B17</f>
        <v>-7732</v>
      </c>
      <c r="C19" s="229">
        <f>C18+C17</f>
        <v>-7364</v>
      </c>
      <c r="D19" s="228">
        <f>D18+D17</f>
        <v>-9426</v>
      </c>
      <c r="E19" s="228">
        <f>E18+E17</f>
        <v>-9347</v>
      </c>
      <c r="F19" s="228">
        <f>F18+F17</f>
        <v>-8749</v>
      </c>
    </row>
    <row r="20" spans="1:6" ht="11.25" x14ac:dyDescent="0.25">
      <c r="A20" s="89" t="s">
        <v>50</v>
      </c>
      <c r="B20" s="90"/>
      <c r="C20" s="91"/>
      <c r="D20" s="90"/>
      <c r="E20" s="90"/>
      <c r="F20" s="90"/>
    </row>
    <row r="21" spans="1:6" s="36" customFormat="1" ht="11.25" x14ac:dyDescent="0.25">
      <c r="A21" s="89" t="s">
        <v>51</v>
      </c>
      <c r="B21" s="92">
        <v>0</v>
      </c>
      <c r="C21" s="91">
        <v>0</v>
      </c>
      <c r="D21" s="92">
        <v>0</v>
      </c>
      <c r="E21" s="92">
        <v>0</v>
      </c>
      <c r="F21" s="92">
        <v>0</v>
      </c>
    </row>
    <row r="22" spans="1:6" s="36" customFormat="1" ht="11.25" x14ac:dyDescent="0.25">
      <c r="A22" s="89" t="s">
        <v>69</v>
      </c>
      <c r="B22" s="226">
        <f>B19+B21</f>
        <v>-7732</v>
      </c>
      <c r="C22" s="227">
        <f>C19+C21</f>
        <v>-7364</v>
      </c>
      <c r="D22" s="226">
        <f>D19+D21</f>
        <v>-9426</v>
      </c>
      <c r="E22" s="226">
        <f>E19+E21</f>
        <v>-9347</v>
      </c>
      <c r="F22" s="226">
        <f>F19+F21</f>
        <v>-8749</v>
      </c>
    </row>
    <row r="23" spans="1:6" s="36" customFormat="1" ht="33.75" x14ac:dyDescent="0.2">
      <c r="A23" s="231" t="s">
        <v>70</v>
      </c>
      <c r="B23" s="228">
        <f>B22</f>
        <v>-7732</v>
      </c>
      <c r="C23" s="229">
        <f>C22</f>
        <v>-7364</v>
      </c>
      <c r="D23" s="228">
        <f>D22</f>
        <v>-9426</v>
      </c>
      <c r="E23" s="228">
        <f>E22</f>
        <v>-9347</v>
      </c>
      <c r="F23" s="228">
        <f>F22</f>
        <v>-8749</v>
      </c>
    </row>
    <row r="24" spans="1:6" ht="11.25" x14ac:dyDescent="0.2">
      <c r="A24" s="199"/>
      <c r="B24" s="43"/>
      <c r="C24" s="42"/>
      <c r="D24" s="43"/>
      <c r="E24" s="43"/>
      <c r="F24" s="43"/>
    </row>
    <row r="25" spans="1:6" ht="11.25" x14ac:dyDescent="0.2">
      <c r="A25" s="41" t="s">
        <v>71</v>
      </c>
      <c r="B25" s="9"/>
      <c r="C25" s="10"/>
      <c r="D25" s="9"/>
      <c r="E25" s="9"/>
      <c r="F25" s="9"/>
    </row>
    <row r="26" spans="1:6" ht="45" x14ac:dyDescent="0.2">
      <c r="A26" s="87"/>
      <c r="B26" s="184" t="s">
        <v>0</v>
      </c>
      <c r="C26" s="185" t="s">
        <v>31</v>
      </c>
      <c r="D26" s="184" t="s">
        <v>32</v>
      </c>
      <c r="E26" s="184" t="s">
        <v>33</v>
      </c>
      <c r="F26" s="184" t="s">
        <v>34</v>
      </c>
    </row>
    <row r="27" spans="1:6" s="36" customFormat="1" ht="33.75" x14ac:dyDescent="0.2">
      <c r="A27" s="200" t="s">
        <v>53</v>
      </c>
      <c r="B27" s="138">
        <f>B23</f>
        <v>-7732</v>
      </c>
      <c r="C27" s="139">
        <f t="shared" ref="C27:F27" si="0">C23</f>
        <v>-7364</v>
      </c>
      <c r="D27" s="138">
        <f t="shared" si="0"/>
        <v>-9426</v>
      </c>
      <c r="E27" s="138">
        <f t="shared" si="0"/>
        <v>-9347</v>
      </c>
      <c r="F27" s="138">
        <f t="shared" si="0"/>
        <v>-8749</v>
      </c>
    </row>
    <row r="28" spans="1:6" ht="45" x14ac:dyDescent="0.2">
      <c r="A28" s="201" t="s">
        <v>72</v>
      </c>
      <c r="B28" s="9">
        <v>8053</v>
      </c>
      <c r="C28" s="260">
        <v>7963</v>
      </c>
      <c r="D28" s="9">
        <v>7851</v>
      </c>
      <c r="E28" s="9">
        <v>7851</v>
      </c>
      <c r="F28" s="9">
        <v>7851</v>
      </c>
    </row>
    <row r="29" spans="1:6" ht="22.5" x14ac:dyDescent="0.2">
      <c r="A29" s="201" t="s">
        <v>54</v>
      </c>
      <c r="B29" s="9">
        <v>8834</v>
      </c>
      <c r="C29" s="260">
        <v>8978</v>
      </c>
      <c r="D29" s="9">
        <v>9550</v>
      </c>
      <c r="E29" s="9">
        <v>9527</v>
      </c>
      <c r="F29" s="9">
        <v>9498</v>
      </c>
    </row>
    <row r="30" spans="1:6" ht="11.25" x14ac:dyDescent="0.2">
      <c r="A30" s="201" t="s">
        <v>55</v>
      </c>
      <c r="B30" s="9">
        <v>9155</v>
      </c>
      <c r="C30" s="260">
        <v>9577</v>
      </c>
      <c r="D30" s="9">
        <v>7975</v>
      </c>
      <c r="E30" s="9">
        <v>8031</v>
      </c>
      <c r="F30" s="9">
        <v>8600</v>
      </c>
    </row>
    <row r="31" spans="1:6" s="36" customFormat="1" ht="11.25" x14ac:dyDescent="0.2">
      <c r="A31" s="232" t="s">
        <v>56</v>
      </c>
      <c r="B31" s="196">
        <f>B27+B28+B29-B30</f>
        <v>0</v>
      </c>
      <c r="C31" s="210">
        <f t="shared" ref="C31:F31" si="1">C27+C28+C29-C30</f>
        <v>0</v>
      </c>
      <c r="D31" s="196">
        <f t="shared" si="1"/>
        <v>0</v>
      </c>
      <c r="E31" s="196">
        <f t="shared" si="1"/>
        <v>0</v>
      </c>
      <c r="F31" s="196">
        <f t="shared" si="1"/>
        <v>0</v>
      </c>
    </row>
    <row r="32" spans="1:6" ht="12" customHeight="1" x14ac:dyDescent="0.25">
      <c r="A32" s="284" t="s">
        <v>73</v>
      </c>
      <c r="B32" s="283"/>
      <c r="C32" s="283"/>
      <c r="D32" s="283"/>
      <c r="E32" s="283"/>
      <c r="F32" s="283"/>
    </row>
    <row r="33" spans="1:6" ht="11.25" x14ac:dyDescent="0.25">
      <c r="A33" s="270" t="s">
        <v>216</v>
      </c>
      <c r="B33" s="270"/>
      <c r="C33" s="270"/>
      <c r="D33" s="270"/>
      <c r="E33" s="270"/>
      <c r="F33" s="270"/>
    </row>
    <row r="34" spans="1:6" ht="11.25" x14ac:dyDescent="0.25">
      <c r="A34" s="202" t="s">
        <v>58</v>
      </c>
      <c r="B34" s="205"/>
      <c r="C34" s="205"/>
      <c r="D34" s="205"/>
      <c r="E34" s="205"/>
      <c r="F34" s="205"/>
    </row>
  </sheetData>
  <pageMargins left="0.70866141732283472" right="0.70866141732283472" top="0.74803149606299213" bottom="0.74803149606299213" header="0.31496062992125984" footer="0.31496062992125984"/>
  <pageSetup paperSize="9" scale="66" orientation="portrait" r:id="rId1"/>
  <ignoredErrors>
    <ignoredError sqref="B22:F22"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6"/>
  <sheetViews>
    <sheetView showGridLines="0" zoomScaleNormal="100" zoomScaleSheetLayoutView="100" workbookViewId="0">
      <selection activeCell="I55" sqref="I55"/>
    </sheetView>
  </sheetViews>
  <sheetFormatPr defaultColWidth="8" defaultRowHeight="12" customHeight="1" x14ac:dyDescent="0.25"/>
  <cols>
    <col min="1" max="1" width="30.7109375" style="75" customWidth="1"/>
    <col min="2" max="6" width="8.28515625" style="75" customWidth="1"/>
    <col min="7" max="16384" width="8" style="75"/>
  </cols>
  <sheetData>
    <row r="1" spans="1:6" ht="11.25" x14ac:dyDescent="0.2">
      <c r="A1" s="104" t="s">
        <v>74</v>
      </c>
    </row>
    <row r="2" spans="1:6" s="44" customFormat="1" ht="45" x14ac:dyDescent="0.2">
      <c r="A2" s="88"/>
      <c r="B2" s="184" t="s">
        <v>0</v>
      </c>
      <c r="C2" s="185" t="s">
        <v>31</v>
      </c>
      <c r="D2" s="184" t="s">
        <v>32</v>
      </c>
      <c r="E2" s="184" t="s">
        <v>33</v>
      </c>
      <c r="F2" s="184" t="s">
        <v>34</v>
      </c>
    </row>
    <row r="3" spans="1:6" ht="11.25" x14ac:dyDescent="0.25">
      <c r="A3" s="2" t="s">
        <v>75</v>
      </c>
      <c r="B3" s="1"/>
      <c r="C3" s="8"/>
      <c r="D3" s="1"/>
      <c r="E3" s="1"/>
      <c r="F3" s="1"/>
    </row>
    <row r="4" spans="1:6" ht="11.25" x14ac:dyDescent="0.25">
      <c r="A4" s="2" t="s">
        <v>76</v>
      </c>
      <c r="B4" s="1"/>
      <c r="C4" s="8"/>
      <c r="D4" s="1"/>
      <c r="E4" s="1"/>
      <c r="F4" s="1"/>
    </row>
    <row r="5" spans="1:6" ht="11.25" x14ac:dyDescent="0.25">
      <c r="A5" s="76" t="s">
        <v>77</v>
      </c>
      <c r="B5" s="90">
        <v>450</v>
      </c>
      <c r="C5" s="262">
        <v>450</v>
      </c>
      <c r="D5" s="90">
        <v>450</v>
      </c>
      <c r="E5" s="90">
        <v>450</v>
      </c>
      <c r="F5" s="90">
        <v>450</v>
      </c>
    </row>
    <row r="6" spans="1:6" ht="11.25" x14ac:dyDescent="0.25">
      <c r="A6" s="65" t="s">
        <v>78</v>
      </c>
      <c r="B6" s="90">
        <v>99360</v>
      </c>
      <c r="C6" s="262">
        <v>99360</v>
      </c>
      <c r="D6" s="90">
        <v>99360</v>
      </c>
      <c r="E6" s="90">
        <v>99360</v>
      </c>
      <c r="F6" s="90">
        <v>99360</v>
      </c>
    </row>
    <row r="7" spans="1:6" s="77" customFormat="1" ht="10.5" x14ac:dyDescent="0.25">
      <c r="A7" s="77" t="s">
        <v>80</v>
      </c>
      <c r="B7" s="49">
        <v>99810</v>
      </c>
      <c r="C7" s="50">
        <v>99810</v>
      </c>
      <c r="D7" s="49">
        <v>99810</v>
      </c>
      <c r="E7" s="49">
        <v>99810</v>
      </c>
      <c r="F7" s="49">
        <v>99810</v>
      </c>
    </row>
    <row r="8" spans="1:6" ht="11.25" x14ac:dyDescent="0.25">
      <c r="A8" s="2" t="s">
        <v>81</v>
      </c>
      <c r="B8" s="1"/>
      <c r="C8" s="8"/>
      <c r="D8" s="1"/>
      <c r="E8" s="1"/>
      <c r="F8" s="1"/>
    </row>
    <row r="9" spans="1:6" ht="11.25" x14ac:dyDescent="0.25">
      <c r="A9" s="76" t="s">
        <v>82</v>
      </c>
      <c r="B9" s="90">
        <v>31496</v>
      </c>
      <c r="C9" s="262">
        <v>31613</v>
      </c>
      <c r="D9" s="90">
        <v>74150</v>
      </c>
      <c r="E9" s="90">
        <v>69820</v>
      </c>
      <c r="F9" s="90">
        <v>57625</v>
      </c>
    </row>
    <row r="10" spans="1:6" ht="11.25" x14ac:dyDescent="0.25">
      <c r="A10" s="76" t="s">
        <v>83</v>
      </c>
      <c r="B10" s="90">
        <v>1241</v>
      </c>
      <c r="C10" s="262">
        <v>605</v>
      </c>
      <c r="D10" s="90">
        <v>2094</v>
      </c>
      <c r="E10" s="90">
        <v>1277</v>
      </c>
      <c r="F10" s="90">
        <v>1570</v>
      </c>
    </row>
    <row r="11" spans="1:6" ht="11.25" x14ac:dyDescent="0.25">
      <c r="A11" s="76" t="s">
        <v>84</v>
      </c>
      <c r="B11" s="90">
        <v>26662</v>
      </c>
      <c r="C11" s="262">
        <v>26482</v>
      </c>
      <c r="D11" s="90">
        <v>25361</v>
      </c>
      <c r="E11" s="90">
        <v>22857</v>
      </c>
      <c r="F11" s="90">
        <v>24854</v>
      </c>
    </row>
    <row r="12" spans="1:6" ht="11.25" x14ac:dyDescent="0.25">
      <c r="A12" s="76" t="s">
        <v>85</v>
      </c>
      <c r="B12" s="90">
        <v>1840</v>
      </c>
      <c r="C12" s="262">
        <v>1840</v>
      </c>
      <c r="D12" s="90">
        <v>1840</v>
      </c>
      <c r="E12" s="90">
        <v>1840</v>
      </c>
      <c r="F12" s="90">
        <v>1840</v>
      </c>
    </row>
    <row r="13" spans="1:6" s="77" customFormat="1" ht="10.5" x14ac:dyDescent="0.25">
      <c r="A13" s="3" t="s">
        <v>86</v>
      </c>
      <c r="B13" s="49">
        <v>61239</v>
      </c>
      <c r="C13" s="50">
        <v>60540</v>
      </c>
      <c r="D13" s="49">
        <v>103445</v>
      </c>
      <c r="E13" s="49">
        <v>95794</v>
      </c>
      <c r="F13" s="49">
        <v>85889</v>
      </c>
    </row>
    <row r="14" spans="1:6" s="74" customFormat="1" ht="11.25" x14ac:dyDescent="0.25">
      <c r="A14" s="74" t="s">
        <v>87</v>
      </c>
      <c r="B14" s="47">
        <v>161049</v>
      </c>
      <c r="C14" s="48">
        <v>160350</v>
      </c>
      <c r="D14" s="47">
        <v>203255</v>
      </c>
      <c r="E14" s="47">
        <v>195604</v>
      </c>
      <c r="F14" s="47">
        <v>185699</v>
      </c>
    </row>
    <row r="15" spans="1:6" ht="11.25" x14ac:dyDescent="0.25">
      <c r="A15" s="4" t="s">
        <v>88</v>
      </c>
      <c r="B15" s="1"/>
      <c r="C15" s="8"/>
      <c r="D15" s="1"/>
      <c r="E15" s="1"/>
      <c r="F15" s="1"/>
    </row>
    <row r="16" spans="1:6" ht="11.25" x14ac:dyDescent="0.25">
      <c r="A16" s="2" t="s">
        <v>89</v>
      </c>
      <c r="B16" s="1"/>
      <c r="C16" s="8"/>
      <c r="D16" s="1"/>
      <c r="E16" s="1"/>
      <c r="F16" s="1"/>
    </row>
    <row r="17" spans="1:6" ht="11.25" x14ac:dyDescent="0.25">
      <c r="A17" s="53" t="s">
        <v>47</v>
      </c>
      <c r="B17" s="90">
        <v>8006</v>
      </c>
      <c r="C17" s="262">
        <v>8006</v>
      </c>
      <c r="D17" s="90">
        <v>8006</v>
      </c>
      <c r="E17" s="90">
        <v>8006</v>
      </c>
      <c r="F17" s="90">
        <v>8006</v>
      </c>
    </row>
    <row r="18" spans="1:6" ht="11.25" x14ac:dyDescent="0.25">
      <c r="A18" s="5" t="s">
        <v>90</v>
      </c>
      <c r="B18" s="90">
        <v>2372</v>
      </c>
      <c r="C18" s="262">
        <v>2372</v>
      </c>
      <c r="D18" s="90">
        <v>2372</v>
      </c>
      <c r="E18" s="90">
        <v>2372</v>
      </c>
      <c r="F18" s="90">
        <v>2372</v>
      </c>
    </row>
    <row r="19" spans="1:6" s="77" customFormat="1" ht="10.5" x14ac:dyDescent="0.25">
      <c r="A19" s="6" t="s">
        <v>91</v>
      </c>
      <c r="B19" s="49">
        <v>10378</v>
      </c>
      <c r="C19" s="50">
        <v>10378</v>
      </c>
      <c r="D19" s="49">
        <v>10378</v>
      </c>
      <c r="E19" s="49">
        <v>10378</v>
      </c>
      <c r="F19" s="49">
        <v>10378</v>
      </c>
    </row>
    <row r="20" spans="1:6" ht="11.25" x14ac:dyDescent="0.25">
      <c r="A20" s="4" t="s">
        <v>92</v>
      </c>
      <c r="B20" s="1"/>
      <c r="C20" s="8"/>
      <c r="D20" s="1"/>
      <c r="E20" s="1"/>
      <c r="F20" s="1"/>
    </row>
    <row r="21" spans="1:6" ht="11.25" x14ac:dyDescent="0.25">
      <c r="A21" s="53" t="s">
        <v>93</v>
      </c>
      <c r="B21" s="90">
        <v>21917</v>
      </c>
      <c r="C21" s="262">
        <v>20347</v>
      </c>
      <c r="D21" s="90">
        <v>66104</v>
      </c>
      <c r="E21" s="90">
        <v>60659</v>
      </c>
      <c r="F21" s="90">
        <v>52524</v>
      </c>
    </row>
    <row r="22" spans="1:6" s="77" customFormat="1" ht="10.5" x14ac:dyDescent="0.25">
      <c r="A22" s="6" t="s">
        <v>94</v>
      </c>
      <c r="B22" s="49">
        <v>21917</v>
      </c>
      <c r="C22" s="50">
        <v>20347</v>
      </c>
      <c r="D22" s="49">
        <v>66104</v>
      </c>
      <c r="E22" s="49">
        <v>60659</v>
      </c>
      <c r="F22" s="49">
        <v>52524</v>
      </c>
    </row>
    <row r="23" spans="1:6" ht="11.25" x14ac:dyDescent="0.25">
      <c r="A23" s="4" t="s">
        <v>95</v>
      </c>
      <c r="B23" s="1"/>
      <c r="C23" s="8"/>
      <c r="D23" s="1"/>
      <c r="E23" s="1"/>
      <c r="F23" s="1"/>
    </row>
    <row r="24" spans="1:6" ht="11.25" x14ac:dyDescent="0.25">
      <c r="A24" s="5" t="s">
        <v>96</v>
      </c>
      <c r="B24" s="90">
        <v>29151</v>
      </c>
      <c r="C24" s="262">
        <v>29151</v>
      </c>
      <c r="D24" s="90">
        <v>29151</v>
      </c>
      <c r="E24" s="90">
        <v>29151</v>
      </c>
      <c r="F24" s="90">
        <v>29151</v>
      </c>
    </row>
    <row r="25" spans="1:6" s="77" customFormat="1" ht="10.5" x14ac:dyDescent="0.25">
      <c r="A25" s="6" t="s">
        <v>97</v>
      </c>
      <c r="B25" s="49">
        <v>29151</v>
      </c>
      <c r="C25" s="50">
        <v>29151</v>
      </c>
      <c r="D25" s="49">
        <v>29151</v>
      </c>
      <c r="E25" s="49">
        <v>29151</v>
      </c>
      <c r="F25" s="49">
        <v>29151</v>
      </c>
    </row>
    <row r="26" spans="1:6" s="74" customFormat="1" ht="11.25" x14ac:dyDescent="0.25">
      <c r="A26" s="4" t="s">
        <v>98</v>
      </c>
      <c r="B26" s="51">
        <v>61446</v>
      </c>
      <c r="C26" s="52">
        <v>59876</v>
      </c>
      <c r="D26" s="51">
        <v>105633</v>
      </c>
      <c r="E26" s="51">
        <v>100188</v>
      </c>
      <c r="F26" s="51">
        <v>92053</v>
      </c>
    </row>
    <row r="27" spans="1:6" s="74" customFormat="1" ht="11.25" x14ac:dyDescent="0.25">
      <c r="A27" s="7" t="s">
        <v>99</v>
      </c>
      <c r="B27" s="233">
        <v>99603</v>
      </c>
      <c r="C27" s="234">
        <v>100474</v>
      </c>
      <c r="D27" s="233">
        <v>97622</v>
      </c>
      <c r="E27" s="233">
        <v>95416</v>
      </c>
      <c r="F27" s="233">
        <v>93646</v>
      </c>
    </row>
    <row r="28" spans="1:6" ht="11.25" x14ac:dyDescent="0.25">
      <c r="A28" s="37" t="s">
        <v>100</v>
      </c>
      <c r="B28" s="16"/>
      <c r="C28" s="17"/>
      <c r="D28" s="16"/>
      <c r="E28" s="16"/>
      <c r="F28" s="16"/>
    </row>
    <row r="29" spans="1:6" ht="11.25" x14ac:dyDescent="0.25">
      <c r="A29" s="37" t="s">
        <v>101</v>
      </c>
      <c r="B29" s="16"/>
      <c r="C29" s="17"/>
      <c r="D29" s="16"/>
      <c r="E29" s="16"/>
      <c r="F29" s="16"/>
    </row>
    <row r="30" spans="1:6" ht="11.25" x14ac:dyDescent="0.25">
      <c r="A30" s="64" t="s">
        <v>102</v>
      </c>
      <c r="B30" s="90">
        <v>170768</v>
      </c>
      <c r="C30" s="262">
        <v>179003</v>
      </c>
      <c r="D30" s="90">
        <v>185577</v>
      </c>
      <c r="E30" s="90">
        <v>192718</v>
      </c>
      <c r="F30" s="90">
        <v>199697</v>
      </c>
    </row>
    <row r="31" spans="1:6" ht="11.25" x14ac:dyDescent="0.25">
      <c r="A31" s="64" t="s">
        <v>103</v>
      </c>
      <c r="B31" s="90">
        <v>5753</v>
      </c>
      <c r="C31" s="262">
        <v>5753</v>
      </c>
      <c r="D31" s="90">
        <v>5753</v>
      </c>
      <c r="E31" s="90">
        <v>5753</v>
      </c>
      <c r="F31" s="90">
        <v>5753</v>
      </c>
    </row>
    <row r="32" spans="1:6" ht="22.5" x14ac:dyDescent="0.2">
      <c r="A32" s="96" t="s">
        <v>104</v>
      </c>
      <c r="B32" s="43">
        <v>-76918</v>
      </c>
      <c r="C32" s="263">
        <v>-84282</v>
      </c>
      <c r="D32" s="43">
        <v>-93708</v>
      </c>
      <c r="E32" s="43">
        <v>-103055</v>
      </c>
      <c r="F32" s="43">
        <v>-111804</v>
      </c>
    </row>
    <row r="33" spans="1:6" ht="11.25" x14ac:dyDescent="0.25">
      <c r="A33" s="55" t="s">
        <v>105</v>
      </c>
      <c r="B33" s="40">
        <v>99603</v>
      </c>
      <c r="C33" s="56">
        <v>100474</v>
      </c>
      <c r="D33" s="40">
        <v>97622</v>
      </c>
      <c r="E33" s="40">
        <v>95416</v>
      </c>
      <c r="F33" s="40">
        <v>93646</v>
      </c>
    </row>
    <row r="34" spans="1:6" ht="11.25" x14ac:dyDescent="0.25">
      <c r="A34" s="246" t="s">
        <v>106</v>
      </c>
      <c r="B34" s="247">
        <v>99603</v>
      </c>
      <c r="C34" s="248">
        <v>100474</v>
      </c>
      <c r="D34" s="247">
        <v>97622</v>
      </c>
      <c r="E34" s="247">
        <v>95416</v>
      </c>
      <c r="F34" s="247">
        <v>93646</v>
      </c>
    </row>
    <row r="35" spans="1:6" ht="12" customHeight="1" x14ac:dyDescent="0.2">
      <c r="A35" s="276" t="s">
        <v>57</v>
      </c>
      <c r="B35" s="277"/>
      <c r="C35" s="277"/>
      <c r="D35" s="35"/>
      <c r="E35" s="35"/>
      <c r="F35" s="35"/>
    </row>
    <row r="36" spans="1:6" ht="12" customHeight="1" x14ac:dyDescent="0.25">
      <c r="A36" s="35" t="s">
        <v>107</v>
      </c>
      <c r="B36" s="35"/>
      <c r="C36" s="35"/>
      <c r="D36" s="35"/>
      <c r="E36" s="35"/>
      <c r="F36" s="35"/>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17"/>
  <sheetViews>
    <sheetView showGridLines="0" zoomScale="106" zoomScaleNormal="106" zoomScaleSheetLayoutView="100" workbookViewId="0">
      <selection activeCell="H44" sqref="H44"/>
    </sheetView>
  </sheetViews>
  <sheetFormatPr defaultColWidth="8" defaultRowHeight="12" customHeight="1" x14ac:dyDescent="0.25"/>
  <cols>
    <col min="1" max="1" width="29.7109375" style="35" customWidth="1"/>
    <col min="2" max="2" width="8.28515625" style="63" customWidth="1"/>
    <col min="3" max="3" width="8.7109375" style="63" customWidth="1"/>
    <col min="4" max="4" width="9" style="63" customWidth="1"/>
    <col min="5" max="5" width="8.28515625" style="63" customWidth="1"/>
    <col min="6" max="16384" width="8" style="35"/>
  </cols>
  <sheetData>
    <row r="1" spans="1:5" ht="11.25" x14ac:dyDescent="0.25">
      <c r="A1" s="36" t="s">
        <v>224</v>
      </c>
      <c r="B1" s="36"/>
      <c r="C1" s="36"/>
      <c r="D1" s="36"/>
      <c r="E1" s="36"/>
    </row>
    <row r="2" spans="1:5" s="63" customFormat="1" ht="45" x14ac:dyDescent="0.25">
      <c r="A2" s="98"/>
      <c r="B2" s="141" t="s">
        <v>108</v>
      </c>
      <c r="C2" s="141" t="s">
        <v>109</v>
      </c>
      <c r="D2" s="141" t="s">
        <v>110</v>
      </c>
      <c r="E2" s="141" t="s">
        <v>111</v>
      </c>
    </row>
    <row r="3" spans="1:5" s="63" customFormat="1" ht="11.25" x14ac:dyDescent="0.25">
      <c r="A3" s="78" t="s">
        <v>112</v>
      </c>
      <c r="B3" s="16"/>
      <c r="C3" s="16"/>
      <c r="D3" s="16"/>
      <c r="E3" s="16"/>
    </row>
    <row r="4" spans="1:5" ht="22.5" x14ac:dyDescent="0.25">
      <c r="A4" s="97" t="s">
        <v>113</v>
      </c>
      <c r="B4" s="16">
        <v>-76918</v>
      </c>
      <c r="C4" s="16">
        <v>5753</v>
      </c>
      <c r="D4" s="16">
        <v>170768</v>
      </c>
      <c r="E4" s="16">
        <v>99603</v>
      </c>
    </row>
    <row r="5" spans="1:5" s="66" customFormat="1" ht="10.5" x14ac:dyDescent="0.25">
      <c r="A5" s="79" t="s">
        <v>114</v>
      </c>
      <c r="B5" s="40">
        <v>-76918</v>
      </c>
      <c r="C5" s="40">
        <v>5753</v>
      </c>
      <c r="D5" s="40">
        <v>170768</v>
      </c>
      <c r="E5" s="40">
        <v>99603</v>
      </c>
    </row>
    <row r="6" spans="1:5" ht="11.25" x14ac:dyDescent="0.25">
      <c r="A6" s="67" t="s">
        <v>115</v>
      </c>
      <c r="B6" s="16"/>
      <c r="C6" s="16"/>
      <c r="D6" s="16"/>
      <c r="E6" s="16"/>
    </row>
    <row r="7" spans="1:5" ht="11.25" x14ac:dyDescent="0.25">
      <c r="A7" s="65" t="s">
        <v>116</v>
      </c>
      <c r="B7" s="16">
        <v>-7364</v>
      </c>
      <c r="C7" s="16">
        <v>0</v>
      </c>
      <c r="D7" s="16">
        <v>0</v>
      </c>
      <c r="E7" s="16">
        <v>-7364</v>
      </c>
    </row>
    <row r="8" spans="1:5" s="66" customFormat="1" ht="10.5" x14ac:dyDescent="0.25">
      <c r="A8" s="79" t="s">
        <v>52</v>
      </c>
      <c r="B8" s="58">
        <v>-7364</v>
      </c>
      <c r="C8" s="58">
        <v>0</v>
      </c>
      <c r="D8" s="58">
        <v>0</v>
      </c>
      <c r="E8" s="58">
        <v>-7364</v>
      </c>
    </row>
    <row r="9" spans="1:5" ht="11.25" x14ac:dyDescent="0.25">
      <c r="A9" s="64" t="s">
        <v>117</v>
      </c>
      <c r="B9" s="20"/>
      <c r="C9" s="20"/>
      <c r="D9" s="20"/>
      <c r="E9" s="20"/>
    </row>
    <row r="10" spans="1:5" ht="22.5" x14ac:dyDescent="0.25">
      <c r="A10" s="120" t="s">
        <v>118</v>
      </c>
      <c r="B10" s="16">
        <v>-7364</v>
      </c>
      <c r="C10" s="16">
        <v>0</v>
      </c>
      <c r="D10" s="16">
        <v>0</v>
      </c>
      <c r="E10" s="16">
        <v>-7364</v>
      </c>
    </row>
    <row r="11" spans="1:5" ht="11.25" x14ac:dyDescent="0.25">
      <c r="A11" s="67" t="s">
        <v>119</v>
      </c>
      <c r="B11" s="16"/>
      <c r="C11" s="16"/>
      <c r="D11" s="16"/>
      <c r="E11" s="16"/>
    </row>
    <row r="12" spans="1:5" ht="12" customHeight="1" x14ac:dyDescent="0.25">
      <c r="A12" s="142" t="s">
        <v>120</v>
      </c>
      <c r="B12" s="16"/>
      <c r="C12" s="16"/>
      <c r="D12" s="16"/>
      <c r="E12" s="16"/>
    </row>
    <row r="13" spans="1:5" s="57" customFormat="1" ht="12" customHeight="1" x14ac:dyDescent="0.25">
      <c r="A13" s="80" t="s">
        <v>217</v>
      </c>
      <c r="B13" s="21">
        <v>0</v>
      </c>
      <c r="C13" s="21">
        <v>0</v>
      </c>
      <c r="D13" s="21">
        <v>8235</v>
      </c>
      <c r="E13" s="21">
        <v>8235</v>
      </c>
    </row>
    <row r="14" spans="1:5" s="66" customFormat="1" ht="21" x14ac:dyDescent="0.15">
      <c r="A14" s="143" t="s">
        <v>121</v>
      </c>
      <c r="B14" s="144">
        <v>0</v>
      </c>
      <c r="C14" s="144">
        <v>0</v>
      </c>
      <c r="D14" s="144">
        <v>8235</v>
      </c>
      <c r="E14" s="144">
        <v>8235</v>
      </c>
    </row>
    <row r="15" spans="1:5" s="36" customFormat="1" ht="22.5" x14ac:dyDescent="0.2">
      <c r="A15" s="78" t="s">
        <v>122</v>
      </c>
      <c r="B15" s="145">
        <v>-84282</v>
      </c>
      <c r="C15" s="145">
        <v>5753</v>
      </c>
      <c r="D15" s="145">
        <v>179003</v>
      </c>
      <c r="E15" s="145">
        <v>100474</v>
      </c>
    </row>
    <row r="16" spans="1:5" s="36" customFormat="1" ht="22.5" x14ac:dyDescent="0.2">
      <c r="A16" s="235" t="s">
        <v>123</v>
      </c>
      <c r="B16" s="236">
        <v>-84282</v>
      </c>
      <c r="C16" s="236">
        <v>5753</v>
      </c>
      <c r="D16" s="236">
        <v>179003</v>
      </c>
      <c r="E16" s="236">
        <v>100474</v>
      </c>
    </row>
    <row r="17" spans="1:5" ht="12" customHeight="1" x14ac:dyDescent="0.25">
      <c r="A17" s="35" t="s">
        <v>57</v>
      </c>
      <c r="B17" s="35"/>
      <c r="C17" s="35"/>
      <c r="D17" s="35"/>
      <c r="E17" s="35"/>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35"/>
  <sheetViews>
    <sheetView showGridLines="0" topLeftCell="A5" zoomScaleNormal="100" zoomScaleSheetLayoutView="100" workbookViewId="0">
      <selection activeCell="J50" sqref="J50"/>
    </sheetView>
  </sheetViews>
  <sheetFormatPr defaultColWidth="8" defaultRowHeight="12" customHeight="1" x14ac:dyDescent="0.25"/>
  <cols>
    <col min="1" max="1" width="30.7109375" style="35" customWidth="1"/>
    <col min="2" max="6" width="8.28515625" style="35" customWidth="1"/>
    <col min="7" max="16384" width="8" style="35"/>
  </cols>
  <sheetData>
    <row r="1" spans="1:6" ht="11.25" x14ac:dyDescent="0.25">
      <c r="A1" s="36" t="s">
        <v>124</v>
      </c>
    </row>
    <row r="2" spans="1:6" ht="45" x14ac:dyDescent="0.25">
      <c r="A2" s="88"/>
      <c r="B2" s="184" t="s">
        <v>0</v>
      </c>
      <c r="C2" s="185" t="s">
        <v>31</v>
      </c>
      <c r="D2" s="184" t="s">
        <v>32</v>
      </c>
      <c r="E2" s="184" t="s">
        <v>33</v>
      </c>
      <c r="F2" s="184" t="s">
        <v>34</v>
      </c>
    </row>
    <row r="3" spans="1:6" ht="11.25" x14ac:dyDescent="0.25">
      <c r="A3" s="37" t="s">
        <v>125</v>
      </c>
      <c r="B3" s="16"/>
      <c r="C3" s="17"/>
      <c r="D3" s="16"/>
      <c r="E3" s="16"/>
      <c r="F3" s="16"/>
    </row>
    <row r="4" spans="1:6" ht="11.25" customHeight="1" x14ac:dyDescent="0.25">
      <c r="A4" s="38" t="s">
        <v>126</v>
      </c>
      <c r="B4" s="16"/>
      <c r="C4" s="17"/>
      <c r="D4" s="16"/>
      <c r="E4" s="16"/>
      <c r="F4" s="16"/>
    </row>
    <row r="5" spans="1:6" ht="11.25" customHeight="1" x14ac:dyDescent="0.25">
      <c r="A5" s="64" t="s">
        <v>127</v>
      </c>
      <c r="B5" s="16">
        <v>194749</v>
      </c>
      <c r="C5" s="17">
        <v>161634</v>
      </c>
      <c r="D5" s="16">
        <v>156995</v>
      </c>
      <c r="E5" s="16">
        <v>160113</v>
      </c>
      <c r="F5" s="16">
        <v>166916</v>
      </c>
    </row>
    <row r="6" spans="1:6" ht="22.5" customHeight="1" x14ac:dyDescent="0.25">
      <c r="A6" s="97" t="s">
        <v>64</v>
      </c>
      <c r="B6" s="16">
        <v>580</v>
      </c>
      <c r="C6" s="17">
        <v>580</v>
      </c>
      <c r="D6" s="16">
        <v>580</v>
      </c>
      <c r="E6" s="16">
        <v>580</v>
      </c>
      <c r="F6" s="16">
        <v>450</v>
      </c>
    </row>
    <row r="7" spans="1:6" ht="11.25" customHeight="1" x14ac:dyDescent="0.25">
      <c r="A7" s="64" t="s">
        <v>128</v>
      </c>
      <c r="B7" s="16">
        <v>4148</v>
      </c>
      <c r="C7" s="17">
        <v>3898</v>
      </c>
      <c r="D7" s="16">
        <v>3528</v>
      </c>
      <c r="E7" s="16">
        <v>4195</v>
      </c>
      <c r="F7" s="16">
        <v>0</v>
      </c>
    </row>
    <row r="8" spans="1:6" ht="11.25" customHeight="1" x14ac:dyDescent="0.25">
      <c r="A8" s="64" t="s">
        <v>129</v>
      </c>
      <c r="B8" s="16">
        <v>850</v>
      </c>
      <c r="C8" s="17">
        <v>850</v>
      </c>
      <c r="D8" s="16">
        <v>850</v>
      </c>
      <c r="E8" s="16">
        <v>850</v>
      </c>
      <c r="F8" s="16">
        <v>850</v>
      </c>
    </row>
    <row r="9" spans="1:6" s="66" customFormat="1" ht="11.25" customHeight="1" x14ac:dyDescent="0.25">
      <c r="A9" s="66" t="s">
        <v>130</v>
      </c>
      <c r="B9" s="40">
        <v>200327</v>
      </c>
      <c r="C9" s="56">
        <v>166962</v>
      </c>
      <c r="D9" s="40">
        <v>161953</v>
      </c>
      <c r="E9" s="40">
        <v>165738</v>
      </c>
      <c r="F9" s="40">
        <v>168216</v>
      </c>
    </row>
    <row r="10" spans="1:6" ht="11.25" customHeight="1" x14ac:dyDescent="0.25">
      <c r="A10" s="38" t="s">
        <v>131</v>
      </c>
      <c r="B10" s="16"/>
      <c r="C10" s="17"/>
      <c r="D10" s="16"/>
      <c r="E10" s="16"/>
      <c r="F10" s="16"/>
    </row>
    <row r="11" spans="1:6" ht="11.25" customHeight="1" x14ac:dyDescent="0.25">
      <c r="A11" s="64" t="s">
        <v>132</v>
      </c>
      <c r="B11" s="16">
        <v>110121</v>
      </c>
      <c r="C11" s="17">
        <v>116032</v>
      </c>
      <c r="D11" s="16">
        <v>108451</v>
      </c>
      <c r="E11" s="16">
        <v>111428</v>
      </c>
      <c r="F11" s="16">
        <v>112887</v>
      </c>
    </row>
    <row r="12" spans="1:6" ht="11.25" customHeight="1" x14ac:dyDescent="0.25">
      <c r="A12" s="64" t="s">
        <v>47</v>
      </c>
      <c r="B12" s="16">
        <v>44785</v>
      </c>
      <c r="C12" s="17">
        <v>39112</v>
      </c>
      <c r="D12" s="16">
        <v>41583</v>
      </c>
      <c r="E12" s="16">
        <v>42185</v>
      </c>
      <c r="F12" s="16">
        <v>42980</v>
      </c>
    </row>
    <row r="13" spans="1:6" ht="11.25" customHeight="1" x14ac:dyDescent="0.25">
      <c r="A13" s="65" t="s">
        <v>133</v>
      </c>
      <c r="B13" s="16">
        <v>130</v>
      </c>
      <c r="C13" s="17">
        <v>130</v>
      </c>
      <c r="D13" s="16">
        <v>130</v>
      </c>
      <c r="E13" s="16">
        <v>130</v>
      </c>
      <c r="F13" s="16">
        <v>0</v>
      </c>
    </row>
    <row r="14" spans="1:6" ht="11.25" customHeight="1" x14ac:dyDescent="0.25">
      <c r="A14" s="203" t="s">
        <v>134</v>
      </c>
      <c r="B14" s="16">
        <v>291</v>
      </c>
      <c r="C14" s="17">
        <v>311</v>
      </c>
      <c r="D14" s="16">
        <v>2014</v>
      </c>
      <c r="E14" s="16">
        <v>2164</v>
      </c>
      <c r="F14" s="16">
        <v>1949</v>
      </c>
    </row>
    <row r="15" spans="1:6" ht="11.25" customHeight="1" x14ac:dyDescent="0.25">
      <c r="A15" s="64" t="s">
        <v>18</v>
      </c>
      <c r="B15" s="16">
        <v>1784</v>
      </c>
      <c r="C15" s="17">
        <v>1800</v>
      </c>
      <c r="D15" s="16">
        <v>1800</v>
      </c>
      <c r="E15" s="16">
        <v>1800</v>
      </c>
      <c r="F15" s="16">
        <v>1800</v>
      </c>
    </row>
    <row r="16" spans="1:6" s="66" customFormat="1" ht="11.25" customHeight="1" x14ac:dyDescent="0.25">
      <c r="A16" s="59" t="s">
        <v>135</v>
      </c>
      <c r="B16" s="58">
        <v>157111</v>
      </c>
      <c r="C16" s="60">
        <v>157385</v>
      </c>
      <c r="D16" s="58">
        <v>153978</v>
      </c>
      <c r="E16" s="58">
        <v>157707</v>
      </c>
      <c r="F16" s="58">
        <v>159616</v>
      </c>
    </row>
    <row r="17" spans="1:6" s="36" customFormat="1" ht="11.25" x14ac:dyDescent="0.2">
      <c r="A17" s="78" t="s">
        <v>202</v>
      </c>
      <c r="B17" s="145">
        <v>43216</v>
      </c>
      <c r="C17" s="146">
        <v>9577</v>
      </c>
      <c r="D17" s="145">
        <v>7975</v>
      </c>
      <c r="E17" s="145">
        <v>8031</v>
      </c>
      <c r="F17" s="145">
        <v>8600</v>
      </c>
    </row>
    <row r="18" spans="1:6" ht="11.25" x14ac:dyDescent="0.25">
      <c r="A18" s="37" t="s">
        <v>136</v>
      </c>
      <c r="B18" s="16"/>
      <c r="C18" s="17"/>
      <c r="D18" s="16"/>
      <c r="E18" s="16"/>
      <c r="F18" s="16"/>
    </row>
    <row r="19" spans="1:6" ht="11.25" x14ac:dyDescent="0.25">
      <c r="A19" s="37" t="s">
        <v>131</v>
      </c>
      <c r="B19" s="16"/>
      <c r="C19" s="17"/>
      <c r="D19" s="16"/>
      <c r="E19" s="16"/>
      <c r="F19" s="16"/>
    </row>
    <row r="20" spans="1:6" ht="22.5" x14ac:dyDescent="0.25">
      <c r="A20" s="97" t="s">
        <v>137</v>
      </c>
      <c r="B20" s="16">
        <v>11158</v>
      </c>
      <c r="C20" s="17">
        <v>8235</v>
      </c>
      <c r="D20" s="16">
        <v>6574</v>
      </c>
      <c r="E20" s="16">
        <v>7141</v>
      </c>
      <c r="F20" s="16">
        <v>6979</v>
      </c>
    </row>
    <row r="21" spans="1:6" s="66" customFormat="1" ht="11.25" customHeight="1" x14ac:dyDescent="0.25">
      <c r="A21" s="66" t="s">
        <v>135</v>
      </c>
      <c r="B21" s="40">
        <v>11158</v>
      </c>
      <c r="C21" s="56">
        <v>8235</v>
      </c>
      <c r="D21" s="40">
        <v>6574</v>
      </c>
      <c r="E21" s="40">
        <v>7141</v>
      </c>
      <c r="F21" s="40">
        <v>6979</v>
      </c>
    </row>
    <row r="22" spans="1:6" s="36" customFormat="1" ht="11.25" customHeight="1" x14ac:dyDescent="0.2">
      <c r="A22" s="78" t="s">
        <v>203</v>
      </c>
      <c r="B22" s="236">
        <v>-11158</v>
      </c>
      <c r="C22" s="237">
        <v>-8235</v>
      </c>
      <c r="D22" s="236">
        <v>-6574</v>
      </c>
      <c r="E22" s="236">
        <v>-7141</v>
      </c>
      <c r="F22" s="236">
        <v>-6979</v>
      </c>
    </row>
    <row r="23" spans="1:6" ht="11.25" customHeight="1" x14ac:dyDescent="0.25">
      <c r="A23" s="38" t="s">
        <v>138</v>
      </c>
      <c r="B23" s="16"/>
      <c r="C23" s="17"/>
      <c r="D23" s="16"/>
      <c r="E23" s="16"/>
      <c r="F23" s="16"/>
    </row>
    <row r="24" spans="1:6" ht="11.25" customHeight="1" x14ac:dyDescent="0.25">
      <c r="A24" s="38" t="s">
        <v>126</v>
      </c>
      <c r="B24" s="16"/>
      <c r="C24" s="17"/>
      <c r="D24" s="16"/>
      <c r="E24" s="16"/>
      <c r="F24" s="16"/>
    </row>
    <row r="25" spans="1:6" ht="11.25" customHeight="1" x14ac:dyDescent="0.25">
      <c r="A25" s="64" t="s">
        <v>102</v>
      </c>
      <c r="B25" s="16">
        <v>9158</v>
      </c>
      <c r="C25" s="17">
        <v>8235</v>
      </c>
      <c r="D25" s="16">
        <v>6574</v>
      </c>
      <c r="E25" s="16">
        <v>7141</v>
      </c>
      <c r="F25" s="16">
        <v>6979</v>
      </c>
    </row>
    <row r="26" spans="1:6" ht="11.25" customHeight="1" x14ac:dyDescent="0.25">
      <c r="A26" s="64" t="s">
        <v>210</v>
      </c>
      <c r="B26" s="16">
        <v>-30863</v>
      </c>
      <c r="C26" s="17">
        <v>0</v>
      </c>
      <c r="D26" s="16">
        <v>0</v>
      </c>
      <c r="E26" s="16">
        <v>0</v>
      </c>
      <c r="F26" s="16">
        <v>0</v>
      </c>
    </row>
    <row r="27" spans="1:6" s="66" customFormat="1" ht="11.25" customHeight="1" x14ac:dyDescent="0.25">
      <c r="A27" s="59" t="s">
        <v>130</v>
      </c>
      <c r="B27" s="40">
        <v>-21705</v>
      </c>
      <c r="C27" s="56">
        <v>8235</v>
      </c>
      <c r="D27" s="40">
        <v>6574</v>
      </c>
      <c r="E27" s="40">
        <v>7141</v>
      </c>
      <c r="F27" s="40">
        <v>6979</v>
      </c>
    </row>
    <row r="28" spans="1:6" ht="11.25" x14ac:dyDescent="0.25">
      <c r="A28" s="38" t="s">
        <v>131</v>
      </c>
      <c r="B28" s="16"/>
      <c r="C28" s="17"/>
      <c r="D28" s="16"/>
      <c r="E28" s="16"/>
      <c r="F28" s="16"/>
    </row>
    <row r="29" spans="1:6" ht="11.25" x14ac:dyDescent="0.25">
      <c r="A29" s="65" t="s">
        <v>139</v>
      </c>
      <c r="B29" s="16">
        <v>9155</v>
      </c>
      <c r="C29" s="17">
        <v>9577</v>
      </c>
      <c r="D29" s="16">
        <v>7975</v>
      </c>
      <c r="E29" s="16">
        <v>8031</v>
      </c>
      <c r="F29" s="16">
        <v>8600</v>
      </c>
    </row>
    <row r="30" spans="1:6" ht="11.25" x14ac:dyDescent="0.25">
      <c r="A30" s="64" t="s">
        <v>210</v>
      </c>
      <c r="B30" s="16">
        <v>1198</v>
      </c>
      <c r="C30" s="17">
        <v>0</v>
      </c>
      <c r="D30" s="16">
        <v>0</v>
      </c>
      <c r="E30" s="16">
        <v>0</v>
      </c>
      <c r="F30" s="16">
        <v>0</v>
      </c>
    </row>
    <row r="31" spans="1:6" s="66" customFormat="1" ht="10.5" x14ac:dyDescent="0.25">
      <c r="A31" s="59" t="s">
        <v>135</v>
      </c>
      <c r="B31" s="40">
        <v>10353</v>
      </c>
      <c r="C31" s="56">
        <v>9577</v>
      </c>
      <c r="D31" s="40">
        <v>7975</v>
      </c>
      <c r="E31" s="40">
        <v>8031</v>
      </c>
      <c r="F31" s="40">
        <v>8600</v>
      </c>
    </row>
    <row r="32" spans="1:6" s="36" customFormat="1" ht="22.5" x14ac:dyDescent="0.2">
      <c r="A32" s="99" t="s">
        <v>140</v>
      </c>
      <c r="B32" s="238">
        <v>-32058</v>
      </c>
      <c r="C32" s="239">
        <v>-1342</v>
      </c>
      <c r="D32" s="238">
        <v>-1401</v>
      </c>
      <c r="E32" s="238">
        <v>-890</v>
      </c>
      <c r="F32" s="238">
        <v>-1621</v>
      </c>
    </row>
    <row r="33" spans="1:6" ht="22.5" x14ac:dyDescent="0.25">
      <c r="A33" s="97" t="s">
        <v>141</v>
      </c>
      <c r="B33" s="16">
        <v>450</v>
      </c>
      <c r="C33" s="17">
        <v>450</v>
      </c>
      <c r="D33" s="16">
        <v>450</v>
      </c>
      <c r="E33" s="16">
        <v>450</v>
      </c>
      <c r="F33" s="16">
        <v>450</v>
      </c>
    </row>
    <row r="34" spans="1:6" ht="22.5" x14ac:dyDescent="0.2">
      <c r="A34" s="251" t="s">
        <v>142</v>
      </c>
      <c r="B34" s="147">
        <v>450</v>
      </c>
      <c r="C34" s="148">
        <v>450</v>
      </c>
      <c r="D34" s="147">
        <v>450</v>
      </c>
      <c r="E34" s="147">
        <v>450</v>
      </c>
      <c r="F34" s="147">
        <v>450</v>
      </c>
    </row>
    <row r="35" spans="1:6" ht="12" customHeight="1" x14ac:dyDescent="0.2">
      <c r="A35" s="285" t="s">
        <v>57</v>
      </c>
      <c r="B35" s="285"/>
      <c r="C35" s="285"/>
      <c r="D35" s="285"/>
      <c r="E35" s="285"/>
      <c r="F35" s="285"/>
    </row>
  </sheetData>
  <mergeCells count="1">
    <mergeCell ref="A35:F35"/>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18"/>
  <sheetViews>
    <sheetView showGridLines="0" zoomScale="130" zoomScaleNormal="130" zoomScaleSheetLayoutView="100" workbookViewId="0">
      <selection activeCell="E32" sqref="E32"/>
    </sheetView>
  </sheetViews>
  <sheetFormatPr defaultColWidth="9.140625" defaultRowHeight="12" customHeight="1" x14ac:dyDescent="0.25"/>
  <cols>
    <col min="1" max="1" width="30.7109375" style="13" customWidth="1"/>
    <col min="2" max="6" width="8.28515625" style="13" customWidth="1"/>
    <col min="7" max="16384" width="9.140625" style="13"/>
  </cols>
  <sheetData>
    <row r="1" spans="1:6" s="211" customFormat="1" ht="11.25" x14ac:dyDescent="0.2">
      <c r="A1" s="14" t="s">
        <v>143</v>
      </c>
      <c r="B1" s="12"/>
      <c r="C1" s="81"/>
      <c r="D1" s="12"/>
      <c r="E1" s="12"/>
      <c r="F1" s="12"/>
    </row>
    <row r="2" spans="1:6" ht="45" x14ac:dyDescent="0.25">
      <c r="A2" s="88"/>
      <c r="B2" s="184" t="s">
        <v>0</v>
      </c>
      <c r="C2" s="185" t="s">
        <v>31</v>
      </c>
      <c r="D2" s="184" t="s">
        <v>32</v>
      </c>
      <c r="E2" s="184" t="s">
        <v>33</v>
      </c>
      <c r="F2" s="184" t="s">
        <v>34</v>
      </c>
    </row>
    <row r="3" spans="1:6" ht="12" customHeight="1" x14ac:dyDescent="0.25">
      <c r="A3" s="14" t="s">
        <v>144</v>
      </c>
      <c r="B3" s="156"/>
      <c r="C3" s="157"/>
      <c r="D3" s="156"/>
      <c r="E3" s="156"/>
      <c r="F3" s="156"/>
    </row>
    <row r="4" spans="1:6" ht="12" customHeight="1" x14ac:dyDescent="0.25">
      <c r="A4" s="150" t="s">
        <v>145</v>
      </c>
      <c r="B4" s="156">
        <v>9158</v>
      </c>
      <c r="C4" s="157">
        <v>8235</v>
      </c>
      <c r="D4" s="156">
        <v>6574</v>
      </c>
      <c r="E4" s="156">
        <v>7141</v>
      </c>
      <c r="F4" s="156">
        <v>6979</v>
      </c>
    </row>
    <row r="5" spans="1:6" s="61" customFormat="1" ht="12" customHeight="1" x14ac:dyDescent="0.25">
      <c r="A5" s="151" t="s">
        <v>146</v>
      </c>
      <c r="B5" s="172">
        <v>9158</v>
      </c>
      <c r="C5" s="240">
        <v>8235</v>
      </c>
      <c r="D5" s="172">
        <v>6574</v>
      </c>
      <c r="E5" s="172">
        <v>7141</v>
      </c>
      <c r="F5" s="172">
        <v>6979</v>
      </c>
    </row>
    <row r="6" spans="1:6" ht="12" customHeight="1" x14ac:dyDescent="0.25">
      <c r="A6" s="152" t="s">
        <v>147</v>
      </c>
      <c r="B6" s="158"/>
      <c r="C6" s="159"/>
      <c r="D6" s="158"/>
      <c r="E6" s="158"/>
      <c r="F6" s="158"/>
    </row>
    <row r="7" spans="1:6" ht="12" customHeight="1" x14ac:dyDescent="0.25">
      <c r="A7" s="155" t="s">
        <v>148</v>
      </c>
      <c r="B7" s="158">
        <v>9158</v>
      </c>
      <c r="C7" s="159">
        <v>8235</v>
      </c>
      <c r="D7" s="158">
        <v>6574</v>
      </c>
      <c r="E7" s="158">
        <v>7141</v>
      </c>
      <c r="F7" s="158">
        <v>6979</v>
      </c>
    </row>
    <row r="8" spans="1:6" s="61" customFormat="1" ht="12" customHeight="1" x14ac:dyDescent="0.25">
      <c r="A8" s="152" t="s">
        <v>149</v>
      </c>
      <c r="B8" s="171">
        <v>9158</v>
      </c>
      <c r="C8" s="241">
        <v>8235</v>
      </c>
      <c r="D8" s="171">
        <v>6574</v>
      </c>
      <c r="E8" s="171">
        <v>7141</v>
      </c>
      <c r="F8" s="171">
        <v>6979</v>
      </c>
    </row>
    <row r="9" spans="1:6" s="100" customFormat="1" ht="22.5" x14ac:dyDescent="0.25">
      <c r="A9" s="153" t="s">
        <v>150</v>
      </c>
      <c r="B9" s="160"/>
      <c r="C9" s="161"/>
      <c r="D9" s="160"/>
      <c r="E9" s="160"/>
      <c r="F9" s="160"/>
    </row>
    <row r="10" spans="1:6" ht="22.5" x14ac:dyDescent="0.25">
      <c r="A10" s="149" t="s">
        <v>204</v>
      </c>
      <c r="B10" s="156">
        <v>9158</v>
      </c>
      <c r="C10" s="157">
        <v>8235</v>
      </c>
      <c r="D10" s="156">
        <v>6574</v>
      </c>
      <c r="E10" s="156">
        <v>7141</v>
      </c>
      <c r="F10" s="156">
        <v>6979</v>
      </c>
    </row>
    <row r="11" spans="1:6" ht="22.5" x14ac:dyDescent="0.25">
      <c r="A11" s="149" t="s">
        <v>205</v>
      </c>
      <c r="B11" s="156">
        <v>2000</v>
      </c>
      <c r="C11" s="157">
        <v>0</v>
      </c>
      <c r="D11" s="156">
        <v>0</v>
      </c>
      <c r="E11" s="156">
        <v>0</v>
      </c>
      <c r="F11" s="156">
        <v>0</v>
      </c>
    </row>
    <row r="12" spans="1:6" s="61" customFormat="1" ht="12" customHeight="1" x14ac:dyDescent="0.25">
      <c r="A12" s="151" t="s">
        <v>151</v>
      </c>
      <c r="B12" s="172">
        <v>11158</v>
      </c>
      <c r="C12" s="240">
        <v>8235</v>
      </c>
      <c r="D12" s="172">
        <v>6574</v>
      </c>
      <c r="E12" s="172">
        <v>7141</v>
      </c>
      <c r="F12" s="172">
        <v>6979</v>
      </c>
    </row>
    <row r="13" spans="1:6" ht="33.75" x14ac:dyDescent="0.25">
      <c r="A13" s="153" t="s">
        <v>152</v>
      </c>
      <c r="B13" s="154"/>
      <c r="C13" s="157"/>
      <c r="D13" s="154"/>
      <c r="E13" s="154"/>
      <c r="F13" s="154"/>
    </row>
    <row r="14" spans="1:6" ht="12" customHeight="1" x14ac:dyDescent="0.25">
      <c r="A14" s="216" t="s">
        <v>153</v>
      </c>
      <c r="B14" s="154">
        <v>11158</v>
      </c>
      <c r="C14" s="157">
        <v>8235</v>
      </c>
      <c r="D14" s="154">
        <v>6574</v>
      </c>
      <c r="E14" s="154">
        <v>7141</v>
      </c>
      <c r="F14" s="154">
        <v>6979</v>
      </c>
    </row>
    <row r="15" spans="1:6" s="61" customFormat="1" ht="12" customHeight="1" x14ac:dyDescent="0.25">
      <c r="A15" s="252" t="s">
        <v>154</v>
      </c>
      <c r="B15" s="242">
        <v>11158</v>
      </c>
      <c r="C15" s="240">
        <v>8235</v>
      </c>
      <c r="D15" s="242">
        <v>6574</v>
      </c>
      <c r="E15" s="242">
        <v>7141</v>
      </c>
      <c r="F15" s="242">
        <v>6979</v>
      </c>
    </row>
    <row r="16" spans="1:6" ht="11.25" customHeight="1" x14ac:dyDescent="0.25">
      <c r="A16" s="272" t="s">
        <v>57</v>
      </c>
      <c r="B16" s="272"/>
      <c r="C16" s="272"/>
      <c r="D16" s="272"/>
      <c r="E16" s="272"/>
      <c r="F16" s="272"/>
    </row>
    <row r="17" spans="1:6" ht="11.25" customHeight="1" x14ac:dyDescent="0.25">
      <c r="A17" s="271" t="s">
        <v>206</v>
      </c>
      <c r="B17" s="271"/>
      <c r="C17" s="271"/>
      <c r="D17" s="271"/>
      <c r="E17" s="271"/>
      <c r="F17" s="271"/>
    </row>
    <row r="18" spans="1:6" ht="11.25" customHeight="1" x14ac:dyDescent="0.25">
      <c r="A18" s="271" t="s">
        <v>227</v>
      </c>
      <c r="B18" s="271"/>
      <c r="C18" s="271"/>
      <c r="D18" s="271"/>
      <c r="E18" s="271"/>
      <c r="F18" s="271"/>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E25"/>
  <sheetViews>
    <sheetView showGridLines="0" topLeftCell="A2" zoomScaleNormal="100" zoomScaleSheetLayoutView="100" workbookViewId="0">
      <selection activeCell="F43" sqref="F43"/>
    </sheetView>
  </sheetViews>
  <sheetFormatPr defaultColWidth="9.140625" defaultRowHeight="12.75" x14ac:dyDescent="0.2"/>
  <cols>
    <col min="1" max="1" width="32.7109375" style="44" customWidth="1"/>
    <col min="2" max="3" width="8.7109375" style="44" customWidth="1"/>
    <col min="4" max="4" width="9.7109375" style="44" customWidth="1"/>
    <col min="5" max="5" width="8.7109375" style="62" customWidth="1"/>
    <col min="6" max="16384" width="9.140625" style="44"/>
  </cols>
  <sheetData>
    <row r="1" spans="1:5" s="34" customFormat="1" ht="11.25" x14ac:dyDescent="0.2">
      <c r="A1" s="39" t="s">
        <v>155</v>
      </c>
      <c r="E1" s="15"/>
    </row>
    <row r="2" spans="1:5" s="173" customFormat="1" ht="56.25" x14ac:dyDescent="0.25">
      <c r="A2" s="186"/>
      <c r="B2" s="243" t="s">
        <v>156</v>
      </c>
      <c r="C2" s="243" t="s">
        <v>157</v>
      </c>
      <c r="D2" s="243" t="s">
        <v>220</v>
      </c>
      <c r="E2" s="243" t="s">
        <v>158</v>
      </c>
    </row>
    <row r="3" spans="1:5" s="11" customFormat="1" ht="11.25" x14ac:dyDescent="0.2">
      <c r="A3" s="45" t="s">
        <v>159</v>
      </c>
      <c r="B3" s="34"/>
      <c r="C3" s="34"/>
      <c r="D3" s="34"/>
      <c r="E3" s="15"/>
    </row>
    <row r="4" spans="1:5" s="11" customFormat="1" ht="11.25" x14ac:dyDescent="0.2">
      <c r="A4" s="140" t="s">
        <v>160</v>
      </c>
      <c r="B4" s="22">
        <v>27034</v>
      </c>
      <c r="C4" s="22">
        <v>6953</v>
      </c>
      <c r="D4" s="22">
        <v>69676</v>
      </c>
      <c r="E4" s="197">
        <f>SUM(B4:D4)</f>
        <v>103663</v>
      </c>
    </row>
    <row r="5" spans="1:5" s="11" customFormat="1" ht="11.25" x14ac:dyDescent="0.15">
      <c r="A5" s="204" t="s">
        <v>161</v>
      </c>
      <c r="B5" s="22">
        <v>54636</v>
      </c>
      <c r="C5" s="22">
        <v>0</v>
      </c>
      <c r="D5" s="22">
        <v>0</v>
      </c>
      <c r="E5" s="197">
        <f>SUM(B5:D5)</f>
        <v>54636</v>
      </c>
    </row>
    <row r="6" spans="1:5" s="11" customFormat="1" ht="22.5" x14ac:dyDescent="0.2">
      <c r="A6" s="140" t="s">
        <v>162</v>
      </c>
      <c r="B6" s="22">
        <v>-15434</v>
      </c>
      <c r="C6" s="22">
        <v>-5712</v>
      </c>
      <c r="D6" s="22">
        <v>-43014</v>
      </c>
      <c r="E6" s="197">
        <f>SUM(B6:D6)</f>
        <v>-64160</v>
      </c>
    </row>
    <row r="7" spans="1:5" s="11" customFormat="1" ht="22.5" x14ac:dyDescent="0.15">
      <c r="A7" s="183" t="s">
        <v>176</v>
      </c>
      <c r="B7" s="22">
        <v>-34740</v>
      </c>
      <c r="C7" s="22">
        <v>0</v>
      </c>
      <c r="D7" s="22">
        <v>0</v>
      </c>
      <c r="E7" s="197">
        <f>SUM(B7:D7)</f>
        <v>-34740</v>
      </c>
    </row>
    <row r="8" spans="1:5" s="23" customFormat="1" ht="11.25" x14ac:dyDescent="0.2">
      <c r="A8" s="45" t="s">
        <v>163</v>
      </c>
      <c r="B8" s="244">
        <f t="shared" ref="B8:E8" si="0">SUM(B4:B7)</f>
        <v>31496</v>
      </c>
      <c r="C8" s="244">
        <f t="shared" si="0"/>
        <v>1241</v>
      </c>
      <c r="D8" s="244">
        <f t="shared" si="0"/>
        <v>26662</v>
      </c>
      <c r="E8" s="244">
        <f t="shared" si="0"/>
        <v>59399</v>
      </c>
    </row>
    <row r="9" spans="1:5" s="11" customFormat="1" ht="11.25" x14ac:dyDescent="0.2">
      <c r="A9" s="46" t="s">
        <v>164</v>
      </c>
      <c r="B9" s="22"/>
      <c r="C9" s="22"/>
      <c r="D9" s="22"/>
      <c r="E9" s="197"/>
    </row>
    <row r="10" spans="1:5" s="11" customFormat="1" ht="22.5" x14ac:dyDescent="0.2">
      <c r="A10" s="187" t="s">
        <v>165</v>
      </c>
      <c r="B10" s="22"/>
      <c r="C10" s="22"/>
      <c r="D10" s="22"/>
      <c r="E10" s="197"/>
    </row>
    <row r="11" spans="1:5" s="11" customFormat="1" ht="11.25" x14ac:dyDescent="0.2">
      <c r="A11" s="140" t="s">
        <v>166</v>
      </c>
      <c r="B11" s="22">
        <v>4533</v>
      </c>
      <c r="C11" s="22">
        <v>207</v>
      </c>
      <c r="D11" s="22">
        <v>3495</v>
      </c>
      <c r="E11" s="197">
        <f>SUM(B11:D11)</f>
        <v>8235</v>
      </c>
    </row>
    <row r="12" spans="1:5" s="11" customFormat="1" ht="22.5" x14ac:dyDescent="0.15">
      <c r="A12" s="183" t="s">
        <v>167</v>
      </c>
      <c r="B12" s="22">
        <v>8007</v>
      </c>
      <c r="C12" s="22">
        <v>0</v>
      </c>
      <c r="D12" s="22">
        <v>0</v>
      </c>
      <c r="E12" s="197">
        <f>SUM(B12:D12)</f>
        <v>8007</v>
      </c>
    </row>
    <row r="13" spans="1:5" s="23" customFormat="1" ht="11.25" x14ac:dyDescent="0.2">
      <c r="A13" s="253" t="s">
        <v>168</v>
      </c>
      <c r="B13" s="217">
        <f t="shared" ref="B13:E13" si="1">SUM(B11:B12)</f>
        <v>12540</v>
      </c>
      <c r="C13" s="217">
        <f t="shared" si="1"/>
        <v>207</v>
      </c>
      <c r="D13" s="217">
        <f t="shared" si="1"/>
        <v>3495</v>
      </c>
      <c r="E13" s="217">
        <f t="shared" si="1"/>
        <v>16242</v>
      </c>
    </row>
    <row r="14" spans="1:5" s="11" customFormat="1" ht="11.25" x14ac:dyDescent="0.2">
      <c r="A14" s="187" t="s">
        <v>169</v>
      </c>
      <c r="B14" s="217"/>
      <c r="C14" s="217"/>
      <c r="D14" s="217"/>
      <c r="E14" s="217"/>
    </row>
    <row r="15" spans="1:5" s="11" customFormat="1" ht="11.25" x14ac:dyDescent="0.2">
      <c r="A15" s="140" t="s">
        <v>170</v>
      </c>
      <c r="B15" s="22">
        <v>-3445</v>
      </c>
      <c r="C15" s="22">
        <v>-843</v>
      </c>
      <c r="D15" s="22">
        <v>-3675</v>
      </c>
      <c r="E15" s="22">
        <f>SUM(B15:D15)</f>
        <v>-7963</v>
      </c>
    </row>
    <row r="16" spans="1:5" s="11" customFormat="1" ht="22.5" x14ac:dyDescent="0.15">
      <c r="A16" s="183" t="s">
        <v>171</v>
      </c>
      <c r="B16" s="22">
        <v>-8978</v>
      </c>
      <c r="C16" s="22">
        <v>0</v>
      </c>
      <c r="D16" s="22">
        <v>0</v>
      </c>
      <c r="E16" s="22">
        <f>SUM(B16:D16)</f>
        <v>-8978</v>
      </c>
    </row>
    <row r="17" spans="1:5" s="23" customFormat="1" ht="11.25" x14ac:dyDescent="0.2">
      <c r="A17" s="187" t="s">
        <v>172</v>
      </c>
      <c r="B17" s="244">
        <f t="shared" ref="B17:E17" si="2">SUM(B15:B16)</f>
        <v>-12423</v>
      </c>
      <c r="C17" s="244">
        <f t="shared" si="2"/>
        <v>-843</v>
      </c>
      <c r="D17" s="244">
        <f t="shared" si="2"/>
        <v>-3675</v>
      </c>
      <c r="E17" s="244">
        <f t="shared" si="2"/>
        <v>-16941</v>
      </c>
    </row>
    <row r="18" spans="1:5" s="11" customFormat="1" ht="11.25" x14ac:dyDescent="0.2">
      <c r="A18" s="45" t="s">
        <v>173</v>
      </c>
      <c r="B18" s="22"/>
      <c r="C18" s="22"/>
      <c r="D18" s="22"/>
      <c r="E18" s="197"/>
    </row>
    <row r="19" spans="1:5" s="11" customFormat="1" ht="11.25" x14ac:dyDescent="0.15">
      <c r="A19" s="183" t="s">
        <v>174</v>
      </c>
      <c r="B19" s="22">
        <f t="shared" ref="B19:D19" si="3">B4+B11</f>
        <v>31567</v>
      </c>
      <c r="C19" s="22">
        <f t="shared" si="3"/>
        <v>7160</v>
      </c>
      <c r="D19" s="22">
        <f t="shared" si="3"/>
        <v>73171</v>
      </c>
      <c r="E19" s="22">
        <f>SUM(B19:D19)</f>
        <v>111898</v>
      </c>
    </row>
    <row r="20" spans="1:5" s="11" customFormat="1" ht="11.25" x14ac:dyDescent="0.15">
      <c r="A20" s="183" t="s">
        <v>161</v>
      </c>
      <c r="B20" s="22">
        <f t="shared" ref="B20:D20" si="4">B5+B12</f>
        <v>62643</v>
      </c>
      <c r="C20" s="22">
        <f t="shared" si="4"/>
        <v>0</v>
      </c>
      <c r="D20" s="22">
        <f t="shared" si="4"/>
        <v>0</v>
      </c>
      <c r="E20" s="22">
        <f>SUM(B20:D20)</f>
        <v>62643</v>
      </c>
    </row>
    <row r="21" spans="1:5" s="11" customFormat="1" ht="22.5" x14ac:dyDescent="0.15">
      <c r="A21" s="183" t="s">
        <v>175</v>
      </c>
      <c r="B21" s="22">
        <f t="shared" ref="B21:D22" si="5">B6+B15</f>
        <v>-18879</v>
      </c>
      <c r="C21" s="22">
        <f t="shared" si="5"/>
        <v>-6555</v>
      </c>
      <c r="D21" s="22">
        <f t="shared" si="5"/>
        <v>-46689</v>
      </c>
      <c r="E21" s="22">
        <f>SUM(B21:D21)</f>
        <v>-72123</v>
      </c>
    </row>
    <row r="22" spans="1:5" s="11" customFormat="1" ht="22.5" x14ac:dyDescent="0.15">
      <c r="A22" s="183" t="s">
        <v>176</v>
      </c>
      <c r="B22" s="22">
        <f t="shared" si="5"/>
        <v>-43718</v>
      </c>
      <c r="C22" s="22">
        <f t="shared" si="5"/>
        <v>0</v>
      </c>
      <c r="D22" s="22">
        <f t="shared" si="5"/>
        <v>0</v>
      </c>
      <c r="E22" s="22">
        <f>SUM(B22:D22)</f>
        <v>-43718</v>
      </c>
    </row>
    <row r="23" spans="1:5" s="11" customFormat="1" ht="11.1" customHeight="1" x14ac:dyDescent="0.2">
      <c r="A23" s="225" t="s">
        <v>177</v>
      </c>
      <c r="B23" s="244">
        <f t="shared" ref="B23:D23" si="6">SUM(B19:B22)</f>
        <v>31613</v>
      </c>
      <c r="C23" s="244">
        <f t="shared" si="6"/>
        <v>605</v>
      </c>
      <c r="D23" s="244">
        <f t="shared" si="6"/>
        <v>26482</v>
      </c>
      <c r="E23" s="244">
        <f>SUM(E19:E22)</f>
        <v>58700</v>
      </c>
    </row>
    <row r="24" spans="1:5" ht="12" customHeight="1" x14ac:dyDescent="0.2">
      <c r="A24" s="274" t="s">
        <v>57</v>
      </c>
      <c r="B24" s="274"/>
      <c r="C24" s="274"/>
      <c r="D24" s="274"/>
      <c r="E24" s="274"/>
    </row>
    <row r="25" spans="1:5" x14ac:dyDescent="0.2">
      <c r="A25" s="273" t="s">
        <v>178</v>
      </c>
      <c r="B25" s="273"/>
      <c r="C25" s="273"/>
      <c r="D25" s="273"/>
      <c r="E25" s="273"/>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https://financegovau.sharepoint.com/sites/M365_DoF_50033506/_layouts/15/DocIdRedir.aspx?ID=FIN33506-1566835604-280637</Url>
      <Description>FIN33506-1566835604-280637</Description>
    </_dlc_DocIdUrl>
    <Original_x0020_Date_x0020_Created xmlns="a334ba3b-e131-42d3-95f3-2728f5a41884" xsi:nil="true"/>
    <_dlc_DocId xmlns="6a7e9632-768a-49bf-85ac-c69233ab2a52">FIN33506-1566835604-280637</_dlc_DocId>
  </documentManagement>
</p:properties>
</file>

<file path=customXml/itemProps1.xml><?xml version="1.0" encoding="utf-8"?>
<ds:datastoreItem xmlns:ds="http://schemas.openxmlformats.org/officeDocument/2006/customXml" ds:itemID="{EC275CA4-5C36-4FD7-8A95-E7DC90886AFA}"/>
</file>

<file path=customXml/itemProps2.xml><?xml version="1.0" encoding="utf-8"?>
<ds:datastoreItem xmlns:ds="http://schemas.openxmlformats.org/officeDocument/2006/customXml" ds:itemID="{85BC6911-665E-42BC-9D27-1E589C13AD6C}"/>
</file>

<file path=customXml/itemProps3.xml><?xml version="1.0" encoding="utf-8"?>
<ds:datastoreItem xmlns:ds="http://schemas.openxmlformats.org/officeDocument/2006/customXml" ds:itemID="{048622F9-EBD3-455A-A41C-C4B5616FACB7}"/>
</file>

<file path=customXml/itemProps4.xml><?xml version="1.0" encoding="utf-8"?>
<ds:datastoreItem xmlns:ds="http://schemas.openxmlformats.org/officeDocument/2006/customXml" ds:itemID="{9A5514D5-97B4-43E2-9A44-E43FE133CA7A}"/>
</file>

<file path=customXml/itemProps5.xml><?xml version="1.0" encoding="utf-8"?>
<ds:datastoreItem xmlns:ds="http://schemas.openxmlformats.org/officeDocument/2006/customXml" ds:itemID="{12AAD91B-2B2B-46A7-987B-D15589DEB8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OFWO Table 1.1 </vt:lpstr>
      <vt:lpstr>OFWO Table 1.2</vt:lpstr>
      <vt:lpstr>OFWO Table 2.1.1</vt:lpstr>
      <vt:lpstr>OFWO Table 3.1</vt:lpstr>
      <vt:lpstr>OFWO Table 3.2</vt:lpstr>
      <vt:lpstr>OFWO Table 3.3</vt:lpstr>
      <vt:lpstr>OFWO Table 3.4</vt:lpstr>
      <vt:lpstr>OFWO Table 3.5</vt:lpstr>
      <vt:lpstr>OFWO Table 3.6</vt:lpstr>
      <vt:lpstr>OFWO Table 3.7</vt:lpstr>
      <vt:lpstr>OFWO Table 3.8</vt:lpstr>
      <vt:lpstr>OFWO Table 3.9</vt:lpstr>
      <vt:lpstr>'OFWO Table 1.1 '!Print_Area</vt:lpstr>
      <vt:lpstr>'OFWO Table 2.1.1'!Print_Area</vt:lpstr>
      <vt:lpstr>'OFWO Table 3.1'!Print_Area</vt:lpstr>
      <vt:lpstr>'OFWO Table 3.2'!Print_Area</vt:lpstr>
      <vt:lpstr>'OFWO Table 3.3'!Print_Area</vt:lpstr>
      <vt:lpstr>'OFWO Table 3.4'!Print_Area</vt:lpstr>
      <vt:lpstr>'OFWO Table 3.5'!Print_Area</vt:lpstr>
      <vt:lpstr>'OFWO Table 3.6'!Print_Area</vt:lpstr>
      <vt:lpstr>'OFWO Table 3.7'!Print_Area</vt:lpstr>
      <vt:lpstr>'OFWO Table 3.8'!Print_Area</vt:lpstr>
      <vt:lpstr>'OFWO 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2023-05-09T01:18:03Z</dcterms:created>
  <dcterms:modified xsi:type="dcterms:W3CDTF">2023-05-09T01:18:23Z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SecurityClassification">
    <vt:lpwstr>OFFICIAL</vt:lpwstr>
  </property>
  <property fmtid="{D5CDD505-2E9C-101B-9397-08002B2CF9AE}" pid="4" name="PMHMAC">
    <vt:lpwstr>v=2022.1;a=SHA256;h=4DF74CC991DA4BCB86E98D9148C09DB002707C2224CDC0686EBCC134D714335A</vt:lpwstr>
  </property>
  <property fmtid="{D5CDD505-2E9C-101B-9397-08002B2CF9AE}" pid="5" name="PM_Qualifier">
    <vt:lpwstr/>
  </property>
  <property fmtid="{D5CDD505-2E9C-101B-9397-08002B2CF9AE}" pid="6" name="PM_DisplayValueSecClassificationWithQualifier">
    <vt:lpwstr>OFFICIAL</vt:lpwstr>
  </property>
  <property fmtid="{D5CDD505-2E9C-101B-9397-08002B2CF9AE}" pid="7" name="PM_InsertionValue">
    <vt:lpwstr>OFFICIAL</vt:lpwstr>
  </property>
  <property fmtid="{D5CDD505-2E9C-101B-9397-08002B2CF9AE}" pid="8" name="PM_Originator_Hash_SHA1">
    <vt:lpwstr>5D2025B0AFA3CBF0F33E3143F042C7EA50384E23</vt:lpwstr>
  </property>
  <property fmtid="{D5CDD505-2E9C-101B-9397-08002B2CF9AE}" pid="9" name="PM_Originating_FileId">
    <vt:lpwstr>92A4A01110484A9283DBEBB42B1C8EC2</vt:lpwstr>
  </property>
  <property fmtid="{D5CDD505-2E9C-101B-9397-08002B2CF9AE}" pid="10" name="PM_ProtectiveMarkingValue_Footer">
    <vt:lpwstr>OFFICIAL</vt:lpwstr>
  </property>
  <property fmtid="{D5CDD505-2E9C-101B-9397-08002B2CF9AE}" pid="11" name="PM_ProtectiveMarkingValue_Header">
    <vt:lpwstr>OFFICIAL</vt:lpwstr>
  </property>
  <property fmtid="{D5CDD505-2E9C-101B-9397-08002B2CF9AE}" pid="12" name="PM_OriginationTimeStamp">
    <vt:lpwstr>2023-02-17T05:13:31Z</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v=2022.2;d=gov.au;g=46DD6D7C-8107-577B-BC6E-F348953B2E44</vt:lpwstr>
  </property>
  <property fmtid="{D5CDD505-2E9C-101B-9397-08002B2CF9AE}" pid="20" name="PM_Hash_Version">
    <vt:lpwstr>2022.1</vt:lpwstr>
  </property>
  <property fmtid="{D5CDD505-2E9C-101B-9397-08002B2CF9AE}" pid="21" name="PM_Hash_Salt_Prev">
    <vt:lpwstr>B120B88D04F54698D2BE3560AB0265E0</vt:lpwstr>
  </property>
  <property fmtid="{D5CDD505-2E9C-101B-9397-08002B2CF9AE}" pid="22" name="MSIP_Label_79d889eb-932f-4752-8739-64d25806ef64_SetDate">
    <vt:lpwstr>2023-05-08T05:07:19Z</vt:lpwstr>
  </property>
  <property fmtid="{D5CDD505-2E9C-101B-9397-08002B2CF9AE}" pid="23" name="PM_Hash_Salt">
    <vt:lpwstr>C0766FC4F9B39B0062E8C121FAA85080</vt:lpwstr>
  </property>
  <property fmtid="{D5CDD505-2E9C-101B-9397-08002B2CF9AE}" pid="24" name="PM_PrintOutPlacement_XLS">
    <vt:lpwstr/>
  </property>
  <property fmtid="{D5CDD505-2E9C-101B-9397-08002B2CF9AE}" pid="25" name="PM_Hash_SHA1">
    <vt:lpwstr>D8076DE292B720341FA811FABE9B8BDD3A0CD906</vt:lpwstr>
  </property>
  <property fmtid="{D5CDD505-2E9C-101B-9397-08002B2CF9AE}" pid="26" name="MSIP_Label_87d6481e-ccdd-4ab6-8b26-05a0df5699e7_SetDate">
    <vt:lpwstr>2023-02-17T05:13:31Z</vt:lpwstr>
  </property>
  <property fmtid="{D5CDD505-2E9C-101B-9397-08002B2CF9AE}" pid="27" name="PM_OriginatorUserAccountName_SHA256">
    <vt:lpwstr>6A820173299308665DEF382632A4BBBB499DDC80EA374C04EAA1312AB408AD34</vt:lpwstr>
  </property>
  <property fmtid="{D5CDD505-2E9C-101B-9397-08002B2CF9AE}" pid="28" name="MSIP_Label_79d889eb-932f-4752-8739-64d25806ef64_SiteId">
    <vt:lpwstr>dd0cfd15-4558-4b12-8bad-ea26984fc417</vt:lpwstr>
  </property>
  <property fmtid="{D5CDD505-2E9C-101B-9397-08002B2CF9AE}" pid="29" name="PM_OriginatorDomainName_SHA256">
    <vt:lpwstr>325440F6CA31C4C3BCE4433552DC42928CAAD3E2731ABE35FDE729ECEB763AF0</vt:lpwstr>
  </property>
  <property fmtid="{D5CDD505-2E9C-101B-9397-08002B2CF9AE}" pid="30" name="MSIP_Label_87d6481e-ccdd-4ab6-8b26-05a0df5699e7_Method">
    <vt:lpwstr>Privileged</vt:lpwstr>
  </property>
  <property fmtid="{D5CDD505-2E9C-101B-9397-08002B2CF9AE}" pid="31" name="PM_SecurityClassification_Prev">
    <vt:lpwstr>OFFICIAL</vt:lpwstr>
  </property>
  <property fmtid="{D5CDD505-2E9C-101B-9397-08002B2CF9AE}" pid="32" name="PM_Qualifier_Prev">
    <vt:lpwstr/>
  </property>
  <property fmtid="{D5CDD505-2E9C-101B-9397-08002B2CF9AE}" pid="33" name="MSIP_Label_87d6481e-ccdd-4ab6-8b26-05a0df5699e7_Name">
    <vt:lpwstr>OFFICIAL</vt:lpwstr>
  </property>
  <property fmtid="{D5CDD505-2E9C-101B-9397-08002B2CF9AE}" pid="34" name="MSIP_Label_87d6481e-ccdd-4ab6-8b26-05a0df5699e7_SiteId">
    <vt:lpwstr>08954cee-4782-4ff6-9ad5-1997dccef4b0</vt:lpwstr>
  </property>
  <property fmtid="{D5CDD505-2E9C-101B-9397-08002B2CF9AE}" pid="35" name="MSIP_Label_87d6481e-ccdd-4ab6-8b26-05a0df5699e7_Enabled">
    <vt:lpwstr>true</vt:lpwstr>
  </property>
  <property fmtid="{D5CDD505-2E9C-101B-9397-08002B2CF9AE}" pid="36" name="MSIP_Label_87d6481e-ccdd-4ab6-8b26-05a0df5699e7_ContentBits">
    <vt:lpwstr>0</vt:lpwstr>
  </property>
  <property fmtid="{D5CDD505-2E9C-101B-9397-08002B2CF9AE}" pid="37" name="MSIP_Label_87d6481e-ccdd-4ab6-8b26-05a0df5699e7_ActionId">
    <vt:lpwstr>41f3b6802c8e403bbaffffd95f66d223</vt:lpwstr>
  </property>
  <property fmtid="{D5CDD505-2E9C-101B-9397-08002B2CF9AE}" pid="38" name="MSIP_Label_79d889eb-932f-4752-8739-64d25806ef64_Enabled">
    <vt:lpwstr>true</vt:lpwstr>
  </property>
  <property fmtid="{D5CDD505-2E9C-101B-9397-08002B2CF9AE}" pid="39" name="MSIP_Label_79d889eb-932f-4752-8739-64d25806ef64_Name">
    <vt:lpwstr>79d889eb-932f-4752-8739-64d25806ef64</vt:lpwstr>
  </property>
  <property fmtid="{D5CDD505-2E9C-101B-9397-08002B2CF9AE}" pid="40" name="MSIP_Label_79d889eb-932f-4752-8739-64d25806ef64_Method">
    <vt:lpwstr>Privileged</vt:lpwstr>
  </property>
  <property fmtid="{D5CDD505-2E9C-101B-9397-08002B2CF9AE}" pid="41" name="MSIP_Label_79d889eb-932f-4752-8739-64d25806ef64_ActionId">
    <vt:lpwstr>676b6a47-6fa7-4af5-a2a5-7cbb2a30b2f1</vt:lpwstr>
  </property>
  <property fmtid="{D5CDD505-2E9C-101B-9397-08002B2CF9AE}" pid="42" name="MSIP_Label_79d889eb-932f-4752-8739-64d25806ef64_ContentBits">
    <vt:lpwstr>0</vt:lpwstr>
  </property>
  <property fmtid="{D5CDD505-2E9C-101B-9397-08002B2CF9AE}" pid="43" name="PM_Caveats_Count">
    <vt:lpwstr>0</vt:lpwstr>
  </property>
  <property fmtid="{D5CDD505-2E9C-101B-9397-08002B2CF9AE}" pid="44" name="EmReceivedByName">
    <vt:lpwstr/>
  </property>
  <property fmtid="{D5CDD505-2E9C-101B-9397-08002B2CF9AE}" pid="45" name="RecordPoint_SubmissionDate">
    <vt:lpwstr/>
  </property>
  <property fmtid="{D5CDD505-2E9C-101B-9397-08002B2CF9AE}" pid="46" name="TaxKeyword">
    <vt:lpwstr>34;#[SEC=OFFICIAL]|07351cc0-de73-4913-be2f-56f124cbf8bb</vt:lpwstr>
  </property>
  <property fmtid="{D5CDD505-2E9C-101B-9397-08002B2CF9AE}" pid="47" name="RecordPoint_RecordNumberSubmitted">
    <vt:lpwstr>R0001945963</vt:lpwstr>
  </property>
  <property fmtid="{D5CDD505-2E9C-101B-9397-08002B2CF9AE}" pid="48" name="EmToAddress">
    <vt:lpwstr/>
  </property>
  <property fmtid="{D5CDD505-2E9C-101B-9397-08002B2CF9AE}" pid="49" name="EmCategory">
    <vt:lpwstr/>
  </property>
  <property fmtid="{D5CDD505-2E9C-101B-9397-08002B2CF9AE}" pid="50" name="EmConversationIndex">
    <vt:lpwstr/>
  </property>
  <property fmtid="{D5CDD505-2E9C-101B-9397-08002B2CF9AE}" pid="51" name="RecordPoint_WorkflowType">
    <vt:lpwstr>ActiveSubmitStub</vt:lpwstr>
  </property>
  <property fmtid="{D5CDD505-2E9C-101B-9397-08002B2CF9AE}" pid="52" name="EmBody">
    <vt:lpwstr/>
  </property>
  <property fmtid="{D5CDD505-2E9C-101B-9397-08002B2CF9AE}" pid="53" name="EmHasAttachments">
    <vt:bool>false</vt:bool>
  </property>
  <property fmtid="{D5CDD505-2E9C-101B-9397-08002B2CF9AE}" pid="54" name="EmBCCSMTPAddress">
    <vt:lpwstr/>
  </property>
  <property fmtid="{D5CDD505-2E9C-101B-9397-08002B2CF9AE}" pid="55" name="EmCC">
    <vt:lpwstr/>
  </property>
  <property fmtid="{D5CDD505-2E9C-101B-9397-08002B2CF9AE}" pid="56" name="EmFromName">
    <vt:lpwstr/>
  </property>
  <property fmtid="{D5CDD505-2E9C-101B-9397-08002B2CF9AE}" pid="57" name="RecordPoint_ActiveItemSiteId">
    <vt:lpwstr>{de902461-0703-410e-906b-a2e3a4f5dd57}</vt:lpwstr>
  </property>
  <property fmtid="{D5CDD505-2E9C-101B-9397-08002B2CF9AE}" pid="58" name="EmTo">
    <vt:lpwstr/>
  </property>
  <property fmtid="{D5CDD505-2E9C-101B-9397-08002B2CF9AE}" pid="59" name="EmToSMTPAddress">
    <vt:lpwstr/>
  </property>
  <property fmtid="{D5CDD505-2E9C-101B-9397-08002B2CF9AE}" pid="60" name="RecordPoint_ActiveItemListId">
    <vt:lpwstr>{1a5197ea-2690-47fd-a085-19629528b6d0}</vt:lpwstr>
  </property>
  <property fmtid="{D5CDD505-2E9C-101B-9397-08002B2CF9AE}" pid="61" name="Organisation Unit">
    <vt:lpwstr>2;#Accounting FW and Capability Support|17de058c-12f7-44f2-8e7d-03ff49305e52</vt:lpwstr>
  </property>
  <property fmtid="{D5CDD505-2E9C-101B-9397-08002B2CF9AE}" pid="62" name="RecordPoint_ActiveItemMoved">
    <vt:lpwstr/>
  </property>
  <property fmtid="{D5CDD505-2E9C-101B-9397-08002B2CF9AE}" pid="63" name="RecordPoint_SubmissionCompleted">
    <vt:lpwstr>2018-12-18T14:34:29.6910341+11:00</vt:lpwstr>
  </property>
  <property fmtid="{D5CDD505-2E9C-101B-9397-08002B2CF9AE}" pid="64" name="AbtEntity">
    <vt:lpwstr>2;#Department of Finance|fd660e8f-8f31-49bd-92a3-d31d4da31afe</vt:lpwstr>
  </property>
  <property fmtid="{D5CDD505-2E9C-101B-9397-08002B2CF9AE}" pid="65" name="EmCon">
    <vt:lpwstr/>
  </property>
  <property fmtid="{D5CDD505-2E9C-101B-9397-08002B2CF9AE}" pid="66" name="EmCompanies">
    <vt:lpwstr/>
  </property>
  <property fmtid="{D5CDD505-2E9C-101B-9397-08002B2CF9AE}" pid="67" name="EmFromSMTPAddress">
    <vt:lpwstr/>
  </property>
  <property fmtid="{D5CDD505-2E9C-101B-9397-08002B2CF9AE}" pid="68" name="EmAttachCount">
    <vt:lpwstr/>
  </property>
  <property fmtid="{D5CDD505-2E9C-101B-9397-08002B2CF9AE}" pid="69" name="KnowledgeTopics">
    <vt:lpwstr/>
  </property>
  <property fmtid="{D5CDD505-2E9C-101B-9397-08002B2CF9AE}" pid="70" name="RecordPoint_ActiveItemWebId">
    <vt:lpwstr>{e237d495-0881-4849-ae62-ddc8a8132df5}</vt:lpwstr>
  </property>
  <property fmtid="{D5CDD505-2E9C-101B-9397-08002B2CF9AE}" pid="71" name="TSYRecordClass">
    <vt:lpwstr>75;#AE-20337-Destroy 7 years after action completed|668ae28e-5138-4c7c-82db-1c8c6afc81a6</vt:lpwstr>
  </property>
  <property fmtid="{D5CDD505-2E9C-101B-9397-08002B2CF9AE}" pid="72" name="EmReceivedOnBehalfOfName">
    <vt:lpwstr/>
  </property>
  <property fmtid="{D5CDD505-2E9C-101B-9397-08002B2CF9AE}" pid="73" name="EmReplyRecipients">
    <vt:lpwstr/>
  </property>
  <property fmtid="{D5CDD505-2E9C-101B-9397-08002B2CF9AE}" pid="74" name="EmRetentionPolicyName">
    <vt:lpwstr/>
  </property>
  <property fmtid="{D5CDD505-2E9C-101B-9397-08002B2CF9AE}" pid="75" name="EmReplyRecipientNames">
    <vt:lpwstr/>
  </property>
  <property fmtid="{D5CDD505-2E9C-101B-9397-08002B2CF9AE}" pid="76" name="_dlc_DocIdItemGuid">
    <vt:lpwstr>f6b6f11f-46c5-46a9-949a-9965b568749c</vt:lpwstr>
  </property>
  <property fmtid="{D5CDD505-2E9C-101B-9397-08002B2CF9AE}" pid="77" name="About Entity">
    <vt:lpwstr>1;#Department of Finance|fd660e8f-8f31-49bd-92a3-d31d4da31afe</vt:lpwstr>
  </property>
  <property fmtid="{D5CDD505-2E9C-101B-9397-08002B2CF9AE}" pid="78" name="InitiatingEntity">
    <vt:lpwstr>2;#Department of Finance|fd660e8f-8f31-49bd-92a3-d31d4da31afe</vt:lpwstr>
  </property>
  <property fmtid="{D5CDD505-2E9C-101B-9397-08002B2CF9AE}" pid="79" name="EmFrom">
    <vt:lpwstr/>
  </property>
  <property fmtid="{D5CDD505-2E9C-101B-9397-08002B2CF9AE}" pid="80" name="EmAttachmentNames">
    <vt:lpwstr/>
  </property>
  <property fmtid="{D5CDD505-2E9C-101B-9397-08002B2CF9AE}" pid="81" name="DocumentType">
    <vt:lpwstr/>
  </property>
  <property fmtid="{D5CDD505-2E9C-101B-9397-08002B2CF9AE}" pid="82" name="EmSentOnBehalfOfName">
    <vt:lpwstr/>
  </property>
  <property fmtid="{D5CDD505-2E9C-101B-9397-08002B2CF9AE}" pid="83" name="Initiating Entity">
    <vt:lpwstr>1;#Department of Finance|fd660e8f-8f31-49bd-92a3-d31d4da31afe</vt:lpwstr>
  </property>
  <property fmtid="{D5CDD505-2E9C-101B-9397-08002B2CF9AE}" pid="84" name="_NewReviewCycle">
    <vt:lpwstr/>
  </property>
  <property fmtid="{D5CDD505-2E9C-101B-9397-08002B2CF9AE}" pid="85" name="Function and Activity">
    <vt:lpwstr/>
  </property>
  <property fmtid="{D5CDD505-2E9C-101B-9397-08002B2CF9AE}" pid="86" name="RecordPoint_RecordFormat">
    <vt:lpwstr/>
  </property>
  <property fmtid="{D5CDD505-2E9C-101B-9397-08002B2CF9AE}" pid="87" name="EmCCSMTPAddress">
    <vt:lpwstr/>
  </property>
  <property fmtid="{D5CDD505-2E9C-101B-9397-08002B2CF9AE}" pid="88" name="ResponsibleArea">
    <vt:lpwstr/>
  </property>
  <property fmtid="{D5CDD505-2E9C-101B-9397-08002B2CF9AE}" pid="89" name="RecordPoint_ActiveItemUniqueId">
    <vt:lpwstr>{db021762-25f4-40e7-a0ec-d1746ff392df}</vt:lpwstr>
  </property>
  <property fmtid="{D5CDD505-2E9C-101B-9397-08002B2CF9AE}" pid="90" name="EmConversationID">
    <vt:lpwstr/>
  </property>
  <property fmtid="{D5CDD505-2E9C-101B-9397-08002B2CF9AE}" pid="91" name="EmBCC">
    <vt:lpwstr/>
  </property>
  <property fmtid="{D5CDD505-2E9C-101B-9397-08002B2CF9AE}" pid="92" name="EmID">
    <vt:lpwstr/>
  </property>
  <property fmtid="{D5CDD505-2E9C-101B-9397-08002B2CF9AE}" pid="93" name="Order">
    <vt:r8>27634200</vt:r8>
  </property>
  <property fmtid="{D5CDD505-2E9C-101B-9397-08002B2CF9AE}" pid="94" name="MediaServiceImageTags">
    <vt:lpwstr/>
  </property>
  <property fmtid="{D5CDD505-2E9C-101B-9397-08002B2CF9AE}" pid="95" name="EmSubject">
    <vt:lpwstr/>
  </property>
  <property fmtid="{D5CDD505-2E9C-101B-9397-08002B2CF9AE}" pid="96" name="ContentTypeId">
    <vt:lpwstr>0x010100B7B479F47583304BA8B631462CC772D7008F7CFF9272C47D4280006CCC81AF3990</vt:lpwstr>
  </property>
  <property fmtid="{D5CDD505-2E9C-101B-9397-08002B2CF9AE}" pid="97" name="OrgUnit">
    <vt:lpwstr>1;#Agency Accounting and Budget Framework|17de058c-12f7-44f2-8e7d-03ff49305e52</vt:lpwstr>
  </property>
</Properties>
</file>