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60" windowWidth="18000" windowHeight="11505"/>
  </bookViews>
  <sheets>
    <sheet name="Significant trend" sheetId="4" r:id="rId1"/>
    <sheet name="no significant trend" sheetId="2" r:id="rId2"/>
    <sheet name="record ends pre 1997" sheetId="3" r:id="rId3"/>
    <sheet name="Fewer than 3 measurements" sheetId="1" r:id="rId4"/>
    <sheet name="all bores for arc" sheetId="5" r:id="rId5"/>
    <sheet name="plots for report" sheetId="6" r:id="rId6"/>
  </sheets>
  <calcPr calcId="145621"/>
</workbook>
</file>

<file path=xl/calcChain.xml><?xml version="1.0" encoding="utf-8"?>
<calcChain xmlns="http://schemas.openxmlformats.org/spreadsheetml/2006/main">
  <c r="G32" i="6" l="1"/>
  <c r="G31" i="6"/>
  <c r="G30" i="6"/>
  <c r="G29" i="6"/>
  <c r="G28" i="6"/>
  <c r="G27" i="6"/>
  <c r="G26" i="6"/>
  <c r="H26" i="6" s="1"/>
  <c r="G23" i="6"/>
  <c r="G22" i="6"/>
  <c r="G21" i="6"/>
  <c r="G20" i="6"/>
  <c r="G19" i="6"/>
  <c r="G18" i="6"/>
  <c r="H18" i="6" s="1"/>
  <c r="G15" i="6"/>
  <c r="G14" i="6"/>
  <c r="G13" i="6"/>
  <c r="G12" i="6"/>
  <c r="G11" i="6"/>
  <c r="G10" i="6"/>
  <c r="G9" i="6"/>
  <c r="G8" i="6"/>
  <c r="G7" i="6"/>
  <c r="G6" i="6"/>
  <c r="G5" i="6"/>
  <c r="G4" i="6"/>
  <c r="G3" i="6"/>
  <c r="H3" i="6" s="1"/>
  <c r="J1" i="6"/>
  <c r="I26" i="6" l="1"/>
  <c r="H27" i="6"/>
  <c r="I18" i="6"/>
  <c r="H19" i="6"/>
  <c r="H4" i="6"/>
  <c r="I3" i="6"/>
  <c r="G15" i="1"/>
  <c r="H15" i="1" s="1"/>
  <c r="I15" i="1" s="1"/>
  <c r="G10" i="1"/>
  <c r="H10" i="1" s="1"/>
  <c r="I10" i="1" s="1"/>
  <c r="G3" i="1"/>
  <c r="H3" i="1" s="1"/>
  <c r="I3" i="1" s="1"/>
  <c r="J1" i="1"/>
  <c r="H28" i="6" l="1"/>
  <c r="I27" i="6"/>
  <c r="I19" i="6"/>
  <c r="H20" i="6"/>
  <c r="I4" i="6"/>
  <c r="H5" i="6"/>
  <c r="H29" i="6" l="1"/>
  <c r="I28" i="6"/>
  <c r="H21" i="6"/>
  <c r="I20" i="6"/>
  <c r="I5" i="6"/>
  <c r="H6" i="6"/>
  <c r="I29" i="6" l="1"/>
  <c r="H30" i="6"/>
  <c r="H22" i="6"/>
  <c r="I21" i="6"/>
  <c r="H7" i="6"/>
  <c r="I6" i="6"/>
  <c r="I30" i="6" l="1"/>
  <c r="H31" i="6"/>
  <c r="H23" i="6"/>
  <c r="I23" i="6" s="1"/>
  <c r="I22" i="6"/>
  <c r="H8" i="6"/>
  <c r="I7" i="6"/>
  <c r="H32" i="6" l="1"/>
  <c r="I32" i="6" s="1"/>
  <c r="I31" i="6"/>
  <c r="I8" i="6"/>
  <c r="H9" i="6"/>
  <c r="I9" i="6" l="1"/>
  <c r="H10" i="6"/>
  <c r="H11" i="6" l="1"/>
  <c r="I10" i="6"/>
  <c r="H12" i="6" l="1"/>
  <c r="I11" i="6"/>
  <c r="I12" i="6" l="1"/>
  <c r="H13" i="6"/>
  <c r="I13" i="6" l="1"/>
  <c r="H14" i="6"/>
  <c r="H15" i="6" l="1"/>
  <c r="I15" i="6" s="1"/>
  <c r="I14" i="6"/>
</calcChain>
</file>

<file path=xl/sharedStrings.xml><?xml version="1.0" encoding="utf-8"?>
<sst xmlns="http://schemas.openxmlformats.org/spreadsheetml/2006/main" count="889" uniqueCount="152">
  <si>
    <t>Hooray</t>
  </si>
  <si>
    <t>increasing</t>
  </si>
  <si>
    <t>yes</t>
  </si>
  <si>
    <t>Gilbert River</t>
  </si>
  <si>
    <t xml:space="preserve">Hutton </t>
  </si>
  <si>
    <t>decreasing</t>
  </si>
  <si>
    <t>Adori</t>
  </si>
  <si>
    <t>Hutton</t>
  </si>
  <si>
    <t>comments</t>
  </si>
  <si>
    <t>approx head change over record (m)</t>
  </si>
  <si>
    <t>last recording year</t>
  </si>
  <si>
    <t>first recording year</t>
  </si>
  <si>
    <t>Artesian</t>
  </si>
  <si>
    <t>bore and pipe</t>
  </si>
  <si>
    <t>Aquifer (GW model)</t>
  </si>
  <si>
    <t>Theil-Sen Slope</t>
  </si>
  <si>
    <t>Statistically Significant Trend</t>
  </si>
  <si>
    <t>The master interp strat column</t>
  </si>
  <si>
    <t>Long</t>
  </si>
  <si>
    <t>Lat</t>
  </si>
  <si>
    <t>Pipe</t>
  </si>
  <si>
    <t>RN</t>
  </si>
  <si>
    <t>no</t>
  </si>
  <si>
    <t>Hooray Sandstone</t>
  </si>
  <si>
    <t>Hutton Sandstone</t>
  </si>
  <si>
    <t>Wyandra</t>
  </si>
  <si>
    <t>Ronlow</t>
  </si>
  <si>
    <t>Clematis - Warang</t>
  </si>
  <si>
    <t>Wallumbilla</t>
  </si>
  <si>
    <t>A</t>
  </si>
  <si>
    <t>14/09/1989</t>
  </si>
  <si>
    <t>23/03/1960</t>
  </si>
  <si>
    <t>15/08/1982</t>
  </si>
  <si>
    <t>15/02/1999</t>
  </si>
  <si>
    <t>18/10/2005</t>
  </si>
  <si>
    <t>Bore RN</t>
  </si>
  <si>
    <t>WATER_LEVELS_RN87</t>
  </si>
  <si>
    <t>PIPE</t>
  </si>
  <si>
    <t>RDATE</t>
  </si>
  <si>
    <t>Days between</t>
  </si>
  <si>
    <t>Cumulative Days</t>
  </si>
  <si>
    <t>Cumulative Years</t>
  </si>
  <si>
    <t>shows a very steep rise at 60 cumulative years</t>
  </si>
  <si>
    <t>shows a rise at 60 cumulative years after long decline</t>
  </si>
  <si>
    <t>shows a rise at ~50 years after decline</t>
  </si>
  <si>
    <t>shows rise at ~25 years after decline</t>
  </si>
  <si>
    <t>screen</t>
  </si>
  <si>
    <t>artesian</t>
  </si>
  <si>
    <t>12030001A</t>
  </si>
  <si>
    <t>Alluvium</t>
  </si>
  <si>
    <t>12000012A</t>
  </si>
  <si>
    <t>12030003A</t>
  </si>
  <si>
    <t>103216A</t>
  </si>
  <si>
    <t>B</t>
  </si>
  <si>
    <t>103216B</t>
  </si>
  <si>
    <t>103217B</t>
  </si>
  <si>
    <t>droping prior to 2, jump at 5, another jump at 11.5, big fluctuations between 6 and 8</t>
  </si>
  <si>
    <t>C</t>
  </si>
  <si>
    <t>103217C</t>
  </si>
  <si>
    <t>maybe</t>
  </si>
  <si>
    <t>jump up at 11</t>
  </si>
  <si>
    <t>330007A</t>
  </si>
  <si>
    <t>big jump betwwn 17 and 20</t>
  </si>
  <si>
    <t>100330012A</t>
  </si>
  <si>
    <t>HUTTON SANDSTONE</t>
  </si>
  <si>
    <t>51401A</t>
  </si>
  <si>
    <t>Tertiary - Undefined</t>
  </si>
  <si>
    <t>Tertiary</t>
  </si>
  <si>
    <t>data all over the place look at 23 years</t>
  </si>
  <si>
    <t>103215A</t>
  </si>
  <si>
    <t>103215B</t>
  </si>
  <si>
    <t>51402A</t>
  </si>
  <si>
    <t>data all over the place look at 25 years</t>
  </si>
  <si>
    <t>103222A</t>
  </si>
  <si>
    <t>jump between 4 and 6 but looks like down trend either side</t>
  </si>
  <si>
    <t>103224A</t>
  </si>
  <si>
    <t>dip between 2 and 6 with low values) but  maybe down trend after 5???</t>
  </si>
  <si>
    <t>103225A</t>
  </si>
  <si>
    <t>103226A</t>
  </si>
  <si>
    <t>12030146A</t>
  </si>
  <si>
    <t>Tertiary - sediments</t>
  </si>
  <si>
    <t>12030152A</t>
  </si>
  <si>
    <t>12030077A</t>
  </si>
  <si>
    <t>12030145A</t>
  </si>
  <si>
    <t>103226B</t>
  </si>
  <si>
    <t>jump between 4 and 6 but looks like down trend either side. May be sensitive to rainfall</t>
  </si>
  <si>
    <t>132919A</t>
  </si>
  <si>
    <t>Unknown</t>
  </si>
  <si>
    <t>seems like a down trend before 1, and up trend between 1 and 3 and a down trend after 3</t>
  </si>
  <si>
    <t>91500098A</t>
  </si>
  <si>
    <t>330010A</t>
  </si>
  <si>
    <t>Adori Sandstone</t>
  </si>
  <si>
    <t>big uptrend around 17-19. maybe screened in recharge beds</t>
  </si>
  <si>
    <t>330011A</t>
  </si>
  <si>
    <t>big uptrend around 17-20. maybe screened in recharge beds</t>
  </si>
  <si>
    <t>12000002A</t>
  </si>
  <si>
    <t>12000003A</t>
  </si>
  <si>
    <t>12030005A</t>
  </si>
  <si>
    <t>12030006A</t>
  </si>
  <si>
    <t>12030007A</t>
  </si>
  <si>
    <t>12030008A</t>
  </si>
  <si>
    <t>12000005A</t>
  </si>
  <si>
    <t>12030002A</t>
  </si>
  <si>
    <t>12030004A</t>
  </si>
  <si>
    <t>12030097A</t>
  </si>
  <si>
    <t>12030100A</t>
  </si>
  <si>
    <t>12030143A</t>
  </si>
  <si>
    <t>Basement - Lower Galilee Basin</t>
  </si>
  <si>
    <t>Basement</t>
  </si>
  <si>
    <t>12030014A</t>
  </si>
  <si>
    <t>Basement - Drummond Basin</t>
  </si>
  <si>
    <t>12030148A</t>
  </si>
  <si>
    <t>12030009A</t>
  </si>
  <si>
    <t>Betts Creek Beds</t>
  </si>
  <si>
    <t>BC1 - Betts Creek Beds</t>
  </si>
  <si>
    <t>12030099A</t>
  </si>
  <si>
    <t>BC3 (Basal Colinlea Sandstone)</t>
  </si>
  <si>
    <t>BC3 - Betts Creek Beds</t>
  </si>
  <si>
    <t>103217A</t>
  </si>
  <si>
    <t>87A</t>
  </si>
  <si>
    <t>3418A</t>
  </si>
  <si>
    <t>Hooray - Cadna-owie Formation</t>
  </si>
  <si>
    <t>2937A</t>
  </si>
  <si>
    <t>Hooray sandstone</t>
  </si>
  <si>
    <t>100330013A</t>
  </si>
  <si>
    <t>330004A</t>
  </si>
  <si>
    <t>330005A</t>
  </si>
  <si>
    <t>330008A</t>
  </si>
  <si>
    <t>330009A</t>
  </si>
  <si>
    <t>13020203A</t>
  </si>
  <si>
    <t>Rewan Group</t>
  </si>
  <si>
    <t>12030144A</t>
  </si>
  <si>
    <t>100320001A</t>
  </si>
  <si>
    <t>Ronlow Beds</t>
  </si>
  <si>
    <t>100330014A</t>
  </si>
  <si>
    <t>100320002A</t>
  </si>
  <si>
    <t>42320042A</t>
  </si>
  <si>
    <t>Tertiary - Glendowner Formation</t>
  </si>
  <si>
    <t>38112A</t>
  </si>
  <si>
    <t>38112B</t>
  </si>
  <si>
    <t>103218C</t>
  </si>
  <si>
    <t>103218B</t>
  </si>
  <si>
    <t>103225B</t>
  </si>
  <si>
    <t>103225C</t>
  </si>
  <si>
    <t>42320022A</t>
  </si>
  <si>
    <t>increasingly sparse data, might have started going up after 10-15 years</t>
  </si>
  <si>
    <t>12030076A</t>
  </si>
  <si>
    <t>12030186A</t>
  </si>
  <si>
    <t>91500046A</t>
  </si>
  <si>
    <t>unknown</t>
  </si>
  <si>
    <t>increasingly sparse data, might have flattened out</t>
  </si>
  <si>
    <t>Spikes or large data gaps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</si>
</sst>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2" borderId="1" xfId="0" applyFont="1" applyFill="1" applyBorder="1"/>
    <xf numFmtId="14" fontId="0" fillId="0" borderId="0" xfId="0" applyNumberFormat="1"/>
    <xf numFmtId="0" fontId="0" fillId="0" borderId="1" xfId="0" applyFont="1" applyBorder="1"/>
    <xf numFmtId="2" fontId="0" fillId="0" borderId="0" xfId="0" applyNumberFormat="1"/>
    <xf numFmtId="0" fontId="2" fillId="3" borderId="2" xfId="0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/>
    </xf>
    <xf numFmtId="2" fontId="2" fillId="3" borderId="2" xfId="0" applyNumberFormat="1" applyFont="1" applyFill="1" applyBorder="1" applyAlignment="1" applyProtection="1">
      <alignment horizontal="center" vertical="center"/>
    </xf>
    <xf numFmtId="0" fontId="0" fillId="0" borderId="0" xfId="0" applyNumberFormat="1"/>
    <xf numFmtId="1" fontId="2" fillId="3" borderId="2" xfId="0" applyNumberFormat="1" applyFont="1" applyFill="1" applyBorder="1" applyAlignment="1" applyProtection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RN389 (Hooray Sandstone)</c:v>
          </c:tx>
          <c:spPr>
            <a:ln w="28575">
              <a:noFill/>
            </a:ln>
          </c:spPr>
          <c:xVal>
            <c:numRef>
              <c:f>'plots for report'!$F$2:$F$15</c:f>
              <c:numCache>
                <c:formatCode>0</c:formatCode>
                <c:ptCount val="14"/>
                <c:pt idx="0">
                  <c:v>1928</c:v>
                </c:pt>
                <c:pt idx="1">
                  <c:v>1928</c:v>
                </c:pt>
                <c:pt idx="2">
                  <c:v>1973</c:v>
                </c:pt>
                <c:pt idx="3">
                  <c:v>1974</c:v>
                </c:pt>
                <c:pt idx="4">
                  <c:v>1980</c:v>
                </c:pt>
                <c:pt idx="5">
                  <c:v>1987</c:v>
                </c:pt>
                <c:pt idx="6">
                  <c:v>1989</c:v>
                </c:pt>
                <c:pt idx="7">
                  <c:v>1991</c:v>
                </c:pt>
                <c:pt idx="8">
                  <c:v>1993</c:v>
                </c:pt>
                <c:pt idx="9">
                  <c:v>1996</c:v>
                </c:pt>
                <c:pt idx="10">
                  <c:v>1999</c:v>
                </c:pt>
                <c:pt idx="11">
                  <c:v>2002</c:v>
                </c:pt>
                <c:pt idx="12">
                  <c:v>2005</c:v>
                </c:pt>
                <c:pt idx="13">
                  <c:v>2008</c:v>
                </c:pt>
              </c:numCache>
            </c:numRef>
          </c:xVal>
          <c:yVal>
            <c:numRef>
              <c:f>'plots for report'!$J$2:$J$15</c:f>
              <c:numCache>
                <c:formatCode>General</c:formatCode>
                <c:ptCount val="14"/>
                <c:pt idx="0">
                  <c:v>43.54</c:v>
                </c:pt>
                <c:pt idx="1">
                  <c:v>43.59</c:v>
                </c:pt>
                <c:pt idx="2">
                  <c:v>43.83</c:v>
                </c:pt>
                <c:pt idx="3">
                  <c:v>45.77</c:v>
                </c:pt>
                <c:pt idx="4">
                  <c:v>44.06</c:v>
                </c:pt>
                <c:pt idx="5">
                  <c:v>43.42</c:v>
                </c:pt>
                <c:pt idx="6">
                  <c:v>44.03</c:v>
                </c:pt>
                <c:pt idx="7">
                  <c:v>42.39</c:v>
                </c:pt>
                <c:pt idx="8">
                  <c:v>43.11</c:v>
                </c:pt>
                <c:pt idx="9">
                  <c:v>46.48</c:v>
                </c:pt>
                <c:pt idx="10">
                  <c:v>48.52</c:v>
                </c:pt>
                <c:pt idx="11">
                  <c:v>50.16</c:v>
                </c:pt>
                <c:pt idx="12">
                  <c:v>51.33</c:v>
                </c:pt>
                <c:pt idx="13">
                  <c:v>52.61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82944"/>
        <c:axId val="118587776"/>
      </c:scatterChart>
      <c:valAx>
        <c:axId val="92482944"/>
        <c:scaling>
          <c:orientation val="minMax"/>
          <c:max val="20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Calendar year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18587776"/>
        <c:crosses val="autoZero"/>
        <c:crossBetween val="midCat"/>
      </c:valAx>
      <c:valAx>
        <c:axId val="118587776"/>
        <c:scaling>
          <c:orientation val="minMax"/>
          <c:min val="4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Water level (m above casing)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482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RN3887 (Hutton Sandstone)</c:v>
          </c:tx>
          <c:spPr>
            <a:ln w="28575">
              <a:noFill/>
            </a:ln>
          </c:spPr>
          <c:xVal>
            <c:numRef>
              <c:f>'plots for report'!$F$17:$F$23</c:f>
              <c:numCache>
                <c:formatCode>0</c:formatCode>
                <c:ptCount val="7"/>
                <c:pt idx="0">
                  <c:v>1980</c:v>
                </c:pt>
                <c:pt idx="1">
                  <c:v>1987</c:v>
                </c:pt>
                <c:pt idx="2">
                  <c:v>1990</c:v>
                </c:pt>
                <c:pt idx="3">
                  <c:v>1999</c:v>
                </c:pt>
                <c:pt idx="4">
                  <c:v>2001</c:v>
                </c:pt>
                <c:pt idx="5">
                  <c:v>2004</c:v>
                </c:pt>
                <c:pt idx="6">
                  <c:v>2008</c:v>
                </c:pt>
              </c:numCache>
            </c:numRef>
          </c:xVal>
          <c:yVal>
            <c:numRef>
              <c:f>'plots for report'!$J$17:$J$23</c:f>
              <c:numCache>
                <c:formatCode>General</c:formatCode>
                <c:ptCount val="7"/>
                <c:pt idx="0">
                  <c:v>16.96</c:v>
                </c:pt>
                <c:pt idx="1">
                  <c:v>16.75</c:v>
                </c:pt>
                <c:pt idx="2">
                  <c:v>16.75</c:v>
                </c:pt>
                <c:pt idx="3">
                  <c:v>17.37</c:v>
                </c:pt>
                <c:pt idx="4">
                  <c:v>17.47</c:v>
                </c:pt>
                <c:pt idx="5">
                  <c:v>17.739999999999998</c:v>
                </c:pt>
                <c:pt idx="6">
                  <c:v>18.29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34624"/>
        <c:axId val="159125504"/>
      </c:scatterChart>
      <c:valAx>
        <c:axId val="153834624"/>
        <c:scaling>
          <c:orientation val="minMax"/>
          <c:max val="20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Calendar year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59125504"/>
        <c:crosses val="autoZero"/>
        <c:crossBetween val="midCat"/>
      </c:valAx>
      <c:valAx>
        <c:axId val="159125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Water level (m above casing)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3834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RN3274 (Gilbert River Formation)</c:v>
          </c:tx>
          <c:spPr>
            <a:ln w="28575">
              <a:noFill/>
            </a:ln>
          </c:spPr>
          <c:xVal>
            <c:numRef>
              <c:f>'plots for report'!$F$25:$F$32</c:f>
              <c:numCache>
                <c:formatCode>0</c:formatCode>
                <c:ptCount val="8"/>
                <c:pt idx="0">
                  <c:v>1978</c:v>
                </c:pt>
                <c:pt idx="1">
                  <c:v>1989</c:v>
                </c:pt>
                <c:pt idx="2">
                  <c:v>1991</c:v>
                </c:pt>
                <c:pt idx="3">
                  <c:v>1993</c:v>
                </c:pt>
                <c:pt idx="4">
                  <c:v>1996</c:v>
                </c:pt>
                <c:pt idx="5">
                  <c:v>2003</c:v>
                </c:pt>
                <c:pt idx="6">
                  <c:v>2005</c:v>
                </c:pt>
                <c:pt idx="7">
                  <c:v>2008</c:v>
                </c:pt>
              </c:numCache>
            </c:numRef>
          </c:xVal>
          <c:yVal>
            <c:numRef>
              <c:f>'plots for report'!$J$25:$J$32</c:f>
              <c:numCache>
                <c:formatCode>General</c:formatCode>
                <c:ptCount val="8"/>
                <c:pt idx="0">
                  <c:v>3.37</c:v>
                </c:pt>
                <c:pt idx="1">
                  <c:v>4.1500000000000004</c:v>
                </c:pt>
                <c:pt idx="2">
                  <c:v>3.78</c:v>
                </c:pt>
                <c:pt idx="3">
                  <c:v>3.57</c:v>
                </c:pt>
                <c:pt idx="4">
                  <c:v>3.88</c:v>
                </c:pt>
                <c:pt idx="5">
                  <c:v>4.8</c:v>
                </c:pt>
                <c:pt idx="6">
                  <c:v>5.09</c:v>
                </c:pt>
                <c:pt idx="7">
                  <c:v>6.54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65568"/>
        <c:axId val="92367488"/>
      </c:scatterChart>
      <c:valAx>
        <c:axId val="92365568"/>
        <c:scaling>
          <c:orientation val="minMax"/>
          <c:max val="20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Calendar year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92367488"/>
        <c:crosses val="autoZero"/>
        <c:crossBetween val="midCat"/>
      </c:valAx>
      <c:valAx>
        <c:axId val="92367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Water level (m above casing)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365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238125</xdr:colOff>
      <xdr:row>2</xdr:row>
      <xdr:rowOff>95250</xdr:rowOff>
    </xdr:from>
    <xdr:to>
      <xdr:col>17</xdr:col>
      <xdr:colOff>542925</xdr:colOff>
      <xdr:row>16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247650</xdr:colOff>
      <xdr:row>16</xdr:row>
      <xdr:rowOff>171450</xdr:rowOff>
    </xdr:from>
    <xdr:to>
      <xdr:col>17</xdr:col>
      <xdr:colOff>552450</xdr:colOff>
      <xdr:row>31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247650</xdr:colOff>
      <xdr:row>31</xdr:row>
      <xdr:rowOff>66675</xdr:rowOff>
    </xdr:from>
    <xdr:to>
      <xdr:col>17</xdr:col>
      <xdr:colOff>552450</xdr:colOff>
      <xdr:row>45</xdr:row>
      <xdr:rowOff>142875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topLeftCell="B1" workbookViewId="0">
      <selection activeCell="K1" sqref="K1"/>
    </sheetView>
  </sheetViews>
  <sheetFormatPr defaultRowHeight="15" x14ac:dyDescent="0.25"/>
  <cols>
    <col min="6" max="6" width="28.7109375" bestFit="1" customWidth="1"/>
    <col min="7" max="7" width="27" bestFit="1" customWidth="1"/>
  </cols>
  <sheetData>
    <row r="1" spans="1:16" x14ac:dyDescent="0.25">
      <c r="A1" s="1" t="s">
        <v>21</v>
      </c>
      <c r="B1" s="1" t="s">
        <v>20</v>
      </c>
      <c r="C1" s="1" t="s">
        <v>13</v>
      </c>
      <c r="D1" s="1" t="s">
        <v>19</v>
      </c>
      <c r="E1" s="1" t="s">
        <v>18</v>
      </c>
      <c r="F1" s="1" t="s">
        <v>17</v>
      </c>
      <c r="G1" s="1" t="s">
        <v>16</v>
      </c>
      <c r="H1" s="1" t="s">
        <v>15</v>
      </c>
      <c r="I1" s="1" t="s">
        <v>14</v>
      </c>
      <c r="J1" s="1" t="s">
        <v>13</v>
      </c>
      <c r="K1" s="1" t="s">
        <v>151</v>
      </c>
      <c r="L1" s="1" t="s">
        <v>12</v>
      </c>
      <c r="M1" s="1" t="s">
        <v>11</v>
      </c>
      <c r="N1" s="1" t="s">
        <v>10</v>
      </c>
      <c r="O1" s="1" t="s">
        <v>9</v>
      </c>
      <c r="P1" s="1" t="s">
        <v>8</v>
      </c>
    </row>
    <row r="2" spans="1:16" x14ac:dyDescent="0.25">
      <c r="A2">
        <v>17016</v>
      </c>
      <c r="D2">
        <v>-25.00994</v>
      </c>
      <c r="E2">
        <v>145.36847599999999</v>
      </c>
      <c r="F2" t="s">
        <v>6</v>
      </c>
      <c r="G2" t="s">
        <v>1</v>
      </c>
      <c r="H2">
        <v>0.26369999999999999</v>
      </c>
      <c r="L2" t="s">
        <v>2</v>
      </c>
      <c r="M2">
        <v>1967</v>
      </c>
      <c r="N2">
        <v>2009</v>
      </c>
    </row>
    <row r="3" spans="1:16" x14ac:dyDescent="0.25">
      <c r="A3">
        <v>93691</v>
      </c>
      <c r="D3">
        <v>-20.639779000000001</v>
      </c>
      <c r="E3">
        <v>143.03755100000001</v>
      </c>
      <c r="F3" t="s">
        <v>6</v>
      </c>
      <c r="G3" t="s">
        <v>1</v>
      </c>
      <c r="H3">
        <v>1.1687000000000001</v>
      </c>
      <c r="L3" t="s">
        <v>2</v>
      </c>
      <c r="M3">
        <v>2000</v>
      </c>
      <c r="N3">
        <v>2008</v>
      </c>
    </row>
    <row r="4" spans="1:16" x14ac:dyDescent="0.25">
      <c r="A4">
        <v>3274</v>
      </c>
      <c r="D4">
        <v>-21.066255000000002</v>
      </c>
      <c r="E4">
        <v>142.03644800000001</v>
      </c>
      <c r="F4" t="s">
        <v>3</v>
      </c>
      <c r="G4" t="s">
        <v>1</v>
      </c>
      <c r="H4">
        <v>8.8499999999999995E-2</v>
      </c>
      <c r="L4" t="s">
        <v>2</v>
      </c>
      <c r="M4">
        <v>1978</v>
      </c>
      <c r="N4">
        <v>2008</v>
      </c>
    </row>
    <row r="5" spans="1:16" x14ac:dyDescent="0.25">
      <c r="A5">
        <v>11346</v>
      </c>
      <c r="D5">
        <v>-24.527339999999999</v>
      </c>
      <c r="E5">
        <v>145.37115900000001</v>
      </c>
      <c r="F5" t="s">
        <v>0</v>
      </c>
      <c r="G5" t="s">
        <v>5</v>
      </c>
      <c r="H5">
        <v>-0.11700000000000001</v>
      </c>
      <c r="L5" t="s">
        <v>2</v>
      </c>
      <c r="M5">
        <v>1949</v>
      </c>
      <c r="N5">
        <v>2009</v>
      </c>
    </row>
    <row r="6" spans="1:16" x14ac:dyDescent="0.25">
      <c r="A6">
        <v>389</v>
      </c>
      <c r="D6">
        <v>-20.660699999999999</v>
      </c>
      <c r="E6">
        <v>142.21672000000001</v>
      </c>
      <c r="F6" t="s">
        <v>0</v>
      </c>
      <c r="G6" t="s">
        <v>1</v>
      </c>
      <c r="H6">
        <v>0.115</v>
      </c>
      <c r="L6" t="s">
        <v>2</v>
      </c>
      <c r="M6">
        <v>1928</v>
      </c>
      <c r="N6">
        <v>2008</v>
      </c>
    </row>
    <row r="7" spans="1:16" x14ac:dyDescent="0.25">
      <c r="A7">
        <v>13794</v>
      </c>
      <c r="D7">
        <v>-24.575354999999998</v>
      </c>
      <c r="E7">
        <v>145.96624199999999</v>
      </c>
      <c r="F7" t="s">
        <v>0</v>
      </c>
      <c r="G7" t="s">
        <v>1</v>
      </c>
      <c r="H7">
        <v>0.28129999999999999</v>
      </c>
      <c r="L7" t="s">
        <v>2</v>
      </c>
      <c r="M7">
        <v>1978</v>
      </c>
      <c r="N7">
        <v>2010</v>
      </c>
    </row>
    <row r="8" spans="1:16" x14ac:dyDescent="0.25">
      <c r="A8">
        <v>69573</v>
      </c>
      <c r="D8">
        <v>-21.138089999999998</v>
      </c>
      <c r="E8">
        <v>142.45391699999999</v>
      </c>
      <c r="F8" t="s">
        <v>0</v>
      </c>
      <c r="G8" t="s">
        <v>1</v>
      </c>
      <c r="H8">
        <v>0.25979999999999998</v>
      </c>
      <c r="L8" t="s">
        <v>2</v>
      </c>
      <c r="M8">
        <v>1992</v>
      </c>
      <c r="N8">
        <v>2008</v>
      </c>
    </row>
    <row r="9" spans="1:16" x14ac:dyDescent="0.25">
      <c r="A9">
        <v>51385</v>
      </c>
      <c r="D9">
        <v>-24.178729000000001</v>
      </c>
      <c r="E9">
        <v>145.285324</v>
      </c>
      <c r="F9" t="s">
        <v>7</v>
      </c>
      <c r="G9" t="s">
        <v>1</v>
      </c>
      <c r="H9">
        <v>0.1166</v>
      </c>
      <c r="L9" t="s">
        <v>2</v>
      </c>
      <c r="M9">
        <v>1980</v>
      </c>
      <c r="N9">
        <v>2009</v>
      </c>
    </row>
    <row r="10" spans="1:16" x14ac:dyDescent="0.25">
      <c r="A10">
        <v>69388</v>
      </c>
      <c r="D10">
        <v>-23.042064</v>
      </c>
      <c r="E10">
        <v>145.31753699999999</v>
      </c>
      <c r="F10" t="s">
        <v>7</v>
      </c>
      <c r="G10" t="s">
        <v>1</v>
      </c>
      <c r="H10">
        <v>0.21490000000000001</v>
      </c>
      <c r="L10" t="s">
        <v>2</v>
      </c>
      <c r="M10">
        <v>1986</v>
      </c>
      <c r="N10">
        <v>2006</v>
      </c>
    </row>
    <row r="11" spans="1:16" x14ac:dyDescent="0.25">
      <c r="A11">
        <v>93640</v>
      </c>
      <c r="D11">
        <v>-21.885065000000001</v>
      </c>
      <c r="E11">
        <v>144.35669200000001</v>
      </c>
      <c r="F11" t="s">
        <v>7</v>
      </c>
      <c r="G11" t="s">
        <v>1</v>
      </c>
      <c r="H11">
        <v>0.17460000000000001</v>
      </c>
      <c r="L11" t="s">
        <v>2</v>
      </c>
      <c r="M11">
        <v>1999</v>
      </c>
      <c r="N11">
        <v>2010</v>
      </c>
    </row>
    <row r="12" spans="1:16" x14ac:dyDescent="0.25">
      <c r="A12">
        <v>3887</v>
      </c>
      <c r="D12">
        <v>-24.779050000000002</v>
      </c>
      <c r="E12">
        <v>146.00530900000001</v>
      </c>
      <c r="F12" t="s">
        <v>4</v>
      </c>
      <c r="G12" t="s">
        <v>1</v>
      </c>
      <c r="H12">
        <v>5.8599999999999999E-2</v>
      </c>
      <c r="L12" t="s">
        <v>2</v>
      </c>
      <c r="M12">
        <v>1980</v>
      </c>
      <c r="N12">
        <v>2008</v>
      </c>
    </row>
  </sheetData>
  <sortState ref="A2:P13">
    <sortCondition ref="F2:F1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K1" sqref="K1"/>
    </sheetView>
  </sheetViews>
  <sheetFormatPr defaultRowHeight="15" x14ac:dyDescent="0.25"/>
  <cols>
    <col min="6" max="6" width="28.7109375" bestFit="1" customWidth="1"/>
  </cols>
  <sheetData>
    <row r="1" spans="1:14" x14ac:dyDescent="0.25">
      <c r="A1" s="1" t="s">
        <v>21</v>
      </c>
      <c r="B1" s="1" t="s">
        <v>20</v>
      </c>
      <c r="C1" s="1" t="s">
        <v>13</v>
      </c>
      <c r="D1" s="1" t="s">
        <v>19</v>
      </c>
      <c r="E1" s="1" t="s">
        <v>18</v>
      </c>
      <c r="F1" s="1" t="s">
        <v>17</v>
      </c>
      <c r="G1" s="1" t="s">
        <v>16</v>
      </c>
      <c r="H1" s="1" t="s">
        <v>15</v>
      </c>
      <c r="I1" s="1" t="s">
        <v>14</v>
      </c>
      <c r="J1" s="1" t="s">
        <v>13</v>
      </c>
      <c r="K1" s="1" t="s">
        <v>151</v>
      </c>
      <c r="L1" s="1" t="s">
        <v>11</v>
      </c>
      <c r="M1" s="1" t="s">
        <v>10</v>
      </c>
      <c r="N1" s="1" t="s">
        <v>8</v>
      </c>
    </row>
    <row r="2" spans="1:14" x14ac:dyDescent="0.25">
      <c r="A2">
        <v>391</v>
      </c>
      <c r="D2">
        <v>-20.721609000000001</v>
      </c>
      <c r="E2">
        <v>142.67788400000001</v>
      </c>
      <c r="F2" t="s">
        <v>23</v>
      </c>
      <c r="G2" t="s">
        <v>22</v>
      </c>
      <c r="H2">
        <v>5.2699999999999997E-2</v>
      </c>
      <c r="L2">
        <v>1929</v>
      </c>
      <c r="M2">
        <v>1999</v>
      </c>
    </row>
    <row r="3" spans="1:14" x14ac:dyDescent="0.25">
      <c r="A3">
        <v>1386</v>
      </c>
      <c r="D3">
        <v>-23.817340000000002</v>
      </c>
      <c r="E3">
        <v>145.406431</v>
      </c>
      <c r="F3" t="s">
        <v>24</v>
      </c>
      <c r="G3" t="s">
        <v>22</v>
      </c>
      <c r="H3">
        <v>-0.12590000000000001</v>
      </c>
      <c r="L3">
        <v>1899</v>
      </c>
      <c r="M3">
        <v>2003</v>
      </c>
    </row>
    <row r="4" spans="1:14" x14ac:dyDescent="0.25">
      <c r="A4">
        <v>1754</v>
      </c>
      <c r="D4">
        <v>-25.650358000000001</v>
      </c>
      <c r="E4">
        <v>146.81084899999999</v>
      </c>
      <c r="F4" t="s">
        <v>6</v>
      </c>
      <c r="G4" t="s">
        <v>22</v>
      </c>
      <c r="H4">
        <v>1.7100000000000001E-2</v>
      </c>
      <c r="L4">
        <v>1989</v>
      </c>
      <c r="M4">
        <v>2010</v>
      </c>
    </row>
    <row r="5" spans="1:14" x14ac:dyDescent="0.25">
      <c r="A5">
        <v>1893</v>
      </c>
      <c r="D5">
        <v>-20.578866000000001</v>
      </c>
      <c r="E5">
        <v>142.637416</v>
      </c>
      <c r="F5" t="s">
        <v>23</v>
      </c>
      <c r="G5" t="s">
        <v>22</v>
      </c>
      <c r="H5">
        <v>0.32640000000000002</v>
      </c>
      <c r="L5">
        <v>1977</v>
      </c>
      <c r="M5">
        <v>2008</v>
      </c>
    </row>
    <row r="6" spans="1:14" x14ac:dyDescent="0.25">
      <c r="A6">
        <v>5140</v>
      </c>
      <c r="D6">
        <v>-24.881947</v>
      </c>
      <c r="E6">
        <v>145.549004</v>
      </c>
      <c r="F6" t="s">
        <v>25</v>
      </c>
      <c r="G6" t="s">
        <v>22</v>
      </c>
      <c r="H6">
        <v>1.46E-2</v>
      </c>
      <c r="L6">
        <v>1938</v>
      </c>
      <c r="M6">
        <v>2009</v>
      </c>
    </row>
    <row r="7" spans="1:14" x14ac:dyDescent="0.25">
      <c r="A7">
        <v>7122</v>
      </c>
      <c r="D7">
        <v>-20.852063000000001</v>
      </c>
      <c r="E7">
        <v>143.086107</v>
      </c>
      <c r="F7" t="s">
        <v>23</v>
      </c>
      <c r="G7" t="s">
        <v>22</v>
      </c>
      <c r="H7">
        <v>-3.8300000000000001E-2</v>
      </c>
      <c r="L7">
        <v>1939</v>
      </c>
      <c r="M7">
        <v>2008</v>
      </c>
      <c r="N7" t="s">
        <v>42</v>
      </c>
    </row>
    <row r="8" spans="1:14" x14ac:dyDescent="0.25">
      <c r="A8">
        <v>10644</v>
      </c>
      <c r="D8">
        <v>-23.544589999999999</v>
      </c>
      <c r="E8">
        <v>141.36453700000001</v>
      </c>
      <c r="F8" t="s">
        <v>23</v>
      </c>
      <c r="G8" t="s">
        <v>22</v>
      </c>
      <c r="H8">
        <v>-4.8599999999999997E-2</v>
      </c>
      <c r="L8">
        <v>1946</v>
      </c>
      <c r="M8">
        <v>2010</v>
      </c>
      <c r="N8" t="s">
        <v>43</v>
      </c>
    </row>
    <row r="9" spans="1:14" x14ac:dyDescent="0.25">
      <c r="A9">
        <v>10679</v>
      </c>
      <c r="D9">
        <v>-22.402622999999998</v>
      </c>
      <c r="E9">
        <v>144.85670500000001</v>
      </c>
      <c r="F9" t="s">
        <v>23</v>
      </c>
      <c r="G9" t="s">
        <v>22</v>
      </c>
      <c r="H9">
        <v>-5.7000000000000002E-3</v>
      </c>
      <c r="L9">
        <v>1947</v>
      </c>
      <c r="M9">
        <v>2010</v>
      </c>
      <c r="N9" t="s">
        <v>43</v>
      </c>
    </row>
    <row r="10" spans="1:14" x14ac:dyDescent="0.25">
      <c r="A10">
        <v>10901</v>
      </c>
      <c r="D10">
        <v>-22.265626999999999</v>
      </c>
      <c r="E10">
        <v>145.131204</v>
      </c>
      <c r="F10" t="s">
        <v>26</v>
      </c>
      <c r="G10" t="s">
        <v>22</v>
      </c>
      <c r="H10">
        <v>1.1000000000000001E-3</v>
      </c>
      <c r="L10">
        <v>1947</v>
      </c>
      <c r="M10">
        <v>2010</v>
      </c>
      <c r="N10" t="s">
        <v>44</v>
      </c>
    </row>
    <row r="11" spans="1:14" x14ac:dyDescent="0.25">
      <c r="A11">
        <v>11369</v>
      </c>
      <c r="D11">
        <v>-23.043455999999999</v>
      </c>
      <c r="E11">
        <v>144.701156</v>
      </c>
      <c r="F11" t="s">
        <v>24</v>
      </c>
      <c r="G11" t="s">
        <v>22</v>
      </c>
      <c r="H11">
        <v>2.3300000000000001E-2</v>
      </c>
      <c r="L11">
        <v>1950</v>
      </c>
      <c r="M11">
        <v>2010</v>
      </c>
      <c r="N11" t="s">
        <v>44</v>
      </c>
    </row>
    <row r="12" spans="1:14" x14ac:dyDescent="0.25">
      <c r="A12">
        <v>12039</v>
      </c>
      <c r="D12">
        <v>-21.044333000000002</v>
      </c>
      <c r="E12">
        <v>143.96277900000001</v>
      </c>
      <c r="F12" t="s">
        <v>24</v>
      </c>
      <c r="G12" t="s">
        <v>22</v>
      </c>
      <c r="H12">
        <v>-3.5700000000000003E-2</v>
      </c>
      <c r="L12">
        <v>1952</v>
      </c>
      <c r="M12">
        <v>2010</v>
      </c>
      <c r="N12" t="s">
        <v>44</v>
      </c>
    </row>
    <row r="13" spans="1:14" x14ac:dyDescent="0.25">
      <c r="A13">
        <v>13264</v>
      </c>
      <c r="D13">
        <v>-21.184163999999999</v>
      </c>
      <c r="E13">
        <v>142.90863200000001</v>
      </c>
      <c r="F13" t="s">
        <v>23</v>
      </c>
      <c r="G13" t="s">
        <v>22</v>
      </c>
      <c r="H13">
        <v>0.1164</v>
      </c>
      <c r="L13">
        <v>1957</v>
      </c>
      <c r="M13">
        <v>2010</v>
      </c>
    </row>
    <row r="14" spans="1:14" x14ac:dyDescent="0.25">
      <c r="A14">
        <v>13443</v>
      </c>
      <c r="D14">
        <v>-23.106209</v>
      </c>
      <c r="E14">
        <v>145.470676</v>
      </c>
      <c r="F14" t="s">
        <v>24</v>
      </c>
      <c r="G14" t="s">
        <v>22</v>
      </c>
      <c r="H14">
        <v>6.4999999999999997E-3</v>
      </c>
      <c r="L14">
        <v>1957</v>
      </c>
      <c r="M14">
        <v>2009</v>
      </c>
    </row>
    <row r="15" spans="1:14" x14ac:dyDescent="0.25">
      <c r="A15">
        <v>14908</v>
      </c>
      <c r="D15">
        <v>-23.412576000000001</v>
      </c>
      <c r="E15">
        <v>145.47939299999999</v>
      </c>
      <c r="F15" t="s">
        <v>26</v>
      </c>
      <c r="G15" t="s">
        <v>22</v>
      </c>
      <c r="H15">
        <v>0.01</v>
      </c>
      <c r="L15">
        <v>1972</v>
      </c>
      <c r="M15">
        <v>2010</v>
      </c>
    </row>
    <row r="16" spans="1:14" x14ac:dyDescent="0.25">
      <c r="A16">
        <v>15721</v>
      </c>
      <c r="D16">
        <v>-20.425664000000001</v>
      </c>
      <c r="E16">
        <v>142.96108599999999</v>
      </c>
      <c r="F16" t="s">
        <v>3</v>
      </c>
      <c r="G16" t="s">
        <v>22</v>
      </c>
      <c r="H16">
        <v>0.1585</v>
      </c>
      <c r="L16">
        <v>1969</v>
      </c>
      <c r="M16">
        <v>2009</v>
      </c>
      <c r="N16" t="s">
        <v>45</v>
      </c>
    </row>
    <row r="17" spans="1:13" x14ac:dyDescent="0.25">
      <c r="A17">
        <v>15824</v>
      </c>
      <c r="D17">
        <v>-21.100100000000001</v>
      </c>
      <c r="E17">
        <v>143.82019399999999</v>
      </c>
      <c r="F17" t="s">
        <v>24</v>
      </c>
      <c r="G17" t="s">
        <v>22</v>
      </c>
      <c r="H17">
        <v>1.6000000000000001E-3</v>
      </c>
      <c r="L17">
        <v>1969</v>
      </c>
      <c r="M17">
        <v>2004</v>
      </c>
    </row>
    <row r="18" spans="1:13" x14ac:dyDescent="0.25">
      <c r="A18">
        <v>16588</v>
      </c>
      <c r="D18">
        <v>-22.174492000000001</v>
      </c>
      <c r="E18">
        <v>145.23352499999999</v>
      </c>
      <c r="F18" t="s">
        <v>26</v>
      </c>
      <c r="G18" t="s">
        <v>22</v>
      </c>
      <c r="H18">
        <v>2.2700000000000001E-2</v>
      </c>
      <c r="L18">
        <v>1966</v>
      </c>
      <c r="M18">
        <v>2009</v>
      </c>
    </row>
    <row r="19" spans="1:13" x14ac:dyDescent="0.25">
      <c r="A19">
        <v>17223</v>
      </c>
      <c r="D19">
        <v>-24.837533000000001</v>
      </c>
      <c r="E19">
        <v>145.43160700000001</v>
      </c>
      <c r="F19" t="s">
        <v>27</v>
      </c>
      <c r="G19" t="s">
        <v>22</v>
      </c>
      <c r="H19">
        <v>3.2099999999999997E-2</v>
      </c>
      <c r="L19">
        <v>1967</v>
      </c>
      <c r="M19">
        <v>2009</v>
      </c>
    </row>
    <row r="20" spans="1:13" x14ac:dyDescent="0.25">
      <c r="A20">
        <v>22268</v>
      </c>
      <c r="D20">
        <v>-25.188495</v>
      </c>
      <c r="E20">
        <v>146.13061300000001</v>
      </c>
      <c r="F20" t="s">
        <v>24</v>
      </c>
      <c r="G20" t="s">
        <v>22</v>
      </c>
      <c r="H20">
        <v>-0.21840000000000001</v>
      </c>
      <c r="L20">
        <v>1987</v>
      </c>
      <c r="M20">
        <v>2008</v>
      </c>
    </row>
    <row r="21" spans="1:13" x14ac:dyDescent="0.25">
      <c r="A21">
        <v>50683</v>
      </c>
      <c r="D21">
        <v>-26.277685000000002</v>
      </c>
      <c r="E21">
        <v>146.37147400000001</v>
      </c>
      <c r="F21" t="s">
        <v>28</v>
      </c>
      <c r="G21" t="s">
        <v>22</v>
      </c>
      <c r="H21">
        <v>-5.0099999999999999E-2</v>
      </c>
      <c r="L21">
        <v>1989</v>
      </c>
      <c r="M21">
        <v>2010</v>
      </c>
    </row>
    <row r="22" spans="1:13" x14ac:dyDescent="0.25">
      <c r="A22">
        <v>50842</v>
      </c>
      <c r="D22">
        <v>-26.447702</v>
      </c>
      <c r="E22">
        <v>146.19227000000001</v>
      </c>
      <c r="F22" t="s">
        <v>23</v>
      </c>
      <c r="G22" t="s">
        <v>22</v>
      </c>
      <c r="H22">
        <v>0.25180000000000002</v>
      </c>
      <c r="L22">
        <v>1997</v>
      </c>
      <c r="M22">
        <v>2007</v>
      </c>
    </row>
    <row r="23" spans="1:13" x14ac:dyDescent="0.25">
      <c r="A23">
        <v>51353</v>
      </c>
      <c r="D23">
        <v>-22.289577000000001</v>
      </c>
      <c r="E23">
        <v>144.44990200000001</v>
      </c>
      <c r="F23" t="s">
        <v>24</v>
      </c>
      <c r="G23" t="s">
        <v>22</v>
      </c>
      <c r="H23">
        <v>2.8199999999999999E-2</v>
      </c>
      <c r="L23">
        <v>1980</v>
      </c>
      <c r="M23">
        <v>2006</v>
      </c>
    </row>
    <row r="24" spans="1:13" x14ac:dyDescent="0.25">
      <c r="A24">
        <v>51370</v>
      </c>
      <c r="D24">
        <v>-21.977779000000002</v>
      </c>
      <c r="E24">
        <v>145.21500399999999</v>
      </c>
      <c r="F24" t="s">
        <v>26</v>
      </c>
      <c r="G24" t="s">
        <v>22</v>
      </c>
      <c r="H24">
        <v>7.3499999999999996E-2</v>
      </c>
      <c r="L24">
        <v>1983</v>
      </c>
      <c r="M24">
        <v>2010</v>
      </c>
    </row>
    <row r="25" spans="1:13" x14ac:dyDescent="0.25">
      <c r="A25">
        <v>69242</v>
      </c>
      <c r="D25">
        <v>-20.822754</v>
      </c>
      <c r="E25">
        <v>143.57389499999999</v>
      </c>
      <c r="F25" t="s">
        <v>23</v>
      </c>
      <c r="G25" t="s">
        <v>22</v>
      </c>
      <c r="H25">
        <v>0.1973</v>
      </c>
      <c r="L25">
        <v>1986</v>
      </c>
      <c r="M25">
        <v>2009</v>
      </c>
    </row>
    <row r="26" spans="1:13" x14ac:dyDescent="0.25">
      <c r="A26">
        <v>69883</v>
      </c>
      <c r="D26">
        <v>-20.562812999999998</v>
      </c>
      <c r="E26">
        <v>143.44791900000001</v>
      </c>
      <c r="F26" t="s">
        <v>24</v>
      </c>
      <c r="G26" t="s">
        <v>22</v>
      </c>
      <c r="H26">
        <v>4.87E-2</v>
      </c>
      <c r="L26">
        <v>1993</v>
      </c>
      <c r="M26">
        <v>2008</v>
      </c>
    </row>
    <row r="27" spans="1:13" x14ac:dyDescent="0.25">
      <c r="A27">
        <v>118054</v>
      </c>
      <c r="D27">
        <v>-20.551796</v>
      </c>
      <c r="E27">
        <v>142.43681599999999</v>
      </c>
      <c r="F27" t="s">
        <v>23</v>
      </c>
      <c r="G27" t="s">
        <v>22</v>
      </c>
      <c r="H27">
        <v>-8.3699999999999997E-2</v>
      </c>
      <c r="L27">
        <v>2003</v>
      </c>
      <c r="M27">
        <v>2008</v>
      </c>
    </row>
  </sheetData>
  <sortState ref="A2:N27">
    <sortCondition ref="A2:A2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workbookViewId="0">
      <selection activeCell="K1" sqref="K1"/>
    </sheetView>
  </sheetViews>
  <sheetFormatPr defaultRowHeight="15" x14ac:dyDescent="0.25"/>
  <sheetData>
    <row r="1" spans="1:15" x14ac:dyDescent="0.25">
      <c r="A1" s="1" t="s">
        <v>21</v>
      </c>
      <c r="B1" s="1" t="s">
        <v>20</v>
      </c>
      <c r="C1" s="1" t="s">
        <v>13</v>
      </c>
      <c r="D1" s="1" t="s">
        <v>19</v>
      </c>
      <c r="E1" s="1" t="s">
        <v>18</v>
      </c>
      <c r="F1" s="1" t="s">
        <v>17</v>
      </c>
      <c r="G1" s="1" t="s">
        <v>16</v>
      </c>
      <c r="H1" s="1" t="s">
        <v>15</v>
      </c>
      <c r="I1" s="1" t="s">
        <v>14</v>
      </c>
      <c r="J1" s="1" t="s">
        <v>13</v>
      </c>
      <c r="K1" s="1" t="s">
        <v>151</v>
      </c>
      <c r="L1" s="1" t="s">
        <v>11</v>
      </c>
      <c r="M1" s="1" t="s">
        <v>10</v>
      </c>
      <c r="N1" s="1" t="s">
        <v>9</v>
      </c>
      <c r="O1" s="1" t="s">
        <v>8</v>
      </c>
    </row>
    <row r="2" spans="1:15" x14ac:dyDescent="0.25">
      <c r="A2">
        <v>299</v>
      </c>
      <c r="D2">
        <v>-20.860968</v>
      </c>
      <c r="E2">
        <v>143.573656</v>
      </c>
      <c r="G2" t="s">
        <v>22</v>
      </c>
      <c r="H2">
        <v>-4.99E-2</v>
      </c>
      <c r="L2">
        <v>1906</v>
      </c>
      <c r="M2">
        <v>1980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selection activeCell="G27" sqref="G27"/>
    </sheetView>
  </sheetViews>
  <sheetFormatPr defaultRowHeight="15" x14ac:dyDescent="0.25"/>
  <cols>
    <col min="6" max="6" width="10.7109375" bestFit="1" customWidth="1"/>
    <col min="7" max="7" width="27" bestFit="1" customWidth="1"/>
  </cols>
  <sheetData>
    <row r="1" spans="1:15" x14ac:dyDescent="0.25">
      <c r="A1" s="6" t="s">
        <v>35</v>
      </c>
      <c r="B1" s="6" t="s">
        <v>36</v>
      </c>
      <c r="C1" s="6" t="s">
        <v>19</v>
      </c>
      <c r="D1" s="6" t="s">
        <v>18</v>
      </c>
      <c r="E1" s="6" t="s">
        <v>37</v>
      </c>
      <c r="F1" s="6" t="s">
        <v>38</v>
      </c>
      <c r="G1" s="6" t="s">
        <v>39</v>
      </c>
      <c r="H1" s="7" t="s">
        <v>40</v>
      </c>
      <c r="I1" s="8" t="s">
        <v>41</v>
      </c>
      <c r="J1" s="6" t="str">
        <f>CONCATENATE("RN",B2,E2," Water Level")</f>
        <v>RNA Water Level</v>
      </c>
      <c r="K1" s="1"/>
      <c r="L1" s="1"/>
      <c r="M1" s="1"/>
      <c r="N1" s="1"/>
      <c r="O1" s="1"/>
    </row>
    <row r="2" spans="1:15" x14ac:dyDescent="0.25">
      <c r="A2">
        <v>12541</v>
      </c>
      <c r="C2" s="2">
        <v>-22.816313999999998</v>
      </c>
      <c r="D2" s="2">
        <v>145.30139199999999</v>
      </c>
      <c r="E2" t="s">
        <v>29</v>
      </c>
      <c r="F2" t="s">
        <v>30</v>
      </c>
      <c r="G2">
        <v>0</v>
      </c>
      <c r="H2">
        <v>0</v>
      </c>
      <c r="I2">
        <v>0</v>
      </c>
      <c r="J2">
        <v>2.99</v>
      </c>
    </row>
    <row r="3" spans="1:15" x14ac:dyDescent="0.25">
      <c r="A3">
        <v>12541</v>
      </c>
      <c r="C3" s="2">
        <v>-22.816313999999998</v>
      </c>
      <c r="D3" s="2">
        <v>145.30139199999999</v>
      </c>
      <c r="E3" t="s">
        <v>29</v>
      </c>
      <c r="F3" s="3">
        <v>39943</v>
      </c>
      <c r="G3">
        <f>DAYS360(F2,F3)</f>
        <v>7076</v>
      </c>
      <c r="H3">
        <f>H2+G3</f>
        <v>7076</v>
      </c>
      <c r="I3">
        <f>H3/365</f>
        <v>19.386301369863013</v>
      </c>
      <c r="J3">
        <v>5.56</v>
      </c>
    </row>
    <row r="5" spans="1:15" x14ac:dyDescent="0.25">
      <c r="A5">
        <v>13970</v>
      </c>
      <c r="C5" s="2">
        <v>-21.953775</v>
      </c>
      <c r="D5" s="2">
        <v>144.25303299999999</v>
      </c>
      <c r="E5" t="s">
        <v>29</v>
      </c>
      <c r="F5" t="s">
        <v>31</v>
      </c>
      <c r="G5">
        <v>0</v>
      </c>
      <c r="H5">
        <v>0</v>
      </c>
      <c r="I5">
        <v>0</v>
      </c>
      <c r="J5">
        <v>4.93</v>
      </c>
    </row>
    <row r="7" spans="1:15" x14ac:dyDescent="0.25">
      <c r="A7">
        <v>15506</v>
      </c>
      <c r="C7" s="2">
        <v>-21.634867</v>
      </c>
      <c r="D7" s="2">
        <v>144.26445200000001</v>
      </c>
      <c r="E7" t="s">
        <v>29</v>
      </c>
      <c r="F7" s="3">
        <v>24477</v>
      </c>
      <c r="G7">
        <v>0</v>
      </c>
      <c r="H7">
        <v>0</v>
      </c>
      <c r="I7">
        <v>0</v>
      </c>
      <c r="J7">
        <v>13.56</v>
      </c>
    </row>
    <row r="9" spans="1:15" x14ac:dyDescent="0.25">
      <c r="A9">
        <v>51397</v>
      </c>
      <c r="C9" s="2">
        <v>-21.004308000000002</v>
      </c>
      <c r="D9" s="2">
        <v>142.46116499999999</v>
      </c>
      <c r="E9" t="s">
        <v>29</v>
      </c>
      <c r="F9" t="s">
        <v>32</v>
      </c>
      <c r="G9">
        <v>0</v>
      </c>
      <c r="H9">
        <v>0</v>
      </c>
      <c r="I9">
        <v>0</v>
      </c>
      <c r="J9">
        <v>37.799999999999997</v>
      </c>
    </row>
    <row r="10" spans="1:15" x14ac:dyDescent="0.25">
      <c r="A10">
        <v>51397</v>
      </c>
      <c r="C10" s="2">
        <v>-21.004308000000002</v>
      </c>
      <c r="D10" s="2">
        <v>142.46116499999999</v>
      </c>
      <c r="E10" t="s">
        <v>29</v>
      </c>
      <c r="F10" s="3">
        <v>32692</v>
      </c>
      <c r="G10">
        <f>DAYS360(F9,F10)</f>
        <v>2478</v>
      </c>
      <c r="H10">
        <f>H9+G10</f>
        <v>2478</v>
      </c>
      <c r="I10">
        <f>H10/365</f>
        <v>6.7890410958904113</v>
      </c>
      <c r="J10">
        <v>37.9</v>
      </c>
    </row>
    <row r="12" spans="1:15" x14ac:dyDescent="0.25">
      <c r="A12">
        <v>69870</v>
      </c>
      <c r="C12" s="2">
        <v>-20.932107999999999</v>
      </c>
      <c r="D12" s="2">
        <v>142.51734099999999</v>
      </c>
      <c r="E12" t="s">
        <v>29</v>
      </c>
      <c r="F12" t="s">
        <v>33</v>
      </c>
      <c r="G12">
        <v>0</v>
      </c>
      <c r="H12">
        <v>0</v>
      </c>
      <c r="I12">
        <v>0</v>
      </c>
      <c r="J12">
        <v>38.619999999999997</v>
      </c>
    </row>
    <row r="14" spans="1:15" x14ac:dyDescent="0.25">
      <c r="A14">
        <v>118519</v>
      </c>
      <c r="C14" s="4">
        <v>-21.004918</v>
      </c>
      <c r="D14" s="4">
        <v>142.46102200000001</v>
      </c>
      <c r="E14" t="s">
        <v>29</v>
      </c>
      <c r="F14" s="5" t="s">
        <v>34</v>
      </c>
      <c r="G14">
        <v>0</v>
      </c>
      <c r="H14">
        <v>0</v>
      </c>
      <c r="I14">
        <v>0</v>
      </c>
      <c r="J14">
        <v>39.840000000000003</v>
      </c>
    </row>
    <row r="15" spans="1:15" x14ac:dyDescent="0.25">
      <c r="A15">
        <v>118519</v>
      </c>
      <c r="C15" s="4">
        <v>-21.004918</v>
      </c>
      <c r="D15" s="4">
        <v>142.46102200000001</v>
      </c>
      <c r="E15" t="s">
        <v>29</v>
      </c>
      <c r="F15" s="3">
        <v>39819</v>
      </c>
      <c r="G15">
        <f>DAYS360(F14,F15)</f>
        <v>1158</v>
      </c>
      <c r="H15">
        <f>H14+G15</f>
        <v>1158</v>
      </c>
      <c r="I15">
        <f>H15/365</f>
        <v>3.1726027397260275</v>
      </c>
      <c r="J15">
        <v>43.46</v>
      </c>
    </row>
  </sheetData>
  <dataValidations count="1">
    <dataValidation type="custom" showInputMessage="1" showErrorMessage="1" prompt="Double" sqref="C2:D3 C5:D5 C9:D10 C7:D7 C12:D12 C14:D15">
      <formula1>ISNUMBER(INDIRECT("R"&amp;ROW()&amp;"C"&amp;COLUMN(),FALSE))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workbookViewId="0">
      <selection activeCell="K1" sqref="K1"/>
    </sheetView>
  </sheetViews>
  <sheetFormatPr defaultRowHeight="15" x14ac:dyDescent="0.25"/>
  <cols>
    <col min="1" max="1" width="10" bestFit="1" customWidth="1"/>
  </cols>
  <sheetData>
    <row r="1" spans="1:15" x14ac:dyDescent="0.25">
      <c r="A1" s="1" t="s">
        <v>21</v>
      </c>
      <c r="B1" s="1" t="s">
        <v>20</v>
      </c>
      <c r="C1" s="1" t="s">
        <v>13</v>
      </c>
      <c r="D1" s="1" t="s">
        <v>19</v>
      </c>
      <c r="E1" s="1" t="s">
        <v>18</v>
      </c>
      <c r="F1" s="1" t="s">
        <v>46</v>
      </c>
      <c r="G1" s="1" t="s">
        <v>16</v>
      </c>
      <c r="H1" s="1" t="s">
        <v>15</v>
      </c>
      <c r="I1" s="1" t="s">
        <v>14</v>
      </c>
      <c r="J1" s="1" t="s">
        <v>13</v>
      </c>
      <c r="K1" s="1" t="s">
        <v>151</v>
      </c>
      <c r="L1" s="1" t="s">
        <v>47</v>
      </c>
      <c r="M1" s="1" t="s">
        <v>11</v>
      </c>
      <c r="N1" s="1" t="s">
        <v>10</v>
      </c>
      <c r="O1" s="1" t="s">
        <v>8</v>
      </c>
    </row>
    <row r="2" spans="1:15" x14ac:dyDescent="0.25">
      <c r="A2" s="9">
        <v>87</v>
      </c>
      <c r="B2" t="s">
        <v>29</v>
      </c>
      <c r="C2" t="s">
        <v>119</v>
      </c>
      <c r="D2">
        <v>-22.264790999999999</v>
      </c>
      <c r="E2">
        <v>141.28893500000001</v>
      </c>
      <c r="F2" t="s">
        <v>23</v>
      </c>
      <c r="G2" t="s">
        <v>5</v>
      </c>
      <c r="H2" s="9">
        <v>-0.12809999999999999</v>
      </c>
      <c r="I2" t="s">
        <v>23</v>
      </c>
      <c r="J2" t="s">
        <v>119</v>
      </c>
      <c r="K2" t="s">
        <v>22</v>
      </c>
      <c r="L2" t="s">
        <v>22</v>
      </c>
      <c r="M2">
        <v>1950</v>
      </c>
      <c r="N2">
        <v>2012</v>
      </c>
      <c r="O2">
        <v>10</v>
      </c>
    </row>
    <row r="3" spans="1:15" x14ac:dyDescent="0.25">
      <c r="A3">
        <v>389</v>
      </c>
      <c r="D3">
        <v>-20.660699999999999</v>
      </c>
      <c r="E3">
        <v>142.21672000000001</v>
      </c>
      <c r="F3" t="s">
        <v>0</v>
      </c>
      <c r="G3" t="s">
        <v>1</v>
      </c>
      <c r="H3">
        <v>0.115</v>
      </c>
      <c r="L3" t="s">
        <v>2</v>
      </c>
      <c r="M3">
        <v>1928</v>
      </c>
      <c r="N3">
        <v>2008</v>
      </c>
    </row>
    <row r="4" spans="1:15" x14ac:dyDescent="0.25">
      <c r="A4">
        <v>391</v>
      </c>
      <c r="D4">
        <v>-20.721609000000001</v>
      </c>
      <c r="E4">
        <v>142.67788400000001</v>
      </c>
      <c r="F4" t="s">
        <v>23</v>
      </c>
      <c r="G4" t="s">
        <v>22</v>
      </c>
      <c r="H4">
        <v>5.2699999999999997E-2</v>
      </c>
      <c r="L4" t="s">
        <v>2</v>
      </c>
      <c r="M4">
        <v>1929</v>
      </c>
      <c r="N4">
        <v>1999</v>
      </c>
    </row>
    <row r="5" spans="1:15" x14ac:dyDescent="0.25">
      <c r="A5">
        <v>1386</v>
      </c>
      <c r="D5">
        <v>-23.817340000000002</v>
      </c>
      <c r="E5">
        <v>145.406431</v>
      </c>
      <c r="F5" t="s">
        <v>24</v>
      </c>
      <c r="G5" t="s">
        <v>22</v>
      </c>
      <c r="H5">
        <v>-0.12590000000000001</v>
      </c>
      <c r="L5" t="s">
        <v>2</v>
      </c>
      <c r="M5">
        <v>1899</v>
      </c>
      <c r="N5">
        <v>2003</v>
      </c>
    </row>
    <row r="6" spans="1:15" x14ac:dyDescent="0.25">
      <c r="A6">
        <v>1754</v>
      </c>
      <c r="D6">
        <v>-25.650358000000001</v>
      </c>
      <c r="E6">
        <v>146.81084899999999</v>
      </c>
      <c r="F6" t="s">
        <v>6</v>
      </c>
      <c r="G6" t="s">
        <v>22</v>
      </c>
      <c r="H6">
        <v>1.7100000000000001E-2</v>
      </c>
      <c r="L6" t="s">
        <v>2</v>
      </c>
      <c r="M6">
        <v>1989</v>
      </c>
      <c r="N6">
        <v>2010</v>
      </c>
    </row>
    <row r="7" spans="1:15" x14ac:dyDescent="0.25">
      <c r="A7">
        <v>1893</v>
      </c>
      <c r="D7">
        <v>-20.578866000000001</v>
      </c>
      <c r="E7">
        <v>142.637416</v>
      </c>
      <c r="F7" t="s">
        <v>23</v>
      </c>
      <c r="G7" t="s">
        <v>22</v>
      </c>
      <c r="H7">
        <v>0.32640000000000002</v>
      </c>
      <c r="L7" t="s">
        <v>2</v>
      </c>
      <c r="M7">
        <v>1977</v>
      </c>
      <c r="N7">
        <v>2008</v>
      </c>
    </row>
    <row r="8" spans="1:15" x14ac:dyDescent="0.25">
      <c r="A8" s="9">
        <v>2937</v>
      </c>
      <c r="B8" t="s">
        <v>29</v>
      </c>
      <c r="C8" t="s">
        <v>122</v>
      </c>
      <c r="D8">
        <v>-21.513197000000002</v>
      </c>
      <c r="E8">
        <v>141.73923400000001</v>
      </c>
      <c r="F8" t="s">
        <v>123</v>
      </c>
      <c r="G8" t="s">
        <v>1</v>
      </c>
      <c r="H8">
        <v>3.4152999999999998</v>
      </c>
      <c r="I8" t="s">
        <v>23</v>
      </c>
      <c r="J8" t="s">
        <v>122</v>
      </c>
      <c r="K8" t="s">
        <v>59</v>
      </c>
      <c r="L8" t="s">
        <v>22</v>
      </c>
      <c r="M8">
        <v>1998</v>
      </c>
      <c r="N8">
        <v>2011</v>
      </c>
      <c r="O8">
        <v>41</v>
      </c>
    </row>
    <row r="9" spans="1:15" x14ac:dyDescent="0.25">
      <c r="A9">
        <v>3274</v>
      </c>
      <c r="D9">
        <v>-21.066255000000002</v>
      </c>
      <c r="E9">
        <v>142.03644800000001</v>
      </c>
      <c r="F9" t="s">
        <v>3</v>
      </c>
      <c r="G9" t="s">
        <v>1</v>
      </c>
      <c r="H9">
        <v>8.8499999999999995E-2</v>
      </c>
      <c r="L9" t="s">
        <v>2</v>
      </c>
      <c r="M9">
        <v>1978</v>
      </c>
      <c r="N9">
        <v>2008</v>
      </c>
    </row>
    <row r="10" spans="1:15" x14ac:dyDescent="0.25">
      <c r="A10" s="9">
        <v>3418</v>
      </c>
      <c r="B10" t="s">
        <v>29</v>
      </c>
      <c r="C10" t="s">
        <v>120</v>
      </c>
      <c r="D10">
        <v>-22.090420999999999</v>
      </c>
      <c r="E10">
        <v>141.47618600000001</v>
      </c>
      <c r="F10" t="s">
        <v>121</v>
      </c>
      <c r="G10" t="s">
        <v>5</v>
      </c>
      <c r="H10">
        <v>-0.14810000000000001</v>
      </c>
      <c r="I10" t="s">
        <v>23</v>
      </c>
      <c r="J10" t="s">
        <v>120</v>
      </c>
      <c r="K10" t="s">
        <v>22</v>
      </c>
      <c r="L10" t="s">
        <v>22</v>
      </c>
      <c r="M10">
        <v>1954</v>
      </c>
      <c r="N10">
        <v>2012</v>
      </c>
      <c r="O10">
        <v>14</v>
      </c>
    </row>
    <row r="11" spans="1:15" x14ac:dyDescent="0.25">
      <c r="A11">
        <v>3887</v>
      </c>
      <c r="D11">
        <v>-24.779050000000002</v>
      </c>
      <c r="E11">
        <v>146.00530900000001</v>
      </c>
      <c r="F11" t="s">
        <v>4</v>
      </c>
      <c r="G11" t="s">
        <v>1</v>
      </c>
      <c r="H11">
        <v>5.8599999999999999E-2</v>
      </c>
      <c r="L11" t="s">
        <v>2</v>
      </c>
      <c r="M11">
        <v>1980</v>
      </c>
      <c r="N11">
        <v>2008</v>
      </c>
    </row>
    <row r="12" spans="1:15" x14ac:dyDescent="0.25">
      <c r="A12">
        <v>5140</v>
      </c>
      <c r="D12">
        <v>-24.881947</v>
      </c>
      <c r="E12">
        <v>145.549004</v>
      </c>
      <c r="F12" t="s">
        <v>25</v>
      </c>
      <c r="G12" t="s">
        <v>22</v>
      </c>
      <c r="H12">
        <v>1.46E-2</v>
      </c>
      <c r="L12" t="s">
        <v>2</v>
      </c>
      <c r="M12">
        <v>1938</v>
      </c>
      <c r="N12">
        <v>2009</v>
      </c>
    </row>
    <row r="13" spans="1:15" x14ac:dyDescent="0.25">
      <c r="A13">
        <v>7122</v>
      </c>
      <c r="D13">
        <v>-20.852063000000001</v>
      </c>
      <c r="E13">
        <v>143.086107</v>
      </c>
      <c r="F13" t="s">
        <v>23</v>
      </c>
      <c r="G13" t="s">
        <v>22</v>
      </c>
      <c r="H13">
        <v>-3.8300000000000001E-2</v>
      </c>
      <c r="L13" t="s">
        <v>2</v>
      </c>
      <c r="M13">
        <v>1939</v>
      </c>
      <c r="N13">
        <v>2008</v>
      </c>
      <c r="O13" t="s">
        <v>42</v>
      </c>
    </row>
    <row r="14" spans="1:15" x14ac:dyDescent="0.25">
      <c r="A14">
        <v>10644</v>
      </c>
      <c r="D14">
        <v>-23.544589999999999</v>
      </c>
      <c r="E14">
        <v>141.36453700000001</v>
      </c>
      <c r="F14" t="s">
        <v>23</v>
      </c>
      <c r="G14" t="s">
        <v>22</v>
      </c>
      <c r="H14">
        <v>-4.8599999999999997E-2</v>
      </c>
      <c r="L14" t="s">
        <v>2</v>
      </c>
      <c r="M14">
        <v>1946</v>
      </c>
      <c r="N14">
        <v>2010</v>
      </c>
      <c r="O14" t="s">
        <v>43</v>
      </c>
    </row>
    <row r="15" spans="1:15" x14ac:dyDescent="0.25">
      <c r="A15">
        <v>10679</v>
      </c>
      <c r="D15">
        <v>-22.402622999999998</v>
      </c>
      <c r="E15">
        <v>144.85670500000001</v>
      </c>
      <c r="F15" t="s">
        <v>23</v>
      </c>
      <c r="G15" t="s">
        <v>22</v>
      </c>
      <c r="H15">
        <v>-5.7000000000000002E-3</v>
      </c>
      <c r="L15" t="s">
        <v>2</v>
      </c>
      <c r="M15">
        <v>1947</v>
      </c>
      <c r="N15">
        <v>2010</v>
      </c>
      <c r="O15" t="s">
        <v>43</v>
      </c>
    </row>
    <row r="16" spans="1:15" x14ac:dyDescent="0.25">
      <c r="A16">
        <v>10901</v>
      </c>
      <c r="D16">
        <v>-22.265626999999999</v>
      </c>
      <c r="E16">
        <v>145.131204</v>
      </c>
      <c r="F16" t="s">
        <v>26</v>
      </c>
      <c r="G16" t="s">
        <v>22</v>
      </c>
      <c r="H16">
        <v>1.1000000000000001E-3</v>
      </c>
      <c r="L16" t="s">
        <v>2</v>
      </c>
      <c r="M16">
        <v>1947</v>
      </c>
      <c r="N16">
        <v>2010</v>
      </c>
      <c r="O16" t="s">
        <v>44</v>
      </c>
    </row>
    <row r="17" spans="1:15" x14ac:dyDescent="0.25">
      <c r="A17">
        <v>11346</v>
      </c>
      <c r="D17">
        <v>-24.527339999999999</v>
      </c>
      <c r="E17">
        <v>145.37115900000001</v>
      </c>
      <c r="F17" t="s">
        <v>0</v>
      </c>
      <c r="G17" t="s">
        <v>5</v>
      </c>
      <c r="H17">
        <v>-0.11700000000000001</v>
      </c>
      <c r="L17" t="s">
        <v>2</v>
      </c>
      <c r="M17">
        <v>1949</v>
      </c>
      <c r="N17">
        <v>2009</v>
      </c>
    </row>
    <row r="18" spans="1:15" x14ac:dyDescent="0.25">
      <c r="A18">
        <v>11369</v>
      </c>
      <c r="D18">
        <v>-23.043455999999999</v>
      </c>
      <c r="E18">
        <v>144.701156</v>
      </c>
      <c r="F18" t="s">
        <v>24</v>
      </c>
      <c r="G18" t="s">
        <v>22</v>
      </c>
      <c r="H18">
        <v>2.3300000000000001E-2</v>
      </c>
      <c r="L18" t="s">
        <v>2</v>
      </c>
      <c r="M18">
        <v>1950</v>
      </c>
      <c r="N18">
        <v>2010</v>
      </c>
      <c r="O18" t="s">
        <v>44</v>
      </c>
    </row>
    <row r="19" spans="1:15" x14ac:dyDescent="0.25">
      <c r="A19">
        <v>12039</v>
      </c>
      <c r="D19">
        <v>-21.044333000000002</v>
      </c>
      <c r="E19">
        <v>143.96277900000001</v>
      </c>
      <c r="F19" t="s">
        <v>24</v>
      </c>
      <c r="G19" t="s">
        <v>22</v>
      </c>
      <c r="H19">
        <v>-3.5700000000000003E-2</v>
      </c>
      <c r="L19" t="s">
        <v>2</v>
      </c>
      <c r="M19">
        <v>1952</v>
      </c>
      <c r="N19">
        <v>2010</v>
      </c>
      <c r="O19" t="s">
        <v>44</v>
      </c>
    </row>
    <row r="20" spans="1:15" x14ac:dyDescent="0.25">
      <c r="A20">
        <v>13264</v>
      </c>
      <c r="D20">
        <v>-21.184163999999999</v>
      </c>
      <c r="E20">
        <v>142.90863200000001</v>
      </c>
      <c r="F20" t="s">
        <v>23</v>
      </c>
      <c r="G20" t="s">
        <v>22</v>
      </c>
      <c r="H20">
        <v>0.1164</v>
      </c>
      <c r="L20" t="s">
        <v>2</v>
      </c>
      <c r="M20">
        <v>1957</v>
      </c>
      <c r="N20">
        <v>2010</v>
      </c>
    </row>
    <row r="21" spans="1:15" x14ac:dyDescent="0.25">
      <c r="A21">
        <v>13443</v>
      </c>
      <c r="D21">
        <v>-23.106209</v>
      </c>
      <c r="E21">
        <v>145.470676</v>
      </c>
      <c r="F21" t="s">
        <v>24</v>
      </c>
      <c r="G21" t="s">
        <v>22</v>
      </c>
      <c r="H21">
        <v>6.4999999999999997E-3</v>
      </c>
      <c r="L21" t="s">
        <v>2</v>
      </c>
      <c r="M21">
        <v>1957</v>
      </c>
      <c r="N21">
        <v>2009</v>
      </c>
    </row>
    <row r="22" spans="1:15" x14ac:dyDescent="0.25">
      <c r="A22">
        <v>13794</v>
      </c>
      <c r="D22">
        <v>-24.575354999999998</v>
      </c>
      <c r="E22">
        <v>145.96624199999999</v>
      </c>
      <c r="F22" t="s">
        <v>0</v>
      </c>
      <c r="G22" t="s">
        <v>1</v>
      </c>
      <c r="H22">
        <v>0.28129999999999999</v>
      </c>
      <c r="L22" t="s">
        <v>2</v>
      </c>
      <c r="M22">
        <v>1978</v>
      </c>
      <c r="N22">
        <v>2010</v>
      </c>
    </row>
    <row r="23" spans="1:15" x14ac:dyDescent="0.25">
      <c r="A23">
        <v>14908</v>
      </c>
      <c r="D23">
        <v>-23.412576000000001</v>
      </c>
      <c r="E23">
        <v>145.47939299999999</v>
      </c>
      <c r="F23" t="s">
        <v>26</v>
      </c>
      <c r="G23" t="s">
        <v>22</v>
      </c>
      <c r="H23">
        <v>0.01</v>
      </c>
      <c r="L23" t="s">
        <v>2</v>
      </c>
      <c r="M23">
        <v>1972</v>
      </c>
      <c r="N23">
        <v>2010</v>
      </c>
    </row>
    <row r="24" spans="1:15" x14ac:dyDescent="0.25">
      <c r="A24">
        <v>15721</v>
      </c>
      <c r="D24">
        <v>-20.425664000000001</v>
      </c>
      <c r="E24">
        <v>142.96108599999999</v>
      </c>
      <c r="F24" t="s">
        <v>3</v>
      </c>
      <c r="G24" t="s">
        <v>22</v>
      </c>
      <c r="H24">
        <v>0.1585</v>
      </c>
      <c r="L24" t="s">
        <v>2</v>
      </c>
      <c r="M24">
        <v>1969</v>
      </c>
      <c r="N24">
        <v>2009</v>
      </c>
      <c r="O24" t="s">
        <v>45</v>
      </c>
    </row>
    <row r="25" spans="1:15" x14ac:dyDescent="0.25">
      <c r="A25">
        <v>15824</v>
      </c>
      <c r="D25">
        <v>-21.100100000000001</v>
      </c>
      <c r="E25">
        <v>143.82019399999999</v>
      </c>
      <c r="F25" t="s">
        <v>24</v>
      </c>
      <c r="G25" t="s">
        <v>22</v>
      </c>
      <c r="H25">
        <v>1.6000000000000001E-3</v>
      </c>
      <c r="L25" t="s">
        <v>2</v>
      </c>
      <c r="M25">
        <v>1969</v>
      </c>
      <c r="N25">
        <v>2004</v>
      </c>
    </row>
    <row r="26" spans="1:15" x14ac:dyDescent="0.25">
      <c r="A26">
        <v>16588</v>
      </c>
      <c r="D26">
        <v>-22.174492000000001</v>
      </c>
      <c r="E26">
        <v>145.23352499999999</v>
      </c>
      <c r="F26" t="s">
        <v>26</v>
      </c>
      <c r="G26" t="s">
        <v>22</v>
      </c>
      <c r="H26">
        <v>2.2700000000000001E-2</v>
      </c>
      <c r="L26" t="s">
        <v>2</v>
      </c>
      <c r="M26">
        <v>1966</v>
      </c>
      <c r="N26">
        <v>2009</v>
      </c>
    </row>
    <row r="27" spans="1:15" x14ac:dyDescent="0.25">
      <c r="A27">
        <v>17016</v>
      </c>
      <c r="D27">
        <v>-25.00994</v>
      </c>
      <c r="E27">
        <v>145.36847599999999</v>
      </c>
      <c r="F27" t="s">
        <v>6</v>
      </c>
      <c r="G27" t="s">
        <v>1</v>
      </c>
      <c r="H27">
        <v>0.26369999999999999</v>
      </c>
      <c r="L27" t="s">
        <v>2</v>
      </c>
      <c r="M27">
        <v>1967</v>
      </c>
      <c r="N27">
        <v>2009</v>
      </c>
    </row>
    <row r="28" spans="1:15" x14ac:dyDescent="0.25">
      <c r="A28">
        <v>17223</v>
      </c>
      <c r="D28">
        <v>-24.837533000000001</v>
      </c>
      <c r="E28">
        <v>145.43160700000001</v>
      </c>
      <c r="F28" t="s">
        <v>27</v>
      </c>
      <c r="G28" t="s">
        <v>22</v>
      </c>
      <c r="H28">
        <v>3.2099999999999997E-2</v>
      </c>
      <c r="L28" t="s">
        <v>2</v>
      </c>
      <c r="M28">
        <v>1967</v>
      </c>
      <c r="N28">
        <v>2009</v>
      </c>
    </row>
    <row r="29" spans="1:15" x14ac:dyDescent="0.25">
      <c r="A29">
        <v>22268</v>
      </c>
      <c r="D29">
        <v>-25.188495</v>
      </c>
      <c r="E29">
        <v>146.13061300000001</v>
      </c>
      <c r="F29" t="s">
        <v>24</v>
      </c>
      <c r="G29" t="s">
        <v>22</v>
      </c>
      <c r="H29">
        <v>-0.21840000000000001</v>
      </c>
      <c r="L29" t="s">
        <v>2</v>
      </c>
      <c r="M29">
        <v>1987</v>
      </c>
      <c r="N29">
        <v>2008</v>
      </c>
    </row>
    <row r="30" spans="1:15" x14ac:dyDescent="0.25">
      <c r="A30" s="9">
        <v>38112</v>
      </c>
      <c r="B30" t="s">
        <v>29</v>
      </c>
      <c r="C30" t="s">
        <v>138</v>
      </c>
      <c r="D30">
        <v>-23.649339000000001</v>
      </c>
      <c r="E30">
        <v>146.63723100000001</v>
      </c>
      <c r="F30" t="s">
        <v>66</v>
      </c>
      <c r="G30" t="s">
        <v>5</v>
      </c>
      <c r="H30">
        <v>-0.22819999999999999</v>
      </c>
      <c r="I30" t="s">
        <v>67</v>
      </c>
      <c r="J30" t="s">
        <v>138</v>
      </c>
      <c r="K30" t="s">
        <v>59</v>
      </c>
      <c r="L30" t="s">
        <v>22</v>
      </c>
      <c r="M30">
        <v>1978</v>
      </c>
      <c r="N30">
        <v>2007</v>
      </c>
      <c r="O30">
        <v>2</v>
      </c>
    </row>
    <row r="31" spans="1:15" x14ac:dyDescent="0.25">
      <c r="A31" s="9">
        <v>38112</v>
      </c>
      <c r="B31" t="s">
        <v>53</v>
      </c>
      <c r="C31" t="s">
        <v>139</v>
      </c>
      <c r="D31">
        <v>-23.649339000000001</v>
      </c>
      <c r="E31">
        <v>146.63723100000001</v>
      </c>
      <c r="F31" t="s">
        <v>66</v>
      </c>
      <c r="G31" t="s">
        <v>5</v>
      </c>
      <c r="H31">
        <v>-0.34660000000000002</v>
      </c>
      <c r="I31" t="s">
        <v>67</v>
      </c>
      <c r="J31" t="s">
        <v>139</v>
      </c>
      <c r="K31" t="s">
        <v>22</v>
      </c>
      <c r="L31" t="s">
        <v>22</v>
      </c>
      <c r="M31">
        <v>2005</v>
      </c>
      <c r="N31">
        <v>2007</v>
      </c>
      <c r="O31">
        <v>0.7</v>
      </c>
    </row>
    <row r="32" spans="1:15" x14ac:dyDescent="0.25">
      <c r="A32">
        <v>50683</v>
      </c>
      <c r="D32">
        <v>-26.277685000000002</v>
      </c>
      <c r="E32">
        <v>146.37147400000001</v>
      </c>
      <c r="F32" t="s">
        <v>28</v>
      </c>
      <c r="G32" t="s">
        <v>22</v>
      </c>
      <c r="H32">
        <v>-5.0099999999999999E-2</v>
      </c>
      <c r="L32" t="s">
        <v>2</v>
      </c>
      <c r="M32">
        <v>1989</v>
      </c>
      <c r="N32">
        <v>2010</v>
      </c>
    </row>
    <row r="33" spans="1:15" x14ac:dyDescent="0.25">
      <c r="A33">
        <v>50842</v>
      </c>
      <c r="D33">
        <v>-26.447702</v>
      </c>
      <c r="E33">
        <v>146.19227000000001</v>
      </c>
      <c r="F33" t="s">
        <v>23</v>
      </c>
      <c r="G33" t="s">
        <v>22</v>
      </c>
      <c r="H33">
        <v>0.25180000000000002</v>
      </c>
      <c r="L33" t="s">
        <v>2</v>
      </c>
      <c r="M33">
        <v>1997</v>
      </c>
      <c r="N33">
        <v>2007</v>
      </c>
    </row>
    <row r="34" spans="1:15" x14ac:dyDescent="0.25">
      <c r="A34">
        <v>51353</v>
      </c>
      <c r="D34">
        <v>-22.289577000000001</v>
      </c>
      <c r="E34">
        <v>144.44990200000001</v>
      </c>
      <c r="F34" t="s">
        <v>24</v>
      </c>
      <c r="G34" t="s">
        <v>22</v>
      </c>
      <c r="H34">
        <v>2.8199999999999999E-2</v>
      </c>
      <c r="L34" t="s">
        <v>2</v>
      </c>
      <c r="M34">
        <v>1980</v>
      </c>
      <c r="N34">
        <v>2006</v>
      </c>
    </row>
    <row r="35" spans="1:15" x14ac:dyDescent="0.25">
      <c r="A35">
        <v>51370</v>
      </c>
      <c r="D35">
        <v>-21.977779000000002</v>
      </c>
      <c r="E35">
        <v>145.21500399999999</v>
      </c>
      <c r="F35" t="s">
        <v>26</v>
      </c>
      <c r="G35" t="s">
        <v>22</v>
      </c>
      <c r="H35">
        <v>7.3499999999999996E-2</v>
      </c>
      <c r="L35" t="s">
        <v>2</v>
      </c>
      <c r="M35">
        <v>1983</v>
      </c>
      <c r="N35">
        <v>2010</v>
      </c>
    </row>
    <row r="36" spans="1:15" x14ac:dyDescent="0.25">
      <c r="A36">
        <v>51385</v>
      </c>
      <c r="D36">
        <v>-24.178729000000001</v>
      </c>
      <c r="E36">
        <v>145.285324</v>
      </c>
      <c r="F36" t="s">
        <v>7</v>
      </c>
      <c r="G36" t="s">
        <v>1</v>
      </c>
      <c r="H36">
        <v>0.1166</v>
      </c>
      <c r="L36" t="s">
        <v>2</v>
      </c>
      <c r="M36">
        <v>1980</v>
      </c>
      <c r="N36">
        <v>2009</v>
      </c>
    </row>
    <row r="37" spans="1:15" x14ac:dyDescent="0.25">
      <c r="A37" s="9">
        <v>51401</v>
      </c>
      <c r="B37" t="s">
        <v>29</v>
      </c>
      <c r="C37" t="s">
        <v>65</v>
      </c>
      <c r="D37">
        <v>-23.651527999999999</v>
      </c>
      <c r="E37">
        <v>146.63644400000001</v>
      </c>
      <c r="F37" t="s">
        <v>66</v>
      </c>
      <c r="G37" t="s">
        <v>22</v>
      </c>
      <c r="H37">
        <v>0</v>
      </c>
      <c r="I37" t="s">
        <v>67</v>
      </c>
      <c r="J37" t="s">
        <v>65</v>
      </c>
      <c r="K37" t="s">
        <v>59</v>
      </c>
      <c r="L37" t="s">
        <v>22</v>
      </c>
      <c r="M37">
        <v>1992</v>
      </c>
      <c r="N37">
        <v>2003</v>
      </c>
      <c r="O37" t="s">
        <v>68</v>
      </c>
    </row>
    <row r="38" spans="1:15" x14ac:dyDescent="0.25">
      <c r="A38" s="9">
        <v>51402</v>
      </c>
      <c r="B38" t="s">
        <v>29</v>
      </c>
      <c r="C38" t="s">
        <v>71</v>
      </c>
      <c r="D38">
        <v>-23.653357</v>
      </c>
      <c r="E38">
        <v>146.638835</v>
      </c>
      <c r="F38" t="s">
        <v>66</v>
      </c>
      <c r="G38" t="s">
        <v>22</v>
      </c>
      <c r="H38">
        <v>0</v>
      </c>
      <c r="I38" t="s">
        <v>67</v>
      </c>
      <c r="J38" t="s">
        <v>71</v>
      </c>
      <c r="K38" t="s">
        <v>59</v>
      </c>
      <c r="L38" t="s">
        <v>22</v>
      </c>
      <c r="M38">
        <v>2000</v>
      </c>
      <c r="N38">
        <v>2007</v>
      </c>
      <c r="O38" t="s">
        <v>72</v>
      </c>
    </row>
    <row r="39" spans="1:15" x14ac:dyDescent="0.25">
      <c r="A39">
        <v>69242</v>
      </c>
      <c r="D39">
        <v>-20.822754</v>
      </c>
      <c r="E39">
        <v>143.57389499999999</v>
      </c>
      <c r="F39" t="s">
        <v>23</v>
      </c>
      <c r="G39" t="s">
        <v>22</v>
      </c>
      <c r="H39">
        <v>0.1973</v>
      </c>
      <c r="L39" t="s">
        <v>2</v>
      </c>
      <c r="M39">
        <v>1986</v>
      </c>
      <c r="N39">
        <v>2009</v>
      </c>
    </row>
    <row r="40" spans="1:15" x14ac:dyDescent="0.25">
      <c r="A40">
        <v>69388</v>
      </c>
      <c r="D40">
        <v>-23.042064</v>
      </c>
      <c r="E40">
        <v>145.31753699999999</v>
      </c>
      <c r="F40" t="s">
        <v>7</v>
      </c>
      <c r="G40" t="s">
        <v>1</v>
      </c>
      <c r="H40">
        <v>0.21490000000000001</v>
      </c>
      <c r="L40" t="s">
        <v>2</v>
      </c>
      <c r="M40">
        <v>1986</v>
      </c>
      <c r="N40">
        <v>2006</v>
      </c>
    </row>
    <row r="41" spans="1:15" x14ac:dyDescent="0.25">
      <c r="A41">
        <v>69573</v>
      </c>
      <c r="D41">
        <v>-21.138089999999998</v>
      </c>
      <c r="E41">
        <v>142.45391699999999</v>
      </c>
      <c r="F41" t="s">
        <v>0</v>
      </c>
      <c r="G41" t="s">
        <v>1</v>
      </c>
      <c r="H41">
        <v>0.25979999999999998</v>
      </c>
      <c r="L41" t="s">
        <v>2</v>
      </c>
      <c r="M41">
        <v>1992</v>
      </c>
      <c r="N41">
        <v>2008</v>
      </c>
    </row>
    <row r="42" spans="1:15" x14ac:dyDescent="0.25">
      <c r="A42">
        <v>69883</v>
      </c>
      <c r="D42">
        <v>-20.562812999999998</v>
      </c>
      <c r="E42">
        <v>143.44791900000001</v>
      </c>
      <c r="F42" t="s">
        <v>24</v>
      </c>
      <c r="G42" t="s">
        <v>22</v>
      </c>
      <c r="H42">
        <v>4.87E-2</v>
      </c>
      <c r="L42" t="s">
        <v>2</v>
      </c>
      <c r="M42">
        <v>1993</v>
      </c>
      <c r="N42">
        <v>2008</v>
      </c>
    </row>
    <row r="43" spans="1:15" x14ac:dyDescent="0.25">
      <c r="A43">
        <v>93640</v>
      </c>
      <c r="D43">
        <v>-21.885065000000001</v>
      </c>
      <c r="E43">
        <v>144.35669200000001</v>
      </c>
      <c r="F43" t="s">
        <v>7</v>
      </c>
      <c r="G43" t="s">
        <v>1</v>
      </c>
      <c r="H43">
        <v>0.17460000000000001</v>
      </c>
      <c r="L43" t="s">
        <v>2</v>
      </c>
      <c r="M43">
        <v>1999</v>
      </c>
      <c r="N43">
        <v>2010</v>
      </c>
    </row>
    <row r="44" spans="1:15" x14ac:dyDescent="0.25">
      <c r="A44">
        <v>93691</v>
      </c>
      <c r="D44">
        <v>-20.639779000000001</v>
      </c>
      <c r="E44">
        <v>143.03755100000001</v>
      </c>
      <c r="F44" t="s">
        <v>6</v>
      </c>
      <c r="G44" t="s">
        <v>1</v>
      </c>
      <c r="H44">
        <v>1.1687000000000001</v>
      </c>
      <c r="L44" t="s">
        <v>2</v>
      </c>
      <c r="M44">
        <v>2000</v>
      </c>
      <c r="N44">
        <v>2008</v>
      </c>
    </row>
    <row r="45" spans="1:15" x14ac:dyDescent="0.25">
      <c r="A45" s="9">
        <v>103215</v>
      </c>
      <c r="B45" t="s">
        <v>29</v>
      </c>
      <c r="C45" t="s">
        <v>69</v>
      </c>
      <c r="D45">
        <v>-23.600304000000001</v>
      </c>
      <c r="E45">
        <v>146.117514</v>
      </c>
      <c r="F45" t="s">
        <v>66</v>
      </c>
      <c r="G45" t="s">
        <v>22</v>
      </c>
      <c r="H45">
        <v>0</v>
      </c>
      <c r="I45" t="s">
        <v>67</v>
      </c>
      <c r="J45" t="s">
        <v>69</v>
      </c>
      <c r="K45" t="s">
        <v>22</v>
      </c>
      <c r="L45" t="s">
        <v>22</v>
      </c>
      <c r="M45">
        <v>2003</v>
      </c>
      <c r="N45">
        <v>2005</v>
      </c>
    </row>
    <row r="46" spans="1:15" x14ac:dyDescent="0.25">
      <c r="A46" s="9">
        <v>103215</v>
      </c>
      <c r="B46" t="s">
        <v>53</v>
      </c>
      <c r="C46" t="s">
        <v>70</v>
      </c>
      <c r="D46">
        <v>-23.600304000000001</v>
      </c>
      <c r="E46">
        <v>146.117514</v>
      </c>
      <c r="F46" t="s">
        <v>66</v>
      </c>
      <c r="G46" t="s">
        <v>22</v>
      </c>
      <c r="H46">
        <v>0</v>
      </c>
      <c r="I46" t="s">
        <v>67</v>
      </c>
      <c r="J46" t="s">
        <v>70</v>
      </c>
      <c r="K46" t="s">
        <v>22</v>
      </c>
      <c r="L46" t="s">
        <v>22</v>
      </c>
      <c r="M46">
        <v>2003</v>
      </c>
      <c r="N46">
        <v>2005</v>
      </c>
    </row>
    <row r="47" spans="1:15" x14ac:dyDescent="0.25">
      <c r="A47" s="9">
        <v>103216</v>
      </c>
      <c r="B47" t="s">
        <v>29</v>
      </c>
      <c r="C47" t="s">
        <v>52</v>
      </c>
      <c r="D47">
        <v>-23.602315999999998</v>
      </c>
      <c r="E47">
        <v>146.12351799999999</v>
      </c>
      <c r="F47" t="s">
        <v>27</v>
      </c>
      <c r="G47" t="s">
        <v>22</v>
      </c>
      <c r="H47">
        <v>0</v>
      </c>
      <c r="I47" t="s">
        <v>27</v>
      </c>
      <c r="J47" t="s">
        <v>52</v>
      </c>
      <c r="K47" t="s">
        <v>22</v>
      </c>
      <c r="L47" t="s">
        <v>22</v>
      </c>
      <c r="M47">
        <v>2000</v>
      </c>
      <c r="N47">
        <v>2012</v>
      </c>
    </row>
    <row r="48" spans="1:15" x14ac:dyDescent="0.25">
      <c r="A48" s="9">
        <v>103216</v>
      </c>
      <c r="B48" t="s">
        <v>53</v>
      </c>
      <c r="C48" t="s">
        <v>54</v>
      </c>
      <c r="D48">
        <v>-23.602315999999998</v>
      </c>
      <c r="E48">
        <v>146.12351799999999</v>
      </c>
      <c r="F48" t="s">
        <v>27</v>
      </c>
      <c r="G48" t="s">
        <v>22</v>
      </c>
      <c r="H48">
        <v>0</v>
      </c>
      <c r="I48" t="s">
        <v>27</v>
      </c>
      <c r="J48" t="s">
        <v>54</v>
      </c>
      <c r="K48" t="s">
        <v>22</v>
      </c>
      <c r="L48" t="s">
        <v>22</v>
      </c>
      <c r="M48">
        <v>2000</v>
      </c>
      <c r="N48">
        <v>2012</v>
      </c>
    </row>
    <row r="49" spans="1:15" x14ac:dyDescent="0.25">
      <c r="A49" s="9">
        <v>103217</v>
      </c>
      <c r="B49" t="s">
        <v>53</v>
      </c>
      <c r="C49" t="s">
        <v>55</v>
      </c>
      <c r="D49">
        <v>-23.603057</v>
      </c>
      <c r="E49">
        <v>146.12991</v>
      </c>
      <c r="F49" t="s">
        <v>27</v>
      </c>
      <c r="G49" t="s">
        <v>22</v>
      </c>
      <c r="H49">
        <v>0</v>
      </c>
      <c r="I49" t="s">
        <v>27</v>
      </c>
      <c r="J49" t="s">
        <v>55</v>
      </c>
      <c r="K49" t="s">
        <v>2</v>
      </c>
      <c r="L49" t="s">
        <v>22</v>
      </c>
      <c r="M49">
        <v>2000</v>
      </c>
      <c r="N49">
        <v>2012</v>
      </c>
      <c r="O49" t="s">
        <v>56</v>
      </c>
    </row>
    <row r="50" spans="1:15" x14ac:dyDescent="0.25">
      <c r="A50" s="9">
        <v>103217</v>
      </c>
      <c r="B50" t="s">
        <v>57</v>
      </c>
      <c r="C50" t="s">
        <v>58</v>
      </c>
      <c r="D50">
        <v>-23.603057</v>
      </c>
      <c r="E50">
        <v>146.12991</v>
      </c>
      <c r="F50" t="s">
        <v>27</v>
      </c>
      <c r="G50" t="s">
        <v>22</v>
      </c>
      <c r="H50">
        <v>0</v>
      </c>
      <c r="I50" t="s">
        <v>27</v>
      </c>
      <c r="J50" t="s">
        <v>58</v>
      </c>
      <c r="K50" t="s">
        <v>59</v>
      </c>
      <c r="L50" t="s">
        <v>22</v>
      </c>
      <c r="M50">
        <v>2000</v>
      </c>
      <c r="N50">
        <v>2012</v>
      </c>
      <c r="O50" t="s">
        <v>60</v>
      </c>
    </row>
    <row r="51" spans="1:15" x14ac:dyDescent="0.25">
      <c r="A51" s="9">
        <v>103217</v>
      </c>
      <c r="B51" t="s">
        <v>29</v>
      </c>
      <c r="C51" t="s">
        <v>118</v>
      </c>
      <c r="D51">
        <v>-23.603057</v>
      </c>
      <c r="E51">
        <v>146.12991</v>
      </c>
      <c r="F51" t="s">
        <v>27</v>
      </c>
      <c r="G51" t="s">
        <v>1</v>
      </c>
      <c r="H51">
        <v>0.21629999999999999</v>
      </c>
      <c r="I51" t="s">
        <v>27</v>
      </c>
      <c r="J51" t="s">
        <v>118</v>
      </c>
      <c r="K51" t="s">
        <v>22</v>
      </c>
      <c r="L51" t="s">
        <v>22</v>
      </c>
      <c r="M51">
        <v>2005</v>
      </c>
      <c r="N51">
        <v>2012</v>
      </c>
      <c r="O51">
        <v>1</v>
      </c>
    </row>
    <row r="52" spans="1:15" x14ac:dyDescent="0.25">
      <c r="A52" s="9">
        <v>103218</v>
      </c>
      <c r="B52" t="s">
        <v>57</v>
      </c>
      <c r="C52" t="s">
        <v>140</v>
      </c>
      <c r="D52">
        <v>-23.646984</v>
      </c>
      <c r="E52">
        <v>146.64016000000001</v>
      </c>
      <c r="F52" t="s">
        <v>66</v>
      </c>
      <c r="G52" t="s">
        <v>5</v>
      </c>
      <c r="H52">
        <v>-0.33079999999999998</v>
      </c>
      <c r="I52" t="s">
        <v>67</v>
      </c>
      <c r="J52" t="s">
        <v>140</v>
      </c>
      <c r="K52" t="s">
        <v>22</v>
      </c>
      <c r="L52" t="s">
        <v>22</v>
      </c>
      <c r="M52">
        <v>1999</v>
      </c>
      <c r="N52">
        <v>2007</v>
      </c>
      <c r="O52">
        <v>2</v>
      </c>
    </row>
    <row r="53" spans="1:15" x14ac:dyDescent="0.25">
      <c r="A53" s="9">
        <v>103218</v>
      </c>
      <c r="B53" t="s">
        <v>53</v>
      </c>
      <c r="C53" t="s">
        <v>141</v>
      </c>
      <c r="D53">
        <v>-23.646984</v>
      </c>
      <c r="E53">
        <v>146.64016000000001</v>
      </c>
      <c r="F53" t="s">
        <v>66</v>
      </c>
      <c r="G53" t="s">
        <v>5</v>
      </c>
      <c r="H53">
        <v>-0.33250000000000002</v>
      </c>
      <c r="I53" t="s">
        <v>67</v>
      </c>
      <c r="J53" t="s">
        <v>141</v>
      </c>
      <c r="K53" t="s">
        <v>22</v>
      </c>
      <c r="L53" t="s">
        <v>22</v>
      </c>
      <c r="M53">
        <v>2000</v>
      </c>
      <c r="N53">
        <v>2007</v>
      </c>
      <c r="O53">
        <v>2</v>
      </c>
    </row>
    <row r="54" spans="1:15" x14ac:dyDescent="0.25">
      <c r="A54" s="9">
        <v>103222</v>
      </c>
      <c r="B54" t="s">
        <v>29</v>
      </c>
      <c r="C54" t="s">
        <v>73</v>
      </c>
      <c r="D54">
        <v>-23.655125000000002</v>
      </c>
      <c r="E54">
        <v>146.640603</v>
      </c>
      <c r="F54" t="s">
        <v>66</v>
      </c>
      <c r="G54" t="s">
        <v>22</v>
      </c>
      <c r="H54">
        <v>0</v>
      </c>
      <c r="I54" t="s">
        <v>67</v>
      </c>
      <c r="J54" t="s">
        <v>73</v>
      </c>
      <c r="K54" t="s">
        <v>2</v>
      </c>
      <c r="L54" t="s">
        <v>22</v>
      </c>
      <c r="M54">
        <v>2000</v>
      </c>
      <c r="N54">
        <v>2007</v>
      </c>
      <c r="O54" t="s">
        <v>74</v>
      </c>
    </row>
    <row r="55" spans="1:15" x14ac:dyDescent="0.25">
      <c r="A55" s="9">
        <v>103224</v>
      </c>
      <c r="B55" t="s">
        <v>29</v>
      </c>
      <c r="C55" t="s">
        <v>75</v>
      </c>
      <c r="D55">
        <v>-23.647091</v>
      </c>
      <c r="E55">
        <v>146.62518399999999</v>
      </c>
      <c r="F55" t="s">
        <v>66</v>
      </c>
      <c r="G55" t="s">
        <v>22</v>
      </c>
      <c r="H55">
        <v>0</v>
      </c>
      <c r="I55" t="s">
        <v>67</v>
      </c>
      <c r="J55" t="s">
        <v>75</v>
      </c>
      <c r="K55" t="s">
        <v>59</v>
      </c>
      <c r="L55" t="s">
        <v>22</v>
      </c>
      <c r="M55">
        <v>2000</v>
      </c>
      <c r="N55">
        <v>2007</v>
      </c>
      <c r="O55" t="s">
        <v>76</v>
      </c>
    </row>
    <row r="56" spans="1:15" x14ac:dyDescent="0.25">
      <c r="A56" s="9">
        <v>103225</v>
      </c>
      <c r="B56" t="s">
        <v>29</v>
      </c>
      <c r="C56" t="s">
        <v>77</v>
      </c>
      <c r="D56">
        <v>-23.653748</v>
      </c>
      <c r="E56">
        <v>146.64054999999999</v>
      </c>
      <c r="F56" t="s">
        <v>66</v>
      </c>
      <c r="G56" t="s">
        <v>22</v>
      </c>
      <c r="H56">
        <v>0</v>
      </c>
      <c r="I56" t="s">
        <v>67</v>
      </c>
      <c r="J56" t="s">
        <v>77</v>
      </c>
      <c r="K56" t="s">
        <v>2</v>
      </c>
      <c r="L56" t="s">
        <v>22</v>
      </c>
      <c r="M56">
        <v>2000</v>
      </c>
      <c r="N56">
        <v>2007</v>
      </c>
      <c r="O56" t="s">
        <v>74</v>
      </c>
    </row>
    <row r="57" spans="1:15" x14ac:dyDescent="0.25">
      <c r="A57" s="9">
        <v>103225</v>
      </c>
      <c r="B57" t="s">
        <v>53</v>
      </c>
      <c r="C57" t="s">
        <v>142</v>
      </c>
      <c r="D57">
        <v>-23.653748</v>
      </c>
      <c r="E57">
        <v>146.64054999999999</v>
      </c>
      <c r="F57" t="s">
        <v>66</v>
      </c>
      <c r="G57" t="s">
        <v>5</v>
      </c>
      <c r="H57">
        <v>-0.30780000000000002</v>
      </c>
      <c r="I57" t="s">
        <v>67</v>
      </c>
      <c r="J57" t="s">
        <v>142</v>
      </c>
      <c r="K57" t="s">
        <v>22</v>
      </c>
      <c r="L57" t="s">
        <v>22</v>
      </c>
      <c r="M57">
        <v>2000</v>
      </c>
      <c r="N57">
        <v>2007</v>
      </c>
      <c r="O57">
        <v>2</v>
      </c>
    </row>
    <row r="58" spans="1:15" x14ac:dyDescent="0.25">
      <c r="A58" s="9">
        <v>103225</v>
      </c>
      <c r="B58" t="s">
        <v>57</v>
      </c>
      <c r="C58" t="s">
        <v>143</v>
      </c>
      <c r="D58">
        <v>-23.653748</v>
      </c>
      <c r="E58">
        <v>146.64054999999999</v>
      </c>
      <c r="F58" t="s">
        <v>66</v>
      </c>
      <c r="G58" t="s">
        <v>5</v>
      </c>
      <c r="H58">
        <v>-0.30449999999999999</v>
      </c>
      <c r="I58" t="s">
        <v>67</v>
      </c>
      <c r="J58" t="s">
        <v>143</v>
      </c>
      <c r="K58" t="s">
        <v>22</v>
      </c>
      <c r="L58" t="s">
        <v>22</v>
      </c>
      <c r="M58">
        <v>2000</v>
      </c>
      <c r="N58">
        <v>2007</v>
      </c>
      <c r="O58">
        <v>1.5</v>
      </c>
    </row>
    <row r="59" spans="1:15" x14ac:dyDescent="0.25">
      <c r="A59" s="9">
        <v>103226</v>
      </c>
      <c r="B59" t="s">
        <v>29</v>
      </c>
      <c r="C59" t="s">
        <v>78</v>
      </c>
      <c r="D59">
        <v>-23.656344000000001</v>
      </c>
      <c r="E59">
        <v>146.63991999999999</v>
      </c>
      <c r="F59" t="s">
        <v>66</v>
      </c>
      <c r="G59" t="s">
        <v>22</v>
      </c>
      <c r="H59">
        <v>0</v>
      </c>
      <c r="I59" t="s">
        <v>67</v>
      </c>
      <c r="J59" t="s">
        <v>78</v>
      </c>
      <c r="K59" t="s">
        <v>2</v>
      </c>
      <c r="L59" t="s">
        <v>22</v>
      </c>
      <c r="M59">
        <v>2000</v>
      </c>
      <c r="N59">
        <v>2007</v>
      </c>
      <c r="O59" t="s">
        <v>74</v>
      </c>
    </row>
    <row r="60" spans="1:15" x14ac:dyDescent="0.25">
      <c r="A60" s="9">
        <v>103226</v>
      </c>
      <c r="B60" t="s">
        <v>53</v>
      </c>
      <c r="C60" t="s">
        <v>84</v>
      </c>
      <c r="D60">
        <v>-23.656344000000001</v>
      </c>
      <c r="E60">
        <v>146.63991999999999</v>
      </c>
      <c r="F60" t="s">
        <v>66</v>
      </c>
      <c r="G60" t="s">
        <v>1</v>
      </c>
      <c r="H60">
        <v>0.2235</v>
      </c>
      <c r="I60" t="s">
        <v>67</v>
      </c>
      <c r="J60" t="s">
        <v>84</v>
      </c>
      <c r="K60" t="s">
        <v>2</v>
      </c>
      <c r="L60" t="s">
        <v>22</v>
      </c>
      <c r="M60">
        <v>2000</v>
      </c>
      <c r="N60">
        <v>2007</v>
      </c>
      <c r="O60" t="s">
        <v>85</v>
      </c>
    </row>
    <row r="61" spans="1:15" x14ac:dyDescent="0.25">
      <c r="A61" s="9">
        <v>103226</v>
      </c>
      <c r="B61" t="s">
        <v>53</v>
      </c>
      <c r="C61" t="s">
        <v>84</v>
      </c>
      <c r="D61">
        <v>-23.656344000000001</v>
      </c>
      <c r="E61">
        <v>146.63991999999999</v>
      </c>
      <c r="F61" t="s">
        <v>66</v>
      </c>
      <c r="G61" t="s">
        <v>1</v>
      </c>
      <c r="H61">
        <v>0.2235</v>
      </c>
      <c r="I61" t="s">
        <v>67</v>
      </c>
      <c r="J61" t="s">
        <v>84</v>
      </c>
      <c r="K61" t="s">
        <v>2</v>
      </c>
      <c r="L61" t="s">
        <v>22</v>
      </c>
      <c r="M61">
        <v>2000</v>
      </c>
      <c r="N61">
        <v>2007</v>
      </c>
      <c r="O61">
        <v>1</v>
      </c>
    </row>
    <row r="62" spans="1:15" x14ac:dyDescent="0.25">
      <c r="A62">
        <v>118054</v>
      </c>
      <c r="D62">
        <v>-20.551796</v>
      </c>
      <c r="E62">
        <v>142.43681599999999</v>
      </c>
      <c r="F62" t="s">
        <v>23</v>
      </c>
      <c r="G62" t="s">
        <v>22</v>
      </c>
      <c r="H62">
        <v>-8.3699999999999997E-2</v>
      </c>
      <c r="L62" t="s">
        <v>2</v>
      </c>
      <c r="M62">
        <v>2003</v>
      </c>
      <c r="N62">
        <v>2008</v>
      </c>
    </row>
    <row r="63" spans="1:15" x14ac:dyDescent="0.25">
      <c r="A63" s="9">
        <v>132919</v>
      </c>
      <c r="B63" t="s">
        <v>29</v>
      </c>
      <c r="C63" t="s">
        <v>86</v>
      </c>
      <c r="D63">
        <v>-23.939581</v>
      </c>
      <c r="E63">
        <v>148.018641</v>
      </c>
      <c r="F63">
        <v>0</v>
      </c>
      <c r="G63" t="s">
        <v>22</v>
      </c>
      <c r="H63">
        <v>0</v>
      </c>
      <c r="I63" t="s">
        <v>87</v>
      </c>
      <c r="J63" t="s">
        <v>86</v>
      </c>
      <c r="K63" t="s">
        <v>59</v>
      </c>
      <c r="L63" t="s">
        <v>22</v>
      </c>
      <c r="M63">
        <v>2008</v>
      </c>
      <c r="N63">
        <v>2013</v>
      </c>
      <c r="O63" t="s">
        <v>88</v>
      </c>
    </row>
    <row r="64" spans="1:15" x14ac:dyDescent="0.25">
      <c r="A64" s="9">
        <v>330004</v>
      </c>
      <c r="B64" t="s">
        <v>29</v>
      </c>
      <c r="C64" t="s">
        <v>125</v>
      </c>
      <c r="D64">
        <v>-24.556777</v>
      </c>
      <c r="E64">
        <v>146.44558799999999</v>
      </c>
      <c r="F64" t="s">
        <v>24</v>
      </c>
      <c r="G64" t="s">
        <v>5</v>
      </c>
      <c r="H64">
        <v>-2.6499999999999999E-2</v>
      </c>
      <c r="I64" t="s">
        <v>24</v>
      </c>
      <c r="J64" t="s">
        <v>125</v>
      </c>
      <c r="K64" t="s">
        <v>22</v>
      </c>
      <c r="L64" t="s">
        <v>22</v>
      </c>
      <c r="M64">
        <v>1999</v>
      </c>
      <c r="N64">
        <v>2014</v>
      </c>
      <c r="O64">
        <v>0.5</v>
      </c>
    </row>
    <row r="65" spans="1:15" x14ac:dyDescent="0.25">
      <c r="A65" s="9">
        <v>330005</v>
      </c>
      <c r="B65" t="s">
        <v>29</v>
      </c>
      <c r="C65" t="s">
        <v>126</v>
      </c>
      <c r="D65">
        <v>-24.556777</v>
      </c>
      <c r="E65">
        <v>146.44558799999999</v>
      </c>
      <c r="F65" t="s">
        <v>24</v>
      </c>
      <c r="G65" t="s">
        <v>5</v>
      </c>
      <c r="H65">
        <v>-2.47E-2</v>
      </c>
      <c r="I65" t="s">
        <v>24</v>
      </c>
      <c r="J65" t="s">
        <v>126</v>
      </c>
      <c r="K65" t="s">
        <v>22</v>
      </c>
      <c r="L65" t="s">
        <v>22</v>
      </c>
      <c r="M65">
        <v>1993</v>
      </c>
      <c r="N65">
        <v>2014</v>
      </c>
      <c r="O65">
        <v>0.5</v>
      </c>
    </row>
    <row r="66" spans="1:15" x14ac:dyDescent="0.25">
      <c r="A66" s="9">
        <v>330007</v>
      </c>
      <c r="B66" t="s">
        <v>29</v>
      </c>
      <c r="C66" t="s">
        <v>61</v>
      </c>
      <c r="D66">
        <v>-24.832611</v>
      </c>
      <c r="E66">
        <v>146.31337099999999</v>
      </c>
      <c r="F66" t="s">
        <v>23</v>
      </c>
      <c r="G66" t="s">
        <v>22</v>
      </c>
      <c r="H66">
        <v>0</v>
      </c>
      <c r="I66" t="s">
        <v>23</v>
      </c>
      <c r="J66" t="s">
        <v>61</v>
      </c>
      <c r="K66" t="s">
        <v>59</v>
      </c>
      <c r="L66" t="s">
        <v>22</v>
      </c>
      <c r="M66">
        <v>1993</v>
      </c>
      <c r="N66">
        <v>2014</v>
      </c>
      <c r="O66" t="s">
        <v>62</v>
      </c>
    </row>
    <row r="67" spans="1:15" x14ac:dyDescent="0.25">
      <c r="A67" s="9">
        <v>330008</v>
      </c>
      <c r="B67" t="s">
        <v>29</v>
      </c>
      <c r="C67" t="s">
        <v>127</v>
      </c>
      <c r="D67">
        <v>-24.519559000000001</v>
      </c>
      <c r="E67">
        <v>146.47243599999999</v>
      </c>
      <c r="F67" t="s">
        <v>24</v>
      </c>
      <c r="G67" t="s">
        <v>5</v>
      </c>
      <c r="H67">
        <v>-3.2500000000000001E-2</v>
      </c>
      <c r="I67" t="s">
        <v>24</v>
      </c>
      <c r="J67" t="s">
        <v>127</v>
      </c>
      <c r="K67" t="s">
        <v>22</v>
      </c>
      <c r="L67" t="s">
        <v>22</v>
      </c>
      <c r="M67">
        <v>1993</v>
      </c>
      <c r="N67">
        <v>2014</v>
      </c>
      <c r="O67">
        <v>0.5</v>
      </c>
    </row>
    <row r="68" spans="1:15" x14ac:dyDescent="0.25">
      <c r="A68" s="9">
        <v>330009</v>
      </c>
      <c r="B68" t="s">
        <v>29</v>
      </c>
      <c r="C68" t="s">
        <v>128</v>
      </c>
      <c r="D68">
        <v>-24.519549999999999</v>
      </c>
      <c r="E68">
        <v>146.47245599999999</v>
      </c>
      <c r="F68" t="s">
        <v>24</v>
      </c>
      <c r="G68" t="s">
        <v>5</v>
      </c>
      <c r="H68">
        <v>-2.9700000000000001E-2</v>
      </c>
      <c r="I68" t="s">
        <v>24</v>
      </c>
      <c r="J68" t="s">
        <v>128</v>
      </c>
      <c r="K68" t="s">
        <v>22</v>
      </c>
      <c r="L68" t="s">
        <v>22</v>
      </c>
      <c r="M68">
        <v>1993</v>
      </c>
      <c r="N68">
        <v>2014</v>
      </c>
      <c r="O68">
        <v>0.5</v>
      </c>
    </row>
    <row r="69" spans="1:15" x14ac:dyDescent="0.25">
      <c r="A69" s="9">
        <v>330010</v>
      </c>
      <c r="B69" t="s">
        <v>29</v>
      </c>
      <c r="C69" t="s">
        <v>90</v>
      </c>
      <c r="D69">
        <v>-24.542366000000001</v>
      </c>
      <c r="E69">
        <v>146.29240100000001</v>
      </c>
      <c r="F69" t="s">
        <v>91</v>
      </c>
      <c r="G69" t="s">
        <v>5</v>
      </c>
      <c r="H69">
        <v>-7.7999999999999996E-3</v>
      </c>
      <c r="I69" t="s">
        <v>91</v>
      </c>
      <c r="J69" t="s">
        <v>90</v>
      </c>
      <c r="K69" t="s">
        <v>59</v>
      </c>
      <c r="L69" t="s">
        <v>22</v>
      </c>
      <c r="M69">
        <v>1993</v>
      </c>
      <c r="N69">
        <v>2014</v>
      </c>
      <c r="O69" t="s">
        <v>92</v>
      </c>
    </row>
    <row r="70" spans="1:15" x14ac:dyDescent="0.25">
      <c r="A70" s="9">
        <v>330011</v>
      </c>
      <c r="B70" t="s">
        <v>29</v>
      </c>
      <c r="C70" t="s">
        <v>93</v>
      </c>
      <c r="D70">
        <v>-24.540683000000001</v>
      </c>
      <c r="E70">
        <v>146.27266499999999</v>
      </c>
      <c r="F70" t="s">
        <v>91</v>
      </c>
      <c r="G70" t="s">
        <v>1</v>
      </c>
      <c r="H70">
        <v>5.7999999999999996E-3</v>
      </c>
      <c r="I70" t="s">
        <v>91</v>
      </c>
      <c r="J70" t="s">
        <v>93</v>
      </c>
      <c r="K70" t="s">
        <v>59</v>
      </c>
      <c r="L70" t="s">
        <v>22</v>
      </c>
      <c r="M70">
        <v>1993</v>
      </c>
      <c r="N70">
        <v>2014</v>
      </c>
      <c r="O70" t="s">
        <v>94</v>
      </c>
    </row>
    <row r="71" spans="1:15" x14ac:dyDescent="0.25">
      <c r="A71" s="9">
        <v>12000002</v>
      </c>
      <c r="B71" t="s">
        <v>29</v>
      </c>
      <c r="C71" t="s">
        <v>95</v>
      </c>
      <c r="D71">
        <v>-19.653981000000002</v>
      </c>
      <c r="E71">
        <v>147.38784100000001</v>
      </c>
      <c r="F71" t="s">
        <v>49</v>
      </c>
      <c r="G71" t="s">
        <v>5</v>
      </c>
      <c r="H71">
        <v>-6.6E-3</v>
      </c>
      <c r="I71" t="s">
        <v>49</v>
      </c>
      <c r="J71" t="s">
        <v>95</v>
      </c>
      <c r="K71" t="s">
        <v>22</v>
      </c>
      <c r="L71" t="s">
        <v>22</v>
      </c>
      <c r="M71">
        <v>1942</v>
      </c>
      <c r="N71">
        <v>1997</v>
      </c>
      <c r="O71">
        <v>4</v>
      </c>
    </row>
    <row r="72" spans="1:15" x14ac:dyDescent="0.25">
      <c r="A72" s="9">
        <v>12000003</v>
      </c>
      <c r="B72" t="s">
        <v>29</v>
      </c>
      <c r="C72" t="s">
        <v>96</v>
      </c>
      <c r="D72">
        <v>-19.654422</v>
      </c>
      <c r="E72">
        <v>147.38819899999999</v>
      </c>
      <c r="F72" t="s">
        <v>49</v>
      </c>
      <c r="G72" t="s">
        <v>5</v>
      </c>
      <c r="H72">
        <v>-1.83E-2</v>
      </c>
      <c r="I72" t="s">
        <v>49</v>
      </c>
      <c r="J72" t="s">
        <v>96</v>
      </c>
      <c r="K72" t="s">
        <v>22</v>
      </c>
      <c r="L72" t="s">
        <v>22</v>
      </c>
      <c r="M72">
        <v>1942</v>
      </c>
      <c r="N72">
        <v>1997</v>
      </c>
      <c r="O72">
        <v>2</v>
      </c>
    </row>
    <row r="73" spans="1:15" x14ac:dyDescent="0.25">
      <c r="A73" s="9">
        <v>12000005</v>
      </c>
      <c r="B73" t="s">
        <v>29</v>
      </c>
      <c r="C73" t="s">
        <v>101</v>
      </c>
      <c r="D73">
        <v>-19.656414999999999</v>
      </c>
      <c r="E73">
        <v>147.38976199999999</v>
      </c>
      <c r="F73" t="s">
        <v>49</v>
      </c>
      <c r="G73" t="s">
        <v>5</v>
      </c>
      <c r="H73">
        <v>-1.1900000000000001E-2</v>
      </c>
      <c r="I73" t="s">
        <v>49</v>
      </c>
      <c r="J73" t="s">
        <v>101</v>
      </c>
      <c r="K73" t="s">
        <v>22</v>
      </c>
      <c r="L73" t="s">
        <v>22</v>
      </c>
      <c r="M73">
        <v>1942</v>
      </c>
      <c r="N73">
        <v>2003</v>
      </c>
      <c r="O73">
        <v>3</v>
      </c>
    </row>
    <row r="74" spans="1:15" x14ac:dyDescent="0.25">
      <c r="A74" s="9">
        <v>12000012</v>
      </c>
      <c r="B74" t="s">
        <v>29</v>
      </c>
      <c r="C74" t="s">
        <v>50</v>
      </c>
      <c r="D74">
        <v>-19.637447999999999</v>
      </c>
      <c r="E74">
        <v>147.40530200000001</v>
      </c>
      <c r="F74" t="s">
        <v>49</v>
      </c>
      <c r="G74" t="s">
        <v>22</v>
      </c>
      <c r="H74">
        <v>0</v>
      </c>
      <c r="I74" t="s">
        <v>49</v>
      </c>
      <c r="J74" t="s">
        <v>50</v>
      </c>
      <c r="K74" t="s">
        <v>22</v>
      </c>
      <c r="L74" t="s">
        <v>22</v>
      </c>
      <c r="M74">
        <v>1942</v>
      </c>
      <c r="N74">
        <v>2004</v>
      </c>
    </row>
    <row r="75" spans="1:15" x14ac:dyDescent="0.25">
      <c r="A75" s="9">
        <v>12030001</v>
      </c>
      <c r="B75" t="s">
        <v>29</v>
      </c>
      <c r="C75" t="s">
        <v>48</v>
      </c>
      <c r="D75">
        <v>-20.515640000000001</v>
      </c>
      <c r="E75">
        <v>145.38570000000001</v>
      </c>
      <c r="F75" t="s">
        <v>49</v>
      </c>
      <c r="G75" t="s">
        <v>22</v>
      </c>
      <c r="H75">
        <v>0</v>
      </c>
      <c r="I75" t="s">
        <v>49</v>
      </c>
      <c r="J75" t="s">
        <v>48</v>
      </c>
      <c r="K75" t="s">
        <v>22</v>
      </c>
      <c r="L75" t="s">
        <v>22</v>
      </c>
      <c r="M75">
        <v>1976</v>
      </c>
      <c r="N75">
        <v>2000</v>
      </c>
    </row>
    <row r="76" spans="1:15" x14ac:dyDescent="0.25">
      <c r="A76" s="9">
        <v>12030002</v>
      </c>
      <c r="B76" t="s">
        <v>29</v>
      </c>
      <c r="C76" t="s">
        <v>102</v>
      </c>
      <c r="D76">
        <v>-20.518875999999999</v>
      </c>
      <c r="E76">
        <v>145.40794600000001</v>
      </c>
      <c r="F76" t="s">
        <v>49</v>
      </c>
      <c r="G76" t="s">
        <v>5</v>
      </c>
      <c r="H76">
        <v>-4.8399999999999999E-2</v>
      </c>
      <c r="I76" t="s">
        <v>49</v>
      </c>
      <c r="J76" t="s">
        <v>102</v>
      </c>
      <c r="K76" t="s">
        <v>22</v>
      </c>
      <c r="L76" t="s">
        <v>22</v>
      </c>
      <c r="M76">
        <v>1976</v>
      </c>
      <c r="N76">
        <v>2014</v>
      </c>
      <c r="O76">
        <v>1.5</v>
      </c>
    </row>
    <row r="77" spans="1:15" x14ac:dyDescent="0.25">
      <c r="A77" s="9">
        <v>12030003</v>
      </c>
      <c r="B77" t="s">
        <v>29</v>
      </c>
      <c r="C77" t="s">
        <v>51</v>
      </c>
      <c r="D77">
        <v>-20.475141000000001</v>
      </c>
      <c r="E77">
        <v>145.470114</v>
      </c>
      <c r="F77" t="s">
        <v>49</v>
      </c>
      <c r="G77" t="s">
        <v>22</v>
      </c>
      <c r="H77">
        <v>0</v>
      </c>
      <c r="I77" t="s">
        <v>49</v>
      </c>
      <c r="J77" t="s">
        <v>51</v>
      </c>
      <c r="K77" t="s">
        <v>22</v>
      </c>
      <c r="L77" t="s">
        <v>22</v>
      </c>
      <c r="M77">
        <v>1976</v>
      </c>
      <c r="N77">
        <v>2013</v>
      </c>
    </row>
    <row r="78" spans="1:15" x14ac:dyDescent="0.25">
      <c r="A78" s="9">
        <v>12030004</v>
      </c>
      <c r="B78" t="s">
        <v>29</v>
      </c>
      <c r="C78" t="s">
        <v>103</v>
      </c>
      <c r="D78">
        <v>-20.484448</v>
      </c>
      <c r="E78">
        <v>145.482236</v>
      </c>
      <c r="F78" t="s">
        <v>49</v>
      </c>
      <c r="G78" t="s">
        <v>5</v>
      </c>
      <c r="H78">
        <v>-2.2200000000000001E-2</v>
      </c>
      <c r="I78" t="s">
        <v>49</v>
      </c>
      <c r="J78" t="s">
        <v>103</v>
      </c>
      <c r="K78" t="s">
        <v>22</v>
      </c>
      <c r="L78" t="s">
        <v>22</v>
      </c>
      <c r="M78">
        <v>1976</v>
      </c>
      <c r="N78">
        <v>2014</v>
      </c>
      <c r="O78">
        <v>2.5</v>
      </c>
    </row>
    <row r="79" spans="1:15" x14ac:dyDescent="0.25">
      <c r="A79" s="9">
        <v>12030005</v>
      </c>
      <c r="B79" t="s">
        <v>29</v>
      </c>
      <c r="C79" t="s">
        <v>97</v>
      </c>
      <c r="D79">
        <v>-20.554487000000002</v>
      </c>
      <c r="E79">
        <v>145.54775799999999</v>
      </c>
      <c r="F79" t="s">
        <v>49</v>
      </c>
      <c r="G79" t="s">
        <v>5</v>
      </c>
      <c r="H79">
        <v>-0.1578</v>
      </c>
      <c r="I79" t="s">
        <v>49</v>
      </c>
      <c r="J79" t="s">
        <v>97</v>
      </c>
      <c r="K79" t="s">
        <v>22</v>
      </c>
      <c r="L79" t="s">
        <v>22</v>
      </c>
      <c r="M79">
        <v>1976</v>
      </c>
      <c r="N79">
        <v>2000</v>
      </c>
      <c r="O79">
        <v>3</v>
      </c>
    </row>
    <row r="80" spans="1:15" x14ac:dyDescent="0.25">
      <c r="A80" s="9">
        <v>12030006</v>
      </c>
      <c r="B80" t="s">
        <v>29</v>
      </c>
      <c r="C80" t="s">
        <v>98</v>
      </c>
      <c r="D80">
        <v>-20.553447999999999</v>
      </c>
      <c r="E80">
        <v>145.549094</v>
      </c>
      <c r="F80" t="s">
        <v>49</v>
      </c>
      <c r="G80" t="s">
        <v>5</v>
      </c>
      <c r="H80">
        <v>-0.1575</v>
      </c>
      <c r="I80" t="s">
        <v>49</v>
      </c>
      <c r="J80" t="s">
        <v>98</v>
      </c>
      <c r="K80" t="s">
        <v>22</v>
      </c>
      <c r="L80" t="s">
        <v>22</v>
      </c>
      <c r="M80">
        <v>1976</v>
      </c>
      <c r="N80">
        <v>2000</v>
      </c>
      <c r="O80">
        <v>2.5</v>
      </c>
    </row>
    <row r="81" spans="1:15" x14ac:dyDescent="0.25">
      <c r="A81" s="9">
        <v>12030007</v>
      </c>
      <c r="B81" t="s">
        <v>29</v>
      </c>
      <c r="C81" t="s">
        <v>99</v>
      </c>
      <c r="D81">
        <v>-20.551518000000002</v>
      </c>
      <c r="E81">
        <v>145.55161699999999</v>
      </c>
      <c r="F81" t="s">
        <v>49</v>
      </c>
      <c r="G81" t="s">
        <v>5</v>
      </c>
      <c r="H81">
        <v>-0.15409999999999999</v>
      </c>
      <c r="I81" t="s">
        <v>49</v>
      </c>
      <c r="J81" t="s">
        <v>99</v>
      </c>
      <c r="K81" t="s">
        <v>22</v>
      </c>
      <c r="L81" t="s">
        <v>22</v>
      </c>
      <c r="M81">
        <v>1976</v>
      </c>
      <c r="N81">
        <v>2000</v>
      </c>
      <c r="O81">
        <v>2</v>
      </c>
    </row>
    <row r="82" spans="1:15" x14ac:dyDescent="0.25">
      <c r="A82" s="9">
        <v>12030008</v>
      </c>
      <c r="B82" t="s">
        <v>29</v>
      </c>
      <c r="C82" t="s">
        <v>100</v>
      </c>
      <c r="D82">
        <v>-20.549959999999999</v>
      </c>
      <c r="E82">
        <v>145.553695</v>
      </c>
      <c r="F82" t="s">
        <v>49</v>
      </c>
      <c r="G82" t="s">
        <v>5</v>
      </c>
      <c r="H82">
        <v>-0.16189999999999999</v>
      </c>
      <c r="I82" t="s">
        <v>49</v>
      </c>
      <c r="J82" t="s">
        <v>100</v>
      </c>
      <c r="K82" t="s">
        <v>22</v>
      </c>
      <c r="L82" t="s">
        <v>22</v>
      </c>
      <c r="M82">
        <v>1976</v>
      </c>
      <c r="N82">
        <v>2000</v>
      </c>
      <c r="O82">
        <v>2.5</v>
      </c>
    </row>
    <row r="83" spans="1:15" x14ac:dyDescent="0.25">
      <c r="A83" s="9">
        <v>12030009</v>
      </c>
      <c r="B83" t="s">
        <v>29</v>
      </c>
      <c r="C83" t="s">
        <v>112</v>
      </c>
      <c r="D83">
        <v>-20.871095</v>
      </c>
      <c r="E83">
        <v>145.740894</v>
      </c>
      <c r="F83" t="s">
        <v>113</v>
      </c>
      <c r="G83" t="s">
        <v>5</v>
      </c>
      <c r="H83">
        <v>-0.155</v>
      </c>
      <c r="I83" t="s">
        <v>114</v>
      </c>
      <c r="J83" t="s">
        <v>112</v>
      </c>
      <c r="K83" t="s">
        <v>59</v>
      </c>
      <c r="L83" t="s">
        <v>22</v>
      </c>
      <c r="M83">
        <v>1976</v>
      </c>
      <c r="N83">
        <v>2000</v>
      </c>
    </row>
    <row r="84" spans="1:15" x14ac:dyDescent="0.25">
      <c r="A84" s="9">
        <v>12030014</v>
      </c>
      <c r="B84" t="s">
        <v>29</v>
      </c>
      <c r="C84" t="s">
        <v>109</v>
      </c>
      <c r="D84">
        <v>-21.296336</v>
      </c>
      <c r="E84">
        <v>146.25851700000001</v>
      </c>
      <c r="F84" t="s">
        <v>110</v>
      </c>
      <c r="G84" t="s">
        <v>1</v>
      </c>
      <c r="H84">
        <v>2.8400000000000002E-2</v>
      </c>
      <c r="I84" t="s">
        <v>108</v>
      </c>
      <c r="J84" t="s">
        <v>109</v>
      </c>
      <c r="K84" t="s">
        <v>22</v>
      </c>
      <c r="L84" t="s">
        <v>22</v>
      </c>
      <c r="M84">
        <v>1976</v>
      </c>
      <c r="N84">
        <v>2014</v>
      </c>
      <c r="O84">
        <v>3</v>
      </c>
    </row>
    <row r="85" spans="1:15" x14ac:dyDescent="0.25">
      <c r="A85" s="9">
        <v>12030076</v>
      </c>
      <c r="B85" t="s">
        <v>29</v>
      </c>
      <c r="C85" t="s">
        <v>146</v>
      </c>
      <c r="D85">
        <v>-23.379445</v>
      </c>
      <c r="E85">
        <v>146.469166</v>
      </c>
      <c r="F85" t="s">
        <v>66</v>
      </c>
      <c r="G85" t="s">
        <v>1</v>
      </c>
      <c r="H85">
        <v>1.03E-2</v>
      </c>
      <c r="I85" t="s">
        <v>67</v>
      </c>
      <c r="J85" t="s">
        <v>146</v>
      </c>
      <c r="K85" t="s">
        <v>22</v>
      </c>
      <c r="L85" t="s">
        <v>22</v>
      </c>
      <c r="M85">
        <v>1974</v>
      </c>
      <c r="N85">
        <v>2014</v>
      </c>
      <c r="O85">
        <v>0.5</v>
      </c>
    </row>
    <row r="86" spans="1:15" x14ac:dyDescent="0.25">
      <c r="A86" s="9">
        <v>12030077</v>
      </c>
      <c r="B86" t="s">
        <v>29</v>
      </c>
      <c r="C86" t="s">
        <v>82</v>
      </c>
      <c r="D86">
        <v>-23.384778000000001</v>
      </c>
      <c r="E86">
        <v>146.46471199999999</v>
      </c>
      <c r="F86" t="s">
        <v>66</v>
      </c>
      <c r="G86" t="s">
        <v>22</v>
      </c>
      <c r="H86">
        <v>0</v>
      </c>
      <c r="I86" t="s">
        <v>67</v>
      </c>
      <c r="J86" t="s">
        <v>82</v>
      </c>
      <c r="K86" t="s">
        <v>22</v>
      </c>
      <c r="L86" t="s">
        <v>22</v>
      </c>
      <c r="M86">
        <v>1974</v>
      </c>
      <c r="N86">
        <v>2014</v>
      </c>
    </row>
    <row r="87" spans="1:15" x14ac:dyDescent="0.25">
      <c r="A87" s="9">
        <v>12030097</v>
      </c>
      <c r="B87" t="s">
        <v>29</v>
      </c>
      <c r="C87" t="s">
        <v>104</v>
      </c>
      <c r="D87">
        <v>-22.473682</v>
      </c>
      <c r="E87">
        <v>146.586927</v>
      </c>
      <c r="F87" t="s">
        <v>49</v>
      </c>
      <c r="G87" t="s">
        <v>1</v>
      </c>
      <c r="H87">
        <v>9.0999999999999998E-2</v>
      </c>
      <c r="I87" t="s">
        <v>49</v>
      </c>
      <c r="J87" t="s">
        <v>104</v>
      </c>
      <c r="K87" t="s">
        <v>22</v>
      </c>
      <c r="L87" t="s">
        <v>22</v>
      </c>
      <c r="M87">
        <v>1975</v>
      </c>
      <c r="N87">
        <v>2014</v>
      </c>
      <c r="O87">
        <v>2</v>
      </c>
    </row>
    <row r="88" spans="1:15" x14ac:dyDescent="0.25">
      <c r="A88" s="9">
        <v>12030099</v>
      </c>
      <c r="B88" t="s">
        <v>29</v>
      </c>
      <c r="C88" t="s">
        <v>115</v>
      </c>
      <c r="D88">
        <v>-22.952718999999998</v>
      </c>
      <c r="E88">
        <v>146.541719</v>
      </c>
      <c r="F88" t="s">
        <v>116</v>
      </c>
      <c r="G88" t="s">
        <v>1</v>
      </c>
      <c r="H88">
        <v>4.7100000000000003E-2</v>
      </c>
      <c r="I88" t="s">
        <v>117</v>
      </c>
      <c r="J88" t="s">
        <v>115</v>
      </c>
      <c r="K88" t="s">
        <v>22</v>
      </c>
      <c r="L88" t="s">
        <v>22</v>
      </c>
      <c r="M88">
        <v>2006</v>
      </c>
      <c r="N88">
        <v>2014</v>
      </c>
      <c r="O88">
        <v>0.3</v>
      </c>
    </row>
    <row r="89" spans="1:15" x14ac:dyDescent="0.25">
      <c r="A89" s="9">
        <v>12030100</v>
      </c>
      <c r="B89" t="s">
        <v>29</v>
      </c>
      <c r="C89" t="s">
        <v>105</v>
      </c>
      <c r="D89">
        <v>-22.953357</v>
      </c>
      <c r="E89">
        <v>146.54177000000001</v>
      </c>
      <c r="F89" t="s">
        <v>49</v>
      </c>
      <c r="G89" t="s">
        <v>1</v>
      </c>
      <c r="H89">
        <v>0.12640000000000001</v>
      </c>
      <c r="I89" t="s">
        <v>49</v>
      </c>
      <c r="J89" t="s">
        <v>105</v>
      </c>
      <c r="K89" t="s">
        <v>22</v>
      </c>
      <c r="L89" t="s">
        <v>22</v>
      </c>
      <c r="M89">
        <v>2012</v>
      </c>
      <c r="N89">
        <v>2014</v>
      </c>
      <c r="O89">
        <v>0.3</v>
      </c>
    </row>
    <row r="90" spans="1:15" x14ac:dyDescent="0.25">
      <c r="A90" s="9">
        <v>12030143</v>
      </c>
      <c r="B90" t="s">
        <v>29</v>
      </c>
      <c r="C90" t="s">
        <v>106</v>
      </c>
      <c r="D90">
        <v>-24.063065999999999</v>
      </c>
      <c r="E90">
        <v>146.79541</v>
      </c>
      <c r="F90" t="s">
        <v>107</v>
      </c>
      <c r="G90" t="s">
        <v>1</v>
      </c>
      <c r="H90">
        <v>0.28860000000000002</v>
      </c>
      <c r="I90" t="s">
        <v>108</v>
      </c>
      <c r="J90" t="s">
        <v>106</v>
      </c>
      <c r="K90" t="s">
        <v>22</v>
      </c>
      <c r="L90" t="s">
        <v>22</v>
      </c>
      <c r="M90">
        <v>2004</v>
      </c>
      <c r="N90">
        <v>2012</v>
      </c>
      <c r="O90">
        <v>2</v>
      </c>
    </row>
    <row r="91" spans="1:15" x14ac:dyDescent="0.25">
      <c r="A91" s="9">
        <v>12030144</v>
      </c>
      <c r="B91" t="s">
        <v>29</v>
      </c>
      <c r="C91" t="s">
        <v>131</v>
      </c>
      <c r="D91">
        <v>-23.634043999999999</v>
      </c>
      <c r="E91">
        <v>146.45467600000001</v>
      </c>
      <c r="F91" t="s">
        <v>130</v>
      </c>
      <c r="G91" t="s">
        <v>1</v>
      </c>
      <c r="H91">
        <v>2.0899999999999998E-2</v>
      </c>
      <c r="I91" t="s">
        <v>130</v>
      </c>
      <c r="J91" t="s">
        <v>131</v>
      </c>
      <c r="K91" t="s">
        <v>22</v>
      </c>
      <c r="L91" t="s">
        <v>22</v>
      </c>
      <c r="M91">
        <v>2003</v>
      </c>
      <c r="N91">
        <v>2014</v>
      </c>
      <c r="O91">
        <v>0.2</v>
      </c>
    </row>
    <row r="92" spans="1:15" x14ac:dyDescent="0.25">
      <c r="A92" s="9">
        <v>12030145</v>
      </c>
      <c r="B92" t="s">
        <v>29</v>
      </c>
      <c r="C92" t="s">
        <v>83</v>
      </c>
      <c r="D92">
        <v>-23.633935999999999</v>
      </c>
      <c r="E92">
        <v>146.45536999999999</v>
      </c>
      <c r="F92" t="s">
        <v>80</v>
      </c>
      <c r="G92" t="s">
        <v>22</v>
      </c>
      <c r="H92">
        <v>0</v>
      </c>
      <c r="I92" t="s">
        <v>67</v>
      </c>
      <c r="J92" t="s">
        <v>83</v>
      </c>
      <c r="K92" t="s">
        <v>22</v>
      </c>
      <c r="L92" t="s">
        <v>22</v>
      </c>
      <c r="M92">
        <v>2004</v>
      </c>
      <c r="N92">
        <v>2014</v>
      </c>
    </row>
    <row r="93" spans="1:15" x14ac:dyDescent="0.25">
      <c r="A93" s="9">
        <v>12030146</v>
      </c>
      <c r="B93" t="s">
        <v>29</v>
      </c>
      <c r="C93" t="s">
        <v>79</v>
      </c>
      <c r="D93">
        <v>-23.649080999999999</v>
      </c>
      <c r="E93">
        <v>146.80748199999999</v>
      </c>
      <c r="F93" t="s">
        <v>80</v>
      </c>
      <c r="G93" t="s">
        <v>22</v>
      </c>
      <c r="H93">
        <v>0</v>
      </c>
      <c r="I93" t="s">
        <v>67</v>
      </c>
      <c r="J93" t="s">
        <v>79</v>
      </c>
      <c r="K93" t="s">
        <v>22</v>
      </c>
      <c r="L93" t="s">
        <v>22</v>
      </c>
      <c r="M93">
        <v>2004</v>
      </c>
      <c r="N93">
        <v>2010</v>
      </c>
    </row>
    <row r="94" spans="1:15" x14ac:dyDescent="0.25">
      <c r="A94" s="9">
        <v>12030148</v>
      </c>
      <c r="B94" t="s">
        <v>29</v>
      </c>
      <c r="C94" t="s">
        <v>111</v>
      </c>
      <c r="D94">
        <v>-23.413529</v>
      </c>
      <c r="E94">
        <v>146.61877200000001</v>
      </c>
      <c r="F94" t="s">
        <v>107</v>
      </c>
      <c r="G94" t="s">
        <v>1</v>
      </c>
      <c r="H94">
        <v>4.9500000000000002E-2</v>
      </c>
      <c r="I94" t="s">
        <v>108</v>
      </c>
      <c r="J94" t="s">
        <v>111</v>
      </c>
      <c r="K94" t="s">
        <v>22</v>
      </c>
      <c r="L94" t="s">
        <v>22</v>
      </c>
      <c r="M94">
        <v>2004</v>
      </c>
      <c r="N94">
        <v>2014</v>
      </c>
      <c r="O94">
        <v>0.5</v>
      </c>
    </row>
    <row r="95" spans="1:15" x14ac:dyDescent="0.25">
      <c r="A95" s="9">
        <v>12030152</v>
      </c>
      <c r="B95" t="s">
        <v>29</v>
      </c>
      <c r="C95" t="s">
        <v>81</v>
      </c>
      <c r="D95">
        <v>-23.141532999999999</v>
      </c>
      <c r="E95">
        <v>146.68237300000001</v>
      </c>
      <c r="F95" t="s">
        <v>80</v>
      </c>
      <c r="G95" t="s">
        <v>22</v>
      </c>
      <c r="H95">
        <v>0</v>
      </c>
      <c r="I95" t="s">
        <v>67</v>
      </c>
      <c r="J95" t="s">
        <v>81</v>
      </c>
      <c r="K95" t="s">
        <v>22</v>
      </c>
      <c r="L95" t="s">
        <v>22</v>
      </c>
      <c r="M95">
        <v>2004</v>
      </c>
      <c r="N95">
        <v>2010</v>
      </c>
    </row>
    <row r="96" spans="1:15" x14ac:dyDescent="0.25">
      <c r="A96" s="9">
        <v>12030186</v>
      </c>
      <c r="B96" t="s">
        <v>29</v>
      </c>
      <c r="C96" t="s">
        <v>147</v>
      </c>
      <c r="D96">
        <v>-23.63823</v>
      </c>
      <c r="E96">
        <v>146.56696500000001</v>
      </c>
      <c r="F96" t="s">
        <v>80</v>
      </c>
      <c r="G96" t="s">
        <v>1</v>
      </c>
      <c r="H96">
        <v>0.1032</v>
      </c>
      <c r="I96" t="s">
        <v>67</v>
      </c>
      <c r="J96" t="s">
        <v>147</v>
      </c>
      <c r="K96" t="s">
        <v>22</v>
      </c>
      <c r="L96" t="s">
        <v>22</v>
      </c>
      <c r="M96">
        <v>2012</v>
      </c>
      <c r="N96">
        <v>2014</v>
      </c>
      <c r="O96">
        <v>0.2</v>
      </c>
    </row>
    <row r="97" spans="1:15" x14ac:dyDescent="0.25">
      <c r="A97" s="9">
        <v>13020203</v>
      </c>
      <c r="B97" t="s">
        <v>29</v>
      </c>
      <c r="C97" t="s">
        <v>129</v>
      </c>
      <c r="D97">
        <v>-24.460277999999999</v>
      </c>
      <c r="E97">
        <v>147.16555600000001</v>
      </c>
      <c r="F97" t="s">
        <v>130</v>
      </c>
      <c r="G97" t="s">
        <v>1</v>
      </c>
      <c r="H97">
        <v>5.0599999999999999E-2</v>
      </c>
      <c r="I97" t="s">
        <v>130</v>
      </c>
      <c r="J97" t="s">
        <v>129</v>
      </c>
      <c r="K97" t="s">
        <v>22</v>
      </c>
      <c r="L97" t="s">
        <v>22</v>
      </c>
      <c r="M97">
        <v>2005</v>
      </c>
      <c r="N97">
        <v>2012</v>
      </c>
      <c r="O97">
        <v>0.5</v>
      </c>
    </row>
    <row r="98" spans="1:15" x14ac:dyDescent="0.25">
      <c r="A98" s="9">
        <v>42320022</v>
      </c>
      <c r="B98" t="s">
        <v>29</v>
      </c>
      <c r="C98" t="s">
        <v>144</v>
      </c>
      <c r="D98">
        <v>-25.883376999999999</v>
      </c>
      <c r="E98">
        <v>146.48971800000001</v>
      </c>
      <c r="F98" t="s">
        <v>137</v>
      </c>
      <c r="G98" t="s">
        <v>5</v>
      </c>
      <c r="H98">
        <v>-0.2878</v>
      </c>
      <c r="I98" t="s">
        <v>67</v>
      </c>
      <c r="J98" t="s">
        <v>144</v>
      </c>
      <c r="K98" t="s">
        <v>59</v>
      </c>
      <c r="L98" t="s">
        <v>22</v>
      </c>
      <c r="M98">
        <v>1969</v>
      </c>
      <c r="N98">
        <v>2008</v>
      </c>
      <c r="O98" t="s">
        <v>145</v>
      </c>
    </row>
    <row r="99" spans="1:15" x14ac:dyDescent="0.25">
      <c r="A99" s="9">
        <v>42320042</v>
      </c>
      <c r="B99" t="s">
        <v>29</v>
      </c>
      <c r="C99" t="s">
        <v>136</v>
      </c>
      <c r="D99">
        <v>-26.234416</v>
      </c>
      <c r="E99">
        <v>146.32467199999999</v>
      </c>
      <c r="F99" t="s">
        <v>137</v>
      </c>
      <c r="G99" t="s">
        <v>5</v>
      </c>
      <c r="H99">
        <v>-0.24299999999999999</v>
      </c>
      <c r="I99" t="s">
        <v>67</v>
      </c>
      <c r="J99" t="s">
        <v>136</v>
      </c>
      <c r="K99" t="s">
        <v>22</v>
      </c>
      <c r="L99" t="s">
        <v>22</v>
      </c>
      <c r="M99">
        <v>1969</v>
      </c>
      <c r="N99">
        <v>2004</v>
      </c>
      <c r="O99">
        <v>7</v>
      </c>
    </row>
    <row r="100" spans="1:15" x14ac:dyDescent="0.25">
      <c r="A100" s="9">
        <v>91500046</v>
      </c>
      <c r="B100" t="s">
        <v>29</v>
      </c>
      <c r="C100" t="s">
        <v>148</v>
      </c>
      <c r="D100">
        <v>-20.788629</v>
      </c>
      <c r="E100">
        <v>144.07695100000001</v>
      </c>
      <c r="F100" t="s">
        <v>149</v>
      </c>
      <c r="G100" t="s">
        <v>1</v>
      </c>
      <c r="H100">
        <v>6.7400000000000002E-2</v>
      </c>
      <c r="I100" t="s">
        <v>87</v>
      </c>
      <c r="J100" t="s">
        <v>148</v>
      </c>
      <c r="K100" t="s">
        <v>59</v>
      </c>
      <c r="L100" t="s">
        <v>22</v>
      </c>
      <c r="M100">
        <v>1970</v>
      </c>
      <c r="N100">
        <v>2014</v>
      </c>
      <c r="O100" t="s">
        <v>150</v>
      </c>
    </row>
    <row r="101" spans="1:15" x14ac:dyDescent="0.25">
      <c r="A101" s="9">
        <v>91500098</v>
      </c>
      <c r="B101" t="s">
        <v>29</v>
      </c>
      <c r="C101" t="s">
        <v>89</v>
      </c>
      <c r="D101">
        <v>-20.558890999999999</v>
      </c>
      <c r="E101">
        <v>142.21139400000001</v>
      </c>
      <c r="F101">
        <v>0</v>
      </c>
      <c r="G101" t="s">
        <v>22</v>
      </c>
      <c r="H101">
        <v>0</v>
      </c>
      <c r="I101" t="s">
        <v>87</v>
      </c>
      <c r="J101" t="s">
        <v>89</v>
      </c>
      <c r="K101" t="s">
        <v>22</v>
      </c>
      <c r="L101" t="s">
        <v>22</v>
      </c>
      <c r="M101">
        <v>1970</v>
      </c>
      <c r="N101">
        <v>2013</v>
      </c>
    </row>
    <row r="102" spans="1:15" x14ac:dyDescent="0.25">
      <c r="A102" s="9">
        <v>100320001</v>
      </c>
      <c r="B102" t="s">
        <v>29</v>
      </c>
      <c r="C102" t="s">
        <v>132</v>
      </c>
      <c r="D102">
        <v>-22.412341000000001</v>
      </c>
      <c r="E102">
        <v>145.545863</v>
      </c>
      <c r="F102" t="s">
        <v>133</v>
      </c>
      <c r="G102" t="s">
        <v>5</v>
      </c>
      <c r="H102">
        <v>-3.4000000000000002E-2</v>
      </c>
      <c r="I102" t="s">
        <v>133</v>
      </c>
      <c r="J102" t="s">
        <v>132</v>
      </c>
      <c r="K102" t="s">
        <v>22</v>
      </c>
      <c r="L102" t="s">
        <v>22</v>
      </c>
      <c r="M102">
        <v>1999</v>
      </c>
      <c r="N102">
        <v>2007</v>
      </c>
      <c r="O102">
        <v>0.2</v>
      </c>
    </row>
    <row r="103" spans="1:15" x14ac:dyDescent="0.25">
      <c r="A103" s="9">
        <v>100320002</v>
      </c>
      <c r="B103" t="s">
        <v>29</v>
      </c>
      <c r="C103" t="s">
        <v>135</v>
      </c>
      <c r="D103">
        <v>-21.015556</v>
      </c>
      <c r="E103">
        <v>145.185835</v>
      </c>
      <c r="F103" t="s">
        <v>133</v>
      </c>
      <c r="G103" t="s">
        <v>5</v>
      </c>
      <c r="H103">
        <v>-3.0800000000000001E-2</v>
      </c>
      <c r="I103" t="s">
        <v>133</v>
      </c>
      <c r="J103" t="s">
        <v>135</v>
      </c>
      <c r="K103" t="s">
        <v>22</v>
      </c>
      <c r="L103" t="s">
        <v>22</v>
      </c>
      <c r="M103">
        <v>1995</v>
      </c>
      <c r="N103">
        <v>2013</v>
      </c>
      <c r="O103">
        <v>0.6</v>
      </c>
    </row>
    <row r="104" spans="1:15" x14ac:dyDescent="0.25">
      <c r="A104" s="9">
        <v>100330012</v>
      </c>
      <c r="B104" t="s">
        <v>29</v>
      </c>
      <c r="C104" t="s">
        <v>63</v>
      </c>
      <c r="D104">
        <v>-23.805116999999999</v>
      </c>
      <c r="E104">
        <v>145.70587</v>
      </c>
      <c r="F104" t="s">
        <v>64</v>
      </c>
      <c r="G104" t="s">
        <v>22</v>
      </c>
      <c r="H104">
        <v>0</v>
      </c>
      <c r="I104" t="s">
        <v>24</v>
      </c>
      <c r="J104" t="s">
        <v>63</v>
      </c>
      <c r="K104" t="s">
        <v>22</v>
      </c>
      <c r="L104" t="s">
        <v>22</v>
      </c>
      <c r="M104">
        <v>1995</v>
      </c>
      <c r="N104">
        <v>2009</v>
      </c>
    </row>
    <row r="105" spans="1:15" x14ac:dyDescent="0.25">
      <c r="A105" s="9">
        <v>100330013</v>
      </c>
      <c r="B105" t="s">
        <v>29</v>
      </c>
      <c r="C105" t="s">
        <v>124</v>
      </c>
      <c r="D105">
        <v>-23.861505000000001</v>
      </c>
      <c r="E105">
        <v>145.85142400000001</v>
      </c>
      <c r="F105" t="s">
        <v>24</v>
      </c>
      <c r="G105" t="s">
        <v>5</v>
      </c>
      <c r="H105">
        <v>-3.5000000000000003E-2</v>
      </c>
      <c r="I105" t="s">
        <v>24</v>
      </c>
      <c r="J105" t="s">
        <v>124</v>
      </c>
      <c r="K105" t="s">
        <v>22</v>
      </c>
      <c r="L105" t="s">
        <v>22</v>
      </c>
      <c r="M105">
        <v>1995</v>
      </c>
      <c r="N105">
        <v>2009</v>
      </c>
      <c r="O105">
        <v>0.6</v>
      </c>
    </row>
    <row r="106" spans="1:15" x14ac:dyDescent="0.25">
      <c r="A106" s="9">
        <v>100330014</v>
      </c>
      <c r="B106" t="s">
        <v>29</v>
      </c>
      <c r="C106" t="s">
        <v>134</v>
      </c>
      <c r="D106">
        <v>-23.394283999999999</v>
      </c>
      <c r="E106">
        <v>145.68892199999999</v>
      </c>
      <c r="F106" t="s">
        <v>133</v>
      </c>
      <c r="G106" t="s">
        <v>5</v>
      </c>
      <c r="H106">
        <v>-7.1099999999999997E-2</v>
      </c>
      <c r="I106" t="s">
        <v>133</v>
      </c>
      <c r="J106" t="s">
        <v>134</v>
      </c>
      <c r="K106" t="s">
        <v>22</v>
      </c>
      <c r="L106" t="s">
        <v>22</v>
      </c>
      <c r="M106">
        <v>1999</v>
      </c>
      <c r="N106">
        <v>2009</v>
      </c>
      <c r="O106">
        <v>0.5</v>
      </c>
    </row>
  </sheetData>
  <sortState ref="A2:P107">
    <sortCondition ref="A2:A10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C1" workbookViewId="0">
      <selection activeCell="J35" sqref="J35"/>
    </sheetView>
  </sheetViews>
  <sheetFormatPr defaultRowHeight="15" x14ac:dyDescent="0.25"/>
  <cols>
    <col min="5" max="5" width="4.85546875" bestFit="1" customWidth="1"/>
    <col min="6" max="6" width="10.7109375" style="11" bestFit="1" customWidth="1"/>
    <col min="7" max="7" width="13.7109375" bestFit="1" customWidth="1"/>
    <col min="8" max="8" width="15.85546875" bestFit="1" customWidth="1"/>
    <col min="9" max="9" width="16.5703125" bestFit="1" customWidth="1"/>
  </cols>
  <sheetData>
    <row r="1" spans="1:10" x14ac:dyDescent="0.25">
      <c r="A1" s="6" t="s">
        <v>35</v>
      </c>
      <c r="B1" s="6" t="s">
        <v>36</v>
      </c>
      <c r="C1" s="6" t="s">
        <v>19</v>
      </c>
      <c r="D1" s="6" t="s">
        <v>18</v>
      </c>
      <c r="E1" s="6" t="s">
        <v>37</v>
      </c>
      <c r="F1" s="10" t="s">
        <v>38</v>
      </c>
      <c r="G1" s="6" t="s">
        <v>39</v>
      </c>
      <c r="H1" s="7" t="s">
        <v>40</v>
      </c>
      <c r="I1" s="8" t="s">
        <v>41</v>
      </c>
      <c r="J1" s="6" t="str">
        <f>CONCATENATE("RN",B2,E2," Water Level")</f>
        <v>RN389A Water Level</v>
      </c>
    </row>
    <row r="2" spans="1:10" x14ac:dyDescent="0.25">
      <c r="A2">
        <v>389</v>
      </c>
      <c r="B2">
        <v>389</v>
      </c>
      <c r="C2" s="2">
        <v>-20.660699999999999</v>
      </c>
      <c r="D2" s="2">
        <v>142.21672000000001</v>
      </c>
      <c r="E2" t="s">
        <v>29</v>
      </c>
      <c r="F2" s="11">
        <v>1928</v>
      </c>
      <c r="G2">
        <v>0</v>
      </c>
      <c r="H2">
        <v>0</v>
      </c>
      <c r="I2">
        <v>0</v>
      </c>
      <c r="J2">
        <v>43.54</v>
      </c>
    </row>
    <row r="3" spans="1:10" x14ac:dyDescent="0.25">
      <c r="A3">
        <v>389</v>
      </c>
      <c r="B3">
        <v>389</v>
      </c>
      <c r="C3" s="2">
        <v>-20.660699999999999</v>
      </c>
      <c r="D3" s="2">
        <v>142.21672000000001</v>
      </c>
      <c r="E3" t="s">
        <v>29</v>
      </c>
      <c r="F3" s="11">
        <v>1928</v>
      </c>
      <c r="G3">
        <f>DAYS360(F2,F3)</f>
        <v>0</v>
      </c>
      <c r="H3">
        <f>H2+G3</f>
        <v>0</v>
      </c>
      <c r="I3">
        <f>H3/365</f>
        <v>0</v>
      </c>
      <c r="J3">
        <v>43.59</v>
      </c>
    </row>
    <row r="4" spans="1:10" x14ac:dyDescent="0.25">
      <c r="A4">
        <v>389</v>
      </c>
      <c r="B4">
        <v>389</v>
      </c>
      <c r="C4" s="2">
        <v>-20.660699999999999</v>
      </c>
      <c r="D4" s="2">
        <v>142.21672000000001</v>
      </c>
      <c r="E4" t="s">
        <v>29</v>
      </c>
      <c r="F4" s="11">
        <v>1973</v>
      </c>
      <c r="G4">
        <f t="shared" ref="G4:G15" si="0">DAYS360(F3,F4)</f>
        <v>45</v>
      </c>
      <c r="H4">
        <f t="shared" ref="H4:H15" si="1">H3+G4</f>
        <v>45</v>
      </c>
      <c r="I4">
        <f t="shared" ref="I4:I15" si="2">H4/365</f>
        <v>0.12328767123287671</v>
      </c>
      <c r="J4">
        <v>43.83</v>
      </c>
    </row>
    <row r="5" spans="1:10" x14ac:dyDescent="0.25">
      <c r="A5">
        <v>389</v>
      </c>
      <c r="B5">
        <v>389</v>
      </c>
      <c r="C5" s="2">
        <v>-20.660699999999999</v>
      </c>
      <c r="D5" s="2">
        <v>142.21672000000001</v>
      </c>
      <c r="E5" t="s">
        <v>29</v>
      </c>
      <c r="F5" s="11">
        <v>1974</v>
      </c>
      <c r="G5">
        <f>DAYS360(F4,F5)</f>
        <v>1</v>
      </c>
      <c r="H5">
        <f t="shared" si="1"/>
        <v>46</v>
      </c>
      <c r="I5">
        <f t="shared" si="2"/>
        <v>0.12602739726027398</v>
      </c>
      <c r="J5">
        <v>45.77</v>
      </c>
    </row>
    <row r="6" spans="1:10" x14ac:dyDescent="0.25">
      <c r="A6">
        <v>389</v>
      </c>
      <c r="B6">
        <v>389</v>
      </c>
      <c r="C6" s="2">
        <v>-20.660699999999999</v>
      </c>
      <c r="D6" s="2">
        <v>142.21672000000001</v>
      </c>
      <c r="E6" t="s">
        <v>29</v>
      </c>
      <c r="F6" s="11">
        <v>1980</v>
      </c>
      <c r="G6">
        <f t="shared" si="0"/>
        <v>5</v>
      </c>
      <c r="H6">
        <f t="shared" si="1"/>
        <v>51</v>
      </c>
      <c r="I6">
        <f t="shared" si="2"/>
        <v>0.13972602739726028</v>
      </c>
      <c r="J6">
        <v>44.06</v>
      </c>
    </row>
    <row r="7" spans="1:10" x14ac:dyDescent="0.25">
      <c r="A7">
        <v>389</v>
      </c>
      <c r="B7">
        <v>389</v>
      </c>
      <c r="C7" s="2">
        <v>-20.660699999999999</v>
      </c>
      <c r="D7" s="2">
        <v>142.21672000000001</v>
      </c>
      <c r="E7" t="s">
        <v>29</v>
      </c>
      <c r="F7" s="11">
        <v>1987</v>
      </c>
      <c r="G7">
        <f t="shared" si="0"/>
        <v>7</v>
      </c>
      <c r="H7">
        <f t="shared" si="1"/>
        <v>58</v>
      </c>
      <c r="I7">
        <f t="shared" si="2"/>
        <v>0.15890410958904111</v>
      </c>
      <c r="J7">
        <v>43.42</v>
      </c>
    </row>
    <row r="8" spans="1:10" x14ac:dyDescent="0.25">
      <c r="A8">
        <v>389</v>
      </c>
      <c r="B8">
        <v>389</v>
      </c>
      <c r="C8" s="2">
        <v>-20.660699999999999</v>
      </c>
      <c r="D8" s="2">
        <v>142.21672000000001</v>
      </c>
      <c r="E8" t="s">
        <v>29</v>
      </c>
      <c r="F8" s="11">
        <v>1989</v>
      </c>
      <c r="G8">
        <f t="shared" si="0"/>
        <v>2</v>
      </c>
      <c r="H8">
        <f t="shared" si="1"/>
        <v>60</v>
      </c>
      <c r="I8">
        <f t="shared" si="2"/>
        <v>0.16438356164383561</v>
      </c>
      <c r="J8">
        <v>44.03</v>
      </c>
    </row>
    <row r="9" spans="1:10" x14ac:dyDescent="0.25">
      <c r="A9">
        <v>389</v>
      </c>
      <c r="B9">
        <v>389</v>
      </c>
      <c r="C9" s="2">
        <v>-20.660699999999999</v>
      </c>
      <c r="D9" s="2">
        <v>142.21672000000001</v>
      </c>
      <c r="E9" t="s">
        <v>29</v>
      </c>
      <c r="F9" s="11">
        <v>1991</v>
      </c>
      <c r="G9">
        <f t="shared" si="0"/>
        <v>2</v>
      </c>
      <c r="H9">
        <f t="shared" si="1"/>
        <v>62</v>
      </c>
      <c r="I9">
        <f t="shared" si="2"/>
        <v>0.16986301369863013</v>
      </c>
      <c r="J9">
        <v>42.39</v>
      </c>
    </row>
    <row r="10" spans="1:10" x14ac:dyDescent="0.25">
      <c r="A10">
        <v>389</v>
      </c>
      <c r="B10">
        <v>389</v>
      </c>
      <c r="C10" s="2">
        <v>-20.660699999999999</v>
      </c>
      <c r="D10" s="2">
        <v>142.21672000000001</v>
      </c>
      <c r="E10" t="s">
        <v>29</v>
      </c>
      <c r="F10" s="11">
        <v>1993</v>
      </c>
      <c r="G10">
        <f t="shared" si="0"/>
        <v>2</v>
      </c>
      <c r="H10">
        <f t="shared" si="1"/>
        <v>64</v>
      </c>
      <c r="I10">
        <f t="shared" si="2"/>
        <v>0.17534246575342466</v>
      </c>
      <c r="J10">
        <v>43.11</v>
      </c>
    </row>
    <row r="11" spans="1:10" x14ac:dyDescent="0.25">
      <c r="A11">
        <v>389</v>
      </c>
      <c r="B11">
        <v>389</v>
      </c>
      <c r="C11" s="2">
        <v>-20.660699999999999</v>
      </c>
      <c r="D11" s="2">
        <v>142.21672000000001</v>
      </c>
      <c r="E11" t="s">
        <v>29</v>
      </c>
      <c r="F11" s="11">
        <v>1996</v>
      </c>
      <c r="G11">
        <f t="shared" si="0"/>
        <v>3</v>
      </c>
      <c r="H11">
        <f t="shared" si="1"/>
        <v>67</v>
      </c>
      <c r="I11">
        <f t="shared" si="2"/>
        <v>0.18356164383561643</v>
      </c>
      <c r="J11">
        <v>46.48</v>
      </c>
    </row>
    <row r="12" spans="1:10" x14ac:dyDescent="0.25">
      <c r="A12">
        <v>389</v>
      </c>
      <c r="B12">
        <v>389</v>
      </c>
      <c r="C12" s="2">
        <v>-20.660699999999999</v>
      </c>
      <c r="D12" s="2">
        <v>142.21672000000001</v>
      </c>
      <c r="E12" t="s">
        <v>29</v>
      </c>
      <c r="F12" s="11">
        <v>1999</v>
      </c>
      <c r="G12">
        <f t="shared" si="0"/>
        <v>3</v>
      </c>
      <c r="H12">
        <f t="shared" si="1"/>
        <v>70</v>
      </c>
      <c r="I12">
        <f t="shared" si="2"/>
        <v>0.19178082191780821</v>
      </c>
      <c r="J12">
        <v>48.52</v>
      </c>
    </row>
    <row r="13" spans="1:10" x14ac:dyDescent="0.25">
      <c r="A13">
        <v>389</v>
      </c>
      <c r="B13">
        <v>389</v>
      </c>
      <c r="C13" s="2">
        <v>-20.660699999999999</v>
      </c>
      <c r="D13" s="2">
        <v>142.21672000000001</v>
      </c>
      <c r="E13" t="s">
        <v>29</v>
      </c>
      <c r="F13" s="11">
        <v>2002</v>
      </c>
      <c r="G13">
        <f t="shared" si="0"/>
        <v>3</v>
      </c>
      <c r="H13">
        <f t="shared" si="1"/>
        <v>73</v>
      </c>
      <c r="I13">
        <f t="shared" si="2"/>
        <v>0.2</v>
      </c>
      <c r="J13">
        <v>50.16</v>
      </c>
    </row>
    <row r="14" spans="1:10" x14ac:dyDescent="0.25">
      <c r="A14">
        <v>389</v>
      </c>
      <c r="B14">
        <v>389</v>
      </c>
      <c r="C14" s="2">
        <v>-20.660699999999999</v>
      </c>
      <c r="D14" s="2">
        <v>142.21672000000001</v>
      </c>
      <c r="E14" t="s">
        <v>29</v>
      </c>
      <c r="F14" s="11">
        <v>2005</v>
      </c>
      <c r="G14">
        <f t="shared" si="0"/>
        <v>3</v>
      </c>
      <c r="H14">
        <f t="shared" si="1"/>
        <v>76</v>
      </c>
      <c r="I14">
        <f t="shared" si="2"/>
        <v>0.20821917808219179</v>
      </c>
      <c r="J14">
        <v>51.33</v>
      </c>
    </row>
    <row r="15" spans="1:10" x14ac:dyDescent="0.25">
      <c r="A15">
        <v>389</v>
      </c>
      <c r="B15">
        <v>389</v>
      </c>
      <c r="C15" s="2">
        <v>-20.660699999999999</v>
      </c>
      <c r="D15" s="2">
        <v>142.21672000000001</v>
      </c>
      <c r="E15" t="s">
        <v>29</v>
      </c>
      <c r="F15" s="11">
        <v>2008</v>
      </c>
      <c r="G15">
        <f t="shared" si="0"/>
        <v>3</v>
      </c>
      <c r="H15">
        <f t="shared" si="1"/>
        <v>79</v>
      </c>
      <c r="I15">
        <f t="shared" si="2"/>
        <v>0.21643835616438356</v>
      </c>
      <c r="J15">
        <v>52.61</v>
      </c>
    </row>
    <row r="17" spans="1:10" x14ac:dyDescent="0.25">
      <c r="A17">
        <v>3887</v>
      </c>
      <c r="B17">
        <v>3887</v>
      </c>
      <c r="C17" s="2">
        <v>-24.779050000000002</v>
      </c>
      <c r="D17" s="2">
        <v>146.00530900000001</v>
      </c>
      <c r="E17" t="s">
        <v>29</v>
      </c>
      <c r="F17" s="11">
        <v>1980</v>
      </c>
      <c r="G17">
        <v>0</v>
      </c>
      <c r="H17">
        <v>0</v>
      </c>
      <c r="I17">
        <v>0</v>
      </c>
      <c r="J17">
        <v>16.96</v>
      </c>
    </row>
    <row r="18" spans="1:10" x14ac:dyDescent="0.25">
      <c r="A18">
        <v>3887</v>
      </c>
      <c r="B18">
        <v>3887</v>
      </c>
      <c r="C18" s="2">
        <v>-24.779050000000002</v>
      </c>
      <c r="D18" s="2">
        <v>146.00530900000001</v>
      </c>
      <c r="E18" t="s">
        <v>29</v>
      </c>
      <c r="F18" s="11">
        <v>1987</v>
      </c>
      <c r="G18">
        <f>DAYS360(F17,F18)</f>
        <v>7</v>
      </c>
      <c r="H18">
        <f>H17+G18</f>
        <v>7</v>
      </c>
      <c r="I18">
        <f>H18/365</f>
        <v>1.9178082191780823E-2</v>
      </c>
      <c r="J18">
        <v>16.75</v>
      </c>
    </row>
    <row r="19" spans="1:10" x14ac:dyDescent="0.25">
      <c r="A19">
        <v>3887</v>
      </c>
      <c r="B19">
        <v>3887</v>
      </c>
      <c r="C19" s="2">
        <v>-24.779050000000002</v>
      </c>
      <c r="D19" s="2">
        <v>146.00530900000001</v>
      </c>
      <c r="E19" t="s">
        <v>29</v>
      </c>
      <c r="F19" s="11">
        <v>1990</v>
      </c>
      <c r="G19">
        <f t="shared" ref="G19:G23" si="3">DAYS360(F18,F19)</f>
        <v>3</v>
      </c>
      <c r="H19">
        <f t="shared" ref="H19:H23" si="4">H18+G19</f>
        <v>10</v>
      </c>
      <c r="I19">
        <f t="shared" ref="I19:I23" si="5">H19/365</f>
        <v>2.7397260273972601E-2</v>
      </c>
      <c r="J19">
        <v>16.75</v>
      </c>
    </row>
    <row r="20" spans="1:10" x14ac:dyDescent="0.25">
      <c r="A20">
        <v>3887</v>
      </c>
      <c r="B20">
        <v>3887</v>
      </c>
      <c r="C20" s="2">
        <v>-24.779050000000002</v>
      </c>
      <c r="D20" s="2">
        <v>146.00530900000001</v>
      </c>
      <c r="E20" t="s">
        <v>29</v>
      </c>
      <c r="F20" s="11">
        <v>1999</v>
      </c>
      <c r="G20">
        <f t="shared" si="3"/>
        <v>9</v>
      </c>
      <c r="H20">
        <f t="shared" si="4"/>
        <v>19</v>
      </c>
      <c r="I20">
        <f t="shared" si="5"/>
        <v>5.2054794520547946E-2</v>
      </c>
      <c r="J20">
        <v>17.37</v>
      </c>
    </row>
    <row r="21" spans="1:10" x14ac:dyDescent="0.25">
      <c r="A21">
        <v>3887</v>
      </c>
      <c r="B21">
        <v>3887</v>
      </c>
      <c r="C21" s="2">
        <v>-24.779050000000002</v>
      </c>
      <c r="D21" s="2">
        <v>146.00530900000001</v>
      </c>
      <c r="E21" t="s">
        <v>29</v>
      </c>
      <c r="F21" s="11">
        <v>2001</v>
      </c>
      <c r="G21">
        <f t="shared" si="3"/>
        <v>2</v>
      </c>
      <c r="H21">
        <f t="shared" si="4"/>
        <v>21</v>
      </c>
      <c r="I21">
        <f t="shared" si="5"/>
        <v>5.7534246575342465E-2</v>
      </c>
      <c r="J21">
        <v>17.47</v>
      </c>
    </row>
    <row r="22" spans="1:10" x14ac:dyDescent="0.25">
      <c r="A22">
        <v>3887</v>
      </c>
      <c r="B22">
        <v>3887</v>
      </c>
      <c r="C22" s="2">
        <v>-24.779050000000002</v>
      </c>
      <c r="D22" s="2">
        <v>146.00530900000001</v>
      </c>
      <c r="E22" t="s">
        <v>29</v>
      </c>
      <c r="F22" s="11">
        <v>2004</v>
      </c>
      <c r="G22">
        <f t="shared" si="3"/>
        <v>3</v>
      </c>
      <c r="H22">
        <f t="shared" si="4"/>
        <v>24</v>
      </c>
      <c r="I22">
        <f t="shared" si="5"/>
        <v>6.575342465753424E-2</v>
      </c>
      <c r="J22">
        <v>17.739999999999998</v>
      </c>
    </row>
    <row r="23" spans="1:10" x14ac:dyDescent="0.25">
      <c r="A23">
        <v>3887</v>
      </c>
      <c r="B23">
        <v>3887</v>
      </c>
      <c r="C23" s="2">
        <v>-24.779050000000002</v>
      </c>
      <c r="D23" s="2">
        <v>146.00530900000001</v>
      </c>
      <c r="E23" t="s">
        <v>29</v>
      </c>
      <c r="F23" s="11">
        <v>2008</v>
      </c>
      <c r="G23">
        <f t="shared" si="3"/>
        <v>4</v>
      </c>
      <c r="H23">
        <f t="shared" si="4"/>
        <v>28</v>
      </c>
      <c r="I23">
        <f t="shared" si="5"/>
        <v>7.6712328767123292E-2</v>
      </c>
      <c r="J23">
        <v>18.29</v>
      </c>
    </row>
    <row r="25" spans="1:10" x14ac:dyDescent="0.25">
      <c r="A25">
        <v>3274</v>
      </c>
      <c r="B25">
        <v>3274</v>
      </c>
      <c r="C25" s="4">
        <v>-21.066255000000002</v>
      </c>
      <c r="D25" s="4">
        <v>142.03644800000001</v>
      </c>
      <c r="E25" t="s">
        <v>29</v>
      </c>
      <c r="F25" s="11">
        <v>1978</v>
      </c>
      <c r="G25">
        <v>0</v>
      </c>
      <c r="H25">
        <v>0</v>
      </c>
      <c r="I25">
        <v>0</v>
      </c>
      <c r="J25">
        <v>3.37</v>
      </c>
    </row>
    <row r="26" spans="1:10" x14ac:dyDescent="0.25">
      <c r="A26">
        <v>3274</v>
      </c>
      <c r="B26">
        <v>3274</v>
      </c>
      <c r="C26" s="4">
        <v>-21.066255000000002</v>
      </c>
      <c r="D26" s="4">
        <v>142.03644800000001</v>
      </c>
      <c r="E26" t="s">
        <v>29</v>
      </c>
      <c r="F26" s="11">
        <v>1989</v>
      </c>
      <c r="G26">
        <f>DAYS360(F25,F26)</f>
        <v>11</v>
      </c>
      <c r="H26">
        <f>H25+G26</f>
        <v>11</v>
      </c>
      <c r="I26">
        <f>H26/365</f>
        <v>3.0136986301369864E-2</v>
      </c>
      <c r="J26">
        <v>4.1500000000000004</v>
      </c>
    </row>
    <row r="27" spans="1:10" x14ac:dyDescent="0.25">
      <c r="A27">
        <v>3274</v>
      </c>
      <c r="B27">
        <v>3274</v>
      </c>
      <c r="C27" s="4">
        <v>-21.066255000000002</v>
      </c>
      <c r="D27" s="4">
        <v>142.03644800000001</v>
      </c>
      <c r="E27" t="s">
        <v>29</v>
      </c>
      <c r="F27" s="11">
        <v>1991</v>
      </c>
      <c r="G27">
        <f t="shared" ref="G27:G32" si="6">DAYS360(F26,F27)</f>
        <v>2</v>
      </c>
      <c r="H27">
        <f t="shared" ref="H27:H32" si="7">H26+G27</f>
        <v>13</v>
      </c>
      <c r="I27">
        <f t="shared" ref="I27:I32" si="8">H27/365</f>
        <v>3.5616438356164383E-2</v>
      </c>
      <c r="J27">
        <v>3.78</v>
      </c>
    </row>
    <row r="28" spans="1:10" x14ac:dyDescent="0.25">
      <c r="A28">
        <v>3274</v>
      </c>
      <c r="B28">
        <v>3274</v>
      </c>
      <c r="C28" s="4">
        <v>-21.066255000000002</v>
      </c>
      <c r="D28" s="4">
        <v>142.03644800000001</v>
      </c>
      <c r="E28" t="s">
        <v>29</v>
      </c>
      <c r="F28" s="11">
        <v>1993</v>
      </c>
      <c r="G28">
        <f t="shared" si="6"/>
        <v>2</v>
      </c>
      <c r="H28">
        <f t="shared" si="7"/>
        <v>15</v>
      </c>
      <c r="I28">
        <f t="shared" si="8"/>
        <v>4.1095890410958902E-2</v>
      </c>
      <c r="J28">
        <v>3.57</v>
      </c>
    </row>
    <row r="29" spans="1:10" x14ac:dyDescent="0.25">
      <c r="A29">
        <v>3274</v>
      </c>
      <c r="B29">
        <v>3274</v>
      </c>
      <c r="C29" s="4">
        <v>-21.066255000000002</v>
      </c>
      <c r="D29" s="4">
        <v>142.03644800000001</v>
      </c>
      <c r="E29" t="s">
        <v>29</v>
      </c>
      <c r="F29" s="11">
        <v>1996</v>
      </c>
      <c r="G29">
        <f t="shared" si="6"/>
        <v>3</v>
      </c>
      <c r="H29">
        <f t="shared" si="7"/>
        <v>18</v>
      </c>
      <c r="I29">
        <f t="shared" si="8"/>
        <v>4.9315068493150684E-2</v>
      </c>
      <c r="J29">
        <v>3.88</v>
      </c>
    </row>
    <row r="30" spans="1:10" x14ac:dyDescent="0.25">
      <c r="A30">
        <v>3274</v>
      </c>
      <c r="B30">
        <v>3274</v>
      </c>
      <c r="C30" s="4">
        <v>-21.066255000000002</v>
      </c>
      <c r="D30" s="4">
        <v>142.03644800000001</v>
      </c>
      <c r="E30" t="s">
        <v>29</v>
      </c>
      <c r="F30" s="11">
        <v>2003</v>
      </c>
      <c r="G30">
        <f t="shared" si="6"/>
        <v>7</v>
      </c>
      <c r="H30">
        <f t="shared" si="7"/>
        <v>25</v>
      </c>
      <c r="I30">
        <f t="shared" si="8"/>
        <v>6.8493150684931503E-2</v>
      </c>
      <c r="J30">
        <v>4.8</v>
      </c>
    </row>
    <row r="31" spans="1:10" x14ac:dyDescent="0.25">
      <c r="A31">
        <v>3274</v>
      </c>
      <c r="B31">
        <v>3274</v>
      </c>
      <c r="C31" s="4">
        <v>-21.066255000000002</v>
      </c>
      <c r="D31" s="4">
        <v>142.03644800000001</v>
      </c>
      <c r="E31" t="s">
        <v>29</v>
      </c>
      <c r="F31" s="11">
        <v>2005</v>
      </c>
      <c r="G31">
        <f t="shared" si="6"/>
        <v>2</v>
      </c>
      <c r="H31">
        <f t="shared" si="7"/>
        <v>27</v>
      </c>
      <c r="I31">
        <f t="shared" si="8"/>
        <v>7.3972602739726029E-2</v>
      </c>
      <c r="J31">
        <v>5.09</v>
      </c>
    </row>
    <row r="32" spans="1:10" x14ac:dyDescent="0.25">
      <c r="A32">
        <v>3274</v>
      </c>
      <c r="B32">
        <v>3274</v>
      </c>
      <c r="C32" s="4">
        <v>-21.066255000000002</v>
      </c>
      <c r="D32" s="4">
        <v>142.03644800000001</v>
      </c>
      <c r="E32" t="s">
        <v>29</v>
      </c>
      <c r="F32" s="11">
        <v>2008</v>
      </c>
      <c r="G32">
        <f t="shared" si="6"/>
        <v>3</v>
      </c>
      <c r="H32">
        <f t="shared" si="7"/>
        <v>30</v>
      </c>
      <c r="I32">
        <f t="shared" si="8"/>
        <v>8.2191780821917804E-2</v>
      </c>
      <c r="J32">
        <v>6.54</v>
      </c>
    </row>
  </sheetData>
  <dataValidations count="1">
    <dataValidation type="custom" showInputMessage="1" showErrorMessage="1" prompt="Double" sqref="C2:D15 C17:D23 C25:D32">
      <formula1>ISNUMBER(INDIRECT("R"&amp;ROW()&amp;"C"&amp;COLUMN(),FALSE))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Significant trend</vt:lpstr>
      <vt:lpstr>no significant trend</vt:lpstr>
      <vt:lpstr>record ends pre 1997</vt:lpstr>
      <vt:lpstr>Fewer than 3 measurements</vt:lpstr>
      <vt:lpstr>all bores for arc</vt:lpstr>
      <vt:lpstr>plots for report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2015-10-26T05:41:08Z</dcterms:created>
  <dcterms:modified xsi:type="dcterms:W3CDTF">2016-04-06T06:10:34Z</dcterms:modified>
</cp:coreProperties>
</file>